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charts/chart8.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charts/chart9.xml" ContentType="application/vnd.openxmlformats-officedocument.drawingml.chart+xml"/>
  <Override PartName="/xl/theme/themeOverride4.xml" ContentType="application/vnd.openxmlformats-officedocument.themeOverride+xml"/>
  <Override PartName="/xl/charts/chart10.xml" ContentType="application/vnd.openxmlformats-officedocument.drawingml.chart+xml"/>
  <Override PartName="/xl/theme/themeOverride5.xml" ContentType="application/vnd.openxmlformats-officedocument.themeOverride+xml"/>
  <Override PartName="/xl/drawings/drawing15.xml" ContentType="application/vnd.openxmlformats-officedocument.drawing+xml"/>
  <Override PartName="/xl/charts/chart11.xml" ContentType="application/vnd.openxmlformats-officedocument.drawingml.chart+xml"/>
  <Override PartName="/xl/theme/themeOverride6.xml" ContentType="application/vnd.openxmlformats-officedocument.themeOverride+xml"/>
  <Override PartName="/xl/charts/chart12.xml" ContentType="application/vnd.openxmlformats-officedocument.drawingml.chart+xml"/>
  <Override PartName="/xl/theme/themeOverride7.xml" ContentType="application/vnd.openxmlformats-officedocument.themeOverride+xml"/>
  <Override PartName="/xl/drawings/drawing16.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17.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xml"/>
  <Override PartName="/xl/charts/chart17.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3.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6.xml" ContentType="application/vnd.openxmlformats-officedocument.themeOverride+xml"/>
  <Override PartName="/xl/drawings/drawing25.xml" ContentType="application/vnd.openxmlformats-officedocument.drawing+xml"/>
  <Override PartName="/xl/charts/chart22.xml" ContentType="application/vnd.openxmlformats-officedocument.drawingml.chart+xml"/>
  <Override PartName="/xl/theme/themeOverride17.xml" ContentType="application/vnd.openxmlformats-officedocument.themeOverride+xml"/>
  <Override PartName="/xl/drawings/drawing26.xml" ContentType="application/vnd.openxmlformats-officedocument.drawing+xml"/>
  <Override PartName="/xl/charts/chart23.xml" ContentType="application/vnd.openxmlformats-officedocument.drawingml.chart+xml"/>
  <Override PartName="/xl/theme/themeOverride18.xml" ContentType="application/vnd.openxmlformats-officedocument.themeOverride+xml"/>
  <Override PartName="/xl/drawings/drawing27.xml" ContentType="application/vnd.openxmlformats-officedocument.drawing+xml"/>
  <Override PartName="/xl/charts/chart24.xml" ContentType="application/vnd.openxmlformats-officedocument.drawingml.chart+xml"/>
  <Override PartName="/xl/theme/themeOverride19.xml" ContentType="application/vnd.openxmlformats-officedocument.themeOverride+xml"/>
  <Override PartName="/xl/drawings/drawing28.xml" ContentType="application/vnd.openxmlformats-officedocument.drawing+xml"/>
  <Override PartName="/xl/charts/chart25.xml" ContentType="application/vnd.openxmlformats-officedocument.drawingml.chart+xml"/>
  <Override PartName="/xl/theme/themeOverride20.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harts/chart2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5.xml" ContentType="application/vnd.openxmlformats-officedocument.drawing+xml"/>
  <Override PartName="/xl/charts/chart27.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1.xml" ContentType="application/vnd.openxmlformats-officedocument.themeOverride+xml"/>
  <Override PartName="/xl/drawings/drawing46.xml" ContentType="application/vnd.openxmlformats-officedocument.drawing+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xml"/>
  <Override PartName="/xl/charts/chart29.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22.xml" ContentType="application/vnd.openxmlformats-officedocument.themeOverride+xml"/>
  <Override PartName="/xl/drawings/drawing48.xml" ContentType="application/vnd.openxmlformats-officedocument.drawing+xml"/>
  <Override PartName="/xl/charts/chart3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9.xml" ContentType="application/vnd.openxmlformats-officedocument.drawing+xml"/>
  <Override PartName="/xl/charts/chart31.xml" ContentType="application/vnd.openxmlformats-officedocument.drawingml.chart+xml"/>
  <Override PartName="/xl/theme/themeOverride23.xml" ContentType="application/vnd.openxmlformats-officedocument.themeOverride+xml"/>
  <Override PartName="/xl/drawings/drawing50.xml" ContentType="application/vnd.openxmlformats-officedocument.drawing+xml"/>
  <Override PartName="/xl/charts/chart32.xml" ContentType="application/vnd.openxmlformats-officedocument.drawingml.chart+xml"/>
  <Override PartName="/xl/theme/themeOverride24.xml" ContentType="application/vnd.openxmlformats-officedocument.themeOverride+xml"/>
  <Override PartName="/xl/drawings/drawing51.xml" ContentType="application/vnd.openxmlformats-officedocument.drawing+xml"/>
  <Override PartName="/xl/charts/chart33.xml" ContentType="application/vnd.openxmlformats-officedocument.drawingml.chart+xml"/>
  <Override PartName="/xl/theme/themeOverride25.xml" ContentType="application/vnd.openxmlformats-officedocument.themeOverride+xml"/>
  <Override PartName="/xl/drawings/drawing5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3.xml" ContentType="application/vnd.openxmlformats-officedocument.drawing+xml"/>
  <Override PartName="/xl/charts/chart35.xml" ContentType="application/vnd.openxmlformats-officedocument.drawingml.chart+xml"/>
  <Override PartName="/xl/theme/themeOverride26.xml" ContentType="application/vnd.openxmlformats-officedocument.themeOverride+xml"/>
  <Override PartName="/xl/drawings/drawing54.xml" ContentType="application/vnd.openxmlformats-officedocument.drawing+xml"/>
  <Override PartName="/xl/charts/chart36.xml" ContentType="application/vnd.openxmlformats-officedocument.drawingml.chart+xml"/>
  <Override PartName="/xl/theme/themeOverride27.xml" ContentType="application/vnd.openxmlformats-officedocument.themeOverride+xml"/>
  <Override PartName="/xl/drawings/drawing55.xml" ContentType="application/vnd.openxmlformats-officedocument.drawing+xml"/>
  <Override PartName="/xl/charts/chart37.xml" ContentType="application/vnd.openxmlformats-officedocument.drawingml.chart+xml"/>
  <Override PartName="/xl/theme/themeOverride28.xml" ContentType="application/vnd.openxmlformats-officedocument.themeOverride+xml"/>
  <Override PartName="/xl/drawings/drawing56.xml" ContentType="application/vnd.openxmlformats-officedocument.drawing+xml"/>
  <Override PartName="/xl/charts/chart38.xml" ContentType="application/vnd.openxmlformats-officedocument.drawingml.chart+xml"/>
  <Override PartName="/xl/theme/themeOverride29.xml" ContentType="application/vnd.openxmlformats-officedocument.themeOverride+xml"/>
  <Override PartName="/xl/drawings/drawing57.xml" ContentType="application/vnd.openxmlformats-officedocument.drawing+xml"/>
  <Override PartName="/xl/charts/chart39.xml" ContentType="application/vnd.openxmlformats-officedocument.drawingml.chart+xml"/>
  <Override PartName="/xl/theme/themeOverride30.xml" ContentType="application/vnd.openxmlformats-officedocument.themeOverride+xml"/>
  <Override PartName="/xl/drawings/drawing58.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drawings/drawing59.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drawings/drawing60.xml" ContentType="application/vnd.openxmlformats-officedocument.drawing+xml"/>
  <Override PartName="/xl/charts/chart42.xml" ContentType="application/vnd.openxmlformats-officedocument.drawingml.chart+xml"/>
  <Override PartName="/xl/theme/themeOverride33.xml" ContentType="application/vnd.openxmlformats-officedocument.themeOverride+xml"/>
  <Override PartName="/xl/drawings/drawing61.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drawings/drawing62.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63.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drawings/drawing64.xml" ContentType="application/vnd.openxmlformats-officedocument.drawing+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drawings/drawing65.xml" ContentType="application/vnd.openxmlformats-officedocument.drawing+xml"/>
  <Override PartName="/xl/charts/chart50.xml" ContentType="application/vnd.openxmlformats-officedocument.drawingml.chart+xml"/>
  <Override PartName="/xl/theme/themeOverride41.xml" ContentType="application/vnd.openxmlformats-officedocument.themeOverride+xml"/>
  <Override PartName="/xl/drawings/drawing66.xml" ContentType="application/vnd.openxmlformats-officedocument.drawing+xml"/>
  <Override PartName="/xl/charts/chart5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7.xml" ContentType="application/vnd.openxmlformats-officedocument.drawing+xml"/>
  <Override PartName="/xl/charts/chart5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8.xml" ContentType="application/vnd.openxmlformats-officedocument.drawing+xml"/>
  <Override PartName="/xl/charts/chart5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9.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1.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2.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3.xml" ContentType="application/vnd.openxmlformats-officedocument.drawing+xml"/>
  <Override PartName="/xl/charts/chart59.xml" ContentType="application/vnd.openxmlformats-officedocument.drawingml.chart+xml"/>
  <Override PartName="/xl/drawings/drawing74.xml" ContentType="application/vnd.openxmlformats-officedocument.drawing+xml"/>
  <Override PartName="/xl/charts/chart6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5.xml" ContentType="application/vnd.openxmlformats-officedocument.drawing+xml"/>
  <Override PartName="/xl/charts/chart61.xml" ContentType="application/vnd.openxmlformats-officedocument.drawingml.chart+xml"/>
  <Override PartName="/xl/drawings/drawing76.xml" ContentType="application/vnd.openxmlformats-officedocument.drawing+xml"/>
  <Override PartName="/xl/charts/chart6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7.xml" ContentType="application/vnd.openxmlformats-officedocument.drawing+xml"/>
  <Override PartName="/xl/charts/chart6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8.xml" ContentType="application/vnd.openxmlformats-officedocument.drawing+xml"/>
  <Override PartName="/xl/charts/chart64.xml" ContentType="application/vnd.openxmlformats-officedocument.drawingml.chart+xml"/>
  <Override PartName="/xl/drawings/drawing79.xml" ContentType="application/vnd.openxmlformats-officedocument.drawing+xml"/>
  <Override PartName="/xl/charts/chart6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0.xml" ContentType="application/vnd.openxmlformats-officedocument.drawing+xml"/>
  <Override PartName="/xl/charts/chart66.xml" ContentType="application/vnd.openxmlformats-officedocument.drawingml.chart+xml"/>
  <Override PartName="/xl/theme/themeOverride42.xml" ContentType="application/vnd.openxmlformats-officedocument.themeOverride+xml"/>
  <Override PartName="/xl/drawings/drawing81.xml" ContentType="application/vnd.openxmlformats-officedocument.drawing+xml"/>
  <Override PartName="/xl/charts/chart67.xml" ContentType="application/vnd.openxmlformats-officedocument.drawingml.chart+xml"/>
  <Override PartName="/xl/theme/themeOverride43.xml" ContentType="application/vnd.openxmlformats-officedocument.themeOverride+xml"/>
  <Override PartName="/xl/charts/chart6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44.xml" ContentType="application/vnd.openxmlformats-officedocument.themeOverride+xml"/>
  <Override PartName="/xl/charts/chart69.xml" ContentType="application/vnd.openxmlformats-officedocument.drawingml.chart+xml"/>
  <Override PartName="/xl/theme/themeOverride45.xml" ContentType="application/vnd.openxmlformats-officedocument.themeOverride+xml"/>
  <Override PartName="/xl/charts/chart70.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46.xml" ContentType="application/vnd.openxmlformats-officedocument.themeOverride+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71.xml" ContentType="application/vnd.openxmlformats-officedocument.drawingml.chart+xml"/>
  <Override PartName="/xl/theme/themeOverride47.xml" ContentType="application/vnd.openxmlformats-officedocument.themeOverride+xml"/>
  <Override PartName="/xl/drawings/drawing86.xml" ContentType="application/vnd.openxmlformats-officedocument.drawing+xml"/>
  <Override PartName="/xl/charts/chart7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7.xml" ContentType="application/vnd.openxmlformats-officedocument.drawing+xml"/>
  <Override PartName="/xl/charts/chart73.xml" ContentType="application/vnd.openxmlformats-officedocument.drawingml.chart+xml"/>
  <Override PartName="/xl/theme/themeOverride48.xml" ContentType="application/vnd.openxmlformats-officedocument.themeOverride+xml"/>
  <Override PartName="/xl/drawings/drawing88.xml" ContentType="application/vnd.openxmlformats-officedocument.drawing+xml"/>
  <Override PartName="/xl/charts/chart7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9.xml" ContentType="application/vnd.openxmlformats-officedocument.drawing+xml"/>
  <Override PartName="/xl/charts/chart75.xml" ContentType="application/vnd.openxmlformats-officedocument.drawingml.chart+xml"/>
  <Override PartName="/xl/theme/themeOverride49.xml" ContentType="application/vnd.openxmlformats-officedocument.themeOverride+xml"/>
  <Override PartName="/xl/drawings/drawing90.xml" ContentType="application/vnd.openxmlformats-officedocument.drawing+xml"/>
  <Override PartName="/xl/charts/chart76.xml" ContentType="application/vnd.openxmlformats-officedocument.drawingml.chart+xml"/>
  <Override PartName="/xl/theme/themeOverride50.xml" ContentType="application/vnd.openxmlformats-officedocument.themeOverride+xml"/>
  <Override PartName="/xl/drawings/drawing91.xml" ContentType="application/vnd.openxmlformats-officedocument.drawing+xml"/>
  <Override PartName="/xl/charts/chart77.xml" ContentType="application/vnd.openxmlformats-officedocument.drawingml.chart+xml"/>
  <Override PartName="/xl/theme/themeOverride51.xml" ContentType="application/vnd.openxmlformats-officedocument.themeOverride+xml"/>
  <Override PartName="/xl/drawings/drawing92.xml" ContentType="application/vnd.openxmlformats-officedocument.drawing+xml"/>
  <Override PartName="/xl/charts/chart78.xml" ContentType="application/vnd.openxmlformats-officedocument.drawingml.chart+xml"/>
  <Override PartName="/xl/theme/themeOverride52.xml" ContentType="application/vnd.openxmlformats-officedocument.themeOverride+xml"/>
  <Override PartName="/xl/drawings/drawing93.xml" ContentType="application/vnd.openxmlformats-officedocument.drawing+xml"/>
  <Override PartName="/xl/charts/chart79.xml" ContentType="application/vnd.openxmlformats-officedocument.drawingml.chart+xml"/>
  <Override PartName="/xl/theme/themeOverride53.xml" ContentType="application/vnd.openxmlformats-officedocument.themeOverride+xml"/>
  <Override PartName="/xl/drawings/drawing94.xml" ContentType="application/vnd.openxmlformats-officedocument.drawing+xml"/>
  <Override PartName="/xl/charts/chart80.xml" ContentType="application/vnd.openxmlformats-officedocument.drawingml.chart+xml"/>
  <Override PartName="/xl/theme/themeOverride54.xml" ContentType="application/vnd.openxmlformats-officedocument.themeOverride+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81.xml" ContentType="application/vnd.openxmlformats-officedocument.drawingml.chart+xml"/>
  <Override PartName="/xl/theme/themeOverride55.xml" ContentType="application/vnd.openxmlformats-officedocument.themeOverride+xml"/>
  <Override PartName="/xl/charts/chart82.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56.xml" ContentType="application/vnd.openxmlformats-officedocument.themeOverride+xml"/>
  <Override PartName="/xl/drawings/drawing98.xml" ContentType="application/vnd.openxmlformats-officedocument.drawing+xml"/>
  <Override PartName="/xl/charts/chart83.xml" ContentType="application/vnd.openxmlformats-officedocument.drawingml.chart+xml"/>
  <Override PartName="/xl/theme/themeOverride57.xml" ContentType="application/vnd.openxmlformats-officedocument.themeOverride+xml"/>
  <Override PartName="/xl/charts/chart84.xml" ContentType="application/vnd.openxmlformats-officedocument.drawingml.chart+xml"/>
  <Override PartName="/xl/theme/themeOverride58.xml" ContentType="application/vnd.openxmlformats-officedocument.themeOverride+xml"/>
  <Override PartName="/xl/charts/chart85.xml" ContentType="application/vnd.openxmlformats-officedocument.drawingml.chart+xml"/>
  <Override PartName="/xl/theme/themeOverride59.xml" ContentType="application/vnd.openxmlformats-officedocument.themeOverride+xml"/>
  <Override PartName="/xl/drawings/drawing99.xml" ContentType="application/vnd.openxmlformats-officedocument.drawing+xml"/>
  <Override PartName="/xl/charts/chart86.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60.xml" ContentType="application/vnd.openxmlformats-officedocument.themeOverride+xml"/>
  <Override PartName="/xl/charts/chart87.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61.xml" ContentType="application/vnd.openxmlformats-officedocument.themeOverride+xml"/>
  <Override PartName="/xl/drawings/drawing100.xml" ContentType="application/vnd.openxmlformats-officedocument.drawing+xml"/>
  <Override PartName="/xl/charts/chart8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01.xml" ContentType="application/vnd.openxmlformats-officedocument.drawing+xml"/>
  <Override PartName="/xl/charts/chart89.xml" ContentType="application/vnd.openxmlformats-officedocument.drawingml.chart+xml"/>
  <Override PartName="/xl/theme/themeOverride62.xml" ContentType="application/vnd.openxmlformats-officedocument.themeOverride+xml"/>
  <Override PartName="/xl/drawings/drawing102.xml" ContentType="application/vnd.openxmlformats-officedocument.drawing+xml"/>
  <Override PartName="/xl/charts/chart90.xml" ContentType="application/vnd.openxmlformats-officedocument.drawingml.chart+xml"/>
  <Override PartName="/xl/theme/themeOverride63.xml" ContentType="application/vnd.openxmlformats-officedocument.themeOverride+xml"/>
  <Override PartName="/xl/drawings/drawing103.xml" ContentType="application/vnd.openxmlformats-officedocument.drawing+xml"/>
  <Override PartName="/xl/charts/chart9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04.xml" ContentType="application/vnd.openxmlformats-officedocument.drawing+xml"/>
  <Override PartName="/xl/charts/chart92.xml" ContentType="application/vnd.openxmlformats-officedocument.drawingml.chart+xml"/>
  <Override PartName="/xl/drawings/drawing105.xml" ContentType="application/vnd.openxmlformats-officedocument.drawing+xml"/>
  <Override PartName="/xl/charts/chart9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06.xml" ContentType="application/vnd.openxmlformats-officedocument.drawing+xml"/>
  <Override PartName="/xl/charts/chart94.xml" ContentType="application/vnd.openxmlformats-officedocument.drawingml.chart+xml"/>
  <Override PartName="/xl/drawings/drawing107.xml" ContentType="application/vnd.openxmlformats-officedocument.drawing+xml"/>
  <Override PartName="/xl/charts/chart9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8.xml" ContentType="application/vnd.openxmlformats-officedocument.drawing+xml"/>
  <Override PartName="/xl/charts/chart96.xml" ContentType="application/vnd.openxmlformats-officedocument.drawingml.chart+xml"/>
  <Override PartName="/xl/drawings/drawing109.xml" ContentType="application/vnd.openxmlformats-officedocument.drawing+xml"/>
  <Override PartName="/xl/charts/chart9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64.xml" ContentType="application/vnd.openxmlformats-officedocument.themeOverride+xml"/>
  <Override PartName="/xl/drawings/drawing110.xml" ContentType="application/vnd.openxmlformats-officedocument.drawing+xml"/>
  <Override PartName="/xl/charts/chart98.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65.xml" ContentType="application/vnd.openxmlformats-officedocument.themeOverride+xml"/>
  <Override PartName="/xl/drawings/drawing111.xml" ContentType="application/vnd.openxmlformats-officedocument.drawing+xml"/>
  <Override PartName="/xl/charts/chart99.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66.xml" ContentType="application/vnd.openxmlformats-officedocument.themeOverride+xml"/>
  <Override PartName="/xl/drawings/drawing112.xml" ContentType="application/vnd.openxmlformats-officedocument.drawing+xml"/>
  <Override PartName="/xl/charts/chart100.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67.xml" ContentType="application/vnd.openxmlformats-officedocument.themeOverride+xml"/>
  <Override PartName="/xl/drawings/drawing113.xml" ContentType="application/vnd.openxmlformats-officedocument.drawing+xml"/>
  <Override PartName="/xl/charts/chart101.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8.xml" ContentType="application/vnd.openxmlformats-officedocument.themeOverride+xml"/>
  <Override PartName="/xl/drawings/drawing114.xml" ContentType="application/vnd.openxmlformats-officedocument.drawing+xml"/>
  <Override PartName="/xl/charts/chart102.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9.xml" ContentType="application/vnd.openxmlformats-officedocument.themeOverride+xml"/>
  <Override PartName="/xl/drawings/drawing115.xml" ContentType="application/vnd.openxmlformats-officedocument.drawing+xml"/>
  <Override PartName="/xl/charts/chart10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70.xml" ContentType="application/vnd.openxmlformats-officedocument.themeOverride+xml"/>
  <Override PartName="/xl/drawings/drawing116.xml" ContentType="application/vnd.openxmlformats-officedocument.drawing+xml"/>
  <Override PartName="/xl/charts/chart104.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71.xml" ContentType="application/vnd.openxmlformats-officedocument.themeOverride+xml"/>
  <Override PartName="/xl/drawings/drawing117.xml" ContentType="application/vnd.openxmlformats-officedocument.drawing+xml"/>
  <Override PartName="/xl/charts/chart105.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72.xml" ContentType="application/vnd.openxmlformats-officedocument.themeOverride+xml"/>
  <Override PartName="/xl/drawings/drawing118.xml" ContentType="application/vnd.openxmlformats-officedocument.drawing+xml"/>
  <Override PartName="/xl/charts/chart106.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73.xml" ContentType="application/vnd.openxmlformats-officedocument.themeOverride+xml"/>
  <Override PartName="/xl/drawings/drawing119.xml" ContentType="application/vnd.openxmlformats-officedocument.drawing+xml"/>
  <Override PartName="/xl/charts/chart107.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74.xml" ContentType="application/vnd.openxmlformats-officedocument.themeOverride+xml"/>
  <Override PartName="/xl/drawings/drawing120.xml" ContentType="application/vnd.openxmlformats-officedocument.drawing+xml"/>
  <Override PartName="/xl/charts/chart108.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75.xml" ContentType="application/vnd.openxmlformats-officedocument.themeOverride+xml"/>
  <Override PartName="/xl/drawings/drawing121.xml" ContentType="application/vnd.openxmlformats-officedocument.drawing+xml"/>
  <Override PartName="/xl/charts/chart109.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76.xml" ContentType="application/vnd.openxmlformats-officedocument.themeOverride+xml"/>
  <Override PartName="/xl/drawings/drawing122.xml" ContentType="application/vnd.openxmlformats-officedocument.drawing+xml"/>
  <Override PartName="/xl/charts/chart110.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77.xml" ContentType="application/vnd.openxmlformats-officedocument.themeOverride+xml"/>
  <Override PartName="/xl/drawings/drawing123.xml" ContentType="application/vnd.openxmlformats-officedocument.drawing+xml"/>
  <Override PartName="/xl/charts/chart111.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8.xml" ContentType="application/vnd.openxmlformats-officedocument.themeOverride+xml"/>
  <Override PartName="/xl/drawings/drawing124.xml" ContentType="application/vnd.openxmlformats-officedocument.drawing+xml"/>
  <Override PartName="/xl/charts/chart112.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9.xml" ContentType="application/vnd.openxmlformats-officedocument.themeOverride+xml"/>
  <Override PartName="/xl/drawings/drawing125.xml" ContentType="application/vnd.openxmlformats-officedocument.drawing+xml"/>
  <Override PartName="/xl/charts/chart113.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80.xml" ContentType="application/vnd.openxmlformats-officedocument.themeOverride+xml"/>
  <Override PartName="/xl/drawings/drawing126.xml" ContentType="application/vnd.openxmlformats-officedocument.drawing+xml"/>
  <Override PartName="/xl/charts/chart114.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81.xml" ContentType="application/vnd.openxmlformats-officedocument.themeOverride+xml"/>
  <Override PartName="/xl/drawings/drawing127.xml" ContentType="application/vnd.openxmlformats-officedocument.drawing+xml"/>
  <Override PartName="/xl/charts/chart115.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82.xml" ContentType="application/vnd.openxmlformats-officedocument.themeOverride+xml"/>
  <Override PartName="/xl/drawings/drawing128.xml" ContentType="application/vnd.openxmlformats-officedocument.drawing+xml"/>
  <Override PartName="/xl/charts/chart116.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83.xml" ContentType="application/vnd.openxmlformats-officedocument.themeOverride+xml"/>
  <Override PartName="/xl/drawings/drawing129.xml" ContentType="application/vnd.openxmlformats-officedocument.drawing+xml"/>
  <Override PartName="/xl/charts/chart117.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84.xml" ContentType="application/vnd.openxmlformats-officedocument.themeOverride+xml"/>
  <Override PartName="/xl/drawings/drawing130.xml" ContentType="application/vnd.openxmlformats-officedocument.drawing+xml"/>
  <Override PartName="/xl/charts/chart118.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85.xml" ContentType="application/vnd.openxmlformats-officedocument.themeOverride+xml"/>
  <Override PartName="/xl/drawings/drawing131.xml" ContentType="application/vnd.openxmlformats-officedocument.drawing+xml"/>
  <Override PartName="/xl/charts/chart119.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86.xml" ContentType="application/vnd.openxmlformats-officedocument.themeOverride+xml"/>
  <Override PartName="/xl/drawings/drawing132.xml" ContentType="application/vnd.openxmlformats-officedocument.drawing+xml"/>
  <Override PartName="/xl/charts/chart120.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87.xml" ContentType="application/vnd.openxmlformats-officedocument.themeOverride+xml"/>
  <Override PartName="/xl/drawings/drawing133.xml" ContentType="application/vnd.openxmlformats-officedocument.drawing+xml"/>
  <Override PartName="/xl/charts/chart121.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88.xml" ContentType="application/vnd.openxmlformats-officedocument.themeOverride+xml"/>
  <Override PartName="/xl/drawings/drawing134.xml" ContentType="application/vnd.openxmlformats-officedocument.drawing+xml"/>
  <Override PartName="/xl/charts/chart122.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89.xml" ContentType="application/vnd.openxmlformats-officedocument.themeOverride+xml"/>
  <Override PartName="/xl/drawings/drawing135.xml" ContentType="application/vnd.openxmlformats-officedocument.drawing+xml"/>
  <Override PartName="/xl/charts/chart123.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90.xml" ContentType="application/vnd.openxmlformats-officedocument.themeOverride+xml"/>
  <Override PartName="/xl/drawings/drawing136.xml" ContentType="application/vnd.openxmlformats-officedocument.drawing+xml"/>
  <Override PartName="/xl/charts/chart124.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91.xml" ContentType="application/vnd.openxmlformats-officedocument.themeOverride+xml"/>
  <Override PartName="/xl/drawings/drawing137.xml" ContentType="application/vnd.openxmlformats-officedocument.drawing+xml"/>
  <Override PartName="/xl/charts/chart125.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92.xml" ContentType="application/vnd.openxmlformats-officedocument.themeOverride+xml"/>
  <Override PartName="/xl/drawings/drawing138.xml" ContentType="application/vnd.openxmlformats-officedocument.drawing+xml"/>
  <Override PartName="/xl/charts/chart126.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93.xml" ContentType="application/vnd.openxmlformats-officedocument.themeOverride+xml"/>
  <Override PartName="/xl/drawings/drawing139.xml" ContentType="application/vnd.openxmlformats-officedocument.drawing+xml"/>
  <Override PartName="/xl/charts/chart127.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94.xml" ContentType="application/vnd.openxmlformats-officedocument.themeOverride+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charts/chart128.xml" ContentType="application/vnd.openxmlformats-officedocument.drawingml.chart+xml"/>
  <Override PartName="/xl/theme/themeOverride95.xml" ContentType="application/vnd.openxmlformats-officedocument.themeOverride+xml"/>
  <Override PartName="/xl/charts/chart129.xml" ContentType="application/vnd.openxmlformats-officedocument.drawingml.chart+xml"/>
  <Override PartName="/xl/theme/themeOverride96.xml" ContentType="application/vnd.openxmlformats-officedocument.themeOverride+xml"/>
  <Override PartName="/xl/charts/chart130.xml" ContentType="application/vnd.openxmlformats-officedocument.drawingml.chart+xml"/>
  <Override PartName="/xl/theme/themeOverride97.xml" ContentType="application/vnd.openxmlformats-officedocument.themeOverride+xml"/>
  <Override PartName="/xl/charts/chart131.xml" ContentType="application/vnd.openxmlformats-officedocument.drawingml.chart+xml"/>
  <Override PartName="/xl/theme/themeOverride98.xml" ContentType="application/vnd.openxmlformats-officedocument.themeOverride+xml"/>
  <Override PartName="/xl/charts/chart132.xml" ContentType="application/vnd.openxmlformats-officedocument.drawingml.chart+xml"/>
  <Override PartName="/xl/theme/themeOverride99.xml" ContentType="application/vnd.openxmlformats-officedocument.themeOverride+xml"/>
  <Override PartName="/xl/charts/chart133.xml" ContentType="application/vnd.openxmlformats-officedocument.drawingml.chart+xml"/>
  <Override PartName="/xl/theme/themeOverride100.xml" ContentType="application/vnd.openxmlformats-officedocument.themeOverride+xml"/>
  <Override PartName="/xl/charts/chart134.xml" ContentType="application/vnd.openxmlformats-officedocument.drawingml.chart+xml"/>
  <Override PartName="/xl/theme/themeOverride101.xml" ContentType="application/vnd.openxmlformats-officedocument.themeOverride+xml"/>
  <Override PartName="/xl/drawings/drawing155.xml" ContentType="application/vnd.openxmlformats-officedocument.drawing+xml"/>
  <Override PartName="/xl/charts/chart135.xml" ContentType="application/vnd.openxmlformats-officedocument.drawingml.chart+xml"/>
  <Override PartName="/xl/theme/themeOverride102.xml" ContentType="application/vnd.openxmlformats-officedocument.themeOverride+xml"/>
  <Override PartName="/xl/drawings/drawing156.xml" ContentType="application/vnd.openxmlformats-officedocument.drawing+xml"/>
  <Override PartName="/xl/charts/chart136.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103.xml" ContentType="application/vnd.openxmlformats-officedocument.themeOverride+xml"/>
  <Override PartName="/xl/drawings/drawing157.xml" ContentType="application/vnd.openxmlformats-officedocument.drawing+xml"/>
  <Override PartName="/xl/charts/chart137.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updateLinks="never" codeName="ThisWorkbook"/>
  <mc:AlternateContent xmlns:mc="http://schemas.openxmlformats.org/markup-compatibility/2006">
    <mc:Choice Requires="x15">
      <x15ac:absPath xmlns:x15ac="http://schemas.microsoft.com/office/spreadsheetml/2010/11/ac" url="K:\Boletín_Económico\2023\agosto_23\"/>
    </mc:Choice>
  </mc:AlternateContent>
  <xr:revisionPtr revIDLastSave="0" documentId="13_ncr:1_{78EAEE33-F9D9-424D-8B14-1B81CB0849F7}" xr6:coauthVersionLast="36" xr6:coauthVersionMax="36" xr10:uidLastSave="{00000000-0000-0000-0000-000000000000}"/>
  <bookViews>
    <workbookView xWindow="0" yWindow="0" windowWidth="22395" windowHeight="8565" tabRatio="878" xr2:uid="{00000000-000D-0000-FFFF-FFFF00000000}"/>
  </bookViews>
  <sheets>
    <sheet name="Index" sheetId="125" r:id="rId1"/>
    <sheet name="T1" sheetId="4594" r:id="rId2"/>
    <sheet name="T2" sheetId="4595" r:id="rId3"/>
    <sheet name="T3" sheetId="4557" r:id="rId4"/>
    <sheet name="T4" sheetId="4562" r:id="rId5"/>
    <sheet name="T5" sheetId="4617" r:id="rId6"/>
    <sheet name="T6" sheetId="4618" r:id="rId7"/>
    <sheet name="T7" sheetId="4619" r:id="rId8"/>
    <sheet name="T8" sheetId="4620" r:id="rId9"/>
    <sheet name="T9" sheetId="4587" r:id="rId10"/>
    <sheet name="T10" sheetId="4583" r:id="rId11"/>
    <sheet name="T11" sheetId="4584" r:id="rId12"/>
    <sheet name="T12" sheetId="4585" r:id="rId13"/>
    <sheet name="T13" sheetId="4586" r:id="rId14"/>
    <sheet name="T14" sheetId="4588" r:id="rId15"/>
    <sheet name="T15" sheetId="4589" r:id="rId16"/>
    <sheet name="T16" sheetId="4590" r:id="rId17"/>
    <sheet name="T17" sheetId="4591" r:id="rId18"/>
    <sheet name="T18" sheetId="4592" r:id="rId19"/>
    <sheet name="T19" sheetId="3413" r:id="rId20"/>
    <sheet name="T20" sheetId="4173" r:id="rId21"/>
    <sheet name="T21" sheetId="4174" r:id="rId22"/>
    <sheet name="T22" sheetId="4175" r:id="rId23"/>
    <sheet name="T23" sheetId="4209" r:id="rId24"/>
    <sheet name="T24" sheetId="4211" r:id="rId25"/>
    <sheet name="T25" sheetId="4210" r:id="rId26"/>
    <sheet name="T26" sheetId="4212" r:id="rId27"/>
    <sheet name="T27" sheetId="4213" r:id="rId28"/>
    <sheet name="T28" sheetId="3427" r:id="rId29"/>
    <sheet name="T29" sheetId="4214" r:id="rId30"/>
    <sheet name="T30" sheetId="4216" r:id="rId31"/>
    <sheet name="T31" sheetId="4215" r:id="rId32"/>
    <sheet name="T32" sheetId="4217" r:id="rId33"/>
    <sheet name="T33" sheetId="4218" r:id="rId34"/>
    <sheet name="T34" sheetId="3430" r:id="rId35"/>
    <sheet name="T35" sheetId="4578" r:id="rId36"/>
    <sheet name="T36" sheetId="4579" r:id="rId37"/>
    <sheet name="T37" sheetId="4580" r:id="rId38"/>
    <sheet name="T38" sheetId="4581" r:id="rId39"/>
    <sheet name="T39" sheetId="4582" r:id="rId40"/>
    <sheet name="T40" sheetId="3434" r:id="rId41"/>
    <sheet name="F1" sheetId="4596" r:id="rId42"/>
    <sheet name="F2" sheetId="4597" r:id="rId43"/>
    <sheet name="F3" sheetId="4598" r:id="rId44"/>
    <sheet name="F4" sheetId="4599" r:id="rId45"/>
    <sheet name="F5" sheetId="4600" r:id="rId46"/>
    <sheet name="F6" sheetId="4601" r:id="rId47"/>
    <sheet name="F7" sheetId="4621" r:id="rId48"/>
    <sheet name="F8" sheetId="4602" r:id="rId49"/>
    <sheet name="F9" sheetId="4603" r:id="rId50"/>
    <sheet name="F10" sheetId="4604" r:id="rId51"/>
    <sheet name="F11" sheetId="4622" r:id="rId52"/>
    <sheet name="F12" sheetId="4549" r:id="rId53"/>
    <sheet name="F13" sheetId="4552" r:id="rId54"/>
    <sheet name="F14" sheetId="4550" r:id="rId55"/>
    <sheet name="F15" sheetId="4551" r:id="rId56"/>
    <sheet name="F16-18" sheetId="4553" r:id="rId57"/>
    <sheet name="F19" sheetId="4554" r:id="rId58"/>
    <sheet name="F20" sheetId="4555" r:id="rId59"/>
    <sheet name="F21-22" sheetId="4556" r:id="rId60"/>
    <sheet name="F23" sheetId="4558" r:id="rId61"/>
    <sheet name="F24" sheetId="4559" r:id="rId62"/>
    <sheet name="F25" sheetId="4560" r:id="rId63"/>
    <sheet name="F26" sheetId="4563" r:id="rId64"/>
    <sheet name="F27" sheetId="4564" r:id="rId65"/>
    <sheet name="F28" sheetId="4565" r:id="rId66"/>
    <sheet name="F29" sheetId="4607" r:id="rId67"/>
    <sheet name="F30" sheetId="4608" r:id="rId68"/>
    <sheet name="F31" sheetId="4566" r:id="rId69"/>
    <sheet name="F32" sheetId="4561" r:id="rId70"/>
    <sheet name="F33" sheetId="4609" r:id="rId71"/>
    <sheet name="F34" sheetId="4610" r:id="rId72"/>
    <sheet name="F35" sheetId="4611" r:id="rId73"/>
    <sheet name="F36" sheetId="4612" r:id="rId74"/>
    <sheet name="F37" sheetId="4613" r:id="rId75"/>
    <sheet name="F38" sheetId="4614" r:id="rId76"/>
    <sheet name="F39" sheetId="4615" r:id="rId77"/>
    <sheet name="F40" sheetId="4616" r:id="rId78"/>
    <sheet name="F41" sheetId="4567" r:id="rId79"/>
    <sheet name="F42" sheetId="4568" r:id="rId80"/>
    <sheet name="F43" sheetId="4569" r:id="rId81"/>
    <sheet name="F44" sheetId="4570" r:id="rId82"/>
    <sheet name="F45" sheetId="4571" r:id="rId83"/>
    <sheet name="F46" sheetId="4572" r:id="rId84"/>
    <sheet name="F47" sheetId="4573" r:id="rId85"/>
    <sheet name="F48" sheetId="1320" r:id="rId86"/>
    <sheet name="F49" sheetId="903" r:id="rId87"/>
    <sheet name="F50" sheetId="3363" r:id="rId88"/>
    <sheet name="F51" sheetId="3364" r:id="rId89"/>
    <sheet name="F52" sheetId="3365" r:id="rId90"/>
    <sheet name="F53" sheetId="4489" r:id="rId91"/>
    <sheet name="F54" sheetId="4490" r:id="rId92"/>
    <sheet name="F55" sheetId="4491" r:id="rId93"/>
    <sheet name="F56" sheetId="4492" r:id="rId94"/>
    <sheet name="F57" sheetId="4493" r:id="rId95"/>
    <sheet name="F58" sheetId="4494" r:id="rId96"/>
    <sheet name="F59" sheetId="4495" r:id="rId97"/>
    <sheet name="F60" sheetId="4496" r:id="rId98"/>
    <sheet name="F61" sheetId="4497" r:id="rId99"/>
    <sheet name="F62" sheetId="4498" r:id="rId100"/>
    <sheet name="F63" sheetId="4499" r:id="rId101"/>
    <sheet name="F64" sheetId="4500" r:id="rId102"/>
    <sheet name="F65" sheetId="4435" r:id="rId103"/>
    <sheet name="F66-67" sheetId="4436" r:id="rId104"/>
    <sheet name="F68-69" sheetId="4437" r:id="rId105"/>
    <sheet name="F70-71" sheetId="4438" r:id="rId106"/>
    <sheet name="F72" sheetId="4439" r:id="rId107"/>
    <sheet name="F73" sheetId="3945" r:id="rId108"/>
    <sheet name="F74" sheetId="3946" r:id="rId109"/>
    <sheet name="F75" sheetId="3947" r:id="rId110"/>
    <sheet name="F76" sheetId="4503" r:id="rId111"/>
    <sheet name="F77" sheetId="4502" r:id="rId112"/>
    <sheet name="F78" sheetId="4512" r:id="rId113"/>
    <sheet name="F79" sheetId="4504" r:id="rId114"/>
    <sheet name="F80" sheetId="4505" r:id="rId115"/>
    <sheet name="F81" sheetId="4506" r:id="rId116"/>
    <sheet name="F82" sheetId="4507" r:id="rId117"/>
    <sheet name="F83" sheetId="4508" r:id="rId118"/>
    <sheet name="F84" sheetId="4509" r:id="rId119"/>
    <sheet name="F85" sheetId="4510" r:id="rId120"/>
    <sheet name="F86" sheetId="4630" r:id="rId121"/>
    <sheet name="F87" sheetId="4511" r:id="rId122"/>
    <sheet name="F88-91" sheetId="4513" r:id="rId123"/>
    <sheet name="F92" sheetId="4517" r:id="rId124"/>
    <sheet name="F93" sheetId="4518" r:id="rId125"/>
    <sheet name="F94" sheetId="4519" r:id="rId126"/>
    <sheet name="F95" sheetId="4522" r:id="rId127"/>
    <sheet name="F96" sheetId="4523" r:id="rId128"/>
    <sheet name="F97" sheetId="4524" r:id="rId129"/>
    <sheet name="F98" sheetId="4525" r:id="rId130"/>
    <sheet name="F99" sheetId="4526" r:id="rId131"/>
    <sheet name="F100" sheetId="4527" r:id="rId132"/>
    <sheet name="F101" sheetId="4528" r:id="rId133"/>
    <sheet name="F102" sheetId="4529" r:id="rId134"/>
    <sheet name="F103" sheetId="4530" r:id="rId135"/>
    <sheet name="F104" sheetId="4531" r:id="rId136"/>
    <sheet name="F105" sheetId="4520" r:id="rId137"/>
    <sheet name="F106" sheetId="4521" r:id="rId138"/>
    <sheet name="F107-108" sheetId="4432" r:id="rId139"/>
    <sheet name="F109-110" sheetId="4433" r:id="rId140"/>
    <sheet name="F111-112" sheetId="4434" r:id="rId141"/>
    <sheet name="F113" sheetId="4540" r:id="rId142"/>
    <sheet name="F114" sheetId="4547" r:id="rId143"/>
    <sheet name="F115" sheetId="4548" r:id="rId144"/>
    <sheet name="F116" sheetId="4541" r:id="rId145"/>
    <sheet name="F117" sheetId="4542" r:id="rId146"/>
    <sheet name="F118" sheetId="4543" r:id="rId147"/>
    <sheet name="F119" sheetId="4544" r:id="rId148"/>
    <sheet name="F120" sheetId="4545" r:id="rId149"/>
    <sheet name="F121" sheetId="4546" r:id="rId150"/>
    <sheet name="F122" sheetId="4448" r:id="rId151"/>
    <sheet name="F123" sheetId="4449" r:id="rId152"/>
    <sheet name="F124" sheetId="4450" r:id="rId153"/>
    <sheet name="F125" sheetId="4451" r:id="rId154"/>
    <sheet name="F126" sheetId="4452" r:id="rId155"/>
    <sheet name="F127" sheetId="4453" r:id="rId156"/>
    <sheet name="F128" sheetId="4454" r:id="rId157"/>
    <sheet name="F129" sheetId="4455" r:id="rId158"/>
    <sheet name="F130" sheetId="4456" r:id="rId159"/>
    <sheet name="F131" sheetId="4457" r:id="rId160"/>
    <sheet name="F132" sheetId="4458" r:id="rId161"/>
    <sheet name="F133" sheetId="4459" r:id="rId162"/>
    <sheet name="F134" sheetId="4460" r:id="rId163"/>
    <sheet name="F135" sheetId="4461" r:id="rId164"/>
    <sheet name="F136" sheetId="4462" r:id="rId165"/>
    <sheet name="F137" sheetId="4463" r:id="rId166"/>
    <sheet name="F138" sheetId="4464" r:id="rId167"/>
    <sheet name="F139" sheetId="4465" r:id="rId168"/>
    <sheet name="F140" sheetId="4466" r:id="rId169"/>
    <sheet name="F141" sheetId="4467" r:id="rId170"/>
    <sheet name="F142" sheetId="4468" r:id="rId171"/>
    <sheet name="F143" sheetId="4469" r:id="rId172"/>
    <sheet name="F144" sheetId="4470" r:id="rId173"/>
    <sheet name="F145" sheetId="4440" r:id="rId174"/>
    <sheet name="F146" sheetId="4441" r:id="rId175"/>
    <sheet name="F147" sheetId="4442" r:id="rId176"/>
    <sheet name="F148" sheetId="4443" r:id="rId177"/>
    <sheet name="F149" sheetId="4444" r:id="rId178"/>
    <sheet name="F150" sheetId="4445" r:id="rId179"/>
    <sheet name="F151" sheetId="4446" r:id="rId180"/>
    <sheet name="F152" sheetId="4447" r:id="rId181"/>
    <sheet name="F153" sheetId="4471" r:id="rId182"/>
    <sheet name="F154" sheetId="4472" r:id="rId183"/>
    <sheet name="F155" sheetId="4473" r:id="rId184"/>
    <sheet name="F156" sheetId="4474" r:id="rId185"/>
    <sheet name="F157" sheetId="4475" r:id="rId186"/>
    <sheet name="F158" sheetId="4476" r:id="rId187"/>
    <sheet name="F159" sheetId="4477" r:id="rId188"/>
    <sheet name="F160" sheetId="4478" r:id="rId189"/>
    <sheet name="F161" sheetId="4479" r:id="rId190"/>
    <sheet name="F162" sheetId="4480" r:id="rId191"/>
    <sheet name="F163" sheetId="4481" r:id="rId192"/>
    <sheet name="F164" sheetId="4482" r:id="rId193"/>
    <sheet name="F165" sheetId="4483" r:id="rId194"/>
    <sheet name="F166" sheetId="4484" r:id="rId195"/>
    <sheet name="F167" sheetId="4485" r:id="rId196"/>
    <sheet name="F168" sheetId="4486" r:id="rId197"/>
    <sheet name="F169" sheetId="4487" r:id="rId198"/>
    <sheet name="F170" sheetId="4488" r:id="rId199"/>
    <sheet name="F171" sheetId="4574" r:id="rId200"/>
    <sheet name="F172" sheetId="4575" r:id="rId201"/>
    <sheet name="F173" sheetId="4576" r:id="rId202"/>
    <sheet name="F174" sheetId="4577" r:id="rId203"/>
    <sheet name="F175-186" sheetId="4501" r:id="rId204"/>
  </sheets>
  <externalReferences>
    <externalReference r:id="rId205"/>
    <externalReference r:id="rId206"/>
    <externalReference r:id="rId207"/>
    <externalReference r:id="rId208"/>
    <externalReference r:id="rId209"/>
  </externalReferences>
  <definedNames>
    <definedName name="\p">#N/A</definedName>
    <definedName name="\s">#N/A</definedName>
    <definedName name="_xlnm._FilterDatabase" localSheetId="131" hidden="1">'F100'!$A$40:$C$40</definedName>
    <definedName name="_xlnm._FilterDatabase" localSheetId="139" hidden="1">'F109-110'!$A$6:$D$6</definedName>
    <definedName name="_xlnm._FilterDatabase" localSheetId="151" hidden="1">'F123'!$A$5:$B$38</definedName>
    <definedName name="_xlnm._FilterDatabase" localSheetId="153" hidden="1">'F125'!$A$5:$B$38</definedName>
    <definedName name="_xlnm._FilterDatabase" localSheetId="154" hidden="1">'F126'!$A$5:$B$38</definedName>
    <definedName name="_xlnm._FilterDatabase" localSheetId="157" hidden="1">'F129'!$A$5:$B$38</definedName>
    <definedName name="_xlnm._FilterDatabase" localSheetId="53" hidden="1">'F13'!$A$6:$K$6</definedName>
    <definedName name="_xlnm._FilterDatabase" localSheetId="159" hidden="1">'F131'!$A$5:$B$38</definedName>
    <definedName name="_xlnm._FilterDatabase" localSheetId="162" hidden="1">'F134'!$A$5:$B$37</definedName>
    <definedName name="_xlnm._FilterDatabase" localSheetId="163" hidden="1">'F135'!$A$5:$B$38</definedName>
    <definedName name="_xlnm._FilterDatabase" localSheetId="164" hidden="1">'F136'!$A$5:$B$38</definedName>
    <definedName name="_xlnm._FilterDatabase" localSheetId="54" hidden="1">'F14'!$A$6:$K$6</definedName>
    <definedName name="_xlnm._FilterDatabase" localSheetId="168" hidden="1">'F140'!$A$5:$B$38</definedName>
    <definedName name="_xlnm._FilterDatabase" localSheetId="170" hidden="1">'F142'!$A$5:$B$38</definedName>
    <definedName name="_xlnm._FilterDatabase" localSheetId="172" hidden="1">'F144'!$A$5:$B$38</definedName>
    <definedName name="_xlnm._FilterDatabase" localSheetId="177" hidden="1">'F149'!$A$5:$B$24</definedName>
    <definedName name="_xlnm._FilterDatabase" localSheetId="55" hidden="1">'F15'!$A$6:$K$6</definedName>
    <definedName name="_xlnm._FilterDatabase" localSheetId="180" hidden="1">'F152'!$A$5:$B$24</definedName>
    <definedName name="_xlnm._FilterDatabase" localSheetId="195" hidden="1">'F167'!$A$6:$E$38</definedName>
    <definedName name="_xlnm._FilterDatabase" localSheetId="196" hidden="1">'F168'!$A$6:$E$6</definedName>
    <definedName name="_xlnm._FilterDatabase" localSheetId="197" hidden="1">'F169'!$A$6:$E$38</definedName>
    <definedName name="_xlnm._FilterDatabase" localSheetId="198" hidden="1">'F170'!$A$2:$D$2</definedName>
    <definedName name="_xlnm._FilterDatabase" localSheetId="58" hidden="1">'F20'!$A$6:$G$38</definedName>
    <definedName name="_xlnm._FilterDatabase" localSheetId="59" hidden="1">'F21-22'!$A$6:$I$6</definedName>
    <definedName name="_xlnm._FilterDatabase" localSheetId="62" hidden="1">'F25'!$A$6:$F$6</definedName>
    <definedName name="_xlnm._FilterDatabase" localSheetId="65" hidden="1">'F28'!$A$6:$G$6</definedName>
    <definedName name="_xlnm._FilterDatabase" localSheetId="66" hidden="1">'F29'!$A$7:$F$7</definedName>
    <definedName name="_xlnm._FilterDatabase" localSheetId="67" hidden="1">'F30'!$A$7:$F$7</definedName>
    <definedName name="_xlnm._FilterDatabase" localSheetId="68" hidden="1">'F31'!$A$7:$F$7</definedName>
    <definedName name="_xlnm._FilterDatabase" localSheetId="69" hidden="1">'F32'!$A$5:$D$5</definedName>
    <definedName name="_xlnm._FilterDatabase" localSheetId="94" hidden="1">'F57'!$A$6:$D$6</definedName>
    <definedName name="_xlnm._FilterDatabase" localSheetId="95" hidden="1">'F58'!$A$6:$D$37</definedName>
    <definedName name="_xlnm._FilterDatabase" localSheetId="96" hidden="1">'F59'!$A$6:$D$37</definedName>
    <definedName name="_xlnm._FilterDatabase" localSheetId="97" hidden="1">'F60'!$A$6:$D$37</definedName>
    <definedName name="_xlnm._FilterDatabase" localSheetId="98" hidden="1">'F61'!$A$6:$D$37</definedName>
    <definedName name="_xlnm._FilterDatabase" localSheetId="99" hidden="1">'F62'!$A$6:$D$37</definedName>
    <definedName name="_xlnm._FilterDatabase" localSheetId="100" hidden="1">'F63'!$A$6:$D$38</definedName>
    <definedName name="_xlnm._FilterDatabase" localSheetId="101" hidden="1">'F64'!$A$6:$D$38</definedName>
    <definedName name="_xlnm._FilterDatabase" localSheetId="106" hidden="1">'F72'!$A$6:$D$39</definedName>
    <definedName name="_xlnm._FilterDatabase" localSheetId="108" hidden="1">'F74'!$A$6:$B$6</definedName>
    <definedName name="_xlnm._FilterDatabase" localSheetId="109" hidden="1">'F75'!$A$6:$B$6</definedName>
    <definedName name="_xlnm._FilterDatabase" localSheetId="112" hidden="1">'F78'!$A$6:$S$39</definedName>
    <definedName name="_xlnm._FilterDatabase" localSheetId="113" hidden="1">'F79'!$A$6:$D$6</definedName>
    <definedName name="_xlnm._FilterDatabase" localSheetId="115" hidden="1">'F81'!$A$6:$F$6</definedName>
    <definedName name="_xlnm._FilterDatabase" localSheetId="116" hidden="1">'F82'!$A$6:$F$6</definedName>
    <definedName name="_xlnm._FilterDatabase" localSheetId="122" hidden="1">'F88-91'!$A$6:$I$131</definedName>
    <definedName name="_xlnm._FilterDatabase" localSheetId="126" hidden="1">'F95'!#REF!</definedName>
    <definedName name="_xlnm._FilterDatabase" localSheetId="129" hidden="1">'F98'!$A$27:$D$27</definedName>
    <definedName name="_xlnm._FilterDatabase" localSheetId="20" hidden="1">'T21'!$A$19:$E$133</definedName>
    <definedName name="_xlnm._FilterDatabase" localSheetId="21" hidden="1">'T21'!$A$19:$E$133</definedName>
    <definedName name="_xlnm._FilterDatabase" localSheetId="22" hidden="1">'T22'!#REF!</definedName>
    <definedName name="_xlnm._FilterDatabase" localSheetId="3" hidden="1">'T3'!$A$7:$C$7</definedName>
    <definedName name="_xlnm._FilterDatabase" localSheetId="4" hidden="1">'T4'!$A$10:$E$11</definedName>
    <definedName name="_Toc141875405" localSheetId="1">'T1'!$A$6</definedName>
    <definedName name="A_impresión_IM" localSheetId="50">#REF!</definedName>
    <definedName name="A_impresión_IM" localSheetId="51">#REF!</definedName>
    <definedName name="A_impresión_IM" localSheetId="42">#REF!</definedName>
    <definedName name="A_impresión_IM" localSheetId="66">#REF!</definedName>
    <definedName name="A_impresión_IM" localSheetId="67">#REF!</definedName>
    <definedName name="A_impresión_IM" localSheetId="44">#REF!</definedName>
    <definedName name="A_impresión_IM" localSheetId="47">#REF!</definedName>
    <definedName name="A_impresión_IM" localSheetId="48">#REF!</definedName>
    <definedName name="A_impresión_IM" localSheetId="120">#REF!</definedName>
    <definedName name="A_impresión_IM" localSheetId="49">#REF!</definedName>
    <definedName name="A_impresión_IM">#REF!</definedName>
    <definedName name="actividad" localSheetId="51" hidden="1">{"'III15-0095'!$A$1:$N$151"}</definedName>
    <definedName name="actividad" localSheetId="47" hidden="1">{"'III15-0095'!$A$1:$N$151"}</definedName>
    <definedName name="actividad" localSheetId="4" hidden="1">{"'III15-0095'!$A$1:$N$151"}</definedName>
    <definedName name="actividad" localSheetId="40" hidden="1">{"'III15-0095'!$A$1:$N$151"}</definedName>
    <definedName name="actividad" hidden="1">{"'III15-0095'!$A$1:$N$151"}</definedName>
    <definedName name="dos" localSheetId="51" hidden="1">{"'III15-0095'!$A$1:$N$151"}</definedName>
    <definedName name="dos" localSheetId="47" hidden="1">{"'III15-0095'!$A$1:$N$151"}</definedName>
    <definedName name="dos" hidden="1">{"'III15-0095'!$A$1:$N$151"}</definedName>
    <definedName name="dos_1" localSheetId="51" hidden="1">{"'III15-0095'!$A$1:$N$151"}</definedName>
    <definedName name="dos_1" localSheetId="47" hidden="1">{"'III15-0095'!$A$1:$N$151"}</definedName>
    <definedName name="dos_1" hidden="1">{"'III15-0095'!$A$1:$N$151"}</definedName>
    <definedName name="dos_Dos" localSheetId="51" hidden="1">{"'III15-0095'!$A$1:$N$151"}</definedName>
    <definedName name="dos_Dos" localSheetId="47" hidden="1">{"'III15-0095'!$A$1:$N$151"}</definedName>
    <definedName name="dos_Dos" hidden="1">{"'III15-0095'!$A$1:$N$151"}</definedName>
    <definedName name="HTLML" localSheetId="51" hidden="1">{"'III15-0095'!$A$1:$N$151"}</definedName>
    <definedName name="HTLML" localSheetId="47" hidden="1">{"'III15-0095'!$A$1:$N$151"}</definedName>
    <definedName name="HTLML" hidden="1">{"'III15-0095'!$A$1:$N$151"}</definedName>
    <definedName name="HTML_CodePage" hidden="1">1252</definedName>
    <definedName name="HTML_Control" localSheetId="51" hidden="1">{"'III15-0095'!$A$1:$N$151"}</definedName>
    <definedName name="HTML_Control" localSheetId="61" hidden="1">{"'III15-0095'!$A$1:$N$151"}</definedName>
    <definedName name="HTML_Control" localSheetId="62" hidden="1">{"'III15-0095'!$A$1:$N$151"}</definedName>
    <definedName name="HTML_Control" localSheetId="64" hidden="1">{"'III15-0095'!$A$1:$N$151"}</definedName>
    <definedName name="HTML_Control" localSheetId="65" hidden="1">{"'III15-0095'!$A$1:$N$151"}</definedName>
    <definedName name="HTML_Control" localSheetId="47" hidden="1">{"'III15-0095'!$A$1:$N$151"}</definedName>
    <definedName name="HTML_Control" localSheetId="27" hidden="1">{"'III15-0095'!$A$1:$N$151"}</definedName>
    <definedName name="HTML_Control" localSheetId="4" hidden="1">{"'III15-0095'!$A$1:$N$151"}</definedName>
    <definedName name="HTML_Control" localSheetId="40"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paso" localSheetId="50">#REF!</definedName>
    <definedName name="paso" localSheetId="51">#REF!</definedName>
    <definedName name="paso" localSheetId="42">#REF!</definedName>
    <definedName name="paso" localSheetId="66">#REF!</definedName>
    <definedName name="paso" localSheetId="67">#REF!</definedName>
    <definedName name="paso" localSheetId="44">#REF!</definedName>
    <definedName name="paso" localSheetId="47">#REF!</definedName>
    <definedName name="paso" localSheetId="48">#REF!</definedName>
    <definedName name="paso" localSheetId="120">#REF!</definedName>
    <definedName name="paso" localSheetId="49">#REF!</definedName>
    <definedName name="paso">#REF!</definedName>
    <definedName name="Start10">'T9'!$H$1:$I$1</definedName>
    <definedName name="Start100">'F62'!$H$1:$I$1</definedName>
    <definedName name="Start101">'F63'!$H$1:$I$1</definedName>
    <definedName name="Start102">'F64'!$H$1:$I$1</definedName>
    <definedName name="Start103">'F65'!$H$1:$I$1</definedName>
    <definedName name="Start104">'F66-67'!$H$1:$I$1</definedName>
    <definedName name="Start105">'F68-69'!$H$1:$I$1</definedName>
    <definedName name="Start106">'F70-71'!$H$1:$I$1</definedName>
    <definedName name="Start107">'F72'!$H$1:$I$1</definedName>
    <definedName name="Start108">'F73'!$H$1:$I$1</definedName>
    <definedName name="Start109">'F74'!$H$1:$I$1</definedName>
    <definedName name="Start11">'T10'!$H$1:$I$1</definedName>
    <definedName name="Start110">'F75'!$H$1:$I$1</definedName>
    <definedName name="Start111">'F76'!$H$1:$I$1</definedName>
    <definedName name="Start112">'F77'!$H$1:$I$1</definedName>
    <definedName name="Start113">'F78'!$H$1:$I$1</definedName>
    <definedName name="Start114">'F79'!$H$1:$I$1</definedName>
    <definedName name="Start115">'F80'!$H$1:$I$1</definedName>
    <definedName name="Start116">'F81'!$H$1:$I$1</definedName>
    <definedName name="Start117">'F82'!$H$1:$I$1</definedName>
    <definedName name="Start118">'F83'!$H$1:$I$1</definedName>
    <definedName name="Start119">'F84'!$H$1:$I$1</definedName>
    <definedName name="Start12" localSheetId="30">'T30'!$H$1:$I$1</definedName>
    <definedName name="Start12">'T11'!$H$1:$I$1</definedName>
    <definedName name="Start120">'F85'!$H$1:$I$1</definedName>
    <definedName name="Start121">'F86'!$H$1:$I$1</definedName>
    <definedName name="Start122">'F87'!$H$1:$I$1</definedName>
    <definedName name="Start123">'F88-91'!$H$1:$I$1</definedName>
    <definedName name="Start124">'F92'!$H$1:$I$1</definedName>
    <definedName name="Start125">'F93'!$H$1:$I$1</definedName>
    <definedName name="Start126">'F94'!$H$1:$I$1</definedName>
    <definedName name="Start127">'F95'!$H$1:$I$1</definedName>
    <definedName name="Start128">'F96'!$H$1:$I$1</definedName>
    <definedName name="Start129">'F97'!$H$1:$I$1</definedName>
    <definedName name="Start13">'T12'!$H$1:$I$1</definedName>
    <definedName name="Start130">'F98'!$H$1:$I$1</definedName>
    <definedName name="Start131">'F99'!$H$1:$I$1</definedName>
    <definedName name="Start132">'F100'!$H$1:$I$1</definedName>
    <definedName name="Start133">'F101'!$H$1:$I$1</definedName>
    <definedName name="Start134">'F102'!$H$1:$I$1</definedName>
    <definedName name="Start135">'F103'!$H$1:$I$1</definedName>
    <definedName name="Start136">'F104'!$H$1:$I$1</definedName>
    <definedName name="Start137">'F105'!$H$1:$I$1</definedName>
    <definedName name="Start138">'F106'!$H$1:$I$1</definedName>
    <definedName name="Start139">'F107-108'!$H$1:$I$1</definedName>
    <definedName name="Start14">'T13'!$H$1:$I$1</definedName>
    <definedName name="Start140">'F109-110'!$H$1:$I$1</definedName>
    <definedName name="Start141">'F111-112'!$H$1:$I$1</definedName>
    <definedName name="Start142">'F113'!$H$1:$I$1</definedName>
    <definedName name="Start143">'F114'!$H$1:$I$1</definedName>
    <definedName name="Start144">'F115'!$H$1:$I$1</definedName>
    <definedName name="Start145">'F116'!$H$1:$I$1</definedName>
    <definedName name="Start146">'F117'!$H$1:$I$1</definedName>
    <definedName name="Start147">'F118'!$H$1:$I$1</definedName>
    <definedName name="Start148">'F119'!$H$1:$I$1</definedName>
    <definedName name="Start149">'F120'!$H$1:$I$1</definedName>
    <definedName name="Start15">'T14'!$H$1:$I$1</definedName>
    <definedName name="Start150">'F121'!$H$1:$I$1</definedName>
    <definedName name="Start151">'F122'!$H$1:$I$1</definedName>
    <definedName name="Start152">'F123'!$H$1:$I$1</definedName>
    <definedName name="Start153">'F124'!$H$1:$I$1</definedName>
    <definedName name="Start154">'F125'!$H$1:$I$1</definedName>
    <definedName name="Start155">'F126'!$H$1:$I$1</definedName>
    <definedName name="Start156">'F127'!$H$1:$I$1</definedName>
    <definedName name="Start157">'F128'!$H$1:$I$1</definedName>
    <definedName name="Start158" localSheetId="120">#REF!</definedName>
    <definedName name="Start158">'F129'!$H$1:$I$1</definedName>
    <definedName name="Start159" localSheetId="120">#REF!</definedName>
    <definedName name="Start159">'F130'!$H$1:$I$1</definedName>
    <definedName name="Start16">'T15'!$H$1:$I$1</definedName>
    <definedName name="Start160" localSheetId="120">#REF!</definedName>
    <definedName name="Start160">'F131'!$H$1:$I$1</definedName>
    <definedName name="Start161" localSheetId="120">#REF!</definedName>
    <definedName name="Start161">'F132'!$H$1:$I$1</definedName>
    <definedName name="Start162">'F133'!$H$1:$I$1</definedName>
    <definedName name="Start163">'F134'!$H$1:$I$1</definedName>
    <definedName name="Start164">'F135'!$H$1:$I$1</definedName>
    <definedName name="Start165">'F136'!$H$1:$I$1</definedName>
    <definedName name="Start166">'F137'!$H$1:$I$1</definedName>
    <definedName name="Start167">'F138'!$H$1:$I$1</definedName>
    <definedName name="Start168">'F139'!$H$1:$I$1</definedName>
    <definedName name="Start169">'F140'!$H$1:$I$1</definedName>
    <definedName name="Start17">'T16'!$H$1:$I$1</definedName>
    <definedName name="Start170">'F141'!$H$1:$I$1</definedName>
    <definedName name="Start171">'F142'!$H$1:$I$1</definedName>
    <definedName name="Start172">'F143'!$H$1:$I$1</definedName>
    <definedName name="Start173">'F144'!$H$1:$I$1</definedName>
    <definedName name="Start174">'F145'!$H$1:$I$1</definedName>
    <definedName name="Start175">'F146'!$H$1:$I$1</definedName>
    <definedName name="Start176">'F147'!$H$1:$I$1</definedName>
    <definedName name="Start177">'F148'!$H$1:$I$1</definedName>
    <definedName name="Start178">'F149'!$H$1:$I$1</definedName>
    <definedName name="Start179">'F150'!$H$1:$I$1</definedName>
    <definedName name="Start18">'T17'!$H$1:$I$1</definedName>
    <definedName name="Start180">'F151'!$H$1:$I$1</definedName>
    <definedName name="Start181">'F152'!$H$1:$I$1</definedName>
    <definedName name="Start182">'F153'!$H$1:$I$1</definedName>
    <definedName name="Start183">'F154'!$H$1:$I$1</definedName>
    <definedName name="Start184">'F155'!$H$1:$I$1</definedName>
    <definedName name="Start185">'F156'!$H$1:$I$1</definedName>
    <definedName name="Start186">'F157'!$H$1:$I$1</definedName>
    <definedName name="Start187">'F158'!$H$1:$I$1</definedName>
    <definedName name="Start188">'F159'!$H$1:$I$1</definedName>
    <definedName name="Start189">'F160'!$H$1:$I$1</definedName>
    <definedName name="Start19" localSheetId="120">#REF!</definedName>
    <definedName name="Start19">'T18'!$H$1:$I$1</definedName>
    <definedName name="Start190">'F161'!$H$1:$I$1</definedName>
    <definedName name="Start191">'F162'!$H$1:$I$1</definedName>
    <definedName name="Start192">'F163'!$H$1:$I$1</definedName>
    <definedName name="Start193">'F164'!$H$1:$I$1</definedName>
    <definedName name="Start194">'F165'!$H$1:$I$1</definedName>
    <definedName name="Start195">'F166'!$H$1:$I$1</definedName>
    <definedName name="Start196">'F167'!$H$1:$I$1</definedName>
    <definedName name="Start197">'F168'!$H$1:$I$1</definedName>
    <definedName name="Start198">'F169'!$H$1:$I$1</definedName>
    <definedName name="Start199">'F170'!$H$1:$I$1</definedName>
    <definedName name="Start2" localSheetId="51">[5]T1!#REF!</definedName>
    <definedName name="Start2" localSheetId="66">#REF!</definedName>
    <definedName name="Start2" localSheetId="67">#REF!</definedName>
    <definedName name="Start2" localSheetId="47">[5]T1!#REF!</definedName>
    <definedName name="Start2" localSheetId="120">#REF!</definedName>
    <definedName name="Start2">'T1'!$H$1:$I$1</definedName>
    <definedName name="Start20" localSheetId="120">#REF!</definedName>
    <definedName name="Start20">'T19'!$H$1:$I$1</definedName>
    <definedName name="Start200">'F171'!$H$1:$I$1</definedName>
    <definedName name="Start201">'F172'!$H$1:$I$1</definedName>
    <definedName name="Start202">'F173'!$H$1:$I$1</definedName>
    <definedName name="Start203">'F174'!$H$1:$I$1</definedName>
    <definedName name="Start204">'F175-186'!$H$1:$I$1</definedName>
    <definedName name="Start205">'F164'!$H$1:$I$1</definedName>
    <definedName name="Start206">'F165'!$H$1:$I$1</definedName>
    <definedName name="Start207">'F166'!$H$1:$I$1</definedName>
    <definedName name="Start208">'F167'!$H$1:$I$1</definedName>
    <definedName name="Start209">'F168'!$H$1:$I$1</definedName>
    <definedName name="Start21" localSheetId="120">#REF!</definedName>
    <definedName name="Start21">'T20'!$H$1:$I$1</definedName>
    <definedName name="Start210">'F169'!$H$1:$I$1</definedName>
    <definedName name="Start211">'F170'!$H$1:$I$1</definedName>
    <definedName name="Start212">'F171'!$H$1:$I$1</definedName>
    <definedName name="Start213">'F172'!$H$1:$I$1</definedName>
    <definedName name="Start214">'F173'!$H$1:$I$1</definedName>
    <definedName name="Start215">'F174'!$H$1:$I$1</definedName>
    <definedName name="Start216">'F175-186'!$H$1:$I$1</definedName>
    <definedName name="Start22" localSheetId="120">#REF!</definedName>
    <definedName name="Start22">'T21'!$H$1:$I$1</definedName>
    <definedName name="Start23" localSheetId="120">#REF!</definedName>
    <definedName name="Start23">'T22'!$H$1:$I$1</definedName>
    <definedName name="Start24">'T23'!$H$1:$I$1</definedName>
    <definedName name="Start25" localSheetId="51">[5]F1!#REF!</definedName>
    <definedName name="Start25" localSheetId="66">'F1'!#REF!</definedName>
    <definedName name="Start25" localSheetId="67">'F1'!#REF!</definedName>
    <definedName name="Start25" localSheetId="47">[5]F1!#REF!</definedName>
    <definedName name="Start25" localSheetId="120">'F1'!#REF!</definedName>
    <definedName name="Start25">'T24'!$H$1:$I$1</definedName>
    <definedName name="Start26" localSheetId="51">[5]F2!#REF!</definedName>
    <definedName name="Start26" localSheetId="66">'F2'!#REF!</definedName>
    <definedName name="Start26" localSheetId="67">'F2'!#REF!</definedName>
    <definedName name="Start26" localSheetId="47">[5]F2!#REF!</definedName>
    <definedName name="Start26" localSheetId="120">'F2'!#REF!</definedName>
    <definedName name="Start26">'T25'!$H$1:$I$1</definedName>
    <definedName name="Start27">'T26'!$H$1:$I$1</definedName>
    <definedName name="Start28">'T27'!$H$1:$I$1</definedName>
    <definedName name="Start29" localSheetId="51">#REF!</definedName>
    <definedName name="Start29" localSheetId="66">#REF!</definedName>
    <definedName name="Start29" localSheetId="67">#REF!</definedName>
    <definedName name="Start29" localSheetId="47">#REF!</definedName>
    <definedName name="Start29" localSheetId="120">#REF!</definedName>
    <definedName name="Start29">'T28'!$H$1:$I$1</definedName>
    <definedName name="Start3" localSheetId="51">#REF!</definedName>
    <definedName name="Start3" localSheetId="47">#REF!</definedName>
    <definedName name="Start3">'T2'!$H$1:$I$1</definedName>
    <definedName name="Start30" localSheetId="51">#REF!</definedName>
    <definedName name="Start30" localSheetId="66">#REF!</definedName>
    <definedName name="Start30" localSheetId="67">#REF!</definedName>
    <definedName name="Start30" localSheetId="47">#REF!</definedName>
    <definedName name="Start30" localSheetId="120">#REF!</definedName>
    <definedName name="Start30">'T29'!$H$1:$I$1</definedName>
    <definedName name="Start31" localSheetId="51">#REF!</definedName>
    <definedName name="Start31" localSheetId="66">#REF!</definedName>
    <definedName name="Start31" localSheetId="67">#REF!</definedName>
    <definedName name="Start31" localSheetId="47">#REF!</definedName>
    <definedName name="Start31" localSheetId="120">#REF!</definedName>
    <definedName name="Start31">'T30'!$H$1:$I$1</definedName>
    <definedName name="Start32" localSheetId="51">#REF!</definedName>
    <definedName name="Start32" localSheetId="66">#REF!</definedName>
    <definedName name="Start32" localSheetId="67">#REF!</definedName>
    <definedName name="Start32" localSheetId="47">#REF!</definedName>
    <definedName name="Start32" localSheetId="120">#REF!</definedName>
    <definedName name="Start32">'T31'!$H$1:$I$1</definedName>
    <definedName name="Start33">'T32'!$H$1:$I$1</definedName>
    <definedName name="Start34">'T33'!$H$1:$I$1</definedName>
    <definedName name="Start35">'T34'!$H$1:$I$1</definedName>
    <definedName name="Start36">'T35'!$H$1:$I$1</definedName>
    <definedName name="Start37">'T36'!$H$1:$I$1</definedName>
    <definedName name="Start38">'T37'!$H$1:$I$1</definedName>
    <definedName name="Start39">'T38'!$H$1:$I$1</definedName>
    <definedName name="Start4">'T3'!$H$1:$I$1</definedName>
    <definedName name="Start40">'T39'!$H$1:$I$1</definedName>
    <definedName name="Start41">'T40'!$H$1:$I$1</definedName>
    <definedName name="Start42">'F1'!$H$1:$I$1</definedName>
    <definedName name="Start43">'F2'!$H$1:$I$1</definedName>
    <definedName name="Start44">'F3'!$H$1:$I$1</definedName>
    <definedName name="Start45">'F4'!$H$1:$I$1</definedName>
    <definedName name="Start46">'F5'!$H$1:$I$1</definedName>
    <definedName name="Start47">'F6'!$H$1:$I$1</definedName>
    <definedName name="Start48">'F7'!$H$1:$I$1</definedName>
    <definedName name="Start49">'F8'!$H$1:$I$1</definedName>
    <definedName name="Start5">'T4'!$H$1:$I$1</definedName>
    <definedName name="Start50">'F9'!$H$1:$I$1</definedName>
    <definedName name="Start51">'F10'!$H$1:$I$1</definedName>
    <definedName name="Start52">'F11'!$H$1:$I$1</definedName>
    <definedName name="Start53">'F12'!$H$1:$I$1</definedName>
    <definedName name="Start54">'F13'!$H$1:$I$1</definedName>
    <definedName name="Start55">'F14'!$H$1:$I$1</definedName>
    <definedName name="Start56">'F15'!$H$1:$I$1</definedName>
    <definedName name="Start57">'F16-18'!$H$1:$I$1</definedName>
    <definedName name="Start58">'F19'!$H$1:$I$1</definedName>
    <definedName name="Start59">'F20'!$H$1:$I$1</definedName>
    <definedName name="Start6">'T5'!$H$1:$I$1</definedName>
    <definedName name="Start60">'F21-22'!$H$1:$I$1</definedName>
    <definedName name="Start61">'F23'!$H$1:$I$1</definedName>
    <definedName name="Start62">'F24'!$H$1:$I$1</definedName>
    <definedName name="Start63">'F25'!$H$1:$I$1</definedName>
    <definedName name="Start64">'F26'!$H$1:$I$1</definedName>
    <definedName name="Start65">'F27'!$H$1:$I$1</definedName>
    <definedName name="Start66">'F28'!$H$1:$I$1</definedName>
    <definedName name="Start67">'F29'!$H$1:$I$1</definedName>
    <definedName name="Start68">'F30'!$H$1:$I$1</definedName>
    <definedName name="Start69">'F31'!$H$1:$I$1</definedName>
    <definedName name="Start7">'T6'!$H$1:$I$1</definedName>
    <definedName name="Start70">'F32'!$H$1:$I$1</definedName>
    <definedName name="Start71">'F33'!$H$1:$I$1</definedName>
    <definedName name="Start72">'F34'!$H$1:$I$1</definedName>
    <definedName name="Start73">'F35'!$H$1:$I$1</definedName>
    <definedName name="Start74">'F36'!$H$1:$I$1</definedName>
    <definedName name="Start75">'F37'!$H$1:$I$1</definedName>
    <definedName name="Start76">'F38'!$H$1:$I$1</definedName>
    <definedName name="Start77">'F39'!$H$1:$I$1</definedName>
    <definedName name="Start78">'F40'!$H$1:$I$1</definedName>
    <definedName name="Start79">'F41'!$H$1:$I$1</definedName>
    <definedName name="Start8" localSheetId="24">'T24'!$H$1:$I$1</definedName>
    <definedName name="Start8">'T7'!$H$1:$I$1</definedName>
    <definedName name="Start80">'F42'!$H$1:$I$1</definedName>
    <definedName name="Start81">'F43'!$H$1:$I$1</definedName>
    <definedName name="Start82">'F44'!$H$1:$I$1</definedName>
    <definedName name="Start83">'F45'!$H$1:$I$1</definedName>
    <definedName name="Start84">'F46'!$H$1:$I$1</definedName>
    <definedName name="Start85">'F47'!$H$1:$I$1</definedName>
    <definedName name="Start86">'F48'!$H$1:$I$1</definedName>
    <definedName name="Start87">'F49'!$H$1:$I$1</definedName>
    <definedName name="Start88">'F50'!$H$1:$I$1</definedName>
    <definedName name="Start89">'F51'!$H$1:$I$1</definedName>
    <definedName name="Start9">'T8'!$H$1:$I$1</definedName>
    <definedName name="Start90">'F52'!$H$1:$I$1</definedName>
    <definedName name="Start91">'F53'!$H$1:$I$1</definedName>
    <definedName name="Start92">'F54'!$H$1:$I$1</definedName>
    <definedName name="Start93">'F55'!$H$1:$I$1</definedName>
    <definedName name="Start94">'F56'!$H$1:$I$1</definedName>
    <definedName name="Start95">'F57'!$H$1:$I$1</definedName>
    <definedName name="Start96">'F58'!$H$1:$I$1</definedName>
    <definedName name="Start97">'F59'!$H$1:$I$1</definedName>
    <definedName name="Start98">'F60'!$H$1:$I$1</definedName>
    <definedName name="Start99">'F61'!$H$1:$I$1</definedName>
  </definedNames>
  <calcPr calcId="191029"/>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H40" i="4630" l="1"/>
  <c r="G40" i="4630"/>
  <c r="M17" i="4600" l="1"/>
  <c r="J17" i="4600"/>
  <c r="G17" i="4600"/>
  <c r="D17" i="4600"/>
  <c r="M16" i="4600"/>
  <c r="J16" i="4600"/>
  <c r="G16" i="4600"/>
  <c r="D16" i="4600"/>
  <c r="M15" i="4600"/>
  <c r="J15" i="4600"/>
  <c r="G15" i="4600"/>
  <c r="D15" i="4600"/>
  <c r="M14" i="4600"/>
  <c r="J14" i="4600"/>
  <c r="G14" i="4600"/>
  <c r="D14" i="4600"/>
  <c r="M13" i="4600"/>
  <c r="J13" i="4600"/>
  <c r="G13" i="4600"/>
  <c r="D13" i="4600"/>
  <c r="M12" i="4600"/>
  <c r="J12" i="4600"/>
  <c r="G12" i="4600"/>
  <c r="D12" i="4600"/>
  <c r="M11" i="4600"/>
  <c r="J11" i="4600"/>
  <c r="G11" i="4600"/>
  <c r="D11" i="4600"/>
  <c r="M10" i="4600"/>
  <c r="J10" i="4600"/>
  <c r="G10" i="4600"/>
  <c r="D10" i="4600"/>
  <c r="M9" i="4600"/>
  <c r="J9" i="4600"/>
  <c r="G9" i="4600"/>
  <c r="D9" i="4600"/>
  <c r="M8" i="4600"/>
  <c r="J8" i="4600"/>
  <c r="G8" i="4600"/>
  <c r="D8" i="4600"/>
  <c r="E25" i="4599"/>
  <c r="D25" i="4599"/>
  <c r="C25" i="4599"/>
  <c r="B25" i="4599"/>
  <c r="E18" i="4599"/>
  <c r="D18" i="4599"/>
  <c r="C18" i="4599"/>
  <c r="B18" i="4599"/>
  <c r="E17" i="4599"/>
  <c r="D17" i="4599"/>
  <c r="C17" i="4599"/>
  <c r="B17" i="4599"/>
  <c r="E16" i="4599"/>
  <c r="D16" i="4599"/>
  <c r="C16" i="4599"/>
  <c r="B16" i="4599"/>
  <c r="E15" i="4599"/>
  <c r="D15" i="4599"/>
  <c r="C15" i="4599"/>
  <c r="B15" i="4599"/>
  <c r="E14" i="4599"/>
  <c r="D14" i="4599"/>
  <c r="C14" i="4599"/>
  <c r="B14" i="4599"/>
  <c r="E13" i="4599"/>
  <c r="D13" i="4599"/>
  <c r="C13" i="4599"/>
  <c r="B13" i="4599"/>
  <c r="E12" i="4599"/>
  <c r="D12" i="4599"/>
  <c r="C12" i="4599"/>
  <c r="B12" i="4599"/>
  <c r="E11" i="4599"/>
  <c r="D11" i="4599"/>
  <c r="C11" i="4599"/>
  <c r="B11" i="4599"/>
  <c r="E10" i="4599"/>
  <c r="D10" i="4599"/>
  <c r="C10" i="4599"/>
  <c r="B10" i="4599"/>
  <c r="E9" i="4599"/>
  <c r="D9" i="4599"/>
  <c r="C9" i="4599"/>
  <c r="B9" i="4599"/>
  <c r="J20" i="4598"/>
  <c r="I20" i="4598"/>
  <c r="H20" i="4598"/>
  <c r="G20" i="4598"/>
  <c r="F20" i="4598"/>
  <c r="J18" i="4598"/>
  <c r="I18" i="4598"/>
  <c r="H18" i="4598"/>
  <c r="G18" i="4598"/>
  <c r="F18" i="4598"/>
  <c r="J17" i="4598"/>
  <c r="I17" i="4598"/>
  <c r="H17" i="4598"/>
  <c r="G17" i="4598"/>
  <c r="F17" i="4598"/>
  <c r="J16" i="4598"/>
  <c r="I16" i="4598"/>
  <c r="H16" i="4598"/>
  <c r="G16" i="4598"/>
  <c r="F16" i="4598"/>
  <c r="J15" i="4598"/>
  <c r="I15" i="4598"/>
  <c r="H15" i="4598"/>
  <c r="G15" i="4598"/>
  <c r="F15" i="4598"/>
  <c r="J14" i="4598"/>
  <c r="I14" i="4598"/>
  <c r="H14" i="4598"/>
  <c r="G14" i="4598"/>
  <c r="F14" i="4598"/>
  <c r="J13" i="4598"/>
  <c r="I13" i="4598"/>
  <c r="H13" i="4598"/>
  <c r="G13" i="4598"/>
  <c r="F13" i="4598"/>
  <c r="J12" i="4598"/>
  <c r="I12" i="4598"/>
  <c r="H12" i="4598"/>
  <c r="G12" i="4598"/>
  <c r="F12" i="4598"/>
  <c r="J11" i="4598"/>
  <c r="I11" i="4598"/>
  <c r="H11" i="4598"/>
  <c r="G11" i="4598"/>
  <c r="F11" i="4598"/>
  <c r="J10" i="4598"/>
  <c r="I10" i="4598"/>
  <c r="H10" i="4598"/>
  <c r="G10" i="4598"/>
  <c r="F10" i="4598"/>
  <c r="J9" i="4598"/>
  <c r="I9" i="4598"/>
  <c r="H9" i="4598"/>
  <c r="G9" i="4598"/>
  <c r="F9" i="4598"/>
  <c r="F9" i="4599" l="1"/>
  <c r="F15" i="4599"/>
  <c r="F17" i="4599"/>
  <c r="F10" i="4599"/>
  <c r="F12" i="4599"/>
  <c r="F14" i="4599"/>
  <c r="F11" i="4599"/>
  <c r="F13" i="4599"/>
  <c r="F18" i="4599"/>
  <c r="F16" i="4599"/>
  <c r="E95" i="4549"/>
  <c r="E94" i="4549"/>
  <c r="C26" i="4558"/>
  <c r="D12" i="4562" l="1"/>
  <c r="E12" i="4562"/>
  <c r="D13" i="4562"/>
  <c r="E13" i="4562"/>
  <c r="D14" i="4562"/>
  <c r="E14" i="4562"/>
  <c r="D15" i="4562"/>
  <c r="E15" i="4562"/>
  <c r="D16" i="4562"/>
  <c r="E16" i="4562"/>
  <c r="D17" i="4562"/>
  <c r="E17" i="4562"/>
  <c r="D18" i="4562"/>
  <c r="E18" i="4562"/>
  <c r="D19" i="4562"/>
  <c r="E19" i="4562"/>
  <c r="D20" i="4562"/>
  <c r="E20" i="4562"/>
  <c r="D21" i="4562"/>
  <c r="E21" i="4562"/>
  <c r="D22" i="4562"/>
  <c r="E22" i="4562"/>
  <c r="D23" i="4562"/>
  <c r="E23" i="4562"/>
  <c r="D24" i="4562"/>
  <c r="E24" i="4562"/>
  <c r="D25" i="4562"/>
  <c r="E25" i="4562"/>
  <c r="D26" i="4562"/>
  <c r="E26" i="4562"/>
  <c r="D27" i="4562"/>
  <c r="E27" i="4562"/>
  <c r="D28" i="4562"/>
  <c r="E28" i="4562"/>
  <c r="D29" i="4562"/>
  <c r="E29" i="4562"/>
  <c r="F11" i="4560"/>
  <c r="D40" i="4565"/>
  <c r="C40" i="4565"/>
  <c r="G38" i="4565"/>
  <c r="F38" i="4565"/>
  <c r="E38" i="4565"/>
  <c r="G37" i="4565"/>
  <c r="F37" i="4565"/>
  <c r="E37" i="4565"/>
  <c r="G36" i="4565"/>
  <c r="F36" i="4565"/>
  <c r="E36" i="4565"/>
  <c r="G35" i="4565"/>
  <c r="F35" i="4565"/>
  <c r="E35" i="4565"/>
  <c r="G34" i="4565"/>
  <c r="F34" i="4565"/>
  <c r="E34" i="4565"/>
  <c r="G33" i="4565"/>
  <c r="F33" i="4565"/>
  <c r="E33" i="4565"/>
  <c r="G32" i="4565"/>
  <c r="F32" i="4565"/>
  <c r="E32" i="4565"/>
  <c r="G31" i="4565"/>
  <c r="F31" i="4565"/>
  <c r="E31" i="4565"/>
  <c r="G30" i="4565"/>
  <c r="F30" i="4565"/>
  <c r="E30" i="4565"/>
  <c r="G29" i="4565"/>
  <c r="F29" i="4565"/>
  <c r="E29" i="4565"/>
  <c r="G28" i="4565"/>
  <c r="F28" i="4565"/>
  <c r="E28" i="4565"/>
  <c r="G27" i="4565"/>
  <c r="F27" i="4565"/>
  <c r="E27" i="4565"/>
  <c r="G26" i="4565"/>
  <c r="F26" i="4565"/>
  <c r="E26" i="4565"/>
  <c r="G25" i="4565"/>
  <c r="F25" i="4565"/>
  <c r="E25" i="4565"/>
  <c r="G24" i="4565"/>
  <c r="F24" i="4565"/>
  <c r="E24" i="4565"/>
  <c r="G23" i="4565"/>
  <c r="F23" i="4565"/>
  <c r="E23" i="4565"/>
  <c r="G22" i="4565"/>
  <c r="F22" i="4565"/>
  <c r="E22" i="4565"/>
  <c r="G21" i="4565"/>
  <c r="F21" i="4565"/>
  <c r="E21" i="4565"/>
  <c r="G20" i="4565"/>
  <c r="F20" i="4565"/>
  <c r="E20" i="4565"/>
  <c r="G19" i="4565"/>
  <c r="F19" i="4565"/>
  <c r="E19" i="4565"/>
  <c r="G18" i="4565"/>
  <c r="F18" i="4565"/>
  <c r="E18" i="4565"/>
  <c r="G17" i="4565"/>
  <c r="F17" i="4565"/>
  <c r="E17" i="4565"/>
  <c r="G16" i="4565"/>
  <c r="F16" i="4565"/>
  <c r="E16" i="4565"/>
  <c r="G15" i="4565"/>
  <c r="F15" i="4565"/>
  <c r="E15" i="4565"/>
  <c r="G14" i="4565"/>
  <c r="F14" i="4565"/>
  <c r="E14" i="4565"/>
  <c r="G13" i="4565"/>
  <c r="F13" i="4565"/>
  <c r="E13" i="4565"/>
  <c r="G12" i="4565"/>
  <c r="F12" i="4565"/>
  <c r="E12" i="4565"/>
  <c r="G11" i="4565"/>
  <c r="F11" i="4565"/>
  <c r="E11" i="4565"/>
  <c r="G10" i="4565"/>
  <c r="F10" i="4565"/>
  <c r="E10" i="4565"/>
  <c r="G9" i="4565"/>
  <c r="F9" i="4565"/>
  <c r="E9" i="4565"/>
  <c r="G8" i="4565"/>
  <c r="F8" i="4565"/>
  <c r="E8" i="4565"/>
  <c r="G7" i="4565"/>
  <c r="F7" i="4565"/>
  <c r="E7" i="4565"/>
  <c r="F12" i="4564"/>
  <c r="F15" i="4564" s="1"/>
  <c r="E11" i="4564"/>
  <c r="D11" i="4564"/>
  <c r="C11" i="4564"/>
  <c r="E10" i="4564"/>
  <c r="E15" i="4564" s="1"/>
  <c r="D10" i="4564"/>
  <c r="D15" i="4564" s="1"/>
  <c r="C10" i="4564"/>
  <c r="C15" i="4564" s="1"/>
  <c r="F9" i="4564"/>
  <c r="F8" i="4564"/>
  <c r="F7" i="4564"/>
  <c r="C26" i="4563"/>
  <c r="B26" i="4563"/>
  <c r="N25" i="4563"/>
  <c r="D8" i="4563" s="1"/>
  <c r="M25" i="4563"/>
  <c r="L25" i="4563"/>
  <c r="C40" i="4560"/>
  <c r="B40" i="4560"/>
  <c r="F38" i="4560"/>
  <c r="E38" i="4560"/>
  <c r="D38" i="4560"/>
  <c r="F37" i="4560"/>
  <c r="E37" i="4560"/>
  <c r="D37" i="4560"/>
  <c r="F36" i="4560"/>
  <c r="E36" i="4560"/>
  <c r="D36" i="4560"/>
  <c r="F35" i="4560"/>
  <c r="E35" i="4560"/>
  <c r="D35" i="4560"/>
  <c r="F34" i="4560"/>
  <c r="E34" i="4560"/>
  <c r="D34" i="4560"/>
  <c r="F33" i="4560"/>
  <c r="E33" i="4560"/>
  <c r="D33" i="4560"/>
  <c r="F32" i="4560"/>
  <c r="E32" i="4560"/>
  <c r="D32" i="4560"/>
  <c r="F31" i="4560"/>
  <c r="E31" i="4560"/>
  <c r="D31" i="4560"/>
  <c r="F30" i="4560"/>
  <c r="E30" i="4560"/>
  <c r="D30" i="4560"/>
  <c r="F29" i="4560"/>
  <c r="E29" i="4560"/>
  <c r="D29" i="4560"/>
  <c r="F28" i="4560"/>
  <c r="E28" i="4560"/>
  <c r="D28" i="4560"/>
  <c r="F27" i="4560"/>
  <c r="E27" i="4560"/>
  <c r="D27" i="4560"/>
  <c r="F26" i="4560"/>
  <c r="E26" i="4560"/>
  <c r="D26" i="4560"/>
  <c r="F25" i="4560"/>
  <c r="E25" i="4560"/>
  <c r="D25" i="4560"/>
  <c r="F24" i="4560"/>
  <c r="E24" i="4560"/>
  <c r="D24" i="4560"/>
  <c r="F23" i="4560"/>
  <c r="E23" i="4560"/>
  <c r="D23" i="4560"/>
  <c r="F22" i="4560"/>
  <c r="E22" i="4560"/>
  <c r="D22" i="4560"/>
  <c r="F21" i="4560"/>
  <c r="E21" i="4560"/>
  <c r="D21" i="4560"/>
  <c r="F20" i="4560"/>
  <c r="E20" i="4560"/>
  <c r="D20" i="4560"/>
  <c r="F19" i="4560"/>
  <c r="E19" i="4560"/>
  <c r="D19" i="4560"/>
  <c r="F18" i="4560"/>
  <c r="E18" i="4560"/>
  <c r="D18" i="4560"/>
  <c r="F17" i="4560"/>
  <c r="E17" i="4560"/>
  <c r="D17" i="4560"/>
  <c r="F16" i="4560"/>
  <c r="E16" i="4560"/>
  <c r="D16" i="4560"/>
  <c r="F15" i="4560"/>
  <c r="E15" i="4560"/>
  <c r="D15" i="4560"/>
  <c r="F14" i="4560"/>
  <c r="E14" i="4560"/>
  <c r="D14" i="4560"/>
  <c r="F13" i="4560"/>
  <c r="E13" i="4560"/>
  <c r="D13" i="4560"/>
  <c r="F12" i="4560"/>
  <c r="E12" i="4560"/>
  <c r="D12" i="4560"/>
  <c r="E11" i="4560"/>
  <c r="D11" i="4560"/>
  <c r="F10" i="4560"/>
  <c r="E10" i="4560"/>
  <c r="D10" i="4560"/>
  <c r="F9" i="4560"/>
  <c r="E9" i="4560"/>
  <c r="D9" i="4560"/>
  <c r="F8" i="4560"/>
  <c r="E8" i="4560"/>
  <c r="D8" i="4560"/>
  <c r="F7" i="4560"/>
  <c r="E7" i="4560"/>
  <c r="D7" i="4560"/>
  <c r="F12" i="4559"/>
  <c r="E11" i="4559"/>
  <c r="E15" i="4559" s="1"/>
  <c r="D11" i="4559"/>
  <c r="D15" i="4559" s="1"/>
  <c r="C11" i="4559"/>
  <c r="C15" i="4559" s="1"/>
  <c r="E10" i="4559"/>
  <c r="D10" i="4559"/>
  <c r="C10" i="4559"/>
  <c r="F9" i="4559"/>
  <c r="F8" i="4559"/>
  <c r="F7" i="4559"/>
  <c r="C27" i="4558"/>
  <c r="B27" i="4558"/>
  <c r="B26" i="4558"/>
  <c r="F8" i="4558"/>
  <c r="D8" i="4558"/>
  <c r="F11" i="4564" l="1"/>
  <c r="F10" i="4559"/>
  <c r="C41" i="4560"/>
  <c r="F10" i="4564"/>
  <c r="F11" i="4559"/>
  <c r="F15" i="4559" s="1"/>
  <c r="C40" i="4557" l="1"/>
  <c r="C39" i="4557"/>
  <c r="C38" i="4557"/>
  <c r="C37" i="4557"/>
  <c r="C36" i="4557"/>
  <c r="C35" i="4557"/>
  <c r="C34" i="4557"/>
  <c r="C33" i="4557"/>
  <c r="C32" i="4557"/>
  <c r="C31" i="4557"/>
  <c r="C30" i="4557"/>
  <c r="C29" i="4557"/>
  <c r="C28" i="4557"/>
  <c r="C27" i="4557"/>
  <c r="C26" i="4557"/>
  <c r="C25" i="4557"/>
  <c r="C24" i="4557"/>
  <c r="C23" i="4557"/>
  <c r="C22" i="4557"/>
  <c r="C21" i="4557"/>
  <c r="C20" i="4557"/>
  <c r="C19" i="4557"/>
  <c r="C18" i="4557"/>
  <c r="C17" i="4557"/>
  <c r="C16" i="4557"/>
  <c r="C15" i="4557"/>
  <c r="C14" i="4557"/>
  <c r="C13" i="4557"/>
  <c r="C12" i="4557"/>
  <c r="C11" i="4557"/>
  <c r="C10" i="4557"/>
  <c r="C9" i="4557"/>
  <c r="H85" i="4556"/>
  <c r="H83" i="4556"/>
  <c r="H82" i="4556"/>
  <c r="D43" i="4555"/>
  <c r="W82" i="4554"/>
  <c r="S82" i="4554"/>
  <c r="O82" i="4554"/>
  <c r="K82" i="4554"/>
  <c r="G82" i="4554"/>
  <c r="C82" i="4554"/>
  <c r="AC65" i="4554"/>
  <c r="AA65" i="4554"/>
  <c r="AA61" i="4554"/>
  <c r="AB65" i="4554" l="1"/>
  <c r="J42" i="4552" l="1"/>
  <c r="K42" i="4552" s="1"/>
  <c r="I42" i="4552"/>
  <c r="H42" i="4552"/>
  <c r="G42" i="4552"/>
  <c r="F42" i="4552"/>
  <c r="J34" i="4552"/>
  <c r="K34" i="4552" s="1"/>
  <c r="I34" i="4552"/>
  <c r="H34" i="4552"/>
  <c r="G34" i="4552"/>
  <c r="F34" i="4552"/>
  <c r="J35" i="4552"/>
  <c r="K35" i="4552" s="1"/>
  <c r="I35" i="4552"/>
  <c r="H35" i="4552"/>
  <c r="G35" i="4552"/>
  <c r="F35" i="4552"/>
  <c r="J31" i="4552"/>
  <c r="K31" i="4552" s="1"/>
  <c r="I31" i="4552"/>
  <c r="H31" i="4552"/>
  <c r="G31" i="4552"/>
  <c r="F31" i="4552"/>
  <c r="J8" i="4552"/>
  <c r="K8" i="4552" s="1"/>
  <c r="I8" i="4552"/>
  <c r="H8" i="4552"/>
  <c r="G8" i="4552"/>
  <c r="F8" i="4552"/>
  <c r="J29" i="4552"/>
  <c r="K29" i="4552" s="1"/>
  <c r="I29" i="4552"/>
  <c r="H29" i="4552"/>
  <c r="G29" i="4552"/>
  <c r="F29" i="4552"/>
  <c r="J16" i="4552"/>
  <c r="K16" i="4552" s="1"/>
  <c r="I16" i="4552"/>
  <c r="H16" i="4552"/>
  <c r="G16" i="4552"/>
  <c r="F16" i="4552"/>
  <c r="J13" i="4552"/>
  <c r="K13" i="4552" s="1"/>
  <c r="I13" i="4552"/>
  <c r="H13" i="4552"/>
  <c r="G13" i="4552"/>
  <c r="F13" i="4552"/>
  <c r="J12" i="4552"/>
  <c r="K12" i="4552" s="1"/>
  <c r="I12" i="4552"/>
  <c r="H12" i="4552"/>
  <c r="G12" i="4552"/>
  <c r="F12" i="4552"/>
  <c r="J7" i="4552"/>
  <c r="K7" i="4552" s="1"/>
  <c r="I7" i="4552"/>
  <c r="H7" i="4552"/>
  <c r="G7" i="4552"/>
  <c r="F7" i="4552"/>
  <c r="J33" i="4552"/>
  <c r="K33" i="4552" s="1"/>
  <c r="I33" i="4552"/>
  <c r="H33" i="4552"/>
  <c r="G33" i="4552"/>
  <c r="F33" i="4552"/>
  <c r="J26" i="4552"/>
  <c r="K26" i="4552" s="1"/>
  <c r="I26" i="4552"/>
  <c r="H26" i="4552"/>
  <c r="G26" i="4552"/>
  <c r="F26" i="4552"/>
  <c r="J11" i="4552"/>
  <c r="K11" i="4552" s="1"/>
  <c r="I11" i="4552"/>
  <c r="H11" i="4552"/>
  <c r="G11" i="4552"/>
  <c r="F11" i="4552"/>
  <c r="J30" i="4552"/>
  <c r="K30" i="4552" s="1"/>
  <c r="I30" i="4552"/>
  <c r="H30" i="4552"/>
  <c r="G30" i="4552"/>
  <c r="F30" i="4552"/>
  <c r="J38" i="4552"/>
  <c r="K38" i="4552" s="1"/>
  <c r="I38" i="4552"/>
  <c r="H38" i="4552"/>
  <c r="G38" i="4552"/>
  <c r="F38" i="4552"/>
  <c r="J32" i="4552"/>
  <c r="K32" i="4552" s="1"/>
  <c r="I32" i="4552"/>
  <c r="H32" i="4552"/>
  <c r="G32" i="4552"/>
  <c r="F32" i="4552"/>
  <c r="J19" i="4552"/>
  <c r="K19" i="4552" s="1"/>
  <c r="I19" i="4552"/>
  <c r="H19" i="4552"/>
  <c r="G19" i="4552"/>
  <c r="F19" i="4552"/>
  <c r="J28" i="4552"/>
  <c r="K28" i="4552" s="1"/>
  <c r="I28" i="4552"/>
  <c r="H28" i="4552"/>
  <c r="G28" i="4552"/>
  <c r="F28" i="4552"/>
  <c r="J27" i="4552"/>
  <c r="K27" i="4552" s="1"/>
  <c r="I27" i="4552"/>
  <c r="H27" i="4552"/>
  <c r="G27" i="4552"/>
  <c r="F27" i="4552"/>
  <c r="J21" i="4552"/>
  <c r="K21" i="4552" s="1"/>
  <c r="I21" i="4552"/>
  <c r="H21" i="4552"/>
  <c r="G21" i="4552"/>
  <c r="F21" i="4552"/>
  <c r="J22" i="4552"/>
  <c r="K22" i="4552" s="1"/>
  <c r="I22" i="4552"/>
  <c r="H22" i="4552"/>
  <c r="G22" i="4552"/>
  <c r="F22" i="4552"/>
  <c r="J23" i="4552"/>
  <c r="K23" i="4552" s="1"/>
  <c r="I23" i="4552"/>
  <c r="H23" i="4552"/>
  <c r="G23" i="4552"/>
  <c r="F23" i="4552"/>
  <c r="J14" i="4552"/>
  <c r="K14" i="4552" s="1"/>
  <c r="I14" i="4552"/>
  <c r="H14" i="4552"/>
  <c r="G14" i="4552"/>
  <c r="F14" i="4552"/>
  <c r="J17" i="4552"/>
  <c r="K17" i="4552" s="1"/>
  <c r="I17" i="4552"/>
  <c r="H17" i="4552"/>
  <c r="G17" i="4552"/>
  <c r="F17" i="4552"/>
  <c r="J37" i="4552"/>
  <c r="K37" i="4552" s="1"/>
  <c r="I37" i="4552"/>
  <c r="H37" i="4552"/>
  <c r="G37" i="4552"/>
  <c r="F37" i="4552"/>
  <c r="J9" i="4552"/>
  <c r="K9" i="4552" s="1"/>
  <c r="I9" i="4552"/>
  <c r="H9" i="4552"/>
  <c r="G9" i="4552"/>
  <c r="F9" i="4552"/>
  <c r="J24" i="4552"/>
  <c r="K24" i="4552" s="1"/>
  <c r="I24" i="4552"/>
  <c r="H24" i="4552"/>
  <c r="G24" i="4552"/>
  <c r="F24" i="4552"/>
  <c r="J15" i="4552"/>
  <c r="K15" i="4552" s="1"/>
  <c r="I15" i="4552"/>
  <c r="H15" i="4552"/>
  <c r="G15" i="4552"/>
  <c r="F15" i="4552"/>
  <c r="J18" i="4552"/>
  <c r="K18" i="4552" s="1"/>
  <c r="I18" i="4552"/>
  <c r="H18" i="4552"/>
  <c r="G18" i="4552"/>
  <c r="F18" i="4552"/>
  <c r="J36" i="4552"/>
  <c r="K36" i="4552" s="1"/>
  <c r="I36" i="4552"/>
  <c r="H36" i="4552"/>
  <c r="G36" i="4552"/>
  <c r="F36" i="4552"/>
  <c r="J25" i="4552"/>
  <c r="K25" i="4552" s="1"/>
  <c r="I25" i="4552"/>
  <c r="H25" i="4552"/>
  <c r="G25" i="4552"/>
  <c r="F25" i="4552"/>
  <c r="J10" i="4552"/>
  <c r="K10" i="4552" s="1"/>
  <c r="I10" i="4552"/>
  <c r="H10" i="4552"/>
  <c r="G10" i="4552"/>
  <c r="F10" i="4552"/>
  <c r="J20" i="4552"/>
  <c r="K20" i="4552" s="1"/>
  <c r="I20" i="4552"/>
  <c r="H20" i="4552"/>
  <c r="G20" i="4552"/>
  <c r="F20" i="4552"/>
  <c r="F7" i="4551"/>
  <c r="G7" i="4551"/>
  <c r="H7" i="4551"/>
  <c r="I7" i="4551"/>
  <c r="J7" i="4551"/>
  <c r="F8" i="4551"/>
  <c r="G8" i="4551"/>
  <c r="H8" i="4551"/>
  <c r="I8" i="4551"/>
  <c r="J8" i="4551"/>
  <c r="F9" i="4551"/>
  <c r="G9" i="4551"/>
  <c r="H9" i="4551"/>
  <c r="I9" i="4551"/>
  <c r="J9" i="4551"/>
  <c r="F10" i="4551"/>
  <c r="G10" i="4551"/>
  <c r="H10" i="4551"/>
  <c r="I10" i="4551"/>
  <c r="J10" i="4551"/>
  <c r="F11" i="4551"/>
  <c r="G11" i="4551"/>
  <c r="H11" i="4551"/>
  <c r="I11" i="4551"/>
  <c r="J11" i="4551"/>
  <c r="F12" i="4551"/>
  <c r="G12" i="4551"/>
  <c r="H12" i="4551"/>
  <c r="I12" i="4551"/>
  <c r="J12" i="4551"/>
  <c r="F13" i="4551"/>
  <c r="G13" i="4551"/>
  <c r="H13" i="4551"/>
  <c r="I13" i="4551"/>
  <c r="J13" i="4551"/>
  <c r="F14" i="4551"/>
  <c r="G14" i="4551"/>
  <c r="H14" i="4551"/>
  <c r="I14" i="4551"/>
  <c r="J14" i="4551"/>
  <c r="F15" i="4551"/>
  <c r="G15" i="4551"/>
  <c r="H15" i="4551"/>
  <c r="I15" i="4551"/>
  <c r="J15" i="4551"/>
  <c r="F16" i="4551"/>
  <c r="G16" i="4551"/>
  <c r="H16" i="4551"/>
  <c r="I16" i="4551"/>
  <c r="J16" i="4551"/>
  <c r="F17" i="4551"/>
  <c r="G17" i="4551"/>
  <c r="H17" i="4551"/>
  <c r="I17" i="4551"/>
  <c r="J17" i="4551"/>
  <c r="F18" i="4551"/>
  <c r="G18" i="4551"/>
  <c r="H18" i="4551"/>
  <c r="I18" i="4551"/>
  <c r="J18" i="4551"/>
  <c r="F19" i="4551"/>
  <c r="G19" i="4551"/>
  <c r="H19" i="4551"/>
  <c r="I19" i="4551"/>
  <c r="J19" i="4551"/>
  <c r="F20" i="4551"/>
  <c r="G20" i="4551"/>
  <c r="H20" i="4551"/>
  <c r="I20" i="4551"/>
  <c r="J20" i="4551"/>
  <c r="F21" i="4551"/>
  <c r="G21" i="4551"/>
  <c r="H21" i="4551"/>
  <c r="I21" i="4551"/>
  <c r="J21" i="4551"/>
  <c r="F22" i="4551"/>
  <c r="G22" i="4551"/>
  <c r="H22" i="4551"/>
  <c r="I22" i="4551"/>
  <c r="J22" i="4551"/>
  <c r="F23" i="4551"/>
  <c r="G23" i="4551"/>
  <c r="H23" i="4551"/>
  <c r="I23" i="4551"/>
  <c r="J23" i="4551"/>
  <c r="F24" i="4551"/>
  <c r="G24" i="4551"/>
  <c r="H24" i="4551"/>
  <c r="I24" i="4551"/>
  <c r="J24" i="4551"/>
  <c r="F25" i="4551"/>
  <c r="G25" i="4551"/>
  <c r="H25" i="4551"/>
  <c r="I25" i="4551"/>
  <c r="J25" i="4551"/>
  <c r="F26" i="4551"/>
  <c r="G26" i="4551"/>
  <c r="H26" i="4551"/>
  <c r="I26" i="4551"/>
  <c r="J26" i="4551"/>
  <c r="F27" i="4551"/>
  <c r="G27" i="4551"/>
  <c r="H27" i="4551"/>
  <c r="I27" i="4551"/>
  <c r="J27" i="4551"/>
  <c r="F28" i="4551"/>
  <c r="G28" i="4551"/>
  <c r="H28" i="4551"/>
  <c r="I28" i="4551"/>
  <c r="J28" i="4551"/>
  <c r="F29" i="4551"/>
  <c r="G29" i="4551"/>
  <c r="H29" i="4551"/>
  <c r="I29" i="4551"/>
  <c r="J29" i="4551"/>
  <c r="F30" i="4551"/>
  <c r="G30" i="4551"/>
  <c r="H30" i="4551"/>
  <c r="I30" i="4551"/>
  <c r="J30" i="4551"/>
  <c r="F31" i="4551"/>
  <c r="G31" i="4551"/>
  <c r="H31" i="4551"/>
  <c r="I31" i="4551"/>
  <c r="J31" i="4551"/>
  <c r="F32" i="4551"/>
  <c r="G32" i="4551"/>
  <c r="H32" i="4551"/>
  <c r="I32" i="4551"/>
  <c r="J32" i="4551"/>
  <c r="F33" i="4551"/>
  <c r="G33" i="4551"/>
  <c r="H33" i="4551"/>
  <c r="I33" i="4551"/>
  <c r="J33" i="4551"/>
  <c r="F34" i="4551"/>
  <c r="G34" i="4551"/>
  <c r="H34" i="4551"/>
  <c r="I34" i="4551"/>
  <c r="J34" i="4551"/>
  <c r="F35" i="4551"/>
  <c r="G35" i="4551"/>
  <c r="H35" i="4551"/>
  <c r="I35" i="4551"/>
  <c r="J35" i="4551"/>
  <c r="F36" i="4551"/>
  <c r="G36" i="4551"/>
  <c r="H36" i="4551"/>
  <c r="I36" i="4551"/>
  <c r="J36" i="4551"/>
  <c r="F37" i="4551"/>
  <c r="G37" i="4551"/>
  <c r="H37" i="4551"/>
  <c r="I37" i="4551"/>
  <c r="J37" i="4551"/>
  <c r="F38" i="4551"/>
  <c r="G38" i="4551"/>
  <c r="H38" i="4551"/>
  <c r="I38" i="4551"/>
  <c r="J38" i="4551"/>
  <c r="F42" i="4551"/>
  <c r="G42" i="4551"/>
  <c r="H42" i="4551"/>
  <c r="I42" i="4551"/>
  <c r="J42" i="4551"/>
  <c r="F7" i="4550"/>
  <c r="G7" i="4550"/>
  <c r="H7" i="4550"/>
  <c r="I7" i="4550"/>
  <c r="J7" i="4550"/>
  <c r="K7" i="4550" s="1"/>
  <c r="F8" i="4550"/>
  <c r="G8" i="4550"/>
  <c r="H8" i="4550"/>
  <c r="I8" i="4550"/>
  <c r="J8" i="4550"/>
  <c r="K8" i="4550" s="1"/>
  <c r="F9" i="4550"/>
  <c r="G9" i="4550"/>
  <c r="H9" i="4550"/>
  <c r="I9" i="4550"/>
  <c r="J9" i="4550"/>
  <c r="K9" i="4550" s="1"/>
  <c r="F10" i="4550"/>
  <c r="G10" i="4550"/>
  <c r="H10" i="4550"/>
  <c r="I10" i="4550"/>
  <c r="J10" i="4550"/>
  <c r="K10" i="4550" s="1"/>
  <c r="F11" i="4550"/>
  <c r="G11" i="4550"/>
  <c r="H11" i="4550"/>
  <c r="I11" i="4550"/>
  <c r="J11" i="4550"/>
  <c r="K11" i="4550" s="1"/>
  <c r="F12" i="4550"/>
  <c r="G12" i="4550"/>
  <c r="H12" i="4550"/>
  <c r="I12" i="4550"/>
  <c r="J12" i="4550"/>
  <c r="K12" i="4550" s="1"/>
  <c r="F13" i="4550"/>
  <c r="G13" i="4550"/>
  <c r="H13" i="4550"/>
  <c r="I13" i="4550"/>
  <c r="J13" i="4550"/>
  <c r="K13" i="4550" s="1"/>
  <c r="F14" i="4550"/>
  <c r="G14" i="4550"/>
  <c r="H14" i="4550"/>
  <c r="I14" i="4550"/>
  <c r="J14" i="4550"/>
  <c r="K14" i="4550" s="1"/>
  <c r="F15" i="4550"/>
  <c r="G15" i="4550"/>
  <c r="H15" i="4550"/>
  <c r="I15" i="4550"/>
  <c r="J15" i="4550"/>
  <c r="K15" i="4550" s="1"/>
  <c r="F16" i="4550"/>
  <c r="G16" i="4550"/>
  <c r="H16" i="4550"/>
  <c r="I16" i="4550"/>
  <c r="J16" i="4550"/>
  <c r="K16" i="4550" s="1"/>
  <c r="F17" i="4550"/>
  <c r="G17" i="4550"/>
  <c r="H17" i="4550"/>
  <c r="I17" i="4550"/>
  <c r="J17" i="4550"/>
  <c r="K17" i="4550" s="1"/>
  <c r="F18" i="4550"/>
  <c r="G18" i="4550"/>
  <c r="H18" i="4550"/>
  <c r="I18" i="4550"/>
  <c r="J18" i="4550"/>
  <c r="K18" i="4550" s="1"/>
  <c r="F19" i="4550"/>
  <c r="G19" i="4550"/>
  <c r="H19" i="4550"/>
  <c r="I19" i="4550"/>
  <c r="J19" i="4550"/>
  <c r="K19" i="4550" s="1"/>
  <c r="F20" i="4550"/>
  <c r="G20" i="4550"/>
  <c r="H20" i="4550"/>
  <c r="I20" i="4550"/>
  <c r="J20" i="4550"/>
  <c r="K20" i="4550" s="1"/>
  <c r="F21" i="4550"/>
  <c r="G21" i="4550"/>
  <c r="H21" i="4550"/>
  <c r="I21" i="4550"/>
  <c r="J21" i="4550"/>
  <c r="K21" i="4550" s="1"/>
  <c r="F22" i="4550"/>
  <c r="G22" i="4550"/>
  <c r="H22" i="4550"/>
  <c r="I22" i="4550"/>
  <c r="J22" i="4550"/>
  <c r="K22" i="4550" s="1"/>
  <c r="F23" i="4550"/>
  <c r="G23" i="4550"/>
  <c r="H23" i="4550"/>
  <c r="I23" i="4550"/>
  <c r="J23" i="4550"/>
  <c r="K23" i="4550" s="1"/>
  <c r="F24" i="4550"/>
  <c r="G24" i="4550"/>
  <c r="H24" i="4550"/>
  <c r="I24" i="4550"/>
  <c r="J24" i="4550"/>
  <c r="K24" i="4550" s="1"/>
  <c r="F25" i="4550"/>
  <c r="G25" i="4550"/>
  <c r="H25" i="4550"/>
  <c r="I25" i="4550"/>
  <c r="J25" i="4550"/>
  <c r="K25" i="4550" s="1"/>
  <c r="F26" i="4550"/>
  <c r="G26" i="4550"/>
  <c r="H26" i="4550"/>
  <c r="I26" i="4550"/>
  <c r="J26" i="4550"/>
  <c r="K26" i="4550" s="1"/>
  <c r="F27" i="4550"/>
  <c r="G27" i="4550"/>
  <c r="H27" i="4550"/>
  <c r="I27" i="4550"/>
  <c r="J27" i="4550"/>
  <c r="K27" i="4550" s="1"/>
  <c r="F28" i="4550"/>
  <c r="G28" i="4550"/>
  <c r="H28" i="4550"/>
  <c r="I28" i="4550"/>
  <c r="J28" i="4550"/>
  <c r="K28" i="4550" s="1"/>
  <c r="F29" i="4550"/>
  <c r="G29" i="4550"/>
  <c r="H29" i="4550"/>
  <c r="I29" i="4550"/>
  <c r="J29" i="4550"/>
  <c r="K29" i="4550" s="1"/>
  <c r="F30" i="4550"/>
  <c r="G30" i="4550"/>
  <c r="H30" i="4550"/>
  <c r="I30" i="4550"/>
  <c r="J30" i="4550"/>
  <c r="K30" i="4550" s="1"/>
  <c r="F31" i="4550"/>
  <c r="G31" i="4550"/>
  <c r="H31" i="4550"/>
  <c r="I31" i="4550"/>
  <c r="J31" i="4550"/>
  <c r="K31" i="4550" s="1"/>
  <c r="F32" i="4550"/>
  <c r="G32" i="4550"/>
  <c r="H32" i="4550"/>
  <c r="I32" i="4550"/>
  <c r="J32" i="4550"/>
  <c r="K32" i="4550" s="1"/>
  <c r="F33" i="4550"/>
  <c r="G33" i="4550"/>
  <c r="H33" i="4550"/>
  <c r="I33" i="4550"/>
  <c r="J33" i="4550"/>
  <c r="K33" i="4550" s="1"/>
  <c r="F34" i="4550"/>
  <c r="G34" i="4550"/>
  <c r="H34" i="4550"/>
  <c r="I34" i="4550"/>
  <c r="J34" i="4550"/>
  <c r="K34" i="4550" s="1"/>
  <c r="F35" i="4550"/>
  <c r="G35" i="4550"/>
  <c r="H35" i="4550"/>
  <c r="I35" i="4550"/>
  <c r="J35" i="4550"/>
  <c r="K35" i="4550" s="1"/>
  <c r="F36" i="4550"/>
  <c r="G36" i="4550"/>
  <c r="H36" i="4550"/>
  <c r="I36" i="4550"/>
  <c r="J36" i="4550"/>
  <c r="K36" i="4550" s="1"/>
  <c r="F37" i="4550"/>
  <c r="G37" i="4550"/>
  <c r="H37" i="4550"/>
  <c r="I37" i="4550"/>
  <c r="J37" i="4550"/>
  <c r="K37" i="4550" s="1"/>
  <c r="F38" i="4550"/>
  <c r="G38" i="4550"/>
  <c r="H38" i="4550"/>
  <c r="I38" i="4550"/>
  <c r="J38" i="4550"/>
  <c r="K38" i="4550" s="1"/>
  <c r="F42" i="4550"/>
  <c r="G42" i="4550"/>
  <c r="H42" i="4550"/>
  <c r="I42" i="4550"/>
  <c r="J42" i="4550"/>
  <c r="K42" i="4550" s="1"/>
  <c r="D94" i="4549"/>
  <c r="D95" i="4549"/>
  <c r="D96" i="4549"/>
  <c r="E96" i="4549"/>
  <c r="E97" i="4549" s="1"/>
  <c r="K19" i="4551" l="1"/>
  <c r="K16" i="4551"/>
  <c r="K7" i="4551"/>
  <c r="K11" i="4551"/>
  <c r="K15" i="4551"/>
  <c r="K27" i="4551"/>
  <c r="K23" i="4551"/>
  <c r="K35" i="4551"/>
  <c r="K42" i="4551"/>
  <c r="K31" i="4551"/>
  <c r="K36" i="4551"/>
  <c r="K32" i="4551"/>
  <c r="K28" i="4551"/>
  <c r="K24" i="4551"/>
  <c r="K20" i="4551"/>
  <c r="K12" i="4551"/>
  <c r="K8" i="4551"/>
  <c r="K37" i="4551"/>
  <c r="K33" i="4551"/>
  <c r="K29" i="4551"/>
  <c r="K25" i="4551"/>
  <c r="K21" i="4551"/>
  <c r="K17" i="4551"/>
  <c r="K13" i="4551"/>
  <c r="K9" i="4551"/>
  <c r="K38" i="4551"/>
  <c r="K34" i="4551"/>
  <c r="K30" i="4551"/>
  <c r="K26" i="4551"/>
  <c r="K22" i="4551"/>
  <c r="K18" i="4551"/>
  <c r="K14" i="4551"/>
  <c r="K10" i="4551"/>
  <c r="B28" i="4548" l="1"/>
  <c r="B9" i="4548" s="1"/>
  <c r="B24" i="4547"/>
  <c r="B23" i="4547"/>
  <c r="B13" i="4548" l="1"/>
  <c r="B10" i="4548"/>
  <c r="B11" i="4548"/>
  <c r="B12" i="4548"/>
  <c r="B7" i="4548"/>
  <c r="B6" i="4548"/>
  <c r="B8" i="4548"/>
  <c r="B14" i="4548" l="1"/>
  <c r="G39" i="4546" l="1"/>
  <c r="G38" i="4546"/>
  <c r="G37" i="4546"/>
  <c r="G36" i="4546"/>
  <c r="G35" i="4546"/>
  <c r="G34" i="4546"/>
  <c r="G33" i="4546"/>
  <c r="G32" i="4546"/>
  <c r="G31" i="4546"/>
  <c r="G30" i="4546"/>
  <c r="G29" i="4546"/>
  <c r="G28" i="4546"/>
  <c r="G27" i="4546"/>
  <c r="G26" i="4546"/>
  <c r="G25" i="4546"/>
  <c r="G24" i="4546"/>
  <c r="G23" i="4546"/>
  <c r="G22" i="4546"/>
  <c r="G21" i="4546"/>
  <c r="G20" i="4546"/>
  <c r="G19" i="4546"/>
  <c r="G18" i="4546"/>
  <c r="G17" i="4546"/>
  <c r="G16" i="4546"/>
  <c r="G15" i="4546"/>
  <c r="G14" i="4546"/>
  <c r="G13" i="4546"/>
  <c r="G12" i="4546"/>
  <c r="G11" i="4546"/>
  <c r="G10" i="4546"/>
  <c r="G9" i="4546"/>
  <c r="G8" i="4546"/>
  <c r="G7" i="4546"/>
  <c r="G39" i="4545"/>
  <c r="G38" i="4545"/>
  <c r="G37" i="4545"/>
  <c r="G36" i="4545"/>
  <c r="G35" i="4545"/>
  <c r="G34" i="4545"/>
  <c r="G33" i="4545"/>
  <c r="G32" i="4545"/>
  <c r="G31" i="4545"/>
  <c r="G30" i="4545"/>
  <c r="G29" i="4545"/>
  <c r="G28" i="4545"/>
  <c r="G27" i="4545"/>
  <c r="G26" i="4545"/>
  <c r="G25" i="4545"/>
  <c r="G24" i="4545"/>
  <c r="G23" i="4545"/>
  <c r="G22" i="4545"/>
  <c r="G21" i="4545"/>
  <c r="G20" i="4545"/>
  <c r="G19" i="4545"/>
  <c r="G18" i="4545"/>
  <c r="G17" i="4545"/>
  <c r="G16" i="4545"/>
  <c r="G15" i="4545"/>
  <c r="G14" i="4545"/>
  <c r="G13" i="4545"/>
  <c r="G12" i="4545"/>
  <c r="G11" i="4545"/>
  <c r="G10" i="4545"/>
  <c r="G9" i="4545"/>
  <c r="G8" i="4545"/>
  <c r="G7" i="4545"/>
  <c r="G39" i="4544"/>
  <c r="G38" i="4544"/>
  <c r="G37" i="4544"/>
  <c r="G36" i="4544"/>
  <c r="G35" i="4544"/>
  <c r="G34" i="4544"/>
  <c r="G33" i="4544"/>
  <c r="G32" i="4544"/>
  <c r="G31" i="4544"/>
  <c r="G30" i="4544"/>
  <c r="G29" i="4544"/>
  <c r="G28" i="4544"/>
  <c r="G27" i="4544"/>
  <c r="G26" i="4544"/>
  <c r="G25" i="4544"/>
  <c r="G24" i="4544"/>
  <c r="G23" i="4544"/>
  <c r="G22" i="4544"/>
  <c r="G21" i="4544"/>
  <c r="G20" i="4544"/>
  <c r="G19" i="4544"/>
  <c r="G18" i="4544"/>
  <c r="G17" i="4544"/>
  <c r="G16" i="4544"/>
  <c r="G15" i="4544"/>
  <c r="G14" i="4544"/>
  <c r="G13" i="4544"/>
  <c r="G12" i="4544"/>
  <c r="G11" i="4544"/>
  <c r="G10" i="4544"/>
  <c r="G9" i="4544"/>
  <c r="G8" i="4544"/>
  <c r="G7" i="4544"/>
  <c r="G39" i="4543"/>
  <c r="G38" i="4543"/>
  <c r="G37" i="4543"/>
  <c r="G36" i="4543"/>
  <c r="G35" i="4543"/>
  <c r="G34" i="4543"/>
  <c r="G33" i="4543"/>
  <c r="G32" i="4543"/>
  <c r="G31" i="4543"/>
  <c r="G30" i="4543"/>
  <c r="G29" i="4543"/>
  <c r="G28" i="4543"/>
  <c r="G27" i="4543"/>
  <c r="G26" i="4543"/>
  <c r="G25" i="4543"/>
  <c r="G24" i="4543"/>
  <c r="G23" i="4543"/>
  <c r="G22" i="4543"/>
  <c r="G21" i="4543"/>
  <c r="G20" i="4543"/>
  <c r="G19" i="4543"/>
  <c r="G18" i="4543"/>
  <c r="G17" i="4543"/>
  <c r="G16" i="4543"/>
  <c r="G15" i="4543"/>
  <c r="G14" i="4543"/>
  <c r="G13" i="4543"/>
  <c r="G12" i="4543"/>
  <c r="G11" i="4543"/>
  <c r="G10" i="4543"/>
  <c r="G9" i="4543"/>
  <c r="G8" i="4543"/>
  <c r="G7" i="4543"/>
  <c r="G39" i="4542"/>
  <c r="G38" i="4542"/>
  <c r="G37" i="4542"/>
  <c r="G36" i="4542"/>
  <c r="G35" i="4542"/>
  <c r="G34" i="4542"/>
  <c r="G33" i="4542"/>
  <c r="G32" i="4542"/>
  <c r="G31" i="4542"/>
  <c r="G30" i="4542"/>
  <c r="G29" i="4542"/>
  <c r="G28" i="4542"/>
  <c r="G27" i="4542"/>
  <c r="G26" i="4542"/>
  <c r="G25" i="4542"/>
  <c r="G24" i="4542"/>
  <c r="G23" i="4542"/>
  <c r="G22" i="4542"/>
  <c r="G21" i="4542"/>
  <c r="G20" i="4542"/>
  <c r="G19" i="4542"/>
  <c r="G18" i="4542"/>
  <c r="G17" i="4542"/>
  <c r="G16" i="4542"/>
  <c r="G15" i="4542"/>
  <c r="G14" i="4542"/>
  <c r="G13" i="4542"/>
  <c r="G12" i="4542"/>
  <c r="G11" i="4542"/>
  <c r="G10" i="4542"/>
  <c r="G9" i="4542"/>
  <c r="G8" i="4542"/>
  <c r="G7" i="4542"/>
  <c r="G38" i="4541"/>
  <c r="G37" i="4541"/>
  <c r="G36" i="4541"/>
  <c r="G35" i="4541"/>
  <c r="G34" i="4541"/>
  <c r="G33" i="4541"/>
  <c r="G32" i="4541"/>
  <c r="G31" i="4541"/>
  <c r="G30" i="4541"/>
  <c r="G29" i="4541"/>
  <c r="G28" i="4541"/>
  <c r="G27" i="4541"/>
  <c r="G26" i="4541"/>
  <c r="G25" i="4541"/>
  <c r="G24" i="4541"/>
  <c r="G23" i="4541"/>
  <c r="G22" i="4541"/>
  <c r="G21" i="4541"/>
  <c r="G20" i="4541"/>
  <c r="G19" i="4541"/>
  <c r="G18" i="4541"/>
  <c r="G17" i="4541"/>
  <c r="G16" i="4541"/>
  <c r="G15" i="4541"/>
  <c r="G14" i="4541"/>
  <c r="G13" i="4541"/>
  <c r="G12" i="4541"/>
  <c r="G11" i="4541"/>
  <c r="G10" i="4541"/>
  <c r="G9" i="4541"/>
  <c r="G8" i="4541"/>
  <c r="G7" i="4541"/>
  <c r="B38" i="4531" l="1"/>
  <c r="B11" i="4531" s="1"/>
  <c r="B16" i="4530"/>
  <c r="B20" i="4530" s="1"/>
  <c r="B36" i="4529"/>
  <c r="B11" i="4529" s="1"/>
  <c r="B28" i="4528"/>
  <c r="B27" i="4528"/>
  <c r="B24" i="4528"/>
  <c r="B23" i="4528"/>
  <c r="B16" i="4528"/>
  <c r="B20" i="4528" s="1"/>
  <c r="B37" i="4527"/>
  <c r="B10" i="4527" s="1"/>
  <c r="B16" i="4526"/>
  <c r="B19" i="4526" s="1"/>
  <c r="M9" i="4525"/>
  <c r="B10" i="4525" s="1"/>
  <c r="B16" i="4524"/>
  <c r="B18" i="4524" s="1"/>
  <c r="B13" i="4523"/>
  <c r="C9" i="4523" s="1"/>
  <c r="I19" i="4522"/>
  <c r="H19" i="4522"/>
  <c r="G19" i="4522"/>
  <c r="F19" i="4522"/>
  <c r="E19" i="4522"/>
  <c r="D19" i="4522"/>
  <c r="C19" i="4522"/>
  <c r="B19" i="4522"/>
  <c r="I18" i="4522"/>
  <c r="H18" i="4522"/>
  <c r="G18" i="4522"/>
  <c r="F18" i="4522"/>
  <c r="E18" i="4522"/>
  <c r="D18" i="4522"/>
  <c r="C18" i="4522"/>
  <c r="B18" i="4522"/>
  <c r="J16" i="4522"/>
  <c r="E20" i="4522" s="1"/>
  <c r="M15" i="4522"/>
  <c r="N14" i="4522" s="1"/>
  <c r="L15" i="4522"/>
  <c r="B6" i="4529" l="1"/>
  <c r="B12" i="4531"/>
  <c r="B7" i="4529"/>
  <c r="B8" i="4529"/>
  <c r="B12" i="4529"/>
  <c r="B13" i="4529"/>
  <c r="B7" i="4527"/>
  <c r="B9" i="4531"/>
  <c r="B6" i="4525"/>
  <c r="B14" i="4529"/>
  <c r="B5" i="4527"/>
  <c r="B6" i="4527"/>
  <c r="B6" i="4531"/>
  <c r="B19" i="4524"/>
  <c r="C10" i="4523"/>
  <c r="B7" i="4525"/>
  <c r="B13" i="4531"/>
  <c r="N7" i="4522"/>
  <c r="C11" i="4523"/>
  <c r="B8" i="4525"/>
  <c r="B11" i="4527"/>
  <c r="B14" i="4531"/>
  <c r="N8" i="4522"/>
  <c r="C12" i="4523"/>
  <c r="B9" i="4525"/>
  <c r="B12" i="4527"/>
  <c r="B15" i="4531"/>
  <c r="B13" i="4527"/>
  <c r="B14" i="4527"/>
  <c r="B7" i="4531"/>
  <c r="B8" i="4531"/>
  <c r="F20" i="4522"/>
  <c r="C5" i="4523"/>
  <c r="B8" i="4527"/>
  <c r="B10" i="4531"/>
  <c r="B19" i="4530"/>
  <c r="B9" i="4529"/>
  <c r="B10" i="4529"/>
  <c r="B19" i="4528"/>
  <c r="B9" i="4527"/>
  <c r="B18" i="4526"/>
  <c r="C6" i="4523"/>
  <c r="C7" i="4523"/>
  <c r="C8" i="4523"/>
  <c r="N11" i="4522"/>
  <c r="B20" i="4522"/>
  <c r="N12" i="4522"/>
  <c r="C20" i="4522"/>
  <c r="G20" i="4522"/>
  <c r="N9" i="4522"/>
  <c r="N13" i="4522"/>
  <c r="H20" i="4522"/>
  <c r="N10" i="4522"/>
  <c r="I20" i="4522"/>
  <c r="D20" i="4522"/>
  <c r="B14" i="4525" l="1"/>
  <c r="B11" i="4525"/>
  <c r="B16" i="4531"/>
  <c r="N15" i="4522"/>
  <c r="B15" i="4527"/>
  <c r="B15" i="4529"/>
  <c r="C13" i="4523"/>
  <c r="G135" i="4513"/>
  <c r="G134" i="4513"/>
  <c r="G133" i="4513"/>
  <c r="I132" i="4513"/>
  <c r="H132" i="4513"/>
  <c r="G132" i="4513"/>
  <c r="F132" i="4513"/>
  <c r="E132" i="4513"/>
  <c r="D132" i="4513"/>
  <c r="C132" i="4513"/>
  <c r="AJ40" i="4512" l="1"/>
  <c r="AI40" i="4512"/>
  <c r="AH40" i="4512"/>
  <c r="AG40" i="4512"/>
  <c r="AF40" i="4512"/>
  <c r="AJ39" i="4512"/>
  <c r="AI39" i="4512"/>
  <c r="AH39" i="4512"/>
  <c r="AG39" i="4512"/>
  <c r="AF39" i="4512"/>
  <c r="AJ38" i="4512"/>
  <c r="AI38" i="4512"/>
  <c r="AH38" i="4512"/>
  <c r="AG38" i="4512"/>
  <c r="AF38" i="4512"/>
  <c r="AJ37" i="4512"/>
  <c r="AI37" i="4512"/>
  <c r="AH37" i="4512"/>
  <c r="AG37" i="4512"/>
  <c r="AF37" i="4512"/>
  <c r="AJ36" i="4512"/>
  <c r="AI36" i="4512"/>
  <c r="AH36" i="4512"/>
  <c r="AG36" i="4512"/>
  <c r="AF36" i="4512"/>
  <c r="AJ35" i="4512"/>
  <c r="AI35" i="4512"/>
  <c r="AH35" i="4512"/>
  <c r="AG35" i="4512"/>
  <c r="AF35" i="4512"/>
  <c r="AJ34" i="4512"/>
  <c r="AI34" i="4512"/>
  <c r="AH34" i="4512"/>
  <c r="AG34" i="4512"/>
  <c r="AF34" i="4512"/>
  <c r="AJ33" i="4512"/>
  <c r="AI33" i="4512"/>
  <c r="AH33" i="4512"/>
  <c r="AG33" i="4512"/>
  <c r="AF33" i="4512"/>
  <c r="AJ32" i="4512"/>
  <c r="AI32" i="4512"/>
  <c r="AH32" i="4512"/>
  <c r="AG32" i="4512"/>
  <c r="AF32" i="4512"/>
  <c r="AJ31" i="4512"/>
  <c r="AI31" i="4512"/>
  <c r="AH31" i="4512"/>
  <c r="AG31" i="4512"/>
  <c r="AF31" i="4512"/>
  <c r="AJ30" i="4512"/>
  <c r="AI30" i="4512"/>
  <c r="AH30" i="4512"/>
  <c r="AG30" i="4512"/>
  <c r="AF30" i="4512"/>
  <c r="AJ29" i="4512"/>
  <c r="AI29" i="4512"/>
  <c r="AH29" i="4512"/>
  <c r="AG29" i="4512"/>
  <c r="AF29" i="4512"/>
  <c r="AJ28" i="4512"/>
  <c r="AI28" i="4512"/>
  <c r="AH28" i="4512"/>
  <c r="AG28" i="4512"/>
  <c r="AF28" i="4512"/>
  <c r="AJ27" i="4512"/>
  <c r="AI27" i="4512"/>
  <c r="AH27" i="4512"/>
  <c r="AG27" i="4512"/>
  <c r="AF27" i="4512"/>
  <c r="AJ26" i="4512"/>
  <c r="AI26" i="4512"/>
  <c r="AH26" i="4512"/>
  <c r="AG26" i="4512"/>
  <c r="AF26" i="4512"/>
  <c r="AJ25" i="4512"/>
  <c r="AI25" i="4512"/>
  <c r="AH25" i="4512"/>
  <c r="AG25" i="4512"/>
  <c r="AF25" i="4512"/>
  <c r="AJ24" i="4512"/>
  <c r="AI24" i="4512"/>
  <c r="AH24" i="4512"/>
  <c r="AG24" i="4512"/>
  <c r="AF24" i="4512"/>
  <c r="AJ23" i="4512"/>
  <c r="AI23" i="4512"/>
  <c r="AH23" i="4512"/>
  <c r="AG23" i="4512"/>
  <c r="AF23" i="4512"/>
  <c r="AJ22" i="4512"/>
  <c r="AI22" i="4512"/>
  <c r="AH22" i="4512"/>
  <c r="AG22" i="4512"/>
  <c r="AF22" i="4512"/>
  <c r="AJ21" i="4512"/>
  <c r="AI21" i="4512"/>
  <c r="AH21" i="4512"/>
  <c r="AG21" i="4512"/>
  <c r="AF21" i="4512"/>
  <c r="AJ20" i="4512"/>
  <c r="AI20" i="4512"/>
  <c r="AH20" i="4512"/>
  <c r="AG20" i="4512"/>
  <c r="AF20" i="4512"/>
  <c r="AJ19" i="4512"/>
  <c r="AI19" i="4512"/>
  <c r="AH19" i="4512"/>
  <c r="AG19" i="4512"/>
  <c r="AF19" i="4512"/>
  <c r="AJ18" i="4512"/>
  <c r="AI18" i="4512"/>
  <c r="AH18" i="4512"/>
  <c r="AG18" i="4512"/>
  <c r="AF18" i="4512"/>
  <c r="AJ17" i="4512"/>
  <c r="AI17" i="4512"/>
  <c r="AH17" i="4512"/>
  <c r="AG17" i="4512"/>
  <c r="AF17" i="4512"/>
  <c r="AJ16" i="4512"/>
  <c r="AI16" i="4512"/>
  <c r="AH16" i="4512"/>
  <c r="AG16" i="4512"/>
  <c r="AF16" i="4512"/>
  <c r="AJ15" i="4512"/>
  <c r="AI15" i="4512"/>
  <c r="AH15" i="4512"/>
  <c r="AG15" i="4512"/>
  <c r="AF15" i="4512"/>
  <c r="AJ14" i="4512"/>
  <c r="AI14" i="4512"/>
  <c r="AH14" i="4512"/>
  <c r="AG14" i="4512"/>
  <c r="AF14" i="4512"/>
  <c r="AJ13" i="4512"/>
  <c r="AI13" i="4512"/>
  <c r="AH13" i="4512"/>
  <c r="AG13" i="4512"/>
  <c r="AF13" i="4512"/>
  <c r="AJ12" i="4512"/>
  <c r="AI12" i="4512"/>
  <c r="AH12" i="4512"/>
  <c r="AG12" i="4512"/>
  <c r="AF12" i="4512"/>
  <c r="AJ11" i="4512"/>
  <c r="AI11" i="4512"/>
  <c r="AH11" i="4512"/>
  <c r="AG11" i="4512"/>
  <c r="AF11" i="4512"/>
  <c r="AJ10" i="4512"/>
  <c r="AI10" i="4512"/>
  <c r="AH10" i="4512"/>
  <c r="AG10" i="4512"/>
  <c r="AF10" i="4512"/>
  <c r="AJ9" i="4512"/>
  <c r="AI9" i="4512"/>
  <c r="AH9" i="4512"/>
  <c r="AG9" i="4512"/>
  <c r="AF9" i="4512"/>
  <c r="AJ8" i="4512"/>
  <c r="AI8" i="4512"/>
  <c r="AH8" i="4512"/>
  <c r="AG8" i="4512"/>
  <c r="AF8" i="4512"/>
  <c r="E39" i="4510"/>
  <c r="E38" i="4510"/>
  <c r="E37" i="4510"/>
  <c r="E36" i="4510"/>
  <c r="E35" i="4510"/>
  <c r="E34" i="4510"/>
  <c r="E33" i="4510"/>
  <c r="E32" i="4510"/>
  <c r="E31" i="4510"/>
  <c r="E30" i="4510"/>
  <c r="E29" i="4510"/>
  <c r="E28" i="4510"/>
  <c r="E27" i="4510"/>
  <c r="E26" i="4510"/>
  <c r="E25" i="4510"/>
  <c r="E24" i="4510"/>
  <c r="E23" i="4510"/>
  <c r="E22" i="4510"/>
  <c r="E21" i="4510"/>
  <c r="E20" i="4510"/>
  <c r="E19" i="4510"/>
  <c r="E18" i="4510"/>
  <c r="E17" i="4510"/>
  <c r="E16" i="4510"/>
  <c r="E15" i="4510"/>
  <c r="E14" i="4510"/>
  <c r="E13" i="4510"/>
  <c r="E12" i="4510"/>
  <c r="E11" i="4510"/>
  <c r="E10" i="4510"/>
  <c r="E9" i="4510"/>
  <c r="E8" i="4510"/>
  <c r="E7" i="4510"/>
  <c r="E39" i="4509"/>
  <c r="E38" i="4509"/>
  <c r="E37" i="4509"/>
  <c r="E36" i="4509"/>
  <c r="E35" i="4509"/>
  <c r="E34" i="4509"/>
  <c r="E33" i="4509"/>
  <c r="E32" i="4509"/>
  <c r="E31" i="4509"/>
  <c r="E30" i="4509"/>
  <c r="E29" i="4509"/>
  <c r="E28" i="4509"/>
  <c r="E27" i="4509"/>
  <c r="E26" i="4509"/>
  <c r="E25" i="4509"/>
  <c r="E24" i="4509"/>
  <c r="E23" i="4509"/>
  <c r="E22" i="4509"/>
  <c r="E21" i="4509"/>
  <c r="E20" i="4509"/>
  <c r="E19" i="4509"/>
  <c r="E18" i="4509"/>
  <c r="E17" i="4509"/>
  <c r="E16" i="4509"/>
  <c r="E15" i="4509"/>
  <c r="E14" i="4509"/>
  <c r="E13" i="4509"/>
  <c r="E12" i="4509"/>
  <c r="E11" i="4509"/>
  <c r="E10" i="4509"/>
  <c r="E9" i="4509"/>
  <c r="E8" i="4509"/>
  <c r="E40" i="4507"/>
  <c r="F39" i="4507"/>
  <c r="F38" i="4507"/>
  <c r="F37" i="4507"/>
  <c r="F36" i="4507"/>
  <c r="F35" i="4507"/>
  <c r="F34" i="4507"/>
  <c r="F33" i="4507"/>
  <c r="F32" i="4507"/>
  <c r="F31" i="4507"/>
  <c r="F30" i="4507"/>
  <c r="F29" i="4507"/>
  <c r="F28" i="4507"/>
  <c r="F27" i="4507"/>
  <c r="F26" i="4507"/>
  <c r="F25" i="4507"/>
  <c r="F24" i="4507"/>
  <c r="F23" i="4507"/>
  <c r="F22" i="4507"/>
  <c r="F21" i="4507"/>
  <c r="F20" i="4507"/>
  <c r="F19" i="4507"/>
  <c r="F18" i="4507"/>
  <c r="F17" i="4507"/>
  <c r="F16" i="4507"/>
  <c r="F15" i="4507"/>
  <c r="F14" i="4507"/>
  <c r="F13" i="4507"/>
  <c r="F12" i="4507"/>
  <c r="F11" i="4507"/>
  <c r="F10" i="4507"/>
  <c r="F9" i="4507"/>
  <c r="F8" i="4507"/>
  <c r="F7" i="4507"/>
  <c r="E40" i="4506"/>
  <c r="F39" i="4506"/>
  <c r="F38" i="4506"/>
  <c r="F37" i="4506"/>
  <c r="F36" i="4506"/>
  <c r="F35" i="4506"/>
  <c r="F34" i="4506"/>
  <c r="F33" i="4506"/>
  <c r="F32" i="4506"/>
  <c r="F31" i="4506"/>
  <c r="F30" i="4506"/>
  <c r="F29" i="4506"/>
  <c r="F28" i="4506"/>
  <c r="F27" i="4506"/>
  <c r="F26" i="4506"/>
  <c r="F25" i="4506"/>
  <c r="F24" i="4506"/>
  <c r="F23" i="4506"/>
  <c r="F22" i="4506"/>
  <c r="F21" i="4506"/>
  <c r="F20" i="4506"/>
  <c r="F19" i="4506"/>
  <c r="F18" i="4506"/>
  <c r="F17" i="4506"/>
  <c r="F16" i="4506"/>
  <c r="F15" i="4506"/>
  <c r="F14" i="4506"/>
  <c r="F13" i="4506"/>
  <c r="F12" i="4506"/>
  <c r="F11" i="4506"/>
  <c r="F10" i="4506"/>
  <c r="F9" i="4506"/>
  <c r="F8" i="4506"/>
  <c r="F7" i="4506"/>
  <c r="E39" i="4505"/>
  <c r="E38" i="4505"/>
  <c r="E37" i="4505"/>
  <c r="E36" i="4505"/>
  <c r="E35" i="4505"/>
  <c r="E34" i="4505"/>
  <c r="E33" i="4505"/>
  <c r="E32" i="4505"/>
  <c r="E31" i="4505"/>
  <c r="E30" i="4505"/>
  <c r="E29" i="4505"/>
  <c r="E28" i="4505"/>
  <c r="E27" i="4505"/>
  <c r="E26" i="4505"/>
  <c r="E25" i="4505"/>
  <c r="E24" i="4505"/>
  <c r="E23" i="4505"/>
  <c r="E22" i="4505"/>
  <c r="E21" i="4505"/>
  <c r="E20" i="4505"/>
  <c r="E19" i="4505"/>
  <c r="E18" i="4505"/>
  <c r="E17" i="4505"/>
  <c r="E16" i="4505"/>
  <c r="E15" i="4505"/>
  <c r="E14" i="4505"/>
  <c r="E13" i="4505"/>
  <c r="E12" i="4505"/>
  <c r="E11" i="4505"/>
  <c r="E10" i="4505"/>
  <c r="E9" i="4505"/>
  <c r="E8" i="4505"/>
  <c r="E7" i="4505"/>
  <c r="E38" i="4504"/>
  <c r="E37" i="4504"/>
  <c r="E36" i="4504"/>
  <c r="E35" i="4504"/>
  <c r="E34" i="4504"/>
  <c r="E33" i="4504"/>
  <c r="E32" i="4504"/>
  <c r="E31" i="4504"/>
  <c r="E30" i="4504"/>
  <c r="E29" i="4504"/>
  <c r="E28" i="4504"/>
  <c r="E27" i="4504"/>
  <c r="E26" i="4504"/>
  <c r="E25" i="4504"/>
  <c r="E24" i="4504"/>
  <c r="E23" i="4504"/>
  <c r="E22" i="4504"/>
  <c r="E21" i="4504"/>
  <c r="E20" i="4504"/>
  <c r="E19" i="4504"/>
  <c r="E18" i="4504"/>
  <c r="E17" i="4504"/>
  <c r="E16" i="4504"/>
  <c r="E15" i="4504"/>
  <c r="E14" i="4504"/>
  <c r="E13" i="4504"/>
  <c r="E12" i="4504"/>
  <c r="E11" i="4504"/>
  <c r="E10" i="4504"/>
  <c r="E9" i="4504"/>
  <c r="E8" i="4504"/>
  <c r="G29" i="4502"/>
  <c r="D29" i="4502"/>
  <c r="G28" i="4502"/>
  <c r="G27" i="4502"/>
  <c r="G26" i="4502"/>
  <c r="G25" i="4502"/>
  <c r="G24" i="4502"/>
  <c r="G23" i="4502"/>
  <c r="G22" i="4502"/>
  <c r="G21" i="4502"/>
  <c r="G20" i="4502"/>
  <c r="G19" i="4502"/>
  <c r="G18" i="4502"/>
  <c r="G17" i="4502"/>
  <c r="G16" i="4502"/>
  <c r="G15" i="4502"/>
  <c r="G14" i="4502"/>
  <c r="G13" i="4502"/>
  <c r="G12" i="4502"/>
  <c r="G11" i="4502"/>
  <c r="G10" i="4502"/>
  <c r="G9" i="4502"/>
  <c r="G8" i="4502"/>
  <c r="G7" i="4502"/>
  <c r="AK16" i="4512" l="1"/>
  <c r="AK15" i="4512"/>
  <c r="AK23" i="4512"/>
  <c r="AK27" i="4512"/>
  <c r="AK13" i="4512"/>
  <c r="AK38" i="4512"/>
  <c r="AK35" i="4512"/>
  <c r="AK31" i="4512"/>
  <c r="AK39" i="4512"/>
  <c r="AK20" i="4512"/>
  <c r="AK17" i="4512"/>
  <c r="AK25" i="4512"/>
  <c r="AK11" i="4512"/>
  <c r="AK19" i="4512"/>
  <c r="AK8" i="4512"/>
  <c r="AK26" i="4512"/>
  <c r="AK37" i="4512"/>
  <c r="AK40" i="4512"/>
  <c r="AK14" i="4512"/>
  <c r="AK28" i="4512"/>
  <c r="AK34" i="4512"/>
  <c r="AK22" i="4512"/>
  <c r="AK33" i="4512"/>
  <c r="AK36" i="4512"/>
  <c r="AK10" i="4512"/>
  <c r="AK21" i="4512"/>
  <c r="AK24" i="4512"/>
  <c r="AK9" i="4512"/>
  <c r="AK12" i="4512"/>
  <c r="AK30" i="4512"/>
  <c r="AK18" i="4512"/>
  <c r="AK29" i="4512"/>
  <c r="AK32" i="4512"/>
  <c r="D40" i="4500" l="1"/>
  <c r="D41" i="4500" s="1"/>
  <c r="D38" i="4500"/>
  <c r="D37" i="4500"/>
  <c r="D36" i="4500"/>
  <c r="D35" i="4500"/>
  <c r="D34" i="4500"/>
  <c r="D33" i="4500"/>
  <c r="D32" i="4500"/>
  <c r="D31" i="4500"/>
  <c r="D30" i="4500"/>
  <c r="D29" i="4500"/>
  <c r="D28" i="4500"/>
  <c r="D27" i="4500"/>
  <c r="D26" i="4500"/>
  <c r="D25" i="4500"/>
  <c r="D24" i="4500"/>
  <c r="D23" i="4500"/>
  <c r="D22" i="4500"/>
  <c r="D21" i="4500"/>
  <c r="D20" i="4500"/>
  <c r="D19" i="4500"/>
  <c r="D18" i="4500"/>
  <c r="D17" i="4500"/>
  <c r="D16" i="4500"/>
  <c r="D15" i="4500"/>
  <c r="D14" i="4500"/>
  <c r="D13" i="4500"/>
  <c r="D12" i="4500"/>
  <c r="D11" i="4500"/>
  <c r="D10" i="4500"/>
  <c r="D9" i="4500"/>
  <c r="D8" i="4500"/>
  <c r="D7" i="4500"/>
  <c r="D40" i="4499"/>
  <c r="D41" i="4499" s="1"/>
  <c r="D38" i="4499"/>
  <c r="D37" i="4499"/>
  <c r="D36" i="4499"/>
  <c r="D35" i="4499"/>
  <c r="D34" i="4499"/>
  <c r="D33" i="4499"/>
  <c r="D32" i="4499"/>
  <c r="D31" i="4499"/>
  <c r="D30" i="4499"/>
  <c r="D29" i="4499"/>
  <c r="D28" i="4499"/>
  <c r="D27" i="4499"/>
  <c r="D26" i="4499"/>
  <c r="D25" i="4499"/>
  <c r="D24" i="4499"/>
  <c r="D23" i="4499"/>
  <c r="D22" i="4499"/>
  <c r="D21" i="4499"/>
  <c r="D20" i="4499"/>
  <c r="D19" i="4499"/>
  <c r="D18" i="4499"/>
  <c r="D17" i="4499"/>
  <c r="D16" i="4499"/>
  <c r="D15" i="4499"/>
  <c r="D14" i="4499"/>
  <c r="D13" i="4499"/>
  <c r="D12" i="4499"/>
  <c r="D11" i="4499"/>
  <c r="D10" i="4499"/>
  <c r="D9" i="4499"/>
  <c r="D8" i="4499"/>
  <c r="D7" i="4499"/>
  <c r="D40" i="4498"/>
  <c r="D41" i="4498" s="1"/>
  <c r="D38" i="4498"/>
  <c r="D37" i="4498"/>
  <c r="D36" i="4498"/>
  <c r="D35" i="4498"/>
  <c r="D34" i="4498"/>
  <c r="D33" i="4498"/>
  <c r="D32" i="4498"/>
  <c r="D31" i="4498"/>
  <c r="D30" i="4498"/>
  <c r="D29" i="4498"/>
  <c r="D28" i="4498"/>
  <c r="D27" i="4498"/>
  <c r="D26" i="4498"/>
  <c r="D25" i="4498"/>
  <c r="D24" i="4498"/>
  <c r="D23" i="4498"/>
  <c r="D22" i="4498"/>
  <c r="D21" i="4498"/>
  <c r="D20" i="4498"/>
  <c r="D19" i="4498"/>
  <c r="D18" i="4498"/>
  <c r="D17" i="4498"/>
  <c r="D16" i="4498"/>
  <c r="D15" i="4498"/>
  <c r="D14" i="4498"/>
  <c r="D13" i="4498"/>
  <c r="D12" i="4498"/>
  <c r="D11" i="4498"/>
  <c r="D10" i="4498"/>
  <c r="D9" i="4498"/>
  <c r="D8" i="4498"/>
  <c r="D7" i="4498"/>
  <c r="D40" i="4497"/>
  <c r="D41" i="4497" s="1"/>
  <c r="D38" i="4497"/>
  <c r="D37" i="4497"/>
  <c r="D36" i="4497"/>
  <c r="D35" i="4497"/>
  <c r="D34" i="4497"/>
  <c r="D33" i="4497"/>
  <c r="D32" i="4497"/>
  <c r="D31" i="4497"/>
  <c r="D30" i="4497"/>
  <c r="D29" i="4497"/>
  <c r="D28" i="4497"/>
  <c r="D27" i="4497"/>
  <c r="D26" i="4497"/>
  <c r="D25" i="4497"/>
  <c r="D24" i="4497"/>
  <c r="D23" i="4497"/>
  <c r="D22" i="4497"/>
  <c r="D21" i="4497"/>
  <c r="D20" i="4497"/>
  <c r="D19" i="4497"/>
  <c r="D18" i="4497"/>
  <c r="D17" i="4497"/>
  <c r="D16" i="4497"/>
  <c r="D15" i="4497"/>
  <c r="D14" i="4497"/>
  <c r="D13" i="4497"/>
  <c r="D12" i="4497"/>
  <c r="D11" i="4497"/>
  <c r="D10" i="4497"/>
  <c r="D9" i="4497"/>
  <c r="D8" i="4497"/>
  <c r="D7" i="4497"/>
  <c r="D40" i="4496"/>
  <c r="D41" i="4496" s="1"/>
  <c r="D38" i="4496"/>
  <c r="D37" i="4496"/>
  <c r="D36" i="4496"/>
  <c r="D35" i="4496"/>
  <c r="D34" i="4496"/>
  <c r="D33" i="4496"/>
  <c r="D32" i="4496"/>
  <c r="D31" i="4496"/>
  <c r="D30" i="4496"/>
  <c r="D29" i="4496"/>
  <c r="D28" i="4496"/>
  <c r="D27" i="4496"/>
  <c r="D26" i="4496"/>
  <c r="D25" i="4496"/>
  <c r="D24" i="4496"/>
  <c r="D23" i="4496"/>
  <c r="D22" i="4496"/>
  <c r="D21" i="4496"/>
  <c r="D20" i="4496"/>
  <c r="D19" i="4496"/>
  <c r="D18" i="4496"/>
  <c r="D17" i="4496"/>
  <c r="D16" i="4496"/>
  <c r="D15" i="4496"/>
  <c r="D14" i="4496"/>
  <c r="D13" i="4496"/>
  <c r="D12" i="4496"/>
  <c r="D11" i="4496"/>
  <c r="D10" i="4496"/>
  <c r="D9" i="4496"/>
  <c r="D8" i="4496"/>
  <c r="D7" i="4496"/>
  <c r="D40" i="4495"/>
  <c r="D41" i="4495" s="1"/>
  <c r="D38" i="4495"/>
  <c r="D37" i="4495"/>
  <c r="D36" i="4495"/>
  <c r="D35" i="4495"/>
  <c r="D34" i="4495"/>
  <c r="D33" i="4495"/>
  <c r="D32" i="4495"/>
  <c r="D31" i="4495"/>
  <c r="D30" i="4495"/>
  <c r="D29" i="4495"/>
  <c r="D28" i="4495"/>
  <c r="D27" i="4495"/>
  <c r="D26" i="4495"/>
  <c r="D25" i="4495"/>
  <c r="D24" i="4495"/>
  <c r="D23" i="4495"/>
  <c r="D22" i="4495"/>
  <c r="D21" i="4495"/>
  <c r="D20" i="4495"/>
  <c r="D19" i="4495"/>
  <c r="D18" i="4495"/>
  <c r="D17" i="4495"/>
  <c r="D16" i="4495"/>
  <c r="D15" i="4495"/>
  <c r="D14" i="4495"/>
  <c r="D13" i="4495"/>
  <c r="D12" i="4495"/>
  <c r="D11" i="4495"/>
  <c r="D10" i="4495"/>
  <c r="D9" i="4495"/>
  <c r="D8" i="4495"/>
  <c r="D7" i="4495"/>
  <c r="D40" i="4494"/>
  <c r="D41" i="4494" s="1"/>
  <c r="D38" i="4494"/>
  <c r="D37" i="4494"/>
  <c r="D36" i="4494"/>
  <c r="D35" i="4494"/>
  <c r="D34" i="4494"/>
  <c r="D33" i="4494"/>
  <c r="D32" i="4494"/>
  <c r="D31" i="4494"/>
  <c r="D30" i="4494"/>
  <c r="D29" i="4494"/>
  <c r="D28" i="4494"/>
  <c r="D27" i="4494"/>
  <c r="D26" i="4494"/>
  <c r="D25" i="4494"/>
  <c r="D24" i="4494"/>
  <c r="D23" i="4494"/>
  <c r="D22" i="4494"/>
  <c r="D21" i="4494"/>
  <c r="D20" i="4494"/>
  <c r="D19" i="4494"/>
  <c r="D18" i="4494"/>
  <c r="D17" i="4494"/>
  <c r="D16" i="4494"/>
  <c r="D15" i="4494"/>
  <c r="D14" i="4494"/>
  <c r="D13" i="4494"/>
  <c r="D12" i="4494"/>
  <c r="D11" i="4494"/>
  <c r="D10" i="4494"/>
  <c r="D9" i="4494"/>
  <c r="D8" i="4494"/>
  <c r="D7" i="4494"/>
  <c r="D40" i="4493"/>
  <c r="D41" i="4493" s="1"/>
  <c r="D38" i="4493"/>
  <c r="D37" i="4493"/>
  <c r="D36" i="4493"/>
  <c r="D35" i="4493"/>
  <c r="D34" i="4493"/>
  <c r="D33" i="4493"/>
  <c r="D32" i="4493"/>
  <c r="D31" i="4493"/>
  <c r="D30" i="4493"/>
  <c r="D29" i="4493"/>
  <c r="D28" i="4493"/>
  <c r="D27" i="4493"/>
  <c r="D26" i="4493"/>
  <c r="D25" i="4493"/>
  <c r="D24" i="4493"/>
  <c r="D23" i="4493"/>
  <c r="D22" i="4493"/>
  <c r="D21" i="4493"/>
  <c r="D20" i="4493"/>
  <c r="D19" i="4493"/>
  <c r="D18" i="4493"/>
  <c r="D17" i="4493"/>
  <c r="D16" i="4493"/>
  <c r="D15" i="4493"/>
  <c r="D14" i="4493"/>
  <c r="D13" i="4493"/>
  <c r="D12" i="4493"/>
  <c r="D11" i="4493"/>
  <c r="D10" i="4493"/>
  <c r="D9" i="4493"/>
  <c r="D8" i="4493"/>
  <c r="D7" i="4493"/>
  <c r="AR13" i="3413" l="1"/>
  <c r="AQ13" i="3413"/>
  <c r="AP13" i="3413"/>
  <c r="AO13" i="3413"/>
  <c r="AR12" i="3413"/>
  <c r="AQ12" i="3413"/>
  <c r="AP12" i="3413"/>
  <c r="AO12" i="3413"/>
  <c r="AR11" i="3413"/>
  <c r="AQ11" i="3413"/>
  <c r="AP11" i="3413"/>
  <c r="AO11" i="3413"/>
  <c r="AR10" i="3413"/>
  <c r="AQ10" i="3413"/>
  <c r="AP10" i="3413"/>
  <c r="AO10" i="3413"/>
  <c r="AR9" i="3413"/>
  <c r="AQ9" i="3413"/>
  <c r="AP9" i="3413"/>
  <c r="AO9" i="3413"/>
  <c r="AR8" i="3413"/>
  <c r="AQ8" i="3413"/>
  <c r="AP8" i="3413"/>
  <c r="AO8" i="3413"/>
  <c r="C36" i="4488" l="1"/>
  <c r="D36" i="4488" s="1"/>
  <c r="C34" i="4488"/>
  <c r="B34" i="4488"/>
  <c r="C33" i="4488"/>
  <c r="B33" i="4488"/>
  <c r="C32" i="4488"/>
  <c r="B32" i="4488"/>
  <c r="C31" i="4488"/>
  <c r="B31" i="4488"/>
  <c r="C30" i="4488"/>
  <c r="B30" i="4488"/>
  <c r="C29" i="4488"/>
  <c r="B29" i="4488"/>
  <c r="C28" i="4488"/>
  <c r="B28" i="4488"/>
  <c r="B27" i="4488"/>
  <c r="D27" i="4488" s="1"/>
  <c r="C26" i="4488"/>
  <c r="B26" i="4488"/>
  <c r="C25" i="4488"/>
  <c r="B25" i="4488"/>
  <c r="C24" i="4488"/>
  <c r="B24" i="4488"/>
  <c r="C23" i="4488"/>
  <c r="B23" i="4488"/>
  <c r="B22" i="4488"/>
  <c r="D22" i="4488" s="1"/>
  <c r="C21" i="4488"/>
  <c r="B21" i="4488"/>
  <c r="C20" i="4488"/>
  <c r="B20" i="4488"/>
  <c r="C19" i="4488"/>
  <c r="B19" i="4488"/>
  <c r="C18" i="4488"/>
  <c r="D18" i="4488" s="1"/>
  <c r="C17" i="4488"/>
  <c r="B17" i="4488"/>
  <c r="C16" i="4488"/>
  <c r="B16" i="4488"/>
  <c r="B15" i="4488"/>
  <c r="D15" i="4488" s="1"/>
  <c r="C14" i="4488"/>
  <c r="B14" i="4488"/>
  <c r="C13" i="4488"/>
  <c r="B13" i="4488"/>
  <c r="C12" i="4488"/>
  <c r="B12" i="4488"/>
  <c r="C11" i="4488"/>
  <c r="B11" i="4488"/>
  <c r="B10" i="4488"/>
  <c r="D10" i="4488" s="1"/>
  <c r="C9" i="4488"/>
  <c r="D9" i="4488" s="1"/>
  <c r="C8" i="4488"/>
  <c r="B8" i="4488"/>
  <c r="C7" i="4488"/>
  <c r="D7" i="4488" s="1"/>
  <c r="C6" i="4488"/>
  <c r="D6" i="4488" s="1"/>
  <c r="C5" i="4488"/>
  <c r="B5" i="4488"/>
  <c r="C4" i="4488"/>
  <c r="D4" i="4488" s="1"/>
  <c r="C3" i="4488"/>
  <c r="B3" i="4488"/>
  <c r="J30" i="4486"/>
  <c r="I30" i="4486"/>
  <c r="H30" i="4486"/>
  <c r="X15" i="4485"/>
  <c r="X11" i="4485"/>
  <c r="D24" i="4488" l="1"/>
  <c r="D5" i="4488"/>
  <c r="D33" i="4488"/>
  <c r="D34" i="4488"/>
  <c r="D8" i="4488"/>
  <c r="D26" i="4488"/>
  <c r="D19" i="4488"/>
  <c r="D30" i="4488"/>
  <c r="D14" i="4488"/>
  <c r="D23" i="4488"/>
  <c r="D31" i="4488"/>
  <c r="D11" i="4488"/>
  <c r="D16" i="4488"/>
  <c r="D20" i="4488"/>
  <c r="D28" i="4488"/>
  <c r="D32" i="4488"/>
  <c r="D3" i="4488"/>
  <c r="D12" i="4488"/>
  <c r="D21" i="4488"/>
  <c r="D25" i="4488"/>
  <c r="D29" i="4488"/>
  <c r="D13" i="4488"/>
  <c r="D17" i="4488"/>
  <c r="D32" i="394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<sst xmlns="http://schemas.openxmlformats.org/spreadsheetml/2006/main" count="21151" uniqueCount="4762">
  <si>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</si>
  <si>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</si>
  <si>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</si>
  <si>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</si>
  <si>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</si>
  <si>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</si>
  <si>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</si>
  <si>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</si>
  <si>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</si>
  <si>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</si>
  <si>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</si>
  <si>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</si>
  <si>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</si>
  <si>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</si>
  <si>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</si>
  <si>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</si>
  <si>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</si>
  <si>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</si>
  <si>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</si>
  <si>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</si>
  <si>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</si>
  <si>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</si>
  <si>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</si>
  <si>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</si>
  <si>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</si>
  <si>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</si>
  <si>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</si>
  <si>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</si>
  <si>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</si>
  <si>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</si>
  <si>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</si>
  <si>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</si>
  <si>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</si>
  <si>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</si>
  <si>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</si>
  <si>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</si>
  <si>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</si>
  <si>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</si>
  <si>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Enero</t>
  </si>
  <si>
    <t>Febrero</t>
  </si>
  <si>
    <t>Marzo</t>
  </si>
  <si>
    <t>Abril</t>
  </si>
  <si>
    <t>Mayo</t>
  </si>
  <si>
    <t>Junio</t>
  </si>
  <si>
    <t>Julio</t>
  </si>
  <si>
    <t>Agosto</t>
  </si>
  <si>
    <t>Septiembre</t>
  </si>
  <si>
    <t>Octubre</t>
  </si>
  <si>
    <t>Noviembre</t>
  </si>
  <si>
    <t>Diciembre</t>
  </si>
  <si>
    <t>México</t>
  </si>
  <si>
    <t>Variación</t>
  </si>
  <si>
    <t>Total</t>
  </si>
  <si>
    <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</si>
  <si>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</si>
  <si>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</si>
  <si>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</si>
  <si>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</si>
  <si>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</si>
  <si>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</si>
  <si>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</si>
  <si>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</si>
  <si>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</si>
  <si>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</si>
  <si>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</si>
  <si>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</si>
  <si>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</si>
  <si>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</si>
  <si>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</si>
  <si>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</si>
  <si>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</si>
  <si>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</si>
  <si>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</si>
  <si>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</si>
  <si>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</si>
  <si>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</si>
  <si>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</si>
  <si>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</si>
  <si>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</si>
  <si>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Monclova, Coah.</t>
  </si>
  <si>
    <t>Chihuahua, Chih.</t>
  </si>
  <si>
    <t>Tepatitlán, Jal.</t>
  </si>
  <si>
    <t>Pachuca, Hgo.</t>
  </si>
  <si>
    <t>Saltillo, Coah.</t>
  </si>
  <si>
    <t>Esperanza, Son.</t>
  </si>
  <si>
    <t>Tepic, Nay.</t>
  </si>
  <si>
    <t>Colima, Col.</t>
  </si>
  <si>
    <t>Cortazar, Gto.</t>
  </si>
  <si>
    <t>Hermosillo, Son.</t>
  </si>
  <si>
    <t>León, Gto.</t>
  </si>
  <si>
    <t>Huatabampo, Son.</t>
  </si>
  <si>
    <t>Fresnillo, Zac.</t>
  </si>
  <si>
    <t>Zacatecas, Zac.</t>
  </si>
  <si>
    <t>Cd. Jiménez, Chih.</t>
  </si>
  <si>
    <t>Campeche, Camp.</t>
  </si>
  <si>
    <t>Atlacomulco, Méx.</t>
  </si>
  <si>
    <t>Morelia, Mich</t>
  </si>
  <si>
    <t>Culiacán, Sin.</t>
  </si>
  <si>
    <t>Tuxtla Gutiérrez, Chis.</t>
  </si>
  <si>
    <t>Cd. Acuña, Coah.</t>
  </si>
  <si>
    <t>Guadalajara, Jal.</t>
  </si>
  <si>
    <t>Tampico, Tamps.</t>
  </si>
  <si>
    <t>Mérida, Yuc.</t>
  </si>
  <si>
    <t>Matamoros, Tamps.</t>
  </si>
  <si>
    <t>San Andrés Tuxtla, Ver.</t>
  </si>
  <si>
    <t>Cancún, Q. Roo.</t>
  </si>
  <si>
    <t>Cuernavaca, Mor.</t>
  </si>
  <si>
    <t>Tulancingo, Hgo.</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</si>
  <si>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</si>
  <si>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</si>
  <si>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</si>
  <si>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</si>
  <si>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</si>
  <si>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</si>
  <si>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</si>
  <si>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</si>
  <si>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</si>
  <si>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</si>
  <si>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</si>
  <si>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</si>
  <si>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</si>
  <si>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</si>
  <si>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</si>
  <si>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</si>
  <si>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</si>
  <si>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</si>
  <si>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</si>
  <si>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</si>
  <si>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</si>
  <si>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</si>
  <si>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</si>
  <si>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</si>
  <si>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</si>
  <si>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</si>
  <si>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</si>
  <si>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</si>
  <si>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</si>
  <si>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</si>
  <si>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</si>
  <si>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</si>
  <si>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</si>
  <si>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</si>
  <si>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</si>
  <si>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</si>
  <si>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</si>
  <si>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</si>
  <si>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</si>
  <si>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</si>
  <si>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</si>
  <si>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</si>
  <si>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</si>
  <si>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</si>
  <si>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</si>
  <si>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</si>
  <si>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</si>
  <si>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</si>
  <si>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</si>
  <si>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</si>
  <si>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</si>
  <si>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</si>
  <si>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</si>
  <si>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</si>
  <si>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</si>
  <si>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</si>
  <si>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</si>
  <si>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</si>
  <si>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</si>
  <si>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</si>
  <si>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</si>
  <si>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</si>
  <si>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</si>
  <si>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</si>
  <si>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</si>
  <si>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</si>
  <si>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</si>
  <si>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</si>
  <si>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</si>
  <si>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</si>
  <si>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</si>
  <si>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</si>
  <si>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</si>
  <si>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</si>
  <si>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</si>
  <si>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</si>
  <si>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</si>
  <si>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</si>
  <si>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</si>
  <si>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</si>
  <si>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</si>
  <si>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</si>
  <si>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</si>
  <si>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</si>
  <si>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</si>
  <si>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</si>
  <si>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</si>
  <si>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</si>
  <si>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</si>
  <si>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</si>
  <si>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</si>
  <si>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</si>
  <si>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</si>
  <si>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</si>
  <si>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</si>
  <si>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</si>
  <si>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</si>
  <si>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</si>
  <si>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</si>
  <si>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</si>
  <si>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</si>
  <si>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</si>
  <si>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</si>
  <si>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</si>
  <si>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</si>
  <si>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</si>
  <si>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</si>
  <si>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</si>
  <si>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</si>
  <si>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</si>
  <si>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</si>
  <si>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</si>
  <si>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</si>
  <si>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</si>
  <si>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</si>
  <si>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</si>
  <si>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</si>
  <si>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</si>
  <si>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</si>
  <si>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</si>
  <si>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</si>
  <si>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</si>
  <si>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</si>
  <si>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</si>
  <si>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</si>
  <si>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</si>
  <si>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</si>
  <si>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</si>
  <si>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</si>
  <si>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</si>
  <si>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</si>
  <si>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</si>
  <si>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</si>
  <si>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</si>
  <si>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</si>
  <si>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</si>
  <si>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</si>
  <si>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</si>
  <si>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</si>
  <si>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</si>
  <si>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</si>
  <si>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</si>
  <si>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</si>
  <si>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</si>
  <si>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</si>
  <si>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</si>
  <si>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</si>
  <si>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</si>
  <si>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</si>
  <si>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</si>
  <si>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</si>
  <si>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</si>
  <si>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</si>
  <si>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</si>
  <si>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</si>
  <si>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</si>
  <si>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</si>
  <si>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</si>
  <si>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</si>
  <si>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</si>
  <si>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Sector de actividad económica</t>
  </si>
  <si>
    <t>Variación % mensual</t>
  </si>
  <si>
    <t>Agricultura, Ganadería, Silvicultura y Pesca</t>
  </si>
  <si>
    <t>Comercio</t>
  </si>
  <si>
    <t>Construcción</t>
  </si>
  <si>
    <t>Industria de Transformación</t>
  </si>
  <si>
    <t>Industrias Extractivas</t>
  </si>
  <si>
    <t>Servicios</t>
  </si>
  <si>
    <t>Transporte y Comunicaciones</t>
  </si>
  <si>
    <t>Hombres</t>
  </si>
  <si>
    <t>Mujeres</t>
  </si>
  <si>
    <t>Grupos de edad</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</si>
  <si>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</si>
  <si>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</si>
  <si>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</si>
  <si>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</si>
  <si>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</si>
  <si>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</si>
  <si>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</si>
  <si>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</si>
  <si>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</si>
  <si>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</si>
  <si>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</si>
  <si>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</si>
  <si>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</si>
  <si>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</si>
  <si>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</si>
  <si>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</si>
  <si>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</si>
  <si>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</si>
  <si>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</si>
  <si>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</si>
  <si>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</si>
  <si>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</si>
  <si>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</si>
  <si>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</si>
  <si>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</si>
  <si>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</si>
  <si>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</si>
  <si>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</si>
  <si>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</si>
  <si>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</si>
  <si>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</si>
  <si>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</si>
  <si>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</si>
  <si>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</si>
  <si>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</si>
  <si>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</si>
  <si>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</si>
  <si>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</si>
  <si>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</si>
  <si>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</si>
  <si>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</si>
  <si>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</si>
  <si>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</si>
  <si>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</si>
  <si>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</si>
  <si>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</si>
  <si>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</si>
  <si>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</si>
  <si>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</si>
  <si>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</si>
  <si>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</si>
  <si>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</si>
  <si>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</si>
  <si>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</si>
  <si>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</si>
  <si>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</si>
  <si>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</si>
  <si>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</si>
  <si>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</si>
  <si>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</si>
  <si>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</si>
  <si>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</si>
  <si>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</si>
  <si>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</si>
  <si>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</si>
  <si>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MES</t>
  </si>
  <si>
    <t>Ganado bovino</t>
  </si>
  <si>
    <t>Ganado porcino</t>
  </si>
  <si>
    <t>Ganado ovino</t>
  </si>
  <si>
    <t>Ganado caprino</t>
  </si>
  <si>
    <t>Municipios</t>
  </si>
  <si>
    <t>Ganaron</t>
  </si>
  <si>
    <t>Perdieron</t>
  </si>
  <si>
    <t>Sin cambios</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</si>
  <si>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</si>
  <si>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</si>
  <si>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</si>
  <si>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</si>
  <si>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</si>
  <si>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</si>
  <si>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</si>
  <si>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</si>
  <si>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</si>
  <si>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</si>
  <si>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</si>
  <si>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</si>
  <si>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</si>
  <si>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</si>
  <si>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</si>
  <si>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</si>
  <si>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</si>
  <si>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</si>
  <si>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Tamaño</t>
  </si>
  <si>
    <t>t</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</si>
  <si>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</si>
  <si>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</si>
  <si>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</si>
  <si>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</si>
  <si>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</si>
  <si>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</si>
  <si>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</si>
  <si>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</si>
  <si>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</si>
  <si>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</si>
  <si>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</si>
  <si>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Figura 106</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</si>
  <si>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</si>
  <si>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</si>
  <si>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</si>
  <si>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</si>
  <si>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</si>
  <si>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</si>
  <si>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</si>
  <si>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</si>
  <si>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</si>
  <si>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</si>
  <si>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</si>
  <si>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</si>
  <si>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</si>
  <si>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</si>
  <si>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</si>
  <si>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</si>
  <si>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</si>
  <si>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</si>
  <si>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</si>
  <si>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</si>
  <si>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</si>
  <si>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</si>
  <si>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</si>
  <si>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Unidades Vehiculares Eléctricas</t>
  </si>
  <si>
    <t>Unidades Vehiculares Híbridas Plugin (conectables)</t>
  </si>
  <si>
    <t>Unidades Vehiculares Hibridas</t>
  </si>
  <si>
    <t>Total de Unidades</t>
  </si>
  <si>
    <t>Tasa por cada millón de habitantes</t>
  </si>
  <si>
    <t>2021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</si>
  <si>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</si>
  <si>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</si>
  <si>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</si>
  <si>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</si>
  <si>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</si>
  <si>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</si>
  <si>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</si>
  <si>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</si>
  <si>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</si>
  <si>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</si>
  <si>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</si>
  <si>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</si>
  <si>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</si>
  <si>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</si>
  <si>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</si>
  <si>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</si>
  <si>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</si>
  <si>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</si>
  <si>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</si>
  <si>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</si>
  <si>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</si>
  <si>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</si>
  <si>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</si>
  <si>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</si>
  <si>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</si>
  <si>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</si>
  <si>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</si>
  <si>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</si>
  <si>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</si>
  <si>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</si>
  <si>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</si>
  <si>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</si>
  <si>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</si>
  <si>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</si>
  <si>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</si>
  <si>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</si>
  <si>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</si>
  <si>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</si>
  <si>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</si>
  <si>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</si>
  <si>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</si>
  <si>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</si>
  <si>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</si>
  <si>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</si>
  <si>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</si>
  <si>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</si>
  <si>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</si>
  <si>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</si>
  <si>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</si>
  <si>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</si>
  <si>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</si>
  <si>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</si>
  <si>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</si>
  <si>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</si>
  <si>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</si>
  <si>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</si>
  <si>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</si>
  <si>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</si>
  <si>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</si>
  <si>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</si>
  <si>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</si>
  <si>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</si>
  <si>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</si>
  <si>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</si>
  <si>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</si>
  <si>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</si>
  <si>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</si>
  <si>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</si>
  <si>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</si>
  <si>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</si>
  <si>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</si>
  <si>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</si>
  <si>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</si>
  <si>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</si>
  <si>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</si>
  <si>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</si>
  <si>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</si>
  <si>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</si>
  <si>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</si>
  <si>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</si>
  <si>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</si>
  <si>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</si>
  <si>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</si>
  <si>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</si>
  <si>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</si>
  <si>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</si>
  <si>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</si>
  <si>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</si>
  <si>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</si>
  <si>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</si>
  <si>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</si>
  <si>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</si>
  <si>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</si>
  <si>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</si>
  <si>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</si>
  <si>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</si>
  <si>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</si>
  <si>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</si>
  <si>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</si>
  <si>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</si>
  <si>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</si>
  <si>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</si>
  <si>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</si>
  <si>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</si>
  <si>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</si>
  <si>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</si>
  <si>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</si>
  <si>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</si>
  <si>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</si>
  <si>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</si>
  <si>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</si>
  <si>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</si>
  <si>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</si>
  <si>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</si>
  <si>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</si>
  <si>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</si>
  <si>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</si>
  <si>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</si>
  <si>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</si>
  <si>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</si>
  <si>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</si>
  <si>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</si>
  <si>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</si>
  <si>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</si>
  <si>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</si>
  <si>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CLAVE</t>
  </si>
  <si>
    <t>Municipio</t>
  </si>
  <si>
    <t>marzo</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</si>
  <si>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</si>
  <si>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</si>
  <si>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</si>
  <si>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</si>
  <si>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</si>
  <si>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</si>
  <si>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</si>
  <si>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</si>
  <si>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</si>
  <si>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</si>
  <si>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</si>
  <si>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</si>
  <si>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</si>
  <si>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</si>
  <si>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</si>
  <si>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</si>
  <si>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</si>
  <si>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</si>
  <si>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</si>
  <si>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</si>
  <si>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</si>
  <si>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</si>
  <si>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</si>
  <si>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</si>
  <si>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</si>
  <si>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</si>
  <si>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</si>
  <si>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</si>
  <si>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</si>
  <si>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Quintana Roo</t>
  </si>
  <si>
    <t>Baja California Sur</t>
  </si>
  <si>
    <t>Ciudad de México</t>
  </si>
  <si>
    <t>Nuevo León</t>
  </si>
  <si>
    <t>Baja California</t>
  </si>
  <si>
    <t>San Luis Potosí</t>
  </si>
  <si>
    <t>Estado de México</t>
  </si>
  <si>
    <t>abril</t>
  </si>
  <si>
    <t>mayo</t>
  </si>
  <si>
    <t>enero</t>
  </si>
  <si>
    <t>febrero</t>
  </si>
  <si>
    <t>junio</t>
  </si>
  <si>
    <t>julio</t>
  </si>
  <si>
    <t>agosto</t>
  </si>
  <si>
    <t>septiembre</t>
  </si>
  <si>
    <t>octubre</t>
  </si>
  <si>
    <t>noviembre</t>
  </si>
  <si>
    <t>diciembre</t>
  </si>
  <si>
    <t>Valor de la producción</t>
  </si>
  <si>
    <t>Nota: El promedio se refiere al de los últimos doce meses.</t>
  </si>
  <si>
    <t>Promedio</t>
  </si>
  <si>
    <t>Distribución porcentual</t>
  </si>
  <si>
    <t>Índice</t>
  </si>
  <si>
    <t>Exportaciones</t>
  </si>
  <si>
    <t>Nota: Las cifras se refieren a la suma de los montos de los últimos 12 meses al mes de referencia.</t>
  </si>
  <si>
    <t>PROM %</t>
  </si>
  <si>
    <t>Establecimientos</t>
  </si>
  <si>
    <t>% 12M</t>
  </si>
  <si>
    <t>Personal ocupado</t>
  </si>
  <si>
    <t>2017/06</t>
  </si>
  <si>
    <t>2018/06</t>
  </si>
  <si>
    <t>2019/06</t>
  </si>
  <si>
    <t>2021/06</t>
  </si>
  <si>
    <t>year</t>
  </si>
  <si>
    <t>Nota: Por porcentaje de cuentas en cartera vencida se refiere al porcentaje de créditos que presentan retrasos en sus pagos por más de 90 días respecto a la cartera total de Infonavit.</t>
  </si>
  <si>
    <t>2017/07</t>
  </si>
  <si>
    <t>2018/07</t>
  </si>
  <si>
    <t>2019/07</t>
  </si>
  <si>
    <t>2020/07</t>
  </si>
  <si>
    <t>2021/07</t>
  </si>
  <si>
    <t>Serie desestacionalizada</t>
  </si>
  <si>
    <t>Tendencia-ciclo</t>
  </si>
  <si>
    <t>2020/06</t>
  </si>
  <si>
    <t>abs</t>
  </si>
  <si>
    <t>2017/08</t>
  </si>
  <si>
    <t>2018/08</t>
  </si>
  <si>
    <t>2019/08</t>
  </si>
  <si>
    <t>2020/08</t>
  </si>
  <si>
    <t>2021/08</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</si>
  <si>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</si>
  <si>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</si>
  <si>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</si>
  <si>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</si>
  <si>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</si>
  <si>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</si>
  <si>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</si>
  <si>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</si>
  <si>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</si>
  <si>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</si>
  <si>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</si>
  <si>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</si>
  <si>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</si>
  <si>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</si>
  <si>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</si>
  <si>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</si>
  <si>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</si>
  <si>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</si>
  <si>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</si>
  <si>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</si>
  <si>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</si>
  <si>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</si>
  <si>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</si>
  <si>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</si>
  <si>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</si>
  <si>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</si>
  <si>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</si>
  <si>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</si>
  <si>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</si>
  <si>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</si>
  <si>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</si>
  <si>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</si>
  <si>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</si>
  <si>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</si>
  <si>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</si>
  <si>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</si>
  <si>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</si>
  <si>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</si>
  <si>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</si>
  <si>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</si>
  <si>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</si>
  <si>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</si>
  <si>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</si>
  <si>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</si>
  <si>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</si>
  <si>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</si>
  <si>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</si>
  <si>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</si>
  <si>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</si>
  <si>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</si>
  <si>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</si>
  <si>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</si>
  <si>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</si>
  <si>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2021/09</t>
  </si>
  <si>
    <t>Figura 122</t>
  </si>
  <si>
    <t>Figura 123</t>
  </si>
  <si>
    <t>Figura 124</t>
  </si>
  <si>
    <t>Figura 125</t>
  </si>
  <si>
    <t>Figura 126</t>
  </si>
  <si>
    <t>Figura 127</t>
  </si>
  <si>
    <t>Figura 128</t>
  </si>
  <si>
    <t>Figura 129</t>
  </si>
  <si>
    <t>Figura 130</t>
  </si>
  <si>
    <t>Figura 131</t>
  </si>
  <si>
    <t>Figura 132</t>
  </si>
  <si>
    <t>Jalisco.1</t>
  </si>
  <si>
    <t>Nacional.1</t>
  </si>
  <si>
    <t>2021/10</t>
  </si>
  <si>
    <t>Ingreso, Índice</t>
  </si>
  <si>
    <t>Variación anual, %</t>
  </si>
  <si>
    <t>Sector SCIAN</t>
  </si>
  <si>
    <t>Personal ocupado, Índice</t>
  </si>
  <si>
    <t>Figura 7</t>
  </si>
  <si>
    <t>Figura 14</t>
  </si>
  <si>
    <t>lugar</t>
  </si>
  <si>
    <t>Car anual gral.</t>
  </si>
  <si>
    <t>2021/11</t>
  </si>
  <si>
    <t>Servicios Públicos</t>
  </si>
  <si>
    <t>Unidades Vehiculares Híbridas</t>
  </si>
  <si>
    <t>50 o más años</t>
  </si>
  <si>
    <t>2021/12</t>
  </si>
  <si>
    <t>2005</t>
  </si>
  <si>
    <t>2006</t>
  </si>
  <si>
    <t>2007</t>
  </si>
  <si>
    <t>2008</t>
  </si>
  <si>
    <t>2009</t>
  </si>
  <si>
    <t>2010</t>
  </si>
  <si>
    <t>2011</t>
  </si>
  <si>
    <t>2012</t>
  </si>
  <si>
    <t>2022</t>
  </si>
  <si>
    <t>2000</t>
  </si>
  <si>
    <t>2001</t>
  </si>
  <si>
    <t>2002</t>
  </si>
  <si>
    <t>2003</t>
  </si>
  <si>
    <t>2004</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</si>
  <si>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</si>
  <si>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</si>
  <si>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</si>
  <si>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</si>
  <si>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</si>
  <si>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</si>
  <si>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</si>
  <si>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</si>
  <si>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</si>
  <si>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</si>
  <si>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</si>
  <si>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</si>
  <si>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</si>
  <si>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</si>
  <si>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</si>
  <si>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</si>
  <si>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</si>
  <si>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</si>
  <si>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</si>
  <si>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</si>
  <si>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</si>
  <si>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</si>
  <si>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</si>
  <si>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</si>
  <si>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</si>
  <si>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</si>
  <si>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</si>
  <si>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</si>
  <si>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</si>
  <si>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</si>
  <si>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</si>
  <si>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</si>
  <si>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</si>
  <si>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</si>
  <si>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</si>
  <si>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</si>
  <si>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</si>
  <si>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</si>
  <si>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</si>
  <si>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</si>
  <si>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</si>
  <si>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</si>
  <si>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</si>
  <si>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</si>
  <si>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</si>
  <si>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</si>
  <si>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</si>
  <si>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</si>
  <si>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</si>
  <si>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</si>
  <si>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</si>
  <si>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</si>
  <si>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</si>
  <si>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</si>
  <si>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</si>
  <si>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</si>
  <si>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</si>
  <si>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</si>
  <si>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</si>
  <si>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</si>
  <si>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</si>
  <si>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</si>
  <si>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</si>
  <si>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</si>
  <si>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</si>
  <si>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</si>
  <si>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</si>
  <si>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</si>
  <si>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</si>
  <si>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</si>
  <si>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</si>
  <si>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</si>
  <si>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</si>
  <si>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</si>
  <si>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</si>
  <si>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</si>
  <si>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</si>
  <si>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</si>
  <si>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</si>
  <si>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</si>
  <si>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</si>
  <si>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</si>
  <si>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</si>
  <si>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</si>
  <si>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</si>
  <si>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</si>
  <si>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</si>
  <si>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</si>
  <si>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</si>
  <si>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</si>
  <si>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</si>
  <si>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</si>
  <si>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</si>
  <si>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</si>
  <si>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</si>
  <si>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</si>
  <si>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</si>
  <si>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</si>
  <si>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</si>
  <si>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</si>
  <si>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</si>
  <si>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</si>
  <si>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</si>
  <si>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</si>
  <si>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</si>
  <si>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</si>
  <si>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</si>
  <si>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</si>
  <si>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</si>
  <si>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</si>
  <si>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</si>
  <si>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</si>
  <si>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</si>
  <si>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</si>
  <si>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</si>
  <si>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</si>
  <si>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</si>
  <si>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</si>
  <si>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</si>
  <si>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</si>
  <si>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</si>
  <si>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</si>
  <si>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</si>
  <si>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</si>
  <si>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</si>
  <si>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</si>
  <si>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</si>
  <si>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</si>
  <si>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</si>
  <si>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</si>
  <si>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</si>
  <si>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</si>
  <si>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</si>
  <si>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</si>
  <si>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</si>
  <si>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</si>
  <si>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</si>
  <si>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</si>
  <si>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</si>
  <si>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</si>
  <si>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</si>
  <si>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</si>
  <si>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</si>
  <si>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</si>
  <si>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</si>
  <si>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</si>
  <si>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</si>
  <si>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</si>
  <si>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</si>
  <si>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</si>
  <si>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</si>
  <si>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</si>
  <si>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</si>
  <si>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</si>
  <si>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</si>
  <si>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</si>
  <si>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</si>
  <si>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</si>
  <si>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</si>
  <si>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</si>
  <si>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</si>
  <si>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</si>
  <si>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</si>
  <si>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</si>
  <si>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</si>
  <si>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</si>
  <si>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</si>
  <si>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</si>
  <si>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</si>
  <si>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</si>
  <si>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</si>
  <si>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</si>
  <si>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</si>
  <si>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</si>
  <si>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</si>
  <si>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</si>
  <si>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</si>
  <si>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</si>
  <si>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</si>
  <si>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</si>
  <si>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</si>
  <si>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</si>
  <si>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</si>
  <si>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</si>
  <si>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</si>
  <si>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</si>
  <si>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</si>
  <si>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</si>
  <si>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</si>
  <si>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</si>
  <si>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</si>
  <si>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</si>
  <si>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</si>
  <si>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</si>
  <si>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</si>
  <si>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</si>
  <si>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</si>
  <si>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</si>
  <si>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</si>
  <si>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</si>
  <si>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</si>
  <si>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</si>
  <si>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</si>
  <si>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</si>
  <si>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</si>
  <si>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</si>
  <si>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</si>
  <si>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</si>
  <si>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</si>
  <si>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</si>
  <si>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</si>
  <si>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</si>
  <si>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</si>
  <si>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</si>
  <si>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</si>
  <si>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</si>
  <si>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</si>
  <si>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</si>
  <si>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</si>
  <si>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</si>
  <si>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</si>
  <si>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</si>
  <si>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</si>
  <si>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</si>
  <si>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</si>
  <si>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</si>
  <si>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</si>
  <si>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</si>
  <si>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</si>
  <si>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</si>
  <si>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</si>
  <si>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</si>
  <si>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</si>
  <si>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</si>
  <si>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</si>
  <si>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</si>
  <si>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</si>
  <si>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</si>
  <si>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</si>
  <si>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</si>
  <si>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</si>
  <si>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</si>
  <si>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</si>
  <si>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YYrel</t>
  </si>
  <si>
    <t>2022/02</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</si>
  <si>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</si>
  <si>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</si>
  <si>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</si>
  <si>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</si>
  <si>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</si>
  <si>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</si>
  <si>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</si>
  <si>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</si>
  <si>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</si>
  <si>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</si>
  <si>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</si>
  <si>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</si>
  <si>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</si>
  <si>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</si>
  <si>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</si>
  <si>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</si>
  <si>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</si>
  <si>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</si>
  <si>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</si>
  <si>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</si>
  <si>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</si>
  <si>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</si>
  <si>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</si>
  <si>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</si>
  <si>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</si>
  <si>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</si>
  <si>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2022/01</t>
  </si>
  <si>
    <t>Tabla 18</t>
  </si>
  <si>
    <t>Tabla 19</t>
  </si>
  <si>
    <t>Tabla 20</t>
  </si>
  <si>
    <t>Tabla 21</t>
  </si>
  <si>
    <t>Tabla 22</t>
  </si>
  <si>
    <t>2022/Mar</t>
  </si>
  <si>
    <t>Variación porcentual anual</t>
  </si>
  <si>
    <t>Empleo turístico</t>
  </si>
  <si>
    <t>Variación porcentual mensual</t>
  </si>
  <si>
    <t>Variación absoluta anual</t>
  </si>
  <si>
    <t>Variación absoluta mensual</t>
  </si>
  <si>
    <t>cnc</t>
  </si>
  <si>
    <t>Dec</t>
  </si>
  <si>
    <t>Jan</t>
  </si>
  <si>
    <t>Apr</t>
  </si>
  <si>
    <t>Aug</t>
  </si>
  <si>
    <t>month</t>
  </si>
  <si>
    <t>Figura 13</t>
  </si>
  <si>
    <t>Figura 15</t>
  </si>
  <si>
    <t>Figura 19</t>
  </si>
  <si>
    <t>2022/04</t>
  </si>
  <si>
    <t>Empleo total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</si>
  <si>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</si>
  <si>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</si>
  <si>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</si>
  <si>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</si>
  <si>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</si>
  <si>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</si>
  <si>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</si>
  <si>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</si>
  <si>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</si>
  <si>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</si>
  <si>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</si>
  <si>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</si>
  <si>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</si>
  <si>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</si>
  <si>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</si>
  <si>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</si>
  <si>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</si>
  <si>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</si>
  <si>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</si>
  <si>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</si>
  <si>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</si>
  <si>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</si>
  <si>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</si>
  <si>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</si>
  <si>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</si>
  <si>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Figura 81</t>
  </si>
  <si>
    <t>2022/May</t>
  </si>
  <si>
    <t>2022/05</t>
  </si>
  <si>
    <t>Figura 8</t>
  </si>
  <si>
    <t>Figura 92</t>
  </si>
  <si>
    <t>Figura 93</t>
  </si>
  <si>
    <t>time</t>
  </si>
  <si>
    <t>CDMX</t>
  </si>
  <si>
    <t>2022/Jun</t>
  </si>
  <si>
    <t>Variación mensual, %</t>
  </si>
  <si>
    <t>2022/06</t>
  </si>
  <si>
    <t>Coahuila de Zaragoza</t>
  </si>
  <si>
    <t>Michoacán de Ocampo</t>
  </si>
  <si>
    <t>Veracruz de Ignacio de la Llave</t>
  </si>
  <si>
    <t>Figura 23</t>
  </si>
  <si>
    <t>2022/Jul</t>
  </si>
  <si>
    <t>fecha</t>
  </si>
  <si>
    <t>2022/07</t>
  </si>
  <si>
    <t>Figura 40</t>
  </si>
  <si>
    <t>Figura 42</t>
  </si>
  <si>
    <t>Figura 63</t>
  </si>
  <si>
    <t>Figura 64</t>
  </si>
  <si>
    <t>Figura 83</t>
  </si>
  <si>
    <t>ene</t>
  </si>
  <si>
    <t>sep</t>
  </si>
  <si>
    <t>2022/Aug</t>
  </si>
  <si>
    <t>ESTADOS</t>
  </si>
  <si>
    <t>POBLACIÓN</t>
  </si>
  <si>
    <t>Jalisco hombres</t>
  </si>
  <si>
    <t>Jalisco mujeres</t>
  </si>
  <si>
    <t>Nacional hombres</t>
  </si>
  <si>
    <t>Nacional mujeres</t>
  </si>
  <si>
    <t>2022/08</t>
  </si>
  <si>
    <t>2022/Sep</t>
  </si>
  <si>
    <t>2022/Oct</t>
  </si>
  <si>
    <t>2022/09</t>
  </si>
  <si>
    <t>Promedio Nacional</t>
  </si>
  <si>
    <t>Total Jalisco</t>
  </si>
  <si>
    <t>Total Nacional</t>
  </si>
  <si>
    <t>2022/10</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</si>
  <si>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</si>
  <si>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</si>
  <si>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</si>
  <si>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</si>
  <si>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</si>
  <si>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</si>
  <si>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</si>
  <si>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</si>
  <si>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t>
  </si>
  <si>
    <t>2022/11</t>
  </si>
  <si>
    <t>Figura #.  comparativoestatal-empleos_abril21 2021-05-12</t>
  </si>
  <si>
    <t>Figura 1</t>
  </si>
  <si>
    <t>Figura 2</t>
  </si>
  <si>
    <t>Figura 3</t>
  </si>
  <si>
    <t>Figura 4</t>
  </si>
  <si>
    <t>Figura 5</t>
  </si>
  <si>
    <t>Figura 6</t>
  </si>
  <si>
    <t>Figura 24</t>
  </si>
  <si>
    <t>Figura 25</t>
  </si>
  <si>
    <t>Figura 32</t>
  </si>
  <si>
    <t>Figura 94</t>
  </si>
  <si>
    <t>Figura 95</t>
  </si>
  <si>
    <t>Figura 114</t>
  </si>
  <si>
    <t>Figura 115</t>
  </si>
  <si>
    <t>Figura 116</t>
  </si>
  <si>
    <t>Figura 117</t>
  </si>
  <si>
    <t>Figura 118</t>
  </si>
  <si>
    <t>Figura 119</t>
  </si>
  <si>
    <t>2022-12-01</t>
  </si>
  <si>
    <t>2022/Diciembre</t>
  </si>
  <si>
    <t>X</t>
  </si>
  <si>
    <t>2022/Dec</t>
  </si>
  <si>
    <t>2022/12</t>
  </si>
  <si>
    <t>Figura 9</t>
  </si>
  <si>
    <t>Figura 10</t>
  </si>
  <si>
    <t>Figura 11</t>
  </si>
  <si>
    <t>Figura 12</t>
  </si>
  <si>
    <t>Figura 44</t>
  </si>
  <si>
    <t>Figura 45</t>
  </si>
  <si>
    <t>2022-01-01</t>
  </si>
  <si>
    <t>2023-01-01</t>
  </si>
  <si>
    <t>2023</t>
  </si>
  <si>
    <t>aaabs</t>
  </si>
  <si>
    <t>aavar</t>
  </si>
  <si>
    <t>Diciembre 2022-12-01</t>
  </si>
  <si>
    <t>2023/Jan</t>
  </si>
  <si>
    <t xml:space="preserve">Enero </t>
  </si>
  <si>
    <t>2021-12-01</t>
  </si>
  <si>
    <t>Total general</t>
  </si>
  <si>
    <t>Etiquetas de fila</t>
  </si>
  <si>
    <t>2019-02-01</t>
  </si>
  <si>
    <t>2020-02-01</t>
  </si>
  <si>
    <t>2021-02-01</t>
  </si>
  <si>
    <t>2022-02-01</t>
  </si>
  <si>
    <t>2023-02-01</t>
  </si>
  <si>
    <t>2023/Feb</t>
  </si>
  <si>
    <t>DMrel</t>
  </si>
  <si>
    <t>Ind. de la construcción</t>
  </si>
  <si>
    <t>Ind. de la transformación</t>
  </si>
  <si>
    <t>Ind. extractiva</t>
  </si>
  <si>
    <t>Servicios para empresas, personas y el hogar</t>
  </si>
  <si>
    <t>Servicios sociales y comunales</t>
  </si>
  <si>
    <t>Industria eléctrica, y captación y suministro de agua potable</t>
  </si>
  <si>
    <t>2023/Mar</t>
  </si>
  <si>
    <t>2019-03-01</t>
  </si>
  <si>
    <t>2020-03-01</t>
  </si>
  <si>
    <t>2021-03-01</t>
  </si>
  <si>
    <t>2022-03-01</t>
  </si>
  <si>
    <t>2023-03-01</t>
  </si>
  <si>
    <t>2018-11-01</t>
  </si>
  <si>
    <t>2018-12-01</t>
  </si>
  <si>
    <t>2019-01-01</t>
  </si>
  <si>
    <t>2019-04-01</t>
  </si>
  <si>
    <t>2019-05-01</t>
  </si>
  <si>
    <t>2019-06-01</t>
  </si>
  <si>
    <t>2019-07-01</t>
  </si>
  <si>
    <t>2019-08-01</t>
  </si>
  <si>
    <t>2019-09-01</t>
  </si>
  <si>
    <t>2019-10-01</t>
  </si>
  <si>
    <t>2019-11-01</t>
  </si>
  <si>
    <t>2019-12-01</t>
  </si>
  <si>
    <t>2020-01-01</t>
  </si>
  <si>
    <t>2020-04-01</t>
  </si>
  <si>
    <t>2020-05-01</t>
  </si>
  <si>
    <t>2020-06-01</t>
  </si>
  <si>
    <t>2020-07-01</t>
  </si>
  <si>
    <t>2020-08-01</t>
  </si>
  <si>
    <t>2020-09-01</t>
  </si>
  <si>
    <t>2020-10-01</t>
  </si>
  <si>
    <t>2020-11-01</t>
  </si>
  <si>
    <t>2020-12-01</t>
  </si>
  <si>
    <t>2021-01-01</t>
  </si>
  <si>
    <t>2021-04-01</t>
  </si>
  <si>
    <t>2021-05-01</t>
  </si>
  <si>
    <t>2021-06-01</t>
  </si>
  <si>
    <t>2021-07-01</t>
  </si>
  <si>
    <t>2021-08-01</t>
  </si>
  <si>
    <t>2021-09-01</t>
  </si>
  <si>
    <t>2021-10-01</t>
  </si>
  <si>
    <t>2021-11-01</t>
  </si>
  <si>
    <t>2022-04-01</t>
  </si>
  <si>
    <t>2022-05-01</t>
  </si>
  <si>
    <t>2022-06-01</t>
  </si>
  <si>
    <t>2022-07-01</t>
  </si>
  <si>
    <t>2022-08-01</t>
  </si>
  <si>
    <t>2022-09-01</t>
  </si>
  <si>
    <t>2022-10-01</t>
  </si>
  <si>
    <t>2022-11-01</t>
  </si>
  <si>
    <t>Nuevos10</t>
  </si>
  <si>
    <t>Nuevos11</t>
  </si>
  <si>
    <t>Nuevos12</t>
  </si>
  <si>
    <t>Nuevos13</t>
  </si>
  <si>
    <t>Nuevos14</t>
  </si>
  <si>
    <t>Nuevos15</t>
  </si>
  <si>
    <t>Nuevos16</t>
  </si>
  <si>
    <t>Nuevos17</t>
  </si>
  <si>
    <t>Nuevos18</t>
  </si>
  <si>
    <t>Nuevos19</t>
  </si>
  <si>
    <t>Nuevos20</t>
  </si>
  <si>
    <t>Nuevos21</t>
  </si>
  <si>
    <t>Nuevos22</t>
  </si>
  <si>
    <t>Nuevos23</t>
  </si>
  <si>
    <t>Nuevos24</t>
  </si>
  <si>
    <t>Nuevos25</t>
  </si>
  <si>
    <t>Nuevos26</t>
  </si>
  <si>
    <t>Nuevos27</t>
  </si>
  <si>
    <t>Nuevos28</t>
  </si>
  <si>
    <t>Nuevos29</t>
  </si>
  <si>
    <t>Nuevos3</t>
  </si>
  <si>
    <t>Nuevos30</t>
  </si>
  <si>
    <t>Nuevos31</t>
  </si>
  <si>
    <t>Nuevos32</t>
  </si>
  <si>
    <t>Nuevos33</t>
  </si>
  <si>
    <t>Nuevos34</t>
  </si>
  <si>
    <t>Nuevos35</t>
  </si>
  <si>
    <t>Nuevos36</t>
  </si>
  <si>
    <t>Nuevos37</t>
  </si>
  <si>
    <t>Nuevos38</t>
  </si>
  <si>
    <t>Nuevos39</t>
  </si>
  <si>
    <t>Nuevos4</t>
  </si>
  <si>
    <t>Nuevos40</t>
  </si>
  <si>
    <t>Nuevos41</t>
  </si>
  <si>
    <t>Nuevos42</t>
  </si>
  <si>
    <t>Nuevos43</t>
  </si>
  <si>
    <t>Nuevos44</t>
  </si>
  <si>
    <t>Nuevos45</t>
  </si>
  <si>
    <t>Nuevos46</t>
  </si>
  <si>
    <t>Nuevos47</t>
  </si>
  <si>
    <t>Nuevos48</t>
  </si>
  <si>
    <t>Nuevos49</t>
  </si>
  <si>
    <t>Nuevos5</t>
  </si>
  <si>
    <t>Nuevos50</t>
  </si>
  <si>
    <t>Nuevos51</t>
  </si>
  <si>
    <t>Nuevos52</t>
  </si>
  <si>
    <t>Nuevos53</t>
  </si>
  <si>
    <t>Nuevos54</t>
  </si>
  <si>
    <t>Nuevos6</t>
  </si>
  <si>
    <t>Nuevos7</t>
  </si>
  <si>
    <t>Nuevos8</t>
  </si>
  <si>
    <t>Nuevos9</t>
  </si>
  <si>
    <t>PanSO</t>
  </si>
  <si>
    <t>2023/02</t>
  </si>
  <si>
    <t>2023/01</t>
  </si>
  <si>
    <t>Estados</t>
  </si>
  <si>
    <t>Número de cabezas</t>
  </si>
  <si>
    <t>Producción de carne de canal</t>
  </si>
  <si>
    <t>Valor de la producción de carne de canal</t>
  </si>
  <si>
    <t>Tabla 23</t>
  </si>
  <si>
    <t>Figura 46</t>
  </si>
  <si>
    <t>Figura 47</t>
  </si>
  <si>
    <t>Figura 48</t>
  </si>
  <si>
    <t>Figura 49</t>
  </si>
  <si>
    <t>Figura 65</t>
  </si>
  <si>
    <t>Figura 85</t>
  </si>
  <si>
    <t>Figura 86</t>
  </si>
  <si>
    <t>Figura 87</t>
  </si>
  <si>
    <t>IIEG, 01/05/2023</t>
  </si>
  <si>
    <t xml:space="preserve">Jalisco a/  </t>
  </si>
  <si>
    <t>2023/03</t>
  </si>
  <si>
    <t>TASA DESOCUPACION</t>
  </si>
  <si>
    <t>Fuente: IIEG, con información de INEGI, INPC.</t>
  </si>
  <si>
    <t>2023-04-01</t>
  </si>
  <si>
    <t>Nuevos55</t>
  </si>
  <si>
    <t>Fuente: IIEG, con información de INEGI; ENOE.</t>
  </si>
  <si>
    <t>Ind. eléctrica, capacitación y suministro de agua potable</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</si>
  <si>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</si>
  <si>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</si>
  <si>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</si>
  <si>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</si>
  <si>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</si>
  <si>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Elaboración de bebidas.</t>
  </si>
  <si>
    <t>Construcción, reconstrucción y ensamble de equipo de transporte y sus partes.</t>
  </si>
  <si>
    <t>Fabricación, ensamble y reparación de maquinaria, equipo y sus partes; excepto los eléctricos.</t>
  </si>
  <si>
    <t xml:space="preserve">    </t>
  </si>
  <si>
    <t>Remuneración media</t>
  </si>
  <si>
    <t>JalvarMM</t>
  </si>
  <si>
    <t>NacvarMM</t>
  </si>
  <si>
    <t>2023/Apr</t>
  </si>
  <si>
    <t>Fuente: IIEG, con información de INEGI.</t>
  </si>
  <si>
    <t>Fuente: IIEG con información de INEGI a partir de la Asociación Mexicana de la Industria Automotriz.</t>
  </si>
  <si>
    <t>Fuente: IIEG con información de INEGI, EMEC. Nota: Cálculos con cifras originales (sin desestacionalizar). Las variaciones se refieren al cambio porcentual respecto al mes inmediato anterior. Los ingresos se refieren a los ingresos totales por suministro de bienes y servicios.</t>
  </si>
  <si>
    <t>Fuente: IIEG con información de INEGI, EMEC. Nota: Cálculos con cifras originales (sin desestacionalizar). Las variaciones se refieren al cambio porcentual respecto al mismo mes del año anterior.</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</si>
  <si>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</si>
  <si>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ocupado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</si>
  <si>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</si>
  <si>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Tipo de ganado</t>
  </si>
  <si>
    <t>Fuente: IIEG con información de INEGI, Sacrificio de Ganado en Rastros Municipales.</t>
  </si>
  <si>
    <t>NA</t>
  </si>
  <si>
    <t>Especie</t>
  </si>
  <si>
    <t>Tipo</t>
  </si>
  <si>
    <t>Porcentaje</t>
  </si>
  <si>
    <t>YYabs</t>
  </si>
  <si>
    <t>DMabs</t>
  </si>
  <si>
    <t>Figura 33</t>
  </si>
  <si>
    <t>Figura 34</t>
  </si>
  <si>
    <t>Figura 35</t>
  </si>
  <si>
    <t>Figura 36</t>
  </si>
  <si>
    <t>Figura 37</t>
  </si>
  <si>
    <t>Figura 38</t>
  </si>
  <si>
    <t>Figura 54</t>
  </si>
  <si>
    <t>Figura 133</t>
  </si>
  <si>
    <t>Índice de tablas, figuras y base de datos</t>
  </si>
  <si>
    <t>Número</t>
  </si>
  <si>
    <t>Título</t>
  </si>
  <si>
    <t>2023/May</t>
  </si>
  <si>
    <t>2023-05-01</t>
  </si>
  <si>
    <t>Nuevos56</t>
  </si>
  <si>
    <t>TA_may23</t>
  </si>
  <si>
    <t>TP_may23</t>
  </si>
  <si>
    <t>IIEG, 06/06/2023</t>
  </si>
  <si>
    <t>2023/04</t>
  </si>
  <si>
    <t>Regresar al Índice</t>
  </si>
  <si>
    <t>Fabricación y/o reparación de muebles de madera y sus partes; excepto de metal y de plástico moldeado.</t>
  </si>
  <si>
    <t>Nota: La variación porcentual mensual de se refiere a la variación de la producción mensual respecto al mes inmediato anterior en pesos corrientes con cifras originales.</t>
  </si>
  <si>
    <t>Nota: El sector público considera a todas las obras que realiza una empresa constructora por encargo de una dependencia gubernamental en cualquiera de sus tres niveles: Federal, Estatal y Municipal. El sector privado contempla todas las obras que realiza una empresa constructora para cualquier particular o entidad privada.</t>
  </si>
  <si>
    <t>Sector público</t>
  </si>
  <si>
    <t>Sector privado</t>
  </si>
  <si>
    <t>Porcentaje sector público</t>
  </si>
  <si>
    <t>Nota: Las obras de edificación, incluyen giros tales como vivienda, edificios industriales, comerciales y de servicios, escuelas, hospitales y clínicas además de obras y trabajos auxiliares para la edificación. Las obras de agua, riego y saneamiento incluyen giros tales como sistemas de agua potable y drenaje, presas y obras de riego, obras y trabajos auxiliares para agua, riego y saneamiento. Las obras de transporte y urbanización incluyen giros tales como obras de transporte en ciudades y urbanización, carreteras, caminos y puentes, obras ferroviarias, infraestructura marítimo y fluvial, obras y trabajos auxiliares para transporte.</t>
  </si>
  <si>
    <t>Edificación</t>
  </si>
  <si>
    <t>Transporte y urbanización</t>
  </si>
  <si>
    <t>Michoacán </t>
  </si>
  <si>
    <t>Número de cabezas sacrificadas</t>
  </si>
  <si>
    <t>01/2008</t>
  </si>
  <si>
    <t>02/2008</t>
  </si>
  <si>
    <t>-19.17%</t>
  </si>
  <si>
    <t>03/2008</t>
  </si>
  <si>
    <t xml:space="preserve"> 11.46%</t>
  </si>
  <si>
    <t>04/2008</t>
  </si>
  <si>
    <t xml:space="preserve"> 11.76%</t>
  </si>
  <si>
    <t>05/2008</t>
  </si>
  <si>
    <t xml:space="preserve">  3.36%</t>
  </si>
  <si>
    <t>06/2008</t>
  </si>
  <si>
    <t>-10.45%</t>
  </si>
  <si>
    <t>07/2008</t>
  </si>
  <si>
    <t xml:space="preserve">  6.37%</t>
  </si>
  <si>
    <t>08/2008</t>
  </si>
  <si>
    <t xml:space="preserve"> -2.15%</t>
  </si>
  <si>
    <t>09/2008</t>
  </si>
  <si>
    <t xml:space="preserve"> -2.43%</t>
  </si>
  <si>
    <t>10/2008</t>
  </si>
  <si>
    <t xml:space="preserve">  7.52%</t>
  </si>
  <si>
    <t>11/2008</t>
  </si>
  <si>
    <t xml:space="preserve"> -8.23%</t>
  </si>
  <si>
    <t>12/2008</t>
  </si>
  <si>
    <t xml:space="preserve"> 22.46%</t>
  </si>
  <si>
    <t>01/2009</t>
  </si>
  <si>
    <t xml:space="preserve"> -3.30%</t>
  </si>
  <si>
    <t>-15.44%</t>
  </si>
  <si>
    <t>02/2009</t>
  </si>
  <si>
    <t xml:space="preserve"> -2.24%</t>
  </si>
  <si>
    <t>-18.28%</t>
  </si>
  <si>
    <t>03/2009</t>
  </si>
  <si>
    <t xml:space="preserve"> -6.02%</t>
  </si>
  <si>
    <t xml:space="preserve">  7.15%</t>
  </si>
  <si>
    <t>04/2009</t>
  </si>
  <si>
    <t>-20.22%</t>
  </si>
  <si>
    <t xml:space="preserve"> -5.13%</t>
  </si>
  <si>
    <t>05/2009</t>
  </si>
  <si>
    <t>-14.10%</t>
  </si>
  <si>
    <t xml:space="preserve"> 11.28%</t>
  </si>
  <si>
    <t>06/2009</t>
  </si>
  <si>
    <t xml:space="preserve"> -0.23%</t>
  </si>
  <si>
    <t xml:space="preserve">  4.01%</t>
  </si>
  <si>
    <t>07/2009</t>
  </si>
  <si>
    <t xml:space="preserve"> -2.34%</t>
  </si>
  <si>
    <t xml:space="preserve">  4.12%</t>
  </si>
  <si>
    <t>08/2009</t>
  </si>
  <si>
    <t xml:space="preserve"> -5.50%</t>
  </si>
  <si>
    <t xml:space="preserve"> -5.32%</t>
  </si>
  <si>
    <t>09/2009</t>
  </si>
  <si>
    <t xml:space="preserve"> -5.99%</t>
  </si>
  <si>
    <t xml:space="preserve"> -2.94%</t>
  </si>
  <si>
    <t>10/2009</t>
  </si>
  <si>
    <t xml:space="preserve"> -6.62%</t>
  </si>
  <si>
    <t xml:space="preserve">  6.80%</t>
  </si>
  <si>
    <t>11/2009</t>
  </si>
  <si>
    <t xml:space="preserve"> -3.58%</t>
  </si>
  <si>
    <t xml:space="preserve"> -5.25%</t>
  </si>
  <si>
    <t>12/2009</t>
  </si>
  <si>
    <t xml:space="preserve"> -4.37%</t>
  </si>
  <si>
    <t xml:space="preserve"> 21.47%</t>
  </si>
  <si>
    <t>01/2010</t>
  </si>
  <si>
    <t xml:space="preserve"> -5.79%</t>
  </si>
  <si>
    <t>-16.70%</t>
  </si>
  <si>
    <t>02/2010</t>
  </si>
  <si>
    <t xml:space="preserve"> -1.15%</t>
  </si>
  <si>
    <t>-14.26%</t>
  </si>
  <si>
    <t>03/2010</t>
  </si>
  <si>
    <t xml:space="preserve"> -5.22%</t>
  </si>
  <si>
    <t xml:space="preserve">  2.74%</t>
  </si>
  <si>
    <t>04/2010</t>
  </si>
  <si>
    <t xml:space="preserve"> 16.13%</t>
  </si>
  <si>
    <t xml:space="preserve"> 16.24%</t>
  </si>
  <si>
    <t>05/2010</t>
  </si>
  <si>
    <t xml:space="preserve">  3.75%</t>
  </si>
  <si>
    <t xml:space="preserve"> -0.58%</t>
  </si>
  <si>
    <t>06/2010</t>
  </si>
  <si>
    <t xml:space="preserve">  0.83%</t>
  </si>
  <si>
    <t xml:space="preserve">  1.08%</t>
  </si>
  <si>
    <t>07/2010</t>
  </si>
  <si>
    <t xml:space="preserve">  6.74%</t>
  </si>
  <si>
    <t>08/2010</t>
  </si>
  <si>
    <t xml:space="preserve">  3.24%</t>
  </si>
  <si>
    <t xml:space="preserve"> -5.42%</t>
  </si>
  <si>
    <t>09/2010</t>
  </si>
  <si>
    <t xml:space="preserve">  2.49%</t>
  </si>
  <si>
    <t xml:space="preserve"> -3.64%</t>
  </si>
  <si>
    <t>10/2010</t>
  </si>
  <si>
    <t xml:space="preserve">  0.13%</t>
  </si>
  <si>
    <t xml:space="preserve">  4.33%</t>
  </si>
  <si>
    <t>11/2010</t>
  </si>
  <si>
    <t xml:space="preserve">  4.69%</t>
  </si>
  <si>
    <t xml:space="preserve"> -0.93%</t>
  </si>
  <si>
    <t>12/2010</t>
  </si>
  <si>
    <t xml:space="preserve">  4.20%</t>
  </si>
  <si>
    <t xml:space="preserve"> 20.90%</t>
  </si>
  <si>
    <t>01/2011</t>
  </si>
  <si>
    <t xml:space="preserve">  1.70%</t>
  </si>
  <si>
    <t>-18.71%</t>
  </si>
  <si>
    <t>02/2011</t>
  </si>
  <si>
    <t xml:space="preserve"> 11.10%</t>
  </si>
  <si>
    <t xml:space="preserve"> -6.32%</t>
  </si>
  <si>
    <t>03/2011</t>
  </si>
  <si>
    <t xml:space="preserve">  5.78%</t>
  </si>
  <si>
    <t xml:space="preserve"> -2.18%</t>
  </si>
  <si>
    <t>04/2011</t>
  </si>
  <si>
    <t xml:space="preserve"> -9.98%</t>
  </si>
  <si>
    <t xml:space="preserve"> -1.08%</t>
  </si>
  <si>
    <t>05/2011</t>
  </si>
  <si>
    <t xml:space="preserve">  3.65%</t>
  </si>
  <si>
    <t xml:space="preserve"> 14.47%</t>
  </si>
  <si>
    <t>06/2011</t>
  </si>
  <si>
    <t xml:space="preserve">  1.12%</t>
  </si>
  <si>
    <t xml:space="preserve"> -1.39%</t>
  </si>
  <si>
    <t>07/2011</t>
  </si>
  <si>
    <t xml:space="preserve"> -1.29%</t>
  </si>
  <si>
    <t>08/2011</t>
  </si>
  <si>
    <t xml:space="preserve">  6.33%</t>
  </si>
  <si>
    <t xml:space="preserve">  1.88%</t>
  </si>
  <si>
    <t>09/2011</t>
  </si>
  <si>
    <t xml:space="preserve">  6.89%</t>
  </si>
  <si>
    <t xml:space="preserve"> -3.14%</t>
  </si>
  <si>
    <t>10/2011</t>
  </si>
  <si>
    <t>11/2011</t>
  </si>
  <si>
    <t xml:space="preserve">  4.24%</t>
  </si>
  <si>
    <t xml:space="preserve"> -0.89%</t>
  </si>
  <si>
    <t>12/2011</t>
  </si>
  <si>
    <t xml:space="preserve">  4.62%</t>
  </si>
  <si>
    <t xml:space="preserve"> 21.35%</t>
  </si>
  <si>
    <t>01/2012</t>
  </si>
  <si>
    <t>-19.69%</t>
  </si>
  <si>
    <t>02/2012</t>
  </si>
  <si>
    <t xml:space="preserve">  0.29%</t>
  </si>
  <si>
    <t xml:space="preserve"> -9.10%</t>
  </si>
  <si>
    <t>03/2012</t>
  </si>
  <si>
    <t xml:space="preserve">  3.03%</t>
  </si>
  <si>
    <t xml:space="preserve">  0.50%</t>
  </si>
  <si>
    <t>04/2012</t>
  </si>
  <si>
    <t xml:space="preserve"> -0.38%</t>
  </si>
  <si>
    <t>05/2012</t>
  </si>
  <si>
    <t xml:space="preserve">  2.75%</t>
  </si>
  <si>
    <t xml:space="preserve"> 13.37%</t>
  </si>
  <si>
    <t>06/2012</t>
  </si>
  <si>
    <t xml:space="preserve">  2.64%</t>
  </si>
  <si>
    <t xml:space="preserve"> -1.50%</t>
  </si>
  <si>
    <t>07/2012</t>
  </si>
  <si>
    <t xml:space="preserve">  0.69%</t>
  </si>
  <si>
    <t xml:space="preserve">  2.21%</t>
  </si>
  <si>
    <t>08/2012</t>
  </si>
  <si>
    <t xml:space="preserve"> -1.57%</t>
  </si>
  <si>
    <t xml:space="preserve"> -0.40%</t>
  </si>
  <si>
    <t>09/2012</t>
  </si>
  <si>
    <t>-11.16%</t>
  </si>
  <si>
    <t>-12.57%</t>
  </si>
  <si>
    <t>10/2012</t>
  </si>
  <si>
    <t xml:space="preserve"> -5.73%</t>
  </si>
  <si>
    <t xml:space="preserve">  7.91%</t>
  </si>
  <si>
    <t>11/2012</t>
  </si>
  <si>
    <t xml:space="preserve"> -1.55%</t>
  </si>
  <si>
    <t xml:space="preserve">  3.50%</t>
  </si>
  <si>
    <t>12/2012</t>
  </si>
  <si>
    <t>-11.29%</t>
  </si>
  <si>
    <t xml:space="preserve">  9.34%</t>
  </si>
  <si>
    <t>01/2013</t>
  </si>
  <si>
    <t xml:space="preserve"> -4.88%</t>
  </si>
  <si>
    <t>-13.88%</t>
  </si>
  <si>
    <t>02/2013</t>
  </si>
  <si>
    <t>-13.80%</t>
  </si>
  <si>
    <t>-17.63%</t>
  </si>
  <si>
    <t>03/2013</t>
  </si>
  <si>
    <t>-12.72%</t>
  </si>
  <si>
    <t xml:space="preserve">  1.76%</t>
  </si>
  <si>
    <t>04/2013</t>
  </si>
  <si>
    <t xml:space="preserve">  3.98%</t>
  </si>
  <si>
    <t xml:space="preserve"> 18.67%</t>
  </si>
  <si>
    <t>05/2013</t>
  </si>
  <si>
    <t xml:space="preserve"> -6.26%</t>
  </si>
  <si>
    <t>06/2013</t>
  </si>
  <si>
    <t>-11.34%</t>
  </si>
  <si>
    <t xml:space="preserve"> -6.83%</t>
  </si>
  <si>
    <t>07/2013</t>
  </si>
  <si>
    <t xml:space="preserve"> -5.83%</t>
  </si>
  <si>
    <t xml:space="preserve">  8.56%</t>
  </si>
  <si>
    <t>08/2013</t>
  </si>
  <si>
    <t xml:space="preserve"> -7.35%</t>
  </si>
  <si>
    <t xml:space="preserve"> -2.01%</t>
  </si>
  <si>
    <t>09/2013</t>
  </si>
  <si>
    <t xml:space="preserve"> -3.53%</t>
  </si>
  <si>
    <t xml:space="preserve"> -8.97%</t>
  </si>
  <si>
    <t>10/2013</t>
  </si>
  <si>
    <t xml:space="preserve"> -6.39%</t>
  </si>
  <si>
    <t xml:space="preserve">  4.72%</t>
  </si>
  <si>
    <t>11/2013</t>
  </si>
  <si>
    <t>-10.62%</t>
  </si>
  <si>
    <t xml:space="preserve"> -1.18%</t>
  </si>
  <si>
    <t>12/2013</t>
  </si>
  <si>
    <t xml:space="preserve"> -4.62%</t>
  </si>
  <si>
    <t xml:space="preserve"> 16.68%</t>
  </si>
  <si>
    <t>01/2014</t>
  </si>
  <si>
    <t xml:space="preserve"> -7.59%</t>
  </si>
  <si>
    <t>-16.56%</t>
  </si>
  <si>
    <t>02/2014</t>
  </si>
  <si>
    <t xml:space="preserve"> -0.12%</t>
  </si>
  <si>
    <t>-10.97%</t>
  </si>
  <si>
    <t>03/2014</t>
  </si>
  <si>
    <t>-12.12%</t>
  </si>
  <si>
    <t>-10.46%</t>
  </si>
  <si>
    <t>04/2014</t>
  </si>
  <si>
    <t>-20.87%</t>
  </si>
  <si>
    <t xml:space="preserve">  6.85%</t>
  </si>
  <si>
    <t>05/2014</t>
  </si>
  <si>
    <t>-10.65%</t>
  </si>
  <si>
    <t xml:space="preserve"> 15.41%</t>
  </si>
  <si>
    <t>06/2014</t>
  </si>
  <si>
    <t>-12.97%</t>
  </si>
  <si>
    <t xml:space="preserve"> -9.26%</t>
  </si>
  <si>
    <t>07/2014</t>
  </si>
  <si>
    <t>-17.76%</t>
  </si>
  <si>
    <t xml:space="preserve">  2.60%</t>
  </si>
  <si>
    <t>08/2014</t>
  </si>
  <si>
    <t>-19.59%</t>
  </si>
  <si>
    <t xml:space="preserve"> -4.19%</t>
  </si>
  <si>
    <t>09/2014</t>
  </si>
  <si>
    <t>-17.49%</t>
  </si>
  <si>
    <t xml:space="preserve"> -6.60%</t>
  </si>
  <si>
    <t>10/2014</t>
  </si>
  <si>
    <t>-14.07%</t>
  </si>
  <si>
    <t xml:space="preserve">  9.06%</t>
  </si>
  <si>
    <t>11/2014</t>
  </si>
  <si>
    <t>-15.32%</t>
  </si>
  <si>
    <t xml:space="preserve"> -2.61%</t>
  </si>
  <si>
    <t>12/2014</t>
  </si>
  <si>
    <t xml:space="preserve"> 28.38%</t>
  </si>
  <si>
    <t>01/2015</t>
  </si>
  <si>
    <t xml:space="preserve"> -8.53%</t>
  </si>
  <si>
    <t>-18.08%</t>
  </si>
  <si>
    <t>02/2015</t>
  </si>
  <si>
    <t>-17.55%</t>
  </si>
  <si>
    <t>-19.75%</t>
  </si>
  <si>
    <t>03/2015</t>
  </si>
  <si>
    <t xml:space="preserve"> -5.58%</t>
  </si>
  <si>
    <t xml:space="preserve">  2.53%</t>
  </si>
  <si>
    <t>04/2015</t>
  </si>
  <si>
    <t xml:space="preserve"> 10.74%</t>
  </si>
  <si>
    <t>05/2015</t>
  </si>
  <si>
    <t xml:space="preserve">  4.78%</t>
  </si>
  <si>
    <t>06/2015</t>
  </si>
  <si>
    <t xml:space="preserve"> -3.36%</t>
  </si>
  <si>
    <t>07/2015</t>
  </si>
  <si>
    <t xml:space="preserve"> -0.18%</t>
  </si>
  <si>
    <t xml:space="preserve">  5.97%</t>
  </si>
  <si>
    <t>08/2015</t>
  </si>
  <si>
    <t xml:space="preserve"> -6.35%</t>
  </si>
  <si>
    <t>09/2015</t>
  </si>
  <si>
    <t xml:space="preserve"> -4.38%</t>
  </si>
  <si>
    <t>10/2015</t>
  </si>
  <si>
    <t xml:space="preserve">  2.35%</t>
  </si>
  <si>
    <t>11/2015</t>
  </si>
  <si>
    <t xml:space="preserve">  0.10%</t>
  </si>
  <si>
    <t xml:space="preserve"> -4.76%</t>
  </si>
  <si>
    <t>12/2015</t>
  </si>
  <si>
    <t xml:space="preserve">  3.68%</t>
  </si>
  <si>
    <t xml:space="preserve"> 32.97%</t>
  </si>
  <si>
    <t>01/2016</t>
  </si>
  <si>
    <t xml:space="preserve">  0.60%</t>
  </si>
  <si>
    <t>-20.51%</t>
  </si>
  <si>
    <t>02/2016</t>
  </si>
  <si>
    <t xml:space="preserve">  8.70%</t>
  </si>
  <si>
    <t>-13.29%</t>
  </si>
  <si>
    <t>03/2016</t>
  </si>
  <si>
    <t xml:space="preserve"> 10.84%</t>
  </si>
  <si>
    <t xml:space="preserve">  4.54%</t>
  </si>
  <si>
    <t>04/2016</t>
  </si>
  <si>
    <t xml:space="preserve"> 11.87%</t>
  </si>
  <si>
    <t xml:space="preserve"> 11.77%</t>
  </si>
  <si>
    <t>05/2016</t>
  </si>
  <si>
    <t xml:space="preserve">  8.30%</t>
  </si>
  <si>
    <t xml:space="preserve">  1.43%</t>
  </si>
  <si>
    <t>06/2016</t>
  </si>
  <si>
    <t xml:space="preserve">  2.85%</t>
  </si>
  <si>
    <t>07/2016</t>
  </si>
  <si>
    <t xml:space="preserve"> -1.58%</t>
  </si>
  <si>
    <t xml:space="preserve">  1.41%</t>
  </si>
  <si>
    <t>08/2016</t>
  </si>
  <si>
    <t xml:space="preserve">  6.22%</t>
  </si>
  <si>
    <t xml:space="preserve">  1.07%</t>
  </si>
  <si>
    <t>09/2016</t>
  </si>
  <si>
    <t xml:space="preserve"> 13.53%</t>
  </si>
  <si>
    <t xml:space="preserve">  2.19%</t>
  </si>
  <si>
    <t>10/2016</t>
  </si>
  <si>
    <t xml:space="preserve">  1.49%</t>
  </si>
  <si>
    <t xml:space="preserve"> -0.10%</t>
  </si>
  <si>
    <t>11/2016</t>
  </si>
  <si>
    <t xml:space="preserve"> 10.79%</t>
  </si>
  <si>
    <t xml:space="preserve">  3.97%</t>
  </si>
  <si>
    <t>12/2016</t>
  </si>
  <si>
    <t xml:space="preserve">  2.04%</t>
  </si>
  <si>
    <t xml:space="preserve"> 22.47%</t>
  </si>
  <si>
    <t>01/2017</t>
  </si>
  <si>
    <t xml:space="preserve"> -2.37%</t>
  </si>
  <si>
    <t>-23.95%</t>
  </si>
  <si>
    <t>02/2017</t>
  </si>
  <si>
    <t xml:space="preserve">  0.49%</t>
  </si>
  <si>
    <t>-10.74%</t>
  </si>
  <si>
    <t>03/2017</t>
  </si>
  <si>
    <t xml:space="preserve">  3.73%</t>
  </si>
  <si>
    <t>04/2017</t>
  </si>
  <si>
    <t>-14.27%</t>
  </si>
  <si>
    <t xml:space="preserve"> -7.63%</t>
  </si>
  <si>
    <t>05/2017</t>
  </si>
  <si>
    <t xml:space="preserve"> 19.14%</t>
  </si>
  <si>
    <t>06/2017</t>
  </si>
  <si>
    <t xml:space="preserve">  3.54%</t>
  </si>
  <si>
    <t xml:space="preserve"> -3.60%</t>
  </si>
  <si>
    <t>07/2017</t>
  </si>
  <si>
    <t xml:space="preserve">  7.12%</t>
  </si>
  <si>
    <t xml:space="preserve">  4.91%</t>
  </si>
  <si>
    <t>08/2017</t>
  </si>
  <si>
    <t xml:space="preserve">  6.69%</t>
  </si>
  <si>
    <t xml:space="preserve">  0.67%</t>
  </si>
  <si>
    <t>09/2017</t>
  </si>
  <si>
    <t xml:space="preserve">  3.87%</t>
  </si>
  <si>
    <t xml:space="preserve"> -0.51%</t>
  </si>
  <si>
    <t>10/2017</t>
  </si>
  <si>
    <t xml:space="preserve">  0.34%</t>
  </si>
  <si>
    <t>11/2017</t>
  </si>
  <si>
    <t xml:space="preserve">  5.57%</t>
  </si>
  <si>
    <t xml:space="preserve">  5.21%</t>
  </si>
  <si>
    <t>12/2017</t>
  </si>
  <si>
    <t xml:space="preserve">  2.56%</t>
  </si>
  <si>
    <t xml:space="preserve"> 18.98%</t>
  </si>
  <si>
    <t>01/2018</t>
  </si>
  <si>
    <t xml:space="preserve"> 12.13%</t>
  </si>
  <si>
    <t>-16.85%</t>
  </si>
  <si>
    <t>02/2018</t>
  </si>
  <si>
    <t xml:space="preserve">  4.89%</t>
  </si>
  <si>
    <t>-16.50%</t>
  </si>
  <si>
    <t>03/2018</t>
  </si>
  <si>
    <t xml:space="preserve"> -2.00%</t>
  </si>
  <si>
    <t xml:space="preserve">  0.82%</t>
  </si>
  <si>
    <t>04/2018</t>
  </si>
  <si>
    <t xml:space="preserve"> 24.95%</t>
  </si>
  <si>
    <t xml:space="preserve"> 17.78%</t>
  </si>
  <si>
    <t>05/2018</t>
  </si>
  <si>
    <t xml:space="preserve">  9.51%</t>
  </si>
  <si>
    <t xml:space="preserve">  4.41%</t>
  </si>
  <si>
    <t>06/2018</t>
  </si>
  <si>
    <t xml:space="preserve"> 13.07%</t>
  </si>
  <si>
    <t xml:space="preserve"> -0.47%</t>
  </si>
  <si>
    <t>07/2018</t>
  </si>
  <si>
    <t xml:space="preserve">  7.85%</t>
  </si>
  <si>
    <t xml:space="preserve">  0.07%</t>
  </si>
  <si>
    <t>08/2018</t>
  </si>
  <si>
    <t xml:space="preserve"> 10.16%</t>
  </si>
  <si>
    <t xml:space="preserve">  2.83%</t>
  </si>
  <si>
    <t>09/2018</t>
  </si>
  <si>
    <t xml:space="preserve">  0.90%</t>
  </si>
  <si>
    <t xml:space="preserve"> -8.87%</t>
  </si>
  <si>
    <t>10/2018</t>
  </si>
  <si>
    <t xml:space="preserve"> 11.92%</t>
  </si>
  <si>
    <t xml:space="preserve"> 11.29%</t>
  </si>
  <si>
    <t>11/2018</t>
  </si>
  <si>
    <t xml:space="preserve">  5.26%</t>
  </si>
  <si>
    <t xml:space="preserve"> -1.05%</t>
  </si>
  <si>
    <t>12/2018</t>
  </si>
  <si>
    <t xml:space="preserve">  6.49%</t>
  </si>
  <si>
    <t xml:space="preserve"> 20.37%</t>
  </si>
  <si>
    <t>01/2019</t>
  </si>
  <si>
    <t xml:space="preserve"> 10.81%</t>
  </si>
  <si>
    <t>-13.49%</t>
  </si>
  <si>
    <t>02/2019</t>
  </si>
  <si>
    <t xml:space="preserve"> 21.55%</t>
  </si>
  <si>
    <t xml:space="preserve"> -8.41%</t>
  </si>
  <si>
    <t>03/2019</t>
  </si>
  <si>
    <t xml:space="preserve"> 10.93%</t>
  </si>
  <si>
    <t xml:space="preserve"> -7.99%</t>
  </si>
  <si>
    <t>04/2019</t>
  </si>
  <si>
    <t xml:space="preserve"> -5.49%</t>
  </si>
  <si>
    <t xml:space="preserve">  0.35%</t>
  </si>
  <si>
    <t>05/2019</t>
  </si>
  <si>
    <t xml:space="preserve">  6.57%</t>
  </si>
  <si>
    <t xml:space="preserve"> 17.74%</t>
  </si>
  <si>
    <t>06/2019</t>
  </si>
  <si>
    <t xml:space="preserve">  0.92%</t>
  </si>
  <si>
    <t xml:space="preserve"> -5.75%</t>
  </si>
  <si>
    <t>07/2019</t>
  </si>
  <si>
    <t xml:space="preserve">  6.12%</t>
  </si>
  <si>
    <t xml:space="preserve">  5.22%</t>
  </si>
  <si>
    <t>08/2019</t>
  </si>
  <si>
    <t xml:space="preserve">  5.35%</t>
  </si>
  <si>
    <t xml:space="preserve">  2.09%</t>
  </si>
  <si>
    <t>09/2019</t>
  </si>
  <si>
    <t xml:space="preserve">  6.70%</t>
  </si>
  <si>
    <t xml:space="preserve"> -7.70%</t>
  </si>
  <si>
    <t>10/2019</t>
  </si>
  <si>
    <t xml:space="preserve">  1.82%</t>
  </si>
  <si>
    <t xml:space="preserve">  6.20%</t>
  </si>
  <si>
    <t>11/2019</t>
  </si>
  <si>
    <t xml:space="preserve">  5.65%</t>
  </si>
  <si>
    <t xml:space="preserve">  2.68%</t>
  </si>
  <si>
    <t>12/2019</t>
  </si>
  <si>
    <t xml:space="preserve"> -2.70%</t>
  </si>
  <si>
    <t xml:space="preserve"> 10.86%</t>
  </si>
  <si>
    <t>01/2020</t>
  </si>
  <si>
    <t xml:space="preserve"> -2.57%</t>
  </si>
  <si>
    <t>-13.38%</t>
  </si>
  <si>
    <t>02/2020</t>
  </si>
  <si>
    <t xml:space="preserve"> -7.47%</t>
  </si>
  <si>
    <t>-13.02%</t>
  </si>
  <si>
    <t>03/2020</t>
  </si>
  <si>
    <t xml:space="preserve"> -1.63%</t>
  </si>
  <si>
    <t>04/2020</t>
  </si>
  <si>
    <t xml:space="preserve"> -4.78%</t>
  </si>
  <si>
    <t xml:space="preserve"> -3.41%</t>
  </si>
  <si>
    <t>05/2020</t>
  </si>
  <si>
    <t xml:space="preserve"> -6.92%</t>
  </si>
  <si>
    <t xml:space="preserve"> 15.10%</t>
  </si>
  <si>
    <t>06/2020</t>
  </si>
  <si>
    <t xml:space="preserve"> -0.64%</t>
  </si>
  <si>
    <t>07/2020</t>
  </si>
  <si>
    <t xml:space="preserve">  5.50%</t>
  </si>
  <si>
    <t>08/2020</t>
  </si>
  <si>
    <t xml:space="preserve"> -4.61%</t>
  </si>
  <si>
    <t>09/2020</t>
  </si>
  <si>
    <t xml:space="preserve">  0.94%</t>
  </si>
  <si>
    <t xml:space="preserve">  0.09%</t>
  </si>
  <si>
    <t>10/2020</t>
  </si>
  <si>
    <t xml:space="preserve"> -0.88%</t>
  </si>
  <si>
    <t xml:space="preserve">  4.28%</t>
  </si>
  <si>
    <t>11/2020</t>
  </si>
  <si>
    <t>-10.66%</t>
  </si>
  <si>
    <t xml:space="preserve"> -7.45%</t>
  </si>
  <si>
    <t>12/2020</t>
  </si>
  <si>
    <t xml:space="preserve"> -2.08%</t>
  </si>
  <si>
    <t xml:space="preserve"> 21.50%</t>
  </si>
  <si>
    <t>01/2021</t>
  </si>
  <si>
    <t xml:space="preserve"> -6.64%</t>
  </si>
  <si>
    <t>-17.41%</t>
  </si>
  <si>
    <t>02/2021</t>
  </si>
  <si>
    <t>-14.00%</t>
  </si>
  <si>
    <t>03/2021</t>
  </si>
  <si>
    <t xml:space="preserve">  2.03%</t>
  </si>
  <si>
    <t xml:space="preserve">  8.74%</t>
  </si>
  <si>
    <t>04/2021</t>
  </si>
  <si>
    <t xml:space="preserve"> 12.60%</t>
  </si>
  <si>
    <t xml:space="preserve">  6.60%</t>
  </si>
  <si>
    <t>05/2021</t>
  </si>
  <si>
    <t xml:space="preserve"> -4.32%</t>
  </si>
  <si>
    <t>06/2021</t>
  </si>
  <si>
    <t xml:space="preserve">  0.65%</t>
  </si>
  <si>
    <t>07/2021</t>
  </si>
  <si>
    <t xml:space="preserve"> -6.58%</t>
  </si>
  <si>
    <t xml:space="preserve">  5.25%</t>
  </si>
  <si>
    <t>08/2021</t>
  </si>
  <si>
    <t xml:space="preserve"> -8.82%</t>
  </si>
  <si>
    <t xml:space="preserve"> -6.90%</t>
  </si>
  <si>
    <t>09/2021</t>
  </si>
  <si>
    <t xml:space="preserve"> -7.08%</t>
  </si>
  <si>
    <t xml:space="preserve">  2.00%</t>
  </si>
  <si>
    <t>10/2021</t>
  </si>
  <si>
    <t xml:space="preserve"> -8.27%</t>
  </si>
  <si>
    <t xml:space="preserve">  2.95%</t>
  </si>
  <si>
    <t>11/2021</t>
  </si>
  <si>
    <t xml:space="preserve"> -1.90%</t>
  </si>
  <si>
    <t xml:space="preserve"> -1.03%</t>
  </si>
  <si>
    <t>12/2021</t>
  </si>
  <si>
    <t xml:space="preserve"> -6.76%</t>
  </si>
  <si>
    <t xml:space="preserve"> 15.49%</t>
  </si>
  <si>
    <t>01/2022</t>
  </si>
  <si>
    <t xml:space="preserve">  2.46%</t>
  </si>
  <si>
    <t xml:space="preserve"> -9.25%</t>
  </si>
  <si>
    <t>02/2022</t>
  </si>
  <si>
    <t>-12.13%</t>
  </si>
  <si>
    <t>03/2022</t>
  </si>
  <si>
    <t xml:space="preserve"> -5.11%</t>
  </si>
  <si>
    <t xml:space="preserve"> -1.43%</t>
  </si>
  <si>
    <t>04/2022</t>
  </si>
  <si>
    <t>-12.56%</t>
  </si>
  <si>
    <t xml:space="preserve"> -1.77%</t>
  </si>
  <si>
    <t>05/2022</t>
  </si>
  <si>
    <t xml:space="preserve">  2.98%</t>
  </si>
  <si>
    <t xml:space="preserve"> 12.68%</t>
  </si>
  <si>
    <t>06/2022</t>
  </si>
  <si>
    <t xml:space="preserve">  0.55%</t>
  </si>
  <si>
    <t xml:space="preserve"> -1.73%</t>
  </si>
  <si>
    <t>07/2022</t>
  </si>
  <si>
    <t xml:space="preserve"> -4.04%</t>
  </si>
  <si>
    <t xml:space="preserve">  0.45%</t>
  </si>
  <si>
    <t>08/2022</t>
  </si>
  <si>
    <t xml:space="preserve">  3.82%</t>
  </si>
  <si>
    <t xml:space="preserve">  0.73%</t>
  </si>
  <si>
    <t>09/2022</t>
  </si>
  <si>
    <t xml:space="preserve"> -2.32%</t>
  </si>
  <si>
    <t>10/2022</t>
  </si>
  <si>
    <t xml:space="preserve"> -6.70%</t>
  </si>
  <si>
    <t xml:space="preserve"> -3.39%</t>
  </si>
  <si>
    <t>11/2022</t>
  </si>
  <si>
    <t xml:space="preserve"> -7.78%</t>
  </si>
  <si>
    <t>12/2022</t>
  </si>
  <si>
    <t xml:space="preserve">  1.42%</t>
  </si>
  <si>
    <t xml:space="preserve"> 27.02%</t>
  </si>
  <si>
    <t>01/2023</t>
  </si>
  <si>
    <t>-15.01%</t>
  </si>
  <si>
    <t>02/2023</t>
  </si>
  <si>
    <t>-14.12%</t>
  </si>
  <si>
    <t>-11.21%</t>
  </si>
  <si>
    <t>03/2023</t>
  </si>
  <si>
    <t xml:space="preserve"> -6.77%</t>
  </si>
  <si>
    <t xml:space="preserve">  7.01%</t>
  </si>
  <si>
    <t>04/2023</t>
  </si>
  <si>
    <t xml:space="preserve"> -0.03%</t>
  </si>
  <si>
    <t>-19.32%</t>
  </si>
  <si>
    <t xml:space="preserve"> 13.26%</t>
  </si>
  <si>
    <t xml:space="preserve">  9.52%</t>
  </si>
  <si>
    <t xml:space="preserve">  3.22%</t>
  </si>
  <si>
    <t xml:space="preserve"> -8.50%</t>
  </si>
  <si>
    <t xml:space="preserve">  7.14%</t>
  </si>
  <si>
    <t xml:space="preserve"> -2.81%</t>
  </si>
  <si>
    <t xml:space="preserve">  5.84%</t>
  </si>
  <si>
    <t xml:space="preserve"> -5.53%</t>
  </si>
  <si>
    <t xml:space="preserve"> 21.13%</t>
  </si>
  <si>
    <t xml:space="preserve">  1.29%</t>
  </si>
  <si>
    <t>-11.82%</t>
  </si>
  <si>
    <t>-18.09%</t>
  </si>
  <si>
    <t xml:space="preserve"> -0.21%</t>
  </si>
  <si>
    <t xml:space="preserve">  9.92%</t>
  </si>
  <si>
    <t>-10.75%</t>
  </si>
  <si>
    <t xml:space="preserve"> -2.05%</t>
  </si>
  <si>
    <t xml:space="preserve"> -5.24%</t>
  </si>
  <si>
    <t xml:space="preserve">  9.60%</t>
  </si>
  <si>
    <t xml:space="preserve">  4.95%</t>
  </si>
  <si>
    <t xml:space="preserve">  1.34%</t>
  </si>
  <si>
    <t xml:space="preserve">  1.72%</t>
  </si>
  <si>
    <t xml:space="preserve">  3.84%</t>
  </si>
  <si>
    <t xml:space="preserve"> -4.48%</t>
  </si>
  <si>
    <t xml:space="preserve"> -3.83%</t>
  </si>
  <si>
    <t xml:space="preserve">  6.44%</t>
  </si>
  <si>
    <t xml:space="preserve">  0.42%</t>
  </si>
  <si>
    <t xml:space="preserve"> -5.46%</t>
  </si>
  <si>
    <t xml:space="preserve"> 18.16%</t>
  </si>
  <si>
    <t xml:space="preserve">  0.36%</t>
  </si>
  <si>
    <t xml:space="preserve"> -9.65%</t>
  </si>
  <si>
    <t>-13.22%</t>
  </si>
  <si>
    <t xml:space="preserve"> -1.88%</t>
  </si>
  <si>
    <t xml:space="preserve"> 18.93%</t>
  </si>
  <si>
    <t xml:space="preserve"> 18.72%</t>
  </si>
  <si>
    <t xml:space="preserve">  5.46%</t>
  </si>
  <si>
    <t xml:space="preserve"> -2.82%</t>
  </si>
  <si>
    <t xml:space="preserve">  5.89%</t>
  </si>
  <si>
    <t xml:space="preserve">  1.75%</t>
  </si>
  <si>
    <t xml:space="preserve">  8.27%</t>
  </si>
  <si>
    <t xml:space="preserve">  6.18%</t>
  </si>
  <si>
    <t xml:space="preserve">  6.97%</t>
  </si>
  <si>
    <t xml:space="preserve"> -5.63%</t>
  </si>
  <si>
    <t xml:space="preserve">  6.98%</t>
  </si>
  <si>
    <t xml:space="preserve"> -3.81%</t>
  </si>
  <si>
    <t xml:space="preserve">  5.15%</t>
  </si>
  <si>
    <t xml:space="preserve"> 11.25%</t>
  </si>
  <si>
    <t xml:space="preserve">  0.03%</t>
  </si>
  <si>
    <t xml:space="preserve"> 11.63%</t>
  </si>
  <si>
    <t xml:space="preserve"> 18.56%</t>
  </si>
  <si>
    <t xml:space="preserve">  4.83%</t>
  </si>
  <si>
    <t>-15.15%</t>
  </si>
  <si>
    <t xml:space="preserve"> 10.68%</t>
  </si>
  <si>
    <t xml:space="preserve"> -8.39%</t>
  </si>
  <si>
    <t xml:space="preserve">  8.36%</t>
  </si>
  <si>
    <t xml:space="preserve"> -0.70%</t>
  </si>
  <si>
    <t>-12.15%</t>
  </si>
  <si>
    <t xml:space="preserve"> -3.74%</t>
  </si>
  <si>
    <t xml:space="preserve">  4.84%</t>
  </si>
  <si>
    <t xml:space="preserve"> 15.97%</t>
  </si>
  <si>
    <t xml:space="preserve">  3.30%</t>
  </si>
  <si>
    <t xml:space="preserve">  0.26%</t>
  </si>
  <si>
    <t xml:space="preserve">  0.54%</t>
  </si>
  <si>
    <t xml:space="preserve">  1.63%</t>
  </si>
  <si>
    <t xml:space="preserve">  4.76%</t>
  </si>
  <si>
    <t xml:space="preserve"> -4.35%</t>
  </si>
  <si>
    <t xml:space="preserve">  2.38%</t>
  </si>
  <si>
    <t xml:space="preserve">  2.24%</t>
  </si>
  <si>
    <t xml:space="preserve">  3.71%</t>
  </si>
  <si>
    <t xml:space="preserve">  1.33%</t>
  </si>
  <si>
    <t xml:space="preserve">  3.17%</t>
  </si>
  <si>
    <t xml:space="preserve"> 17.94%</t>
  </si>
  <si>
    <t>-14.50%</t>
  </si>
  <si>
    <t xml:space="preserve"> -9.69%</t>
  </si>
  <si>
    <t xml:space="preserve">  0.62%</t>
  </si>
  <si>
    <t xml:space="preserve">  6.16%</t>
  </si>
  <si>
    <t xml:space="preserve"> -1.60%</t>
  </si>
  <si>
    <t xml:space="preserve">  0.97%</t>
  </si>
  <si>
    <t xml:space="preserve"> 10.30%</t>
  </si>
  <si>
    <t xml:space="preserve"> -0.65%</t>
  </si>
  <si>
    <t xml:space="preserve"> -1.35%</t>
  </si>
  <si>
    <t xml:space="preserve">  1.54%</t>
  </si>
  <si>
    <t xml:space="preserve">  2.76%</t>
  </si>
  <si>
    <t xml:space="preserve"> -2.10%</t>
  </si>
  <si>
    <t xml:space="preserve"> -6.69%</t>
  </si>
  <si>
    <t xml:space="preserve">  6.88%</t>
  </si>
  <si>
    <t xml:space="preserve">  2.59%</t>
  </si>
  <si>
    <t>-14.39%</t>
  </si>
  <si>
    <t xml:space="preserve"> -9.63%</t>
  </si>
  <si>
    <t xml:space="preserve"> -9.74%</t>
  </si>
  <si>
    <t>-19.35%</t>
  </si>
  <si>
    <t>-19.40%</t>
  </si>
  <si>
    <t>-17.09%</t>
  </si>
  <si>
    <t xml:space="preserve">  3.45%</t>
  </si>
  <si>
    <t xml:space="preserve"> -4.24%</t>
  </si>
  <si>
    <t xml:space="preserve"> 13.65%</t>
  </si>
  <si>
    <t xml:space="preserve">  5.70%</t>
  </si>
  <si>
    <t>-14.55%</t>
  </si>
  <si>
    <t xml:space="preserve"> -8.14%</t>
  </si>
  <si>
    <t xml:space="preserve"> -9.33%</t>
  </si>
  <si>
    <t xml:space="preserve">  9.04%</t>
  </si>
  <si>
    <t>-10.14%</t>
  </si>
  <si>
    <t xml:space="preserve"> -2.97%</t>
  </si>
  <si>
    <t>-10.28%</t>
  </si>
  <si>
    <t xml:space="preserve"> -8.79%</t>
  </si>
  <si>
    <t xml:space="preserve">  5.54%</t>
  </si>
  <si>
    <t>-11.55%</t>
  </si>
  <si>
    <t xml:space="preserve"> -5.77%</t>
  </si>
  <si>
    <t xml:space="preserve"> 13.86%</t>
  </si>
  <si>
    <t>-11.49%</t>
  </si>
  <si>
    <t>-15.23%</t>
  </si>
  <si>
    <t xml:space="preserve"> -2.16%</t>
  </si>
  <si>
    <t>-10.90%</t>
  </si>
  <si>
    <t>-12.71%</t>
  </si>
  <si>
    <t>-18.92%</t>
  </si>
  <si>
    <t xml:space="preserve">  5.56%</t>
  </si>
  <si>
    <t>-12.70%</t>
  </si>
  <si>
    <t xml:space="preserve"> 13.81%</t>
  </si>
  <si>
    <t>-14.45%</t>
  </si>
  <si>
    <t xml:space="preserve">  2.73%</t>
  </si>
  <si>
    <t>-21.19%</t>
  </si>
  <si>
    <t xml:space="preserve"> -5.12%</t>
  </si>
  <si>
    <t>-18.75%</t>
  </si>
  <si>
    <t xml:space="preserve"> -7.50%</t>
  </si>
  <si>
    <t>-15.98%</t>
  </si>
  <si>
    <t xml:space="preserve">  9.14%</t>
  </si>
  <si>
    <t>-18.18%</t>
  </si>
  <si>
    <t xml:space="preserve"> -3.12%</t>
  </si>
  <si>
    <t>-12.48%</t>
  </si>
  <si>
    <t xml:space="preserve"> 21.80%</t>
  </si>
  <si>
    <t xml:space="preserve"> -9.50%</t>
  </si>
  <si>
    <t>-12.35%</t>
  </si>
  <si>
    <t>-18.69%</t>
  </si>
  <si>
    <t>-19.95%</t>
  </si>
  <si>
    <t xml:space="preserve"> -9.08%</t>
  </si>
  <si>
    <t xml:space="preserve">  3.21%</t>
  </si>
  <si>
    <t xml:space="preserve"> -3.63%</t>
  </si>
  <si>
    <t xml:space="preserve"> 11.88%</t>
  </si>
  <si>
    <t>-11.50%</t>
  </si>
  <si>
    <t xml:space="preserve">  4.52%</t>
  </si>
  <si>
    <t xml:space="preserve"> -0.49%</t>
  </si>
  <si>
    <t xml:space="preserve"> -0.08%</t>
  </si>
  <si>
    <t xml:space="preserve">  4.92%</t>
  </si>
  <si>
    <t xml:space="preserve"> -4.28%</t>
  </si>
  <si>
    <t xml:space="preserve"> -9.11%</t>
  </si>
  <si>
    <t xml:space="preserve"> -1.38%</t>
  </si>
  <si>
    <t xml:space="preserve"> -4.71%</t>
  </si>
  <si>
    <t xml:space="preserve">  0.28%</t>
  </si>
  <si>
    <t xml:space="preserve"> 10.98%</t>
  </si>
  <si>
    <t xml:space="preserve">  0.05%</t>
  </si>
  <si>
    <t xml:space="preserve"> -3.35%</t>
  </si>
  <si>
    <t xml:space="preserve">  5.68%</t>
  </si>
  <si>
    <t xml:space="preserve"> 28.66%</t>
  </si>
  <si>
    <t xml:space="preserve"> -1.07%</t>
  </si>
  <si>
    <t>-17.95%</t>
  </si>
  <si>
    <t xml:space="preserve">  7.10%</t>
  </si>
  <si>
    <t>-13.34%</t>
  </si>
  <si>
    <t xml:space="preserve">  9.00%</t>
  </si>
  <si>
    <t xml:space="preserve">  5.04%</t>
  </si>
  <si>
    <t xml:space="preserve">  8.28%</t>
  </si>
  <si>
    <t xml:space="preserve"> 11.13%</t>
  </si>
  <si>
    <t xml:space="preserve">  5.34%</t>
  </si>
  <si>
    <t xml:space="preserve">  1.69%</t>
  </si>
  <si>
    <t xml:space="preserve"> -1.74%</t>
  </si>
  <si>
    <t xml:space="preserve"> -7.18%</t>
  </si>
  <si>
    <t xml:space="preserve"> -7.38%</t>
  </si>
  <si>
    <t xml:space="preserve"> -1.10%</t>
  </si>
  <si>
    <t xml:space="preserve">  5.16%</t>
  </si>
  <si>
    <t xml:space="preserve">  3.20%</t>
  </si>
  <si>
    <t xml:space="preserve"> 12.72%</t>
  </si>
  <si>
    <t xml:space="preserve">  2.14%</t>
  </si>
  <si>
    <t xml:space="preserve"> -3.25%</t>
  </si>
  <si>
    <t xml:space="preserve"> 11.21%</t>
  </si>
  <si>
    <t xml:space="preserve">  9.38%</t>
  </si>
  <si>
    <t xml:space="preserve">  3.52%</t>
  </si>
  <si>
    <t xml:space="preserve"> 19.77%</t>
  </si>
  <si>
    <t xml:space="preserve">  1.14%</t>
  </si>
  <si>
    <t>-19.84%</t>
  </si>
  <si>
    <t>-16.73%</t>
  </si>
  <si>
    <t xml:space="preserve">  4.75%</t>
  </si>
  <si>
    <t xml:space="preserve"> 13.22%</t>
  </si>
  <si>
    <t xml:space="preserve"> -8.64%</t>
  </si>
  <si>
    <t xml:space="preserve"> 20.45%</t>
  </si>
  <si>
    <t xml:space="preserve">  4.07%</t>
  </si>
  <si>
    <t xml:space="preserve"> -5.31%</t>
  </si>
  <si>
    <t xml:space="preserve">  6.40%</t>
  </si>
  <si>
    <t xml:space="preserve">  3.44%</t>
  </si>
  <si>
    <t xml:space="preserve">  0.32%</t>
  </si>
  <si>
    <t xml:space="preserve">  2.90%</t>
  </si>
  <si>
    <t xml:space="preserve">  1.61%</t>
  </si>
  <si>
    <t xml:space="preserve">  9.77%</t>
  </si>
  <si>
    <t xml:space="preserve">  3.43%</t>
  </si>
  <si>
    <t xml:space="preserve">  3.06%</t>
  </si>
  <si>
    <t xml:space="preserve">  1.01%</t>
  </si>
  <si>
    <t xml:space="preserve"> 16.97%</t>
  </si>
  <si>
    <t>-16.13%</t>
  </si>
  <si>
    <t xml:space="preserve">  6.75%</t>
  </si>
  <si>
    <t>-15.88%</t>
  </si>
  <si>
    <t xml:space="preserve"> -3.72%</t>
  </si>
  <si>
    <t xml:space="preserve">  2.11%</t>
  </si>
  <si>
    <t xml:space="preserve"> 28.04%</t>
  </si>
  <si>
    <t xml:space="preserve">  6.38%</t>
  </si>
  <si>
    <t xml:space="preserve">  0.08%</t>
  </si>
  <si>
    <t xml:space="preserve"> 14.68%</t>
  </si>
  <si>
    <t xml:space="preserve">  2.08%</t>
  </si>
  <si>
    <t xml:space="preserve"> 10.27%</t>
  </si>
  <si>
    <t xml:space="preserve"> -2.76%</t>
  </si>
  <si>
    <t xml:space="preserve"> 16.77%</t>
  </si>
  <si>
    <t xml:space="preserve">  6.23%</t>
  </si>
  <si>
    <t xml:space="preserve">  9.55%</t>
  </si>
  <si>
    <t xml:space="preserve"> -4.67%</t>
  </si>
  <si>
    <t xml:space="preserve"> 17.27%</t>
  </si>
  <si>
    <t xml:space="preserve"> 10.47%</t>
  </si>
  <si>
    <t xml:space="preserve">  7.05%</t>
  </si>
  <si>
    <t xml:space="preserve"> -5.92%</t>
  </si>
  <si>
    <t xml:space="preserve"> 12.54%</t>
  </si>
  <si>
    <t xml:space="preserve"> 22.98%</t>
  </si>
  <si>
    <t>-13.05%</t>
  </si>
  <si>
    <t xml:space="preserve"> 23.22%</t>
  </si>
  <si>
    <t>-11.17%</t>
  </si>
  <si>
    <t xml:space="preserve"> 16.57%</t>
  </si>
  <si>
    <t xml:space="preserve"> -3.40%</t>
  </si>
  <si>
    <t xml:space="preserve">  0.47%</t>
  </si>
  <si>
    <t xml:space="preserve"> 13.16%</t>
  </si>
  <si>
    <t xml:space="preserve"> 17.48%</t>
  </si>
  <si>
    <t xml:space="preserve">  7.17%</t>
  </si>
  <si>
    <t xml:space="preserve"> -3.33%</t>
  </si>
  <si>
    <t xml:space="preserve"> 12.97%</t>
  </si>
  <si>
    <t xml:space="preserve">  2.50%</t>
  </si>
  <si>
    <t xml:space="preserve">  9.58%</t>
  </si>
  <si>
    <t xml:space="preserve">  3.05%</t>
  </si>
  <si>
    <t xml:space="preserve">  4.98%</t>
  </si>
  <si>
    <t xml:space="preserve"> -8.67%</t>
  </si>
  <si>
    <t xml:space="preserve">  1.15%</t>
  </si>
  <si>
    <t xml:space="preserve"> 10.24%</t>
  </si>
  <si>
    <t xml:space="preserve">  2.54%</t>
  </si>
  <si>
    <t xml:space="preserve">  9.87%</t>
  </si>
  <si>
    <t xml:space="preserve">  3.33%</t>
  </si>
  <si>
    <t xml:space="preserve"> -8.78%</t>
  </si>
  <si>
    <t xml:space="preserve"> -0.63%</t>
  </si>
  <si>
    <t>-14.57%</t>
  </si>
  <si>
    <t xml:space="preserve"> -0.68%</t>
  </si>
  <si>
    <t xml:space="preserve"> -3.45%</t>
  </si>
  <si>
    <t xml:space="preserve"> -2.38%</t>
  </si>
  <si>
    <t xml:space="preserve"> -1.25%</t>
  </si>
  <si>
    <t xml:space="preserve"> 15.11%</t>
  </si>
  <si>
    <t xml:space="preserve">  4.73%</t>
  </si>
  <si>
    <t xml:space="preserve">  6.02%</t>
  </si>
  <si>
    <t xml:space="preserve">  3.77%</t>
  </si>
  <si>
    <t xml:space="preserve"> -3.49%</t>
  </si>
  <si>
    <t xml:space="preserve"> -6.20%</t>
  </si>
  <si>
    <t xml:space="preserve">  4.90%</t>
  </si>
  <si>
    <t xml:space="preserve">  4.94%</t>
  </si>
  <si>
    <t xml:space="preserve"> -3.90%</t>
  </si>
  <si>
    <t xml:space="preserve"> -6.07%</t>
  </si>
  <si>
    <t xml:space="preserve">  6.47%</t>
  </si>
  <si>
    <t xml:space="preserve"> 21.74%</t>
  </si>
  <si>
    <t xml:space="preserve"> -2.02%</t>
  </si>
  <si>
    <t>-16.06%</t>
  </si>
  <si>
    <t xml:space="preserve"> -1.44%</t>
  </si>
  <si>
    <t>-14.06%</t>
  </si>
  <si>
    <t xml:space="preserve">  9.35%</t>
  </si>
  <si>
    <t xml:space="preserve">  7.13%</t>
  </si>
  <si>
    <t xml:space="preserve"> 20.44%</t>
  </si>
  <si>
    <t xml:space="preserve">  8.77%</t>
  </si>
  <si>
    <t xml:space="preserve">  0.52%</t>
  </si>
  <si>
    <t xml:space="preserve"> -3.92%</t>
  </si>
  <si>
    <t xml:space="preserve"> -1.99%</t>
  </si>
  <si>
    <t xml:space="preserve">  4.74%</t>
  </si>
  <si>
    <t xml:space="preserve"> -8.80%</t>
  </si>
  <si>
    <t xml:space="preserve"> -4.02%</t>
  </si>
  <si>
    <t xml:space="preserve">  0.48%</t>
  </si>
  <si>
    <t xml:space="preserve">  1.94%</t>
  </si>
  <si>
    <t xml:space="preserve"> -2.78%</t>
  </si>
  <si>
    <t xml:space="preserve"> -2.06%</t>
  </si>
  <si>
    <t>-10.18%</t>
  </si>
  <si>
    <t xml:space="preserve"> 12.47%</t>
  </si>
  <si>
    <t xml:space="preserve">  2.69%</t>
  </si>
  <si>
    <t xml:space="preserve"> -4.03%</t>
  </si>
  <si>
    <t xml:space="preserve">  1.11%</t>
  </si>
  <si>
    <t>-15.38%</t>
  </si>
  <si>
    <t xml:space="preserve"> -5.47%</t>
  </si>
  <si>
    <t xml:space="preserve">  0.15%</t>
  </si>
  <si>
    <t>-14.82%</t>
  </si>
  <si>
    <t xml:space="preserve"> -1.98%</t>
  </si>
  <si>
    <t xml:space="preserve"> -3.57%</t>
  </si>
  <si>
    <t xml:space="preserve">  8.76%</t>
  </si>
  <si>
    <t>-13.57%</t>
  </si>
  <si>
    <t xml:space="preserve"> -7.51%</t>
  </si>
  <si>
    <t>-18.31%</t>
  </si>
  <si>
    <t xml:space="preserve"> -1.00%</t>
  </si>
  <si>
    <t xml:space="preserve"> -3.01%</t>
  </si>
  <si>
    <t xml:space="preserve"> -4.93%</t>
  </si>
  <si>
    <t xml:space="preserve"> -1.51%</t>
  </si>
  <si>
    <t xml:space="preserve"> -9.76%</t>
  </si>
  <si>
    <t xml:space="preserve"> -3.24%</t>
  </si>
  <si>
    <t xml:space="preserve"> -8.59%</t>
  </si>
  <si>
    <t xml:space="preserve"> -0.79%</t>
  </si>
  <si>
    <t xml:space="preserve">  4.17%</t>
  </si>
  <si>
    <t xml:space="preserve"> 28.18%</t>
  </si>
  <si>
    <t>-19.94%</t>
  </si>
  <si>
    <t>-26.24%</t>
  </si>
  <si>
    <t>-14.47%</t>
  </si>
  <si>
    <t xml:space="preserve"> -9.60%</t>
  </si>
  <si>
    <t xml:space="preserve"> -7.36%</t>
  </si>
  <si>
    <t xml:space="preserve">  8.47%</t>
  </si>
  <si>
    <t xml:space="preserve">  0.00%</t>
  </si>
  <si>
    <t xml:space="preserve">  9.44%</t>
  </si>
  <si>
    <t xml:space="preserve">  3.27%</t>
  </si>
  <si>
    <t xml:space="preserve"> 10.46%</t>
  </si>
  <si>
    <t xml:space="preserve"> -5.51%</t>
  </si>
  <si>
    <t xml:space="preserve"> -3.80%</t>
  </si>
  <si>
    <t xml:space="preserve"> -4.26%</t>
  </si>
  <si>
    <t xml:space="preserve"> 23.74%</t>
  </si>
  <si>
    <t xml:space="preserve">  4.81%</t>
  </si>
  <si>
    <t>-10.70%</t>
  </si>
  <si>
    <t>-18.11%</t>
  </si>
  <si>
    <t xml:space="preserve"> 11.16%</t>
  </si>
  <si>
    <t xml:space="preserve"> -1.94%</t>
  </si>
  <si>
    <t xml:space="preserve">  0.63%</t>
  </si>
  <si>
    <t xml:space="preserve">  1.87%</t>
  </si>
  <si>
    <t xml:space="preserve"> -0.82%</t>
  </si>
  <si>
    <t xml:space="preserve">  1.18%</t>
  </si>
  <si>
    <t xml:space="preserve">  9.71%</t>
  </si>
  <si>
    <t xml:space="preserve">  3.40%</t>
  </si>
  <si>
    <t xml:space="preserve"> -3.43%</t>
  </si>
  <si>
    <t xml:space="preserve">  2.22%</t>
  </si>
  <si>
    <t xml:space="preserve"> -4.89%</t>
  </si>
  <si>
    <t xml:space="preserve">  6.65%</t>
  </si>
  <si>
    <t xml:space="preserve">  4.09%</t>
  </si>
  <si>
    <t xml:space="preserve">  4.16%</t>
  </si>
  <si>
    <t xml:space="preserve"> -6.50%</t>
  </si>
  <si>
    <t xml:space="preserve"> 15.28%</t>
  </si>
  <si>
    <t xml:space="preserve"> -7.40%</t>
  </si>
  <si>
    <t>-14.09%</t>
  </si>
  <si>
    <t xml:space="preserve"> -2.48%</t>
  </si>
  <si>
    <t xml:space="preserve">  2.70%</t>
  </si>
  <si>
    <t xml:space="preserve"> 18.45%</t>
  </si>
  <si>
    <t xml:space="preserve"> 19.11%</t>
  </si>
  <si>
    <t xml:space="preserve"> -3.05%</t>
  </si>
  <si>
    <t xml:space="preserve">  9.65%</t>
  </si>
  <si>
    <t xml:space="preserve">  2.80%</t>
  </si>
  <si>
    <t xml:space="preserve">  7.09%</t>
  </si>
  <si>
    <t xml:space="preserve">  7.16%</t>
  </si>
  <si>
    <t xml:space="preserve">  4.57%</t>
  </si>
  <si>
    <t xml:space="preserve"> -5.71%</t>
  </si>
  <si>
    <t xml:space="preserve">  5.80%</t>
  </si>
  <si>
    <t xml:space="preserve"> -3.77%</t>
  </si>
  <si>
    <t xml:space="preserve">  4.65%</t>
  </si>
  <si>
    <t xml:space="preserve"> 13.97%</t>
  </si>
  <si>
    <t xml:space="preserve">  0.18%</t>
  </si>
  <si>
    <t xml:space="preserve"> 18.12%</t>
  </si>
  <si>
    <t xml:space="preserve"> 19.47%</t>
  </si>
  <si>
    <t xml:space="preserve">  8.44%</t>
  </si>
  <si>
    <t>-14.99%</t>
  </si>
  <si>
    <t xml:space="preserve"> 17.09%</t>
  </si>
  <si>
    <t xml:space="preserve"> -7.23%</t>
  </si>
  <si>
    <t xml:space="preserve"> 13.35%</t>
  </si>
  <si>
    <t xml:space="preserve"> -8.48%</t>
  </si>
  <si>
    <t xml:space="preserve">  9.53%</t>
  </si>
  <si>
    <t xml:space="preserve"> 16.03%</t>
  </si>
  <si>
    <t xml:space="preserve">  6.56%</t>
  </si>
  <si>
    <t xml:space="preserve">  0.02%</t>
  </si>
  <si>
    <t xml:space="preserve">  7.87%</t>
  </si>
  <si>
    <t xml:space="preserve">  1.59%</t>
  </si>
  <si>
    <t xml:space="preserve">  9.47%</t>
  </si>
  <si>
    <t xml:space="preserve"> -2.35%</t>
  </si>
  <si>
    <t xml:space="preserve">  9.41%</t>
  </si>
  <si>
    <t xml:space="preserve">  4.60%</t>
  </si>
  <si>
    <t xml:space="preserve"> 13.27%</t>
  </si>
  <si>
    <t xml:space="preserve"> 19.59%</t>
  </si>
  <si>
    <t xml:space="preserve"> 18.01%</t>
  </si>
  <si>
    <t>-11.51%</t>
  </si>
  <si>
    <t xml:space="preserve"> 14.75%</t>
  </si>
  <si>
    <t xml:space="preserve"> -9.80%</t>
  </si>
  <si>
    <t xml:space="preserve"> 16.11%</t>
  </si>
  <si>
    <t xml:space="preserve"> 14.95%</t>
  </si>
  <si>
    <t xml:space="preserve"> 10.10%</t>
  </si>
  <si>
    <t xml:space="preserve"> 12.41%</t>
  </si>
  <si>
    <t xml:space="preserve"> -2.19%</t>
  </si>
  <si>
    <t xml:space="preserve"> 14.71%</t>
  </si>
  <si>
    <t xml:space="preserve"> 13.40%</t>
  </si>
  <si>
    <t xml:space="preserve">  0.43%</t>
  </si>
  <si>
    <t xml:space="preserve">  3.26%</t>
  </si>
  <si>
    <t>-11.08%</t>
  </si>
  <si>
    <t xml:space="preserve">  6.45%</t>
  </si>
  <si>
    <t xml:space="preserve">  7.82%</t>
  </si>
  <si>
    <t xml:space="preserve">  7.03%</t>
  </si>
  <si>
    <t xml:space="preserve"> -3.08%</t>
  </si>
  <si>
    <t xml:space="preserve">  8.29%</t>
  </si>
  <si>
    <t xml:space="preserve">  0.37%</t>
  </si>
  <si>
    <t xml:space="preserve"> -8.36%</t>
  </si>
  <si>
    <t>-18.19%</t>
  </si>
  <si>
    <t xml:space="preserve"> 12.32%</t>
  </si>
  <si>
    <t xml:space="preserve"> -1.68%</t>
  </si>
  <si>
    <t xml:space="preserve">  3.29%</t>
  </si>
  <si>
    <t xml:space="preserve"> -5.91%</t>
  </si>
  <si>
    <t xml:space="preserve">  9.09%</t>
  </si>
  <si>
    <t xml:space="preserve"> -3.10%</t>
  </si>
  <si>
    <t xml:space="preserve"> -3.09%</t>
  </si>
  <si>
    <t xml:space="preserve"> -2.60%</t>
  </si>
  <si>
    <t xml:space="preserve"> -4.59%</t>
  </si>
  <si>
    <t xml:space="preserve">  5.62%</t>
  </si>
  <si>
    <t xml:space="preserve"> -8.94%</t>
  </si>
  <si>
    <t xml:space="preserve"> 16.47%</t>
  </si>
  <si>
    <t xml:space="preserve"> -8.52%</t>
  </si>
  <si>
    <t>-14.40%</t>
  </si>
  <si>
    <t xml:space="preserve">  1.19%</t>
  </si>
  <si>
    <t xml:space="preserve"> -9.51%</t>
  </si>
  <si>
    <t xml:space="preserve"> -6.75%</t>
  </si>
  <si>
    <t>-12.84%</t>
  </si>
  <si>
    <t xml:space="preserve">  7.32%</t>
  </si>
  <si>
    <t xml:space="preserve"> 15.23%</t>
  </si>
  <si>
    <t xml:space="preserve"> -6.44%</t>
  </si>
  <si>
    <t xml:space="preserve"> -9.47%</t>
  </si>
  <si>
    <t xml:space="preserve">  5.17%</t>
  </si>
  <si>
    <t xml:space="preserve"> -9.71%</t>
  </si>
  <si>
    <t xml:space="preserve"> -2.99%</t>
  </si>
  <si>
    <t xml:space="preserve"> -4.55%</t>
  </si>
  <si>
    <t xml:space="preserve"> -2.25%</t>
  </si>
  <si>
    <t xml:space="preserve">  8.17%</t>
  </si>
  <si>
    <t xml:space="preserve"> -0.59%</t>
  </si>
  <si>
    <t xml:space="preserve"> 19.97%</t>
  </si>
  <si>
    <t>-10.88%</t>
  </si>
  <si>
    <t xml:space="preserve"> -7.29%</t>
  </si>
  <si>
    <t>-18.94%</t>
  </si>
  <si>
    <t xml:space="preserve">  3.19%</t>
  </si>
  <si>
    <t xml:space="preserve">  7.79%</t>
  </si>
  <si>
    <t xml:space="preserve"> 12.77%</t>
  </si>
  <si>
    <t xml:space="preserve"> -2.53%</t>
  </si>
  <si>
    <t xml:space="preserve">  7.31%</t>
  </si>
  <si>
    <t xml:space="preserve"> -0.33%</t>
  </si>
  <si>
    <t xml:space="preserve">  7.76%</t>
  </si>
  <si>
    <t xml:space="preserve">  5.61%</t>
  </si>
  <si>
    <t xml:space="preserve">  1.10%</t>
  </si>
  <si>
    <t xml:space="preserve"> -8.99%</t>
  </si>
  <si>
    <t xml:space="preserve">  1.85%</t>
  </si>
  <si>
    <t xml:space="preserve"> -4.80%</t>
  </si>
  <si>
    <t xml:space="preserve">  5.67%</t>
  </si>
  <si>
    <t xml:space="preserve"> 12.22%</t>
  </si>
  <si>
    <t xml:space="preserve">  4.21%</t>
  </si>
  <si>
    <t xml:space="preserve"> 12.87%</t>
  </si>
  <si>
    <t xml:space="preserve"> 29.94%</t>
  </si>
  <si>
    <t xml:space="preserve">  4.58%</t>
  </si>
  <si>
    <t>-17.42%</t>
  </si>
  <si>
    <t xml:space="preserve"> 11.56%</t>
  </si>
  <si>
    <t>-13.53%</t>
  </si>
  <si>
    <t xml:space="preserve"> 13.63%</t>
  </si>
  <si>
    <t xml:space="preserve">  5.10%</t>
  </si>
  <si>
    <t xml:space="preserve"> 11.93%</t>
  </si>
  <si>
    <t xml:space="preserve"> 11.07%</t>
  </si>
  <si>
    <t xml:space="preserve">  9.15%</t>
  </si>
  <si>
    <t xml:space="preserve">  2.27%</t>
  </si>
  <si>
    <t xml:space="preserve"> -6.61%</t>
  </si>
  <si>
    <t xml:space="preserve"> -4.58%</t>
  </si>
  <si>
    <t xml:space="preserve"> -1.47%</t>
  </si>
  <si>
    <t xml:space="preserve">  9.46%</t>
  </si>
  <si>
    <t xml:space="preserve">  4.40%</t>
  </si>
  <si>
    <t xml:space="preserve"> 17.33%</t>
  </si>
  <si>
    <t xml:space="preserve"> -5.02%</t>
  </si>
  <si>
    <t xml:space="preserve"> 13.06%</t>
  </si>
  <si>
    <t xml:space="preserve"> 10.33%</t>
  </si>
  <si>
    <t xml:space="preserve"> 19.23%</t>
  </si>
  <si>
    <t xml:space="preserve">  1.55%</t>
  </si>
  <si>
    <t>-17.70%</t>
  </si>
  <si>
    <t xml:space="preserve"> 14.29%</t>
  </si>
  <si>
    <t>-13.69%</t>
  </si>
  <si>
    <t xml:space="preserve">  2.18%</t>
  </si>
  <si>
    <t xml:space="preserve"> 20.29%</t>
  </si>
  <si>
    <t xml:space="preserve">  3.35%</t>
  </si>
  <si>
    <t xml:space="preserve"> -5.54%</t>
  </si>
  <si>
    <t xml:space="preserve">  7.65%</t>
  </si>
  <si>
    <t xml:space="preserve">  2.63%</t>
  </si>
  <si>
    <t xml:space="preserve">  3.42%</t>
  </si>
  <si>
    <t xml:space="preserve">  0.30%</t>
  </si>
  <si>
    <t xml:space="preserve">  3.34%</t>
  </si>
  <si>
    <t xml:space="preserve">  1.96%</t>
  </si>
  <si>
    <t xml:space="preserve"> 12.74%</t>
  </si>
  <si>
    <t xml:space="preserve">  3.62%</t>
  </si>
  <si>
    <t xml:space="preserve">  5.01%</t>
  </si>
  <si>
    <t xml:space="preserve">  2.77%</t>
  </si>
  <si>
    <t xml:space="preserve">  2.61%</t>
  </si>
  <si>
    <t xml:space="preserve"> 16.50%</t>
  </si>
  <si>
    <t xml:space="preserve">  8.75%</t>
  </si>
  <si>
    <t>-14.33%</t>
  </si>
  <si>
    <t xml:space="preserve"> 11.62%</t>
  </si>
  <si>
    <t>-15.53%</t>
  </si>
  <si>
    <t xml:space="preserve"> -0.95%</t>
  </si>
  <si>
    <t xml:space="preserve"> 33.33%</t>
  </si>
  <si>
    <t xml:space="preserve"> 22.79%</t>
  </si>
  <si>
    <t xml:space="preserve"> 10.18%</t>
  </si>
  <si>
    <t xml:space="preserve"> 19.42%</t>
  </si>
  <si>
    <t xml:space="preserve"> 12.14%</t>
  </si>
  <si>
    <t xml:space="preserve"> 20.62%</t>
  </si>
  <si>
    <t xml:space="preserve">  7.89%</t>
  </si>
  <si>
    <t xml:space="preserve"> 14.11%</t>
  </si>
  <si>
    <t xml:space="preserve"> -3.54%</t>
  </si>
  <si>
    <t xml:space="preserve"> 21.59%</t>
  </si>
  <si>
    <t xml:space="preserve"> 10.41%</t>
  </si>
  <si>
    <t xml:space="preserve"> 10.36%</t>
  </si>
  <si>
    <t xml:space="preserve"> -6.73%</t>
  </si>
  <si>
    <t xml:space="preserve"> 16.95%</t>
  </si>
  <si>
    <t xml:space="preserve"> 23.46%</t>
  </si>
  <si>
    <t xml:space="preserve"> 19.18%</t>
  </si>
  <si>
    <t xml:space="preserve"> 25.89%</t>
  </si>
  <si>
    <t>-10.78%</t>
  </si>
  <si>
    <t xml:space="preserve"> 20.88%</t>
  </si>
  <si>
    <t xml:space="preserve"> -0.99%</t>
  </si>
  <si>
    <t xml:space="preserve">  0.58%</t>
  </si>
  <si>
    <t xml:space="preserve"> 16.82%</t>
  </si>
  <si>
    <t xml:space="preserve"> 17.28%</t>
  </si>
  <si>
    <t xml:space="preserve"> -2.74%</t>
  </si>
  <si>
    <t xml:space="preserve"> 17.45%</t>
  </si>
  <si>
    <t xml:space="preserve">  1.99%</t>
  </si>
  <si>
    <t xml:space="preserve"> 12.26%</t>
  </si>
  <si>
    <t xml:space="preserve">  3.12%</t>
  </si>
  <si>
    <t xml:space="preserve"> -8.08%</t>
  </si>
  <si>
    <t xml:space="preserve">  3.04%</t>
  </si>
  <si>
    <t xml:space="preserve">  6.35%</t>
  </si>
  <si>
    <t xml:space="preserve">  2.48%</t>
  </si>
  <si>
    <t xml:space="preserve"> 11.70%</t>
  </si>
  <si>
    <t xml:space="preserve">  3.94%</t>
  </si>
  <si>
    <t>-11.46%</t>
  </si>
  <si>
    <t>-14.76%</t>
  </si>
  <si>
    <t xml:space="preserve">  2.41%</t>
  </si>
  <si>
    <t xml:space="preserve">  4.19%</t>
  </si>
  <si>
    <t xml:space="preserve">  2.33%</t>
  </si>
  <si>
    <t xml:space="preserve">  4.38%</t>
  </si>
  <si>
    <t xml:space="preserve"> 17.50%</t>
  </si>
  <si>
    <t xml:space="preserve"> 15.86%</t>
  </si>
  <si>
    <t xml:space="preserve">  7.95%</t>
  </si>
  <si>
    <t xml:space="preserve"> 18.57%</t>
  </si>
  <si>
    <t xml:space="preserve">  4.39%</t>
  </si>
  <si>
    <t xml:space="preserve">  6.53%</t>
  </si>
  <si>
    <t xml:space="preserve"> 16.80%</t>
  </si>
  <si>
    <t xml:space="preserve">  0.77%</t>
  </si>
  <si>
    <t xml:space="preserve"> 17.25%</t>
  </si>
  <si>
    <t xml:space="preserve">  6.76%</t>
  </si>
  <si>
    <t xml:space="preserve"> 10.76%</t>
  </si>
  <si>
    <t xml:space="preserve"> 21.19%</t>
  </si>
  <si>
    <t xml:space="preserve"> 22.22%</t>
  </si>
  <si>
    <t xml:space="preserve"> 15.20%</t>
  </si>
  <si>
    <t>-15.84%</t>
  </si>
  <si>
    <t xml:space="preserve"> 14.20%</t>
  </si>
  <si>
    <t>-15.50%</t>
  </si>
  <si>
    <t xml:space="preserve"> 22.68%</t>
  </si>
  <si>
    <t xml:space="preserve"> 31.71%</t>
  </si>
  <si>
    <t xml:space="preserve">  9.56%</t>
  </si>
  <si>
    <t xml:space="preserve"> -2.26%</t>
  </si>
  <si>
    <t xml:space="preserve">  5.14%</t>
  </si>
  <si>
    <t xml:space="preserve">  6.21%</t>
  </si>
  <si>
    <t xml:space="preserve"> -8.16%</t>
  </si>
  <si>
    <t xml:space="preserve">  6.29%</t>
  </si>
  <si>
    <t xml:space="preserve">  0.85%</t>
  </si>
  <si>
    <t xml:space="preserve">  1.26%</t>
  </si>
  <si>
    <t xml:space="preserve">  2.86%</t>
  </si>
  <si>
    <t xml:space="preserve"> -4.79%</t>
  </si>
  <si>
    <t xml:space="preserve"> 13.14%</t>
  </si>
  <si>
    <t xml:space="preserve">  9.95%</t>
  </si>
  <si>
    <t xml:space="preserve"> 10.55%</t>
  </si>
  <si>
    <t>-15.04%</t>
  </si>
  <si>
    <t xml:space="preserve">  5.43%</t>
  </si>
  <si>
    <t xml:space="preserve"> -0.60%</t>
  </si>
  <si>
    <t xml:space="preserve">  6.67%</t>
  </si>
  <si>
    <t xml:space="preserve">  9.30%</t>
  </si>
  <si>
    <t xml:space="preserve"> -6.54%</t>
  </si>
  <si>
    <t>-10.85%</t>
  </si>
  <si>
    <t xml:space="preserve">  6.25%</t>
  </si>
  <si>
    <t xml:space="preserve">  0.61%</t>
  </si>
  <si>
    <t xml:space="preserve"> -2.42%</t>
  </si>
  <si>
    <t xml:space="preserve"> -0.07%</t>
  </si>
  <si>
    <t xml:space="preserve"> 15.30%</t>
  </si>
  <si>
    <t xml:space="preserve"> 28.21%</t>
  </si>
  <si>
    <t>-11.60%</t>
  </si>
  <si>
    <t>-25.49%</t>
  </si>
  <si>
    <t xml:space="preserve"> -9.43%</t>
  </si>
  <si>
    <t xml:space="preserve"> -1.37%</t>
  </si>
  <si>
    <t xml:space="preserve">  7.69%</t>
  </si>
  <si>
    <t>2023/05</t>
  </si>
  <si>
    <t>General</t>
  </si>
  <si>
    <t>Alimentos</t>
  </si>
  <si>
    <t>Ropa</t>
  </si>
  <si>
    <t>Vivienda</t>
  </si>
  <si>
    <t>Muebles</t>
  </si>
  <si>
    <t>Salud</t>
  </si>
  <si>
    <t>Transporte</t>
  </si>
  <si>
    <t>Educación</t>
  </si>
  <si>
    <t>Otros 
servicios</t>
  </si>
  <si>
    <t>Figura 55</t>
  </si>
  <si>
    <t>Figura 56</t>
  </si>
  <si>
    <t>Figura 57</t>
  </si>
  <si>
    <t>Figura 58</t>
  </si>
  <si>
    <t>Figura 59</t>
  </si>
  <si>
    <t>Figura 76</t>
  </si>
  <si>
    <t>Figura 77</t>
  </si>
  <si>
    <t>Figura 78</t>
  </si>
  <si>
    <t>Figura 79</t>
  </si>
  <si>
    <t>Figura 96</t>
  </si>
  <si>
    <t>Figura 97</t>
  </si>
  <si>
    <t>Figura 98</t>
  </si>
  <si>
    <t>Figura 99</t>
  </si>
  <si>
    <t>Figura 100</t>
  </si>
  <si>
    <t>Figura 101</t>
  </si>
  <si>
    <t>2023-06-01</t>
  </si>
  <si>
    <t>junio nuevos</t>
  </si>
  <si>
    <t>junio permanentes</t>
  </si>
  <si>
    <t>Nuevos57</t>
  </si>
  <si>
    <t>2023/Jun</t>
  </si>
  <si>
    <t>Agua riego y saneamiento</t>
  </si>
  <si>
    <t>Otras</t>
  </si>
  <si>
    <t>Fuente: IIEG, con información de INEGI. EMIM.</t>
  </si>
  <si>
    <t>Nota: El personal ocupado total corresponde a la suma del personal dependiente de la razón social, del personal suministrado por otra razón social y del personal no remunerado. El promedio se refiere al de los últimos doce meses.</t>
  </si>
  <si>
    <t>Valor</t>
  </si>
  <si>
    <t>Nota: La variación anual es la variación con respecto al mismo mes del año anterior.</t>
  </si>
  <si>
    <t>Nota: Las horas trabajadas por el personal ocupado total son la suma de las horas normales y extraordinarias efectivamente trabajadas por el personal dependiente de la razón social, el personal suministrado por otra razón social y el personal no remunerado. Cifras en Miles de horas. El promedio se refiere al de los últimos doce meses.</t>
  </si>
  <si>
    <t>Nota: El valor de la producción se encuentra en millones de pesos constantes deflactados al último periodo publicado de la EMIM mediante el índice nacional de precios al productor para actividades secundarias con petróleo. El promedio se refiere al de los últimos doce meses.</t>
  </si>
  <si>
    <t>Nota: La variación anual es la variación con respecto al mismo mes del año anterior. La variación es en términos reales.</t>
  </si>
  <si>
    <t>División_económica</t>
  </si>
  <si>
    <t>Trab_aseg_jun23</t>
  </si>
  <si>
    <t>dif</t>
  </si>
  <si>
    <t>III</t>
  </si>
  <si>
    <t>IV</t>
  </si>
  <si>
    <t xml:space="preserve">  2.52%</t>
  </si>
  <si>
    <t xml:space="preserve">  1.58%</t>
  </si>
  <si>
    <t xml:space="preserve">  2.12%</t>
  </si>
  <si>
    <t xml:space="preserve">  6.31%</t>
  </si>
  <si>
    <t xml:space="preserve"> 0.92%</t>
  </si>
  <si>
    <t xml:space="preserve"> 1.33%</t>
  </si>
  <si>
    <t xml:space="preserve"> 1.06%</t>
  </si>
  <si>
    <t xml:space="preserve"> 0.90%</t>
  </si>
  <si>
    <t>-0.35%</t>
  </si>
  <si>
    <t xml:space="preserve"> 1.48%</t>
  </si>
  <si>
    <t xml:space="preserve"> 0.80%</t>
  </si>
  <si>
    <t xml:space="preserve"> 3.03%</t>
  </si>
  <si>
    <t xml:space="preserve"> 4.54%</t>
  </si>
  <si>
    <t xml:space="preserve"> 1.31%</t>
  </si>
  <si>
    <t xml:space="preserve"> 0.99%</t>
  </si>
  <si>
    <t>-0.34%</t>
  </si>
  <si>
    <t xml:space="preserve"> 0.55%</t>
  </si>
  <si>
    <t xml:space="preserve">  1.37%</t>
  </si>
  <si>
    <t xml:space="preserve">  3.28%</t>
  </si>
  <si>
    <t xml:space="preserve"> 0.27%</t>
  </si>
  <si>
    <t xml:space="preserve"> 1.15%</t>
  </si>
  <si>
    <t xml:space="preserve">  3.74%</t>
  </si>
  <si>
    <t xml:space="preserve">  0.25%</t>
  </si>
  <si>
    <t>Indice</t>
  </si>
  <si>
    <t xml:space="preserve">  6.46%</t>
  </si>
  <si>
    <t xml:space="preserve">  3.59%</t>
  </si>
  <si>
    <t xml:space="preserve">  6.30%</t>
  </si>
  <si>
    <t xml:space="preserve">  5.00%</t>
  </si>
  <si>
    <t xml:space="preserve">  3.78%</t>
  </si>
  <si>
    <t xml:space="preserve">  6.86%</t>
  </si>
  <si>
    <t xml:space="preserve">  4.99%</t>
  </si>
  <si>
    <t>A=Cartera
Vigente1</t>
  </si>
  <si>
    <t>B=Cartera en
Prórroga2</t>
  </si>
  <si>
    <t>C=Cartera 
Vencida3</t>
  </si>
  <si>
    <t>2006/06</t>
  </si>
  <si>
    <t>2007/06</t>
  </si>
  <si>
    <t>2008/06</t>
  </si>
  <si>
    <t>2009/06</t>
  </si>
  <si>
    <t>2010/06</t>
  </si>
  <si>
    <t>2011/06</t>
  </si>
  <si>
    <t>2012/06</t>
  </si>
  <si>
    <t>2013/06</t>
  </si>
  <si>
    <t>2014/06</t>
  </si>
  <si>
    <t>2015/06</t>
  </si>
  <si>
    <t>2016/06</t>
  </si>
  <si>
    <t>2020/06**</t>
  </si>
  <si>
    <t>2023/06</t>
  </si>
  <si>
    <t>MAY %</t>
  </si>
  <si>
    <t>MAY PROM</t>
  </si>
  <si>
    <t>MAY $</t>
  </si>
  <si>
    <t>MAY EST</t>
  </si>
  <si>
    <t>05/2023</t>
  </si>
  <si>
    <t xml:space="preserve"> -6.19%</t>
  </si>
  <si>
    <t xml:space="preserve"> 11.40%</t>
  </si>
  <si>
    <t>Fuente: IIEG con información de INEGI, Sacrificio de Ganado en Rastros Municipales. Nota: Carne en canal se refiere al cuerpo del animal sacrificado, sangrado, desollado, eviscerado, sin cabeza ni extremidades. La canal es el producto primario; es un paso intermedio en la producción de carne, que es el producto terminado.</t>
  </si>
  <si>
    <t xml:space="preserve"> -4.10%</t>
  </si>
  <si>
    <t xml:space="preserve"> 0.20%</t>
  </si>
  <si>
    <t>Tabla 1. Composición del ingreso corriente total trimestral de los hogares en Jalisco y Nacional, 2022</t>
  </si>
  <si>
    <t>Figura 1. Ingreso corriente total mensual promedio por hogar, 2018 y 2022, pesos constantes de 2022</t>
  </si>
  <si>
    <t>Figura 2. Variación porcentual real del ingreso corriente total mensual promedio del hogar, de 2018 a 2022</t>
  </si>
  <si>
    <t>Figura 3. Ingreso corriente total mensual promedio del hogar de Jalisco por deciles a pesos constantes de 2022, 2016-2022</t>
  </si>
  <si>
    <t>Figura 4. Ingreso por transferencias monetarias y no monetarias mensual promedio del hogar de Jalisco por deciles a pesos constantes de 2022, 2016-2022</t>
  </si>
  <si>
    <t>Figura 5. Porcentaje del ingreso total que representan las transferencias en los hogares de Jalisco por deciles, 2016-2022</t>
  </si>
  <si>
    <t>Figura 26</t>
  </si>
  <si>
    <t>Figura 27</t>
  </si>
  <si>
    <t>Figura 28</t>
  </si>
  <si>
    <t>Figura 29</t>
  </si>
  <si>
    <t>Figura 30</t>
  </si>
  <si>
    <t>Figura 31</t>
  </si>
  <si>
    <t>Figura 50</t>
  </si>
  <si>
    <t>Figura 51</t>
  </si>
  <si>
    <t>Figura 52</t>
  </si>
  <si>
    <t>Figura 53</t>
  </si>
  <si>
    <t>Figura 72</t>
  </si>
  <si>
    <t>Figura 73</t>
  </si>
  <si>
    <t>Figura 74</t>
  </si>
  <si>
    <t>Figura 75</t>
  </si>
  <si>
    <t>Figura 134</t>
  </si>
  <si>
    <t>Figura 135</t>
  </si>
  <si>
    <t>Figura 136</t>
  </si>
  <si>
    <t>Figura 137</t>
  </si>
  <si>
    <t>Figura 138</t>
  </si>
  <si>
    <t>Figura 139</t>
  </si>
  <si>
    <t>Figura 140</t>
  </si>
  <si>
    <t>Figura 141</t>
  </si>
  <si>
    <t>Figura 142</t>
  </si>
  <si>
    <t>Figura 143</t>
  </si>
  <si>
    <t>Figura 144</t>
  </si>
  <si>
    <t>Figura 145</t>
  </si>
  <si>
    <t>Figura 146</t>
  </si>
  <si>
    <t>EdoMex</t>
  </si>
  <si>
    <t>Cdmx</t>
  </si>
  <si>
    <t>2023/Jul</t>
  </si>
  <si>
    <t>2023-07-01</t>
  </si>
  <si>
    <t>varYY</t>
  </si>
  <si>
    <t>varDM</t>
  </si>
  <si>
    <t>salario nacional julio 2023</t>
  </si>
  <si>
    <t>brecha vs nacional</t>
  </si>
  <si>
    <t>JUN %</t>
  </si>
  <si>
    <t>JUN PROM</t>
  </si>
  <si>
    <t>JUN $</t>
  </si>
  <si>
    <t>JUN EST</t>
  </si>
  <si>
    <t>2022-06-01 EST</t>
  </si>
  <si>
    <t>Jun-2022</t>
  </si>
  <si>
    <t>Jul-2022</t>
  </si>
  <si>
    <t>Ago-2022</t>
  </si>
  <si>
    <t>Sep-2022</t>
  </si>
  <si>
    <t>Oct-2022</t>
  </si>
  <si>
    <t>Nov-2022</t>
  </si>
  <si>
    <t>Dic-2022</t>
  </si>
  <si>
    <t>Ene-2023</t>
  </si>
  <si>
    <t>Feb-2023</t>
  </si>
  <si>
    <t>Mar-2023</t>
  </si>
  <si>
    <t>Abr-2023</t>
  </si>
  <si>
    <t>May-2023</t>
  </si>
  <si>
    <t>Jun-2023</t>
  </si>
  <si>
    <t>dic.2022 - jul. 2023</t>
  </si>
  <si>
    <t>jun. 2023 - jul. 2023</t>
  </si>
  <si>
    <t>jul. 2022 - jul. 2023</t>
  </si>
  <si>
    <t>Cd. Juárez, Chih.</t>
  </si>
  <si>
    <t>Tijuana, B.C.</t>
  </si>
  <si>
    <t>Monterrey, N.L.</t>
  </si>
  <si>
    <t>Cd. de México</t>
  </si>
  <si>
    <t>Morelia, Mich.</t>
  </si>
  <si>
    <t>Veracruz,Ver.</t>
  </si>
  <si>
    <t>La Paz, B.C.S.</t>
  </si>
  <si>
    <t>San Luis Potosí, S.L.P.</t>
  </si>
  <si>
    <t>Chetumal, Q.R.</t>
  </si>
  <si>
    <t>Mexicali, B.C.</t>
  </si>
  <si>
    <t>Trab_aseg_jul23</t>
  </si>
  <si>
    <t>part jul 2023</t>
  </si>
  <si>
    <t>part jun 2023</t>
  </si>
  <si>
    <t>2000-07-01</t>
  </si>
  <si>
    <t>2001-07-01</t>
  </si>
  <si>
    <t>2002-07-01</t>
  </si>
  <si>
    <t>2003-07-01</t>
  </si>
  <si>
    <t>2004-07-01</t>
  </si>
  <si>
    <t>2005-07-01</t>
  </si>
  <si>
    <t>2006-07-01</t>
  </si>
  <si>
    <t>2007-07-01</t>
  </si>
  <si>
    <t>2008-07-01</t>
  </si>
  <si>
    <t>2009-07-01</t>
  </si>
  <si>
    <t>2010-07-01</t>
  </si>
  <si>
    <t>2011-07-01</t>
  </si>
  <si>
    <t>2012-07-01</t>
  </si>
  <si>
    <t>2013-07-01</t>
  </si>
  <si>
    <t>2014-07-01</t>
  </si>
  <si>
    <t>2015-07-01</t>
  </si>
  <si>
    <t>2016-07-01</t>
  </si>
  <si>
    <t>2017-07-01</t>
  </si>
  <si>
    <t>2018-07-01</t>
  </si>
  <si>
    <t>Mes anterior 2023-06-01</t>
  </si>
  <si>
    <t>Mes actual 2023-07-01</t>
  </si>
  <si>
    <t>Hace un Año 2022-07-01</t>
  </si>
  <si>
    <t>julio nuevos</t>
  </si>
  <si>
    <t>julio permanentes</t>
  </si>
  <si>
    <t>Nuevos58</t>
  </si>
  <si>
    <t>ranking</t>
  </si>
  <si>
    <t>TA_abr23</t>
  </si>
  <si>
    <t>TP_abr23</t>
  </si>
  <si>
    <t>Fuente: IIEG con información del IMSS.</t>
  </si>
  <si>
    <t>Trabajadores</t>
  </si>
  <si>
    <t>105,324</t>
  </si>
  <si>
    <t>106,367</t>
  </si>
  <si>
    <t>106,891</t>
  </si>
  <si>
    <t>107,285</t>
  </si>
  <si>
    <t>106,928</t>
  </si>
  <si>
    <t>106,609</t>
  </si>
  <si>
    <t>108,348</t>
  </si>
  <si>
    <t>108,082</t>
  </si>
  <si>
    <t>108,492</t>
  </si>
  <si>
    <t>110,258</t>
  </si>
  <si>
    <t>112,567</t>
  </si>
  <si>
    <t>112,703</t>
  </si>
  <si>
    <t>112,089</t>
  </si>
  <si>
    <t>113,118</t>
  </si>
  <si>
    <t>113,279</t>
  </si>
  <si>
    <t>112,873</t>
  </si>
  <si>
    <t>112,578</t>
  </si>
  <si>
    <t>113,340</t>
  </si>
  <si>
    <t>114,966</t>
  </si>
  <si>
    <t>113,363</t>
  </si>
  <si>
    <t>113,523</t>
  </si>
  <si>
    <t>114,143</t>
  </si>
  <si>
    <t>115,374</t>
  </si>
  <si>
    <t>115,738</t>
  </si>
  <si>
    <t>116,118</t>
  </si>
  <si>
    <t>117,662</t>
  </si>
  <si>
    <t>118,916</t>
  </si>
  <si>
    <t>118,516</t>
  </si>
  <si>
    <t>117,677</t>
  </si>
  <si>
    <t>118,993</t>
  </si>
  <si>
    <t>121,169</t>
  </si>
  <si>
    <t>121,224</t>
  </si>
  <si>
    <t>121,311</t>
  </si>
  <si>
    <t>121,963</t>
  </si>
  <si>
    <t>123,560</t>
  </si>
  <si>
    <t>122,756</t>
  </si>
  <si>
    <t>122,331</t>
  </si>
  <si>
    <t>122,603</t>
  </si>
  <si>
    <t>122,822</t>
  </si>
  <si>
    <t>122,918</t>
  </si>
  <si>
    <t>122,079</t>
  </si>
  <si>
    <t>122,022</t>
  </si>
  <si>
    <t>122,975</t>
  </si>
  <si>
    <t>122,836</t>
  </si>
  <si>
    <t>123,233</t>
  </si>
  <si>
    <t>124,543</t>
  </si>
  <si>
    <t>125,780</t>
  </si>
  <si>
    <t>125,509</t>
  </si>
  <si>
    <t>125,514</t>
  </si>
  <si>
    <t>126,770</t>
  </si>
  <si>
    <t>127,506</t>
  </si>
  <si>
    <t>128,837</t>
  </si>
  <si>
    <t>128,606</t>
  </si>
  <si>
    <t>129,478</t>
  </si>
  <si>
    <t>130,724</t>
  </si>
  <si>
    <t>129,151</t>
  </si>
  <si>
    <t>129,378</t>
  </si>
  <si>
    <t>130,695</t>
  </si>
  <si>
    <t>131,903</t>
  </si>
  <si>
    <t>130,985</t>
  </si>
  <si>
    <t>130,255</t>
  </si>
  <si>
    <t>131,946</t>
  </si>
  <si>
    <t>127,827</t>
  </si>
  <si>
    <t>117,956</t>
  </si>
  <si>
    <t>113,515</t>
  </si>
  <si>
    <t>110,253</t>
  </si>
  <si>
    <t>110,007</t>
  </si>
  <si>
    <t>109,718</t>
  </si>
  <si>
    <t>109,645</t>
  </si>
  <si>
    <t>111,091</t>
  </si>
  <si>
    <t>112,630</t>
  </si>
  <si>
    <t>112,226</t>
  </si>
  <si>
    <t>110,277</t>
  </si>
  <si>
    <t>109,926</t>
  </si>
  <si>
    <t>110,564</t>
  </si>
  <si>
    <t>111,454</t>
  </si>
  <si>
    <t>112,774</t>
  </si>
  <si>
    <t>123,830</t>
  </si>
  <si>
    <t>122,663</t>
  </si>
  <si>
    <t>121,731</t>
  </si>
  <si>
    <t>123,708</t>
  </si>
  <si>
    <t>126,082</t>
  </si>
  <si>
    <t>126,998</t>
  </si>
  <si>
    <t>127,062</t>
  </si>
  <si>
    <t>128,939</t>
  </si>
  <si>
    <t>129,615</t>
  </si>
  <si>
    <t>130,420</t>
  </si>
  <si>
    <t>131,075</t>
  </si>
  <si>
    <t>132,748</t>
  </si>
  <si>
    <t>133,487</t>
  </si>
  <si>
    <t>133,842</t>
  </si>
  <si>
    <t>135,056</t>
  </si>
  <si>
    <t>137,270</t>
  </si>
  <si>
    <t>139,180</t>
  </si>
  <si>
    <t>138,762</t>
  </si>
  <si>
    <t>138,891</t>
  </si>
  <si>
    <t>140,132</t>
  </si>
  <si>
    <t>141,747</t>
  </si>
  <si>
    <t>143,025</t>
  </si>
  <si>
    <t>143,730</t>
  </si>
  <si>
    <t>145,034</t>
  </si>
  <si>
    <t>146,488</t>
  </si>
  <si>
    <t xml:space="preserve">  -856</t>
  </si>
  <si>
    <t>-0.81%</t>
  </si>
  <si>
    <t xml:space="preserve"> 1,043</t>
  </si>
  <si>
    <t xml:space="preserve">   524</t>
  </si>
  <si>
    <t xml:space="preserve"> 0.49%</t>
  </si>
  <si>
    <t xml:space="preserve">   394</t>
  </si>
  <si>
    <t xml:space="preserve"> 0.37%</t>
  </si>
  <si>
    <t xml:space="preserve">  -357</t>
  </si>
  <si>
    <t>-0.33%</t>
  </si>
  <si>
    <t xml:space="preserve">  -319</t>
  </si>
  <si>
    <t>-0.30%</t>
  </si>
  <si>
    <t xml:space="preserve"> 1,739</t>
  </si>
  <si>
    <t xml:space="preserve"> 1.63%</t>
  </si>
  <si>
    <t xml:space="preserve">  -266</t>
  </si>
  <si>
    <t>-0.25%</t>
  </si>
  <si>
    <t xml:space="preserve">   410</t>
  </si>
  <si>
    <t xml:space="preserve"> 0.38%</t>
  </si>
  <si>
    <t xml:space="preserve"> 1,766</t>
  </si>
  <si>
    <t xml:space="preserve"> 2,309</t>
  </si>
  <si>
    <t xml:space="preserve"> 2.09%</t>
  </si>
  <si>
    <t xml:space="preserve">   136</t>
  </si>
  <si>
    <t xml:space="preserve"> 0.12%</t>
  </si>
  <si>
    <t xml:space="preserve">  -614</t>
  </si>
  <si>
    <t>-0.54%</t>
  </si>
  <si>
    <t xml:space="preserve"> 1,029</t>
  </si>
  <si>
    <t xml:space="preserve">   161</t>
  </si>
  <si>
    <t xml:space="preserve"> 0.14%</t>
  </si>
  <si>
    <t xml:space="preserve">  -406</t>
  </si>
  <si>
    <t>-0.36%</t>
  </si>
  <si>
    <t xml:space="preserve">  -295</t>
  </si>
  <si>
    <t>-0.26%</t>
  </si>
  <si>
    <t xml:space="preserve">   762</t>
  </si>
  <si>
    <t xml:space="preserve"> 0.68%</t>
  </si>
  <si>
    <t xml:space="preserve"> 1,626</t>
  </si>
  <si>
    <t xml:space="preserve"> 1.43%</t>
  </si>
  <si>
    <t>-1,603</t>
  </si>
  <si>
    <t>-1.39%</t>
  </si>
  <si>
    <t xml:space="preserve">   160</t>
  </si>
  <si>
    <t xml:space="preserve">   620</t>
  </si>
  <si>
    <t xml:space="preserve"> 1,231</t>
  </si>
  <si>
    <t xml:space="preserve"> 1.08%</t>
  </si>
  <si>
    <t xml:space="preserve">   364</t>
  </si>
  <si>
    <t xml:space="preserve"> 0.32%</t>
  </si>
  <si>
    <t xml:space="preserve">   380</t>
  </si>
  <si>
    <t xml:space="preserve"> 0.33%</t>
  </si>
  <si>
    <t xml:space="preserve"> 1,544</t>
  </si>
  <si>
    <t xml:space="preserve"> 1,254</t>
  </si>
  <si>
    <t xml:space="preserve"> 1.07%</t>
  </si>
  <si>
    <t xml:space="preserve">  -400</t>
  </si>
  <si>
    <t xml:space="preserve">  -839</t>
  </si>
  <si>
    <t>-0.71%</t>
  </si>
  <si>
    <t xml:space="preserve"> 1,316</t>
  </si>
  <si>
    <t xml:space="preserve"> 1.12%</t>
  </si>
  <si>
    <t xml:space="preserve"> 2,176</t>
  </si>
  <si>
    <t xml:space="preserve"> 1.83%</t>
  </si>
  <si>
    <t xml:space="preserve">    55</t>
  </si>
  <si>
    <t xml:space="preserve"> 0.05%</t>
  </si>
  <si>
    <t xml:space="preserve">    87</t>
  </si>
  <si>
    <t xml:space="preserve"> 0.07%</t>
  </si>
  <si>
    <t xml:space="preserve">   652</t>
  </si>
  <si>
    <t xml:space="preserve"> 0.54%</t>
  </si>
  <si>
    <t xml:space="preserve"> 1,597</t>
  </si>
  <si>
    <t xml:space="preserve">  -804</t>
  </si>
  <si>
    <t>-0.65%</t>
  </si>
  <si>
    <t xml:space="preserve">  -425</t>
  </si>
  <si>
    <t xml:space="preserve">   272</t>
  </si>
  <si>
    <t xml:space="preserve"> 0.22%</t>
  </si>
  <si>
    <t xml:space="preserve">   219</t>
  </si>
  <si>
    <t xml:space="preserve"> 0.18%</t>
  </si>
  <si>
    <t xml:space="preserve">    96</t>
  </si>
  <si>
    <t xml:space="preserve"> 0.08%</t>
  </si>
  <si>
    <t>-0.68%</t>
  </si>
  <si>
    <t xml:space="preserve">   -57</t>
  </si>
  <si>
    <t>-0.05%</t>
  </si>
  <si>
    <t xml:space="preserve">   953</t>
  </si>
  <si>
    <t xml:space="preserve"> 0.78%</t>
  </si>
  <si>
    <t xml:space="preserve">  -139</t>
  </si>
  <si>
    <t>-0.11%</t>
  </si>
  <si>
    <t xml:space="preserve">   397</t>
  </si>
  <si>
    <t xml:space="preserve"> 1,310</t>
  </si>
  <si>
    <t xml:space="preserve"> 1,237</t>
  </si>
  <si>
    <t xml:space="preserve">  -271</t>
  </si>
  <si>
    <t>-0.22%</t>
  </si>
  <si>
    <t xml:space="preserve">     5</t>
  </si>
  <si>
    <t xml:space="preserve"> 0.00%</t>
  </si>
  <si>
    <t xml:space="preserve"> 1,256</t>
  </si>
  <si>
    <t xml:space="preserve"> 1.00%</t>
  </si>
  <si>
    <t xml:space="preserve">   736</t>
  </si>
  <si>
    <t xml:space="preserve"> 0.58%</t>
  </si>
  <si>
    <t xml:space="preserve"> 1,331</t>
  </si>
  <si>
    <t xml:space="preserve"> 1.04%</t>
  </si>
  <si>
    <t xml:space="preserve">  -231</t>
  </si>
  <si>
    <t>-0.18%</t>
  </si>
  <si>
    <t xml:space="preserve">   872</t>
  </si>
  <si>
    <t xml:space="preserve"> 1,246</t>
  </si>
  <si>
    <t xml:space="preserve"> 0.96%</t>
  </si>
  <si>
    <t>-1,573</t>
  </si>
  <si>
    <t>-1.20%</t>
  </si>
  <si>
    <t xml:space="preserve">   227</t>
  </si>
  <si>
    <t xml:space="preserve"> 1,317</t>
  </si>
  <si>
    <t xml:space="preserve"> 1.02%</t>
  </si>
  <si>
    <t xml:space="preserve"> 1,208</t>
  </si>
  <si>
    <t xml:space="preserve">  -918</t>
  </si>
  <si>
    <t>-0.70%</t>
  </si>
  <si>
    <t xml:space="preserve">  -730</t>
  </si>
  <si>
    <t>-0.56%</t>
  </si>
  <si>
    <t xml:space="preserve"> 1,691</t>
  </si>
  <si>
    <t xml:space="preserve"> 1.30%</t>
  </si>
  <si>
    <t>-4,119</t>
  </si>
  <si>
    <t>-3.12%</t>
  </si>
  <si>
    <t>-9,871</t>
  </si>
  <si>
    <t>-7.72%</t>
  </si>
  <si>
    <t>-4,441</t>
  </si>
  <si>
    <t>-3.76%</t>
  </si>
  <si>
    <t>-3,262</t>
  </si>
  <si>
    <t>-2.87%</t>
  </si>
  <si>
    <t xml:space="preserve">  -246</t>
  </si>
  <si>
    <t xml:space="preserve">  -289</t>
  </si>
  <si>
    <t xml:space="preserve">   -73</t>
  </si>
  <si>
    <t>-0.07%</t>
  </si>
  <si>
    <t xml:space="preserve"> 1,446</t>
  </si>
  <si>
    <t xml:space="preserve"> 1.32%</t>
  </si>
  <si>
    <t xml:space="preserve"> 1,539</t>
  </si>
  <si>
    <t xml:space="preserve"> 1.39%</t>
  </si>
  <si>
    <t xml:space="preserve">  -404</t>
  </si>
  <si>
    <t>-1,949</t>
  </si>
  <si>
    <t>-1.74%</t>
  </si>
  <si>
    <t xml:space="preserve">  -351</t>
  </si>
  <si>
    <t>-0.32%</t>
  </si>
  <si>
    <t xml:space="preserve">   638</t>
  </si>
  <si>
    <t xml:space="preserve">   890</t>
  </si>
  <si>
    <t xml:space="preserve"> 1,320</t>
  </si>
  <si>
    <t xml:space="preserve"> 1.18%</t>
  </si>
  <si>
    <t xml:space="preserve"> 5,182</t>
  </si>
  <si>
    <t xml:space="preserve"> 4.60%</t>
  </si>
  <si>
    <t xml:space="preserve"> 5,874</t>
  </si>
  <si>
    <t xml:space="preserve"> 4.98%</t>
  </si>
  <si>
    <t>-1,167</t>
  </si>
  <si>
    <t>-0.94%</t>
  </si>
  <si>
    <t xml:space="preserve">  -932</t>
  </si>
  <si>
    <t>-0.76%</t>
  </si>
  <si>
    <t xml:space="preserve"> 1,977</t>
  </si>
  <si>
    <t xml:space="preserve"> 1.62%</t>
  </si>
  <si>
    <t xml:space="preserve"> 2,374</t>
  </si>
  <si>
    <t xml:space="preserve"> 1.92%</t>
  </si>
  <si>
    <t xml:space="preserve">   916</t>
  </si>
  <si>
    <t xml:space="preserve"> 0.73%</t>
  </si>
  <si>
    <t xml:space="preserve">    64</t>
  </si>
  <si>
    <t xml:space="preserve"> 1,877</t>
  </si>
  <si>
    <t xml:space="preserve">   676</t>
  </si>
  <si>
    <t xml:space="preserve"> 0.52%</t>
  </si>
  <si>
    <t xml:space="preserve">   805</t>
  </si>
  <si>
    <t xml:space="preserve"> 0.62%</t>
  </si>
  <si>
    <t xml:space="preserve">   655</t>
  </si>
  <si>
    <t xml:space="preserve"> 0.50%</t>
  </si>
  <si>
    <t xml:space="preserve"> 1,673</t>
  </si>
  <si>
    <t xml:space="preserve"> 1.28%</t>
  </si>
  <si>
    <t xml:space="preserve">   739</t>
  </si>
  <si>
    <t xml:space="preserve"> 0.56%</t>
  </si>
  <si>
    <t xml:space="preserve">   355</t>
  </si>
  <si>
    <t xml:space="preserve"> 1,214</t>
  </si>
  <si>
    <t xml:space="preserve"> 0.91%</t>
  </si>
  <si>
    <t xml:space="preserve"> 2,214</t>
  </si>
  <si>
    <t xml:space="preserve"> 1.64%</t>
  </si>
  <si>
    <t xml:space="preserve"> 1,910</t>
  </si>
  <si>
    <t xml:space="preserve">  -418</t>
  </si>
  <si>
    <t xml:space="preserve">   129</t>
  </si>
  <si>
    <t xml:space="preserve"> 0.09%</t>
  </si>
  <si>
    <t xml:space="preserve"> 1,241</t>
  </si>
  <si>
    <t xml:space="preserve"> 0.89%</t>
  </si>
  <si>
    <t xml:space="preserve"> 1,615</t>
  </si>
  <si>
    <t xml:space="preserve"> 1,278</t>
  </si>
  <si>
    <t xml:space="preserve">   705</t>
  </si>
  <si>
    <t xml:space="preserve"> 1,304</t>
  </si>
  <si>
    <t xml:space="preserve"> 1,454</t>
  </si>
  <si>
    <t xml:space="preserve">  2,873</t>
  </si>
  <si>
    <t xml:space="preserve">  3,082</t>
  </si>
  <si>
    <t xml:space="preserve">  3,514</t>
  </si>
  <si>
    <t xml:space="preserve">  4,807</t>
  </si>
  <si>
    <t xml:space="preserve">  5,108</t>
  </si>
  <si>
    <t xml:space="preserve">  5.02%</t>
  </si>
  <si>
    <t xml:space="preserve">  3,922</t>
  </si>
  <si>
    <t xml:space="preserve">  4,010</t>
  </si>
  <si>
    <t xml:space="preserve">  4,657</t>
  </si>
  <si>
    <t xml:space="preserve">  4.50%</t>
  </si>
  <si>
    <t xml:space="preserve">  5,970</t>
  </si>
  <si>
    <t xml:space="preserve">  5.82%</t>
  </si>
  <si>
    <t xml:space="preserve">  6,691</t>
  </si>
  <si>
    <t xml:space="preserve">  6,584</t>
  </si>
  <si>
    <t xml:space="preserve">  6,523</t>
  </si>
  <si>
    <t xml:space="preserve">  6.14%</t>
  </si>
  <si>
    <t xml:space="preserve">  6,765</t>
  </si>
  <si>
    <t xml:space="preserve">  6.42%</t>
  </si>
  <si>
    <t xml:space="preserve">  6,751</t>
  </si>
  <si>
    <t xml:space="preserve">  6,388</t>
  </si>
  <si>
    <t xml:space="preserve">  5.98%</t>
  </si>
  <si>
    <t xml:space="preserve">  5,588</t>
  </si>
  <si>
    <t xml:space="preserve">  5,650</t>
  </si>
  <si>
    <t xml:space="preserve">  5.28%</t>
  </si>
  <si>
    <t xml:space="preserve">  6,731</t>
  </si>
  <si>
    <t xml:space="preserve">  6,618</t>
  </si>
  <si>
    <t xml:space="preserve">  6.11%</t>
  </si>
  <si>
    <t xml:space="preserve">  5,281</t>
  </si>
  <si>
    <t xml:space="preserve">  5,031</t>
  </si>
  <si>
    <t xml:space="preserve">  4.64%</t>
  </si>
  <si>
    <t xml:space="preserve">  3,885</t>
  </si>
  <si>
    <t xml:space="preserve">  2,807</t>
  </si>
  <si>
    <t xml:space="preserve">  3,035</t>
  </si>
  <si>
    <t xml:space="preserve">  4,029</t>
  </si>
  <si>
    <t xml:space="preserve">  4,544</t>
  </si>
  <si>
    <t xml:space="preserve">  4.02%</t>
  </si>
  <si>
    <t xml:space="preserve">  5,637</t>
  </si>
  <si>
    <t xml:space="preserve">  5,643</t>
  </si>
  <si>
    <t xml:space="preserve">  5,099</t>
  </si>
  <si>
    <t xml:space="preserve">  4.53%</t>
  </si>
  <si>
    <t xml:space="preserve">  5,653</t>
  </si>
  <si>
    <t xml:space="preserve">  6,203</t>
  </si>
  <si>
    <t xml:space="preserve">  5.40%</t>
  </si>
  <si>
    <t xml:space="preserve">  7,861</t>
  </si>
  <si>
    <t xml:space="preserve">  6.93%</t>
  </si>
  <si>
    <t xml:space="preserve">  7,788</t>
  </si>
  <si>
    <t xml:space="preserve">  7,820</t>
  </si>
  <si>
    <t xml:space="preserve">  8,186</t>
  </si>
  <si>
    <t xml:space="preserve">  7,018</t>
  </si>
  <si>
    <t xml:space="preserve">  6.06%</t>
  </si>
  <si>
    <t xml:space="preserve">  6,213</t>
  </si>
  <si>
    <t xml:space="preserve">  4,941</t>
  </si>
  <si>
    <t xml:space="preserve">  3,906</t>
  </si>
  <si>
    <t xml:space="preserve">  4,402</t>
  </si>
  <si>
    <t xml:space="preserve">  3,029</t>
  </si>
  <si>
    <t xml:space="preserve">  2.55%</t>
  </si>
  <si>
    <t xml:space="preserve">  1,806</t>
  </si>
  <si>
    <t xml:space="preserve">  1,612</t>
  </si>
  <si>
    <t xml:space="preserve">  1,922</t>
  </si>
  <si>
    <t xml:space="preserve">  2,580</t>
  </si>
  <si>
    <t xml:space="preserve">  2,220</t>
  </si>
  <si>
    <t xml:space="preserve">  1.80%</t>
  </si>
  <si>
    <t xml:space="preserve">  2,753</t>
  </si>
  <si>
    <t xml:space="preserve">  3,183</t>
  </si>
  <si>
    <t xml:space="preserve">  4,167</t>
  </si>
  <si>
    <t xml:space="preserve">  4,684</t>
  </si>
  <si>
    <t xml:space="preserve">  3.81%</t>
  </si>
  <si>
    <t xml:space="preserve">  5,919</t>
  </si>
  <si>
    <t xml:space="preserve">  4.82%</t>
  </si>
  <si>
    <t xml:space="preserve">  6,527</t>
  </si>
  <si>
    <t xml:space="preserve">  7,456</t>
  </si>
  <si>
    <t xml:space="preserve">  7,749</t>
  </si>
  <si>
    <t xml:space="preserve">  6,315</t>
  </si>
  <si>
    <t xml:space="preserve">  6,145</t>
  </si>
  <si>
    <t xml:space="preserve">  6,152</t>
  </si>
  <si>
    <t xml:space="preserve">  6,123</t>
  </si>
  <si>
    <t xml:space="preserve">  4.87%</t>
  </si>
  <si>
    <t xml:space="preserve">  5,476</t>
  </si>
  <si>
    <t xml:space="preserve">  4.36%</t>
  </si>
  <si>
    <t xml:space="preserve">  4,741</t>
  </si>
  <si>
    <t xml:space="preserve">  5,176</t>
  </si>
  <si>
    <t xml:space="preserve">  4.08%</t>
  </si>
  <si>
    <t xml:space="preserve">    321</t>
  </si>
  <si>
    <t>-10,881</t>
  </si>
  <si>
    <t xml:space="preserve"> -8.45%</t>
  </si>
  <si>
    <t>-15,091</t>
  </si>
  <si>
    <t>-11.73%</t>
  </si>
  <si>
    <t>-19,225</t>
  </si>
  <si>
    <t>-14.85%</t>
  </si>
  <si>
    <t>-20,717</t>
  </si>
  <si>
    <t>-15.85%</t>
  </si>
  <si>
    <t>-19,433</t>
  </si>
  <si>
    <t>-15.05%</t>
  </si>
  <si>
    <t>-19,733</t>
  </si>
  <si>
    <t>-15.25%</t>
  </si>
  <si>
    <t>-19,604</t>
  </si>
  <si>
    <t>-15.00%</t>
  </si>
  <si>
    <t>-19,273</t>
  </si>
  <si>
    <t>-14.61%</t>
  </si>
  <si>
    <t>-18,759</t>
  </si>
  <si>
    <t>-14.32%</t>
  </si>
  <si>
    <t>-19,978</t>
  </si>
  <si>
    <t>-15.34%</t>
  </si>
  <si>
    <t>-22,020</t>
  </si>
  <si>
    <t>-16.69%</t>
  </si>
  <si>
    <t>-17,263</t>
  </si>
  <si>
    <t>-13.50%</t>
  </si>
  <si>
    <t xml:space="preserve"> -6,502</t>
  </si>
  <si>
    <t xml:space="preserve">   -741</t>
  </si>
  <si>
    <t xml:space="preserve">  7,703</t>
  </si>
  <si>
    <t xml:space="preserve">  6.99%</t>
  </si>
  <si>
    <t xml:space="preserve"> 13,823</t>
  </si>
  <si>
    <t xml:space="preserve"> 12.57%</t>
  </si>
  <si>
    <t xml:space="preserve"> 12,945</t>
  </si>
  <si>
    <t xml:space="preserve"> 11.80%</t>
  </si>
  <si>
    <t xml:space="preserve"> 12,086</t>
  </si>
  <si>
    <t xml:space="preserve"> 11.02%</t>
  </si>
  <si>
    <t xml:space="preserve"> 12,617</t>
  </si>
  <si>
    <t xml:space="preserve"> 11.36%</t>
  </si>
  <si>
    <t xml:space="preserve"> 13,452</t>
  </si>
  <si>
    <t xml:space="preserve"> 11.94%</t>
  </si>
  <si>
    <t xml:space="preserve"> 14,772</t>
  </si>
  <si>
    <t xml:space="preserve"> 16,785</t>
  </si>
  <si>
    <t xml:space="preserve"> 15.22%</t>
  </si>
  <si>
    <t xml:space="preserve"> 19,013</t>
  </si>
  <si>
    <t xml:space="preserve"> 17.30%</t>
  </si>
  <si>
    <t xml:space="preserve"> 19,051</t>
  </si>
  <si>
    <t xml:space="preserve"> 17.23%</t>
  </si>
  <si>
    <t xml:space="preserve"> 18,966</t>
  </si>
  <si>
    <t xml:space="preserve"> 17.02%</t>
  </si>
  <si>
    <t xml:space="preserve"> 18,301</t>
  </si>
  <si>
    <t xml:space="preserve"> 16.23%</t>
  </si>
  <si>
    <t xml:space="preserve"> 14,792</t>
  </si>
  <si>
    <t xml:space="preserve">  9,657</t>
  </si>
  <si>
    <t xml:space="preserve">  7.80%</t>
  </si>
  <si>
    <t xml:space="preserve"> 11,179</t>
  </si>
  <si>
    <t xml:space="preserve">  9.11%</t>
  </si>
  <si>
    <t xml:space="preserve"> 13,325</t>
  </si>
  <si>
    <t xml:space="preserve"> 10.95%</t>
  </si>
  <si>
    <t xml:space="preserve"> 13,562</t>
  </si>
  <si>
    <t xml:space="preserve"> 10.96%</t>
  </si>
  <si>
    <t xml:space="preserve"> 13,098</t>
  </si>
  <si>
    <t xml:space="preserve"> 10.39%</t>
  </si>
  <si>
    <t xml:space="preserve"> 11,764</t>
  </si>
  <si>
    <t xml:space="preserve">  9.26%</t>
  </si>
  <si>
    <t xml:space="preserve"> 11,829</t>
  </si>
  <si>
    <t xml:space="preserve">  9.31%</t>
  </si>
  <si>
    <t xml:space="preserve"> 11,193</t>
  </si>
  <si>
    <t xml:space="preserve">  8.68%</t>
  </si>
  <si>
    <t xml:space="preserve"> 12,132</t>
  </si>
  <si>
    <t xml:space="preserve">  9.36%</t>
  </si>
  <si>
    <t xml:space="preserve"> 12,605</t>
  </si>
  <si>
    <t xml:space="preserve">  9.66%</t>
  </si>
  <si>
    <t xml:space="preserve"> 12,655</t>
  </si>
  <si>
    <t xml:space="preserve"> 12,286</t>
  </si>
  <si>
    <t xml:space="preserve"> 13,001</t>
  </si>
  <si>
    <t xml:space="preserve">  9.74%</t>
  </si>
  <si>
    <t>Empleo turístico % del total municipal</t>
  </si>
  <si>
    <t>Empleo turístico % del total estatal</t>
  </si>
  <si>
    <t>San Pedro Tlaquepaque</t>
  </si>
  <si>
    <t>Empleo turístico % del total</t>
  </si>
  <si>
    <t>Agricultura, ganadera, silvicultura, pesca y caza</t>
  </si>
  <si>
    <t>Variación % anual</t>
  </si>
  <si>
    <t>Porcentaje Mujer</t>
  </si>
  <si>
    <t>Porcentaje Hombre</t>
  </si>
  <si>
    <t xml:space="preserve"> 6.79%</t>
  </si>
  <si>
    <t>21.80%</t>
  </si>
  <si>
    <t>20.07%</t>
  </si>
  <si>
    <t>10.99%</t>
  </si>
  <si>
    <t xml:space="preserve"> 0.31%</t>
  </si>
  <si>
    <t xml:space="preserve"> 0.65%</t>
  </si>
  <si>
    <t>26.76%</t>
  </si>
  <si>
    <t>25.91%</t>
  </si>
  <si>
    <t xml:space="preserve"> 0.19%</t>
  </si>
  <si>
    <t>40.13%</t>
  </si>
  <si>
    <t>28.66%</t>
  </si>
  <si>
    <t xml:space="preserve"> 3.37%</t>
  </si>
  <si>
    <t xml:space="preserve"> 6.76%</t>
  </si>
  <si>
    <t>Trabajadores asegurdados en el IMSS</t>
  </si>
  <si>
    <t>&lt;15 años</t>
  </si>
  <si>
    <t xml:space="preserve">       36</t>
  </si>
  <si>
    <t>15-19 años</t>
  </si>
  <si>
    <t xml:space="preserve">   49,870</t>
  </si>
  <si>
    <t>20-24 años</t>
  </si>
  <si>
    <t xml:space="preserve">  241,665</t>
  </si>
  <si>
    <t xml:space="preserve"> 12.20%</t>
  </si>
  <si>
    <t>25-29 años</t>
  </si>
  <si>
    <t xml:space="preserve">  310,911</t>
  </si>
  <si>
    <t xml:space="preserve"> 15.69%</t>
  </si>
  <si>
    <t>30-34 años</t>
  </si>
  <si>
    <t xml:space="preserve">  299,285</t>
  </si>
  <si>
    <t>35-39 años</t>
  </si>
  <si>
    <t xml:space="preserve">  266,348</t>
  </si>
  <si>
    <t xml:space="preserve"> 13.44%</t>
  </si>
  <si>
    <t>40-44 años</t>
  </si>
  <si>
    <t xml:space="preserve">  238,628</t>
  </si>
  <si>
    <t xml:space="preserve"> 12.04%</t>
  </si>
  <si>
    <t>45-49 años</t>
  </si>
  <si>
    <t xml:space="preserve">  207,848</t>
  </si>
  <si>
    <t xml:space="preserve"> 10.49%</t>
  </si>
  <si>
    <t>&gt;49 años</t>
  </si>
  <si>
    <t xml:space="preserve">  366,555</t>
  </si>
  <si>
    <t xml:space="preserve"> 18.50%</t>
  </si>
  <si>
    <t>1,981,146</t>
  </si>
  <si>
    <t>100.00%</t>
  </si>
  <si>
    <t>IIEG, 01/07/2023</t>
  </si>
  <si>
    <t>2023/julio</t>
  </si>
  <si>
    <t>var % jul 23/dic22</t>
  </si>
  <si>
    <t>var abs jul 23/dic22</t>
  </si>
  <si>
    <t>var % jul 23/dic 22</t>
  </si>
  <si>
    <t>var abs jul 23/dic 22</t>
  </si>
  <si>
    <t>2023/jul</t>
  </si>
  <si>
    <t>II</t>
  </si>
  <si>
    <t>I</t>
  </si>
  <si>
    <t>Trimestre</t>
  </si>
  <si>
    <t>% acum</t>
  </si>
  <si>
    <t>acum</t>
  </si>
  <si>
    <t>por Tot</t>
  </si>
  <si>
    <t>var TT</t>
  </si>
  <si>
    <t>var 1 - 3</t>
  </si>
  <si>
    <t>var AA</t>
  </si>
  <si>
    <t>Remesas</t>
  </si>
  <si>
    <t>cve_mun</t>
  </si>
  <si>
    <t>cve_reg</t>
  </si>
  <si>
    <t>region</t>
  </si>
  <si>
    <t>quarter</t>
  </si>
  <si>
    <t>Remesas_var</t>
  </si>
  <si>
    <t>porcentaje</t>
  </si>
  <si>
    <t>acumulado 2023</t>
  </si>
  <si>
    <t>porcAcum</t>
  </si>
  <si>
    <t>rem2022</t>
  </si>
  <si>
    <t>Población (censo 2020)</t>
  </si>
  <si>
    <t>Remesas percápita 2022</t>
  </si>
  <si>
    <t>Altos Sur</t>
  </si>
  <si>
    <t>Lagunas</t>
  </si>
  <si>
    <t>Valles</t>
  </si>
  <si>
    <t>Sierra de Amula</t>
  </si>
  <si>
    <t>Costa-Sierra Occidental</t>
  </si>
  <si>
    <t>Ciénega</t>
  </si>
  <si>
    <t>Norte</t>
  </si>
  <si>
    <t>Costa Sur</t>
  </si>
  <si>
    <t>Sur</t>
  </si>
  <si>
    <t>Sureste</t>
  </si>
  <si>
    <t>Centro</t>
  </si>
  <si>
    <t>Altos Norte</t>
  </si>
  <si>
    <t>Estatal</t>
  </si>
  <si>
    <t>No identificado</t>
  </si>
  <si>
    <t>VarAA_acumulado</t>
  </si>
  <si>
    <t>ZM Guadalajara</t>
  </si>
  <si>
    <t>ZM Monterrey</t>
  </si>
  <si>
    <t>ZM Puebla-Tlaxcala</t>
  </si>
  <si>
    <t>ZM Toluca</t>
  </si>
  <si>
    <t>ZM Valle de México</t>
  </si>
  <si>
    <t>var_trim_anterior</t>
  </si>
  <si>
    <t>var_trimestral</t>
  </si>
  <si>
    <t>var_promedio_trim</t>
  </si>
  <si>
    <t>MunEdo</t>
  </si>
  <si>
    <t>Metepec</t>
  </si>
  <si>
    <t>Metepec, Edomex</t>
  </si>
  <si>
    <t>Zumpango</t>
  </si>
  <si>
    <t>Zumpango, Edomex</t>
  </si>
  <si>
    <t>Tecámac</t>
  </si>
  <si>
    <t>Tecámac, Edomex</t>
  </si>
  <si>
    <t>Mexicali</t>
  </si>
  <si>
    <t>Huejotzingo</t>
  </si>
  <si>
    <t>Huejotzingo, Pue</t>
  </si>
  <si>
    <t>Tijuana</t>
  </si>
  <si>
    <t>Tlacolula de Matamoros</t>
  </si>
  <si>
    <t>Tlacolula de Matamoros, Oax</t>
  </si>
  <si>
    <t>La Paz</t>
  </si>
  <si>
    <t>Puebla, Pue</t>
  </si>
  <si>
    <t>Los Cabos</t>
  </si>
  <si>
    <t>Soledad de Graciano Sánchez</t>
  </si>
  <si>
    <t>Soledad de Graciano Sánchez, SLP</t>
  </si>
  <si>
    <t>Toluca</t>
  </si>
  <si>
    <t>Toluca, Edomex</t>
  </si>
  <si>
    <t>Carmen</t>
  </si>
  <si>
    <t>Tlaxcala, Tlax</t>
  </si>
  <si>
    <t>Tapachula</t>
  </si>
  <si>
    <t>Gómez Palacio</t>
  </si>
  <si>
    <t>Gómez Palacio, Dur</t>
  </si>
  <si>
    <t>Tuxtla Gutiérrez</t>
  </si>
  <si>
    <t>Apizaco</t>
  </si>
  <si>
    <t>Apizaco, Tlax</t>
  </si>
  <si>
    <t>Durango, Dur</t>
  </si>
  <si>
    <t>Juárez</t>
  </si>
  <si>
    <t>San Luis Potosí, SLP</t>
  </si>
  <si>
    <t>Benito Juárez</t>
  </si>
  <si>
    <t>Emiliano Zapata</t>
  </si>
  <si>
    <t>Emiliano Zapata, Mor</t>
  </si>
  <si>
    <t>Cuauhtémoc</t>
  </si>
  <si>
    <t>Celaya</t>
  </si>
  <si>
    <t>Celaya, Gto</t>
  </si>
  <si>
    <t>Gustavo A. Madero</t>
  </si>
  <si>
    <t>Temixco</t>
  </si>
  <si>
    <t>Temixco, Mor</t>
  </si>
  <si>
    <t>Iztapalapa</t>
  </si>
  <si>
    <t>San Juan Bautista Tuxtepec</t>
  </si>
  <si>
    <t>San Juan Bautista Tuxtepec, Oax</t>
  </si>
  <si>
    <t>Miguel Hidalgo</t>
  </si>
  <si>
    <t>León</t>
  </si>
  <si>
    <t>León, Gto</t>
  </si>
  <si>
    <t>Saltillo</t>
  </si>
  <si>
    <t>Tizayuca</t>
  </si>
  <si>
    <t>Tizayuca, Hdo</t>
  </si>
  <si>
    <t>Torreón</t>
  </si>
  <si>
    <t>Mineral de la Reforma</t>
  </si>
  <si>
    <t>Mineral de la Reforma, Hdo</t>
  </si>
  <si>
    <t>Manzanillo</t>
  </si>
  <si>
    <t>Guadalupe</t>
  </si>
  <si>
    <t>Guadalupe, Zac</t>
  </si>
  <si>
    <t>Villa de Álvarez</t>
  </si>
  <si>
    <t>Kanasín</t>
  </si>
  <si>
    <t>Kanasín, Yuc</t>
  </si>
  <si>
    <t>Tapachula, Chis</t>
  </si>
  <si>
    <t>Zacatecas, Zac</t>
  </si>
  <si>
    <t>Nacajuca</t>
  </si>
  <si>
    <t>Nacajuca, Tab</t>
  </si>
  <si>
    <t>Jesús María, Ags</t>
  </si>
  <si>
    <t>Acapulco de Juárez</t>
  </si>
  <si>
    <t>Uruapan</t>
  </si>
  <si>
    <t>Uruapan, Mich</t>
  </si>
  <si>
    <t>Zihuatanejo de Azueta</t>
  </si>
  <si>
    <t>Coatzacoalcos</t>
  </si>
  <si>
    <t>Coatzacoalcos, Ver</t>
  </si>
  <si>
    <t>Juárez, NL</t>
  </si>
  <si>
    <t>Tuxtla Gutiérrez, Chis</t>
  </si>
  <si>
    <t>Matamoros</t>
  </si>
  <si>
    <t>Matamoros, Tamps</t>
  </si>
  <si>
    <t>Morelia</t>
  </si>
  <si>
    <t>Centro, Tab</t>
  </si>
  <si>
    <t>Aguascalientes, Ags</t>
  </si>
  <si>
    <t>Veracruz, Ver</t>
  </si>
  <si>
    <t>Reynosa</t>
  </si>
  <si>
    <t>Reynosa, Tamps</t>
  </si>
  <si>
    <t>Mérida</t>
  </si>
  <si>
    <t>Mérida, Yuc</t>
  </si>
  <si>
    <t>Manzanillo, Col</t>
  </si>
  <si>
    <t>García</t>
  </si>
  <si>
    <t>García, NL</t>
  </si>
  <si>
    <t>Villa de Álvarez, Col</t>
  </si>
  <si>
    <t>Juárez, Chih</t>
  </si>
  <si>
    <t>Monterrey</t>
  </si>
  <si>
    <t>Monterrey, NL</t>
  </si>
  <si>
    <t>Bahía de Banderas</t>
  </si>
  <si>
    <t>Apodaca</t>
  </si>
  <si>
    <t>Apodaca, NL</t>
  </si>
  <si>
    <t>Tepic</t>
  </si>
  <si>
    <t>Tlajomulco de Zúñiga, Jal</t>
  </si>
  <si>
    <t>Carmen, Camp</t>
  </si>
  <si>
    <t>Campeche, Camp</t>
  </si>
  <si>
    <t>Zapopan, Jal</t>
  </si>
  <si>
    <t>Chihuahua, Chih</t>
  </si>
  <si>
    <t>San Pedro Tlaquepaque, Jal</t>
  </si>
  <si>
    <t>Cajeme</t>
  </si>
  <si>
    <t>Cajeme, Son</t>
  </si>
  <si>
    <t>Zihuatanejo de Azueta, Gue</t>
  </si>
  <si>
    <t>Miguel Hidalgo, CDMX</t>
  </si>
  <si>
    <t>Corregidora</t>
  </si>
  <si>
    <t>Guadalajara, Jal</t>
  </si>
  <si>
    <t>El Marqués</t>
  </si>
  <si>
    <t>Benito Juárez, CDMX</t>
  </si>
  <si>
    <t>Hermosillo</t>
  </si>
  <si>
    <t>Hermosillo, Son</t>
  </si>
  <si>
    <t>Saltillo, Coah</t>
  </si>
  <si>
    <t>Solidaridad</t>
  </si>
  <si>
    <t>Bahía de Banderas, Nay</t>
  </si>
  <si>
    <t>Gustavo A. Madero, CDMX</t>
  </si>
  <si>
    <t>Corregidora, Qro</t>
  </si>
  <si>
    <t>Culiacán</t>
  </si>
  <si>
    <t>Cuauhtémoc, CDMX</t>
  </si>
  <si>
    <t>Mazatlán</t>
  </si>
  <si>
    <t>El Marqués, Qro</t>
  </si>
  <si>
    <t>Torreón, Coah</t>
  </si>
  <si>
    <t>Iztapalapa, CDMX</t>
  </si>
  <si>
    <t>Querétaro, Qro</t>
  </si>
  <si>
    <t>Tijuana, BC</t>
  </si>
  <si>
    <t>Acapulco de Juárez, Gue</t>
  </si>
  <si>
    <t>Mexicali, BC</t>
  </si>
  <si>
    <t>Tepic, Nay</t>
  </si>
  <si>
    <t>Mazatlán, Sin</t>
  </si>
  <si>
    <t>Culiacán, Sin</t>
  </si>
  <si>
    <t>Solidaridad, Qroo</t>
  </si>
  <si>
    <t>Benito Juárez, Qroo</t>
  </si>
  <si>
    <t>Los Cabos, BCS</t>
  </si>
  <si>
    <t>La Paz, BCS</t>
  </si>
  <si>
    <t>Var % mun seleccionados</t>
  </si>
  <si>
    <t xml:space="preserve">Precio Medio  </t>
  </si>
  <si>
    <t>Lugar precio medio</t>
  </si>
  <si>
    <t>Tinv</t>
  </si>
  <si>
    <t>I18</t>
  </si>
  <si>
    <t>II18</t>
  </si>
  <si>
    <t>acum18</t>
  </si>
  <si>
    <t>Nuevas inversiones</t>
  </si>
  <si>
    <t>Reinversión de utilidades</t>
  </si>
  <si>
    <t>Cuentas entre compañías</t>
  </si>
  <si>
    <t>2do trimestre</t>
  </si>
  <si>
    <t>I19</t>
  </si>
  <si>
    <t>II19</t>
  </si>
  <si>
    <t>acum19</t>
  </si>
  <si>
    <t>Inversión Extranjera Directa, enero-diciembre de 2017, 2018 y 2019 en Jalisco, con cifras preliminares, millones de dólares</t>
  </si>
  <si>
    <t>I20</t>
  </si>
  <si>
    <t>II20</t>
  </si>
  <si>
    <t>acum20</t>
  </si>
  <si>
    <t>I21</t>
  </si>
  <si>
    <t>II21</t>
  </si>
  <si>
    <t>acum21</t>
  </si>
  <si>
    <t>nacional</t>
  </si>
  <si>
    <t>Jaliscop</t>
  </si>
  <si>
    <t>t-1</t>
  </si>
  <si>
    <t>(t/t-1)-1</t>
  </si>
  <si>
    <t>I22</t>
  </si>
  <si>
    <t>II22</t>
  </si>
  <si>
    <t>acum22</t>
  </si>
  <si>
    <t>Total 2023</t>
  </si>
  <si>
    <t xml:space="preserve">Tipo de Inversión </t>
  </si>
  <si>
    <t>Variacion %</t>
  </si>
  <si>
    <t>2T 2022</t>
  </si>
  <si>
    <t>2T 2023</t>
  </si>
  <si>
    <t>Dif</t>
  </si>
  <si>
    <t>Var anual</t>
  </si>
  <si>
    <t>Pais</t>
  </si>
  <si>
    <t>1erT</t>
  </si>
  <si>
    <t>2doT</t>
  </si>
  <si>
    <t>acum 2023</t>
  </si>
  <si>
    <t>Austria</t>
  </si>
  <si>
    <t>Bélgica</t>
  </si>
  <si>
    <t>Belice</t>
  </si>
  <si>
    <t>Corea, República de</t>
  </si>
  <si>
    <t>Ecuador</t>
  </si>
  <si>
    <t>El Salvador</t>
  </si>
  <si>
    <t>Federación de Rusia</t>
  </si>
  <si>
    <t>Guatemala</t>
  </si>
  <si>
    <t>Hong Kong</t>
  </si>
  <si>
    <t>Indonesia</t>
  </si>
  <si>
    <t>Luxemburgo</t>
  </si>
  <si>
    <t>Malasia</t>
  </si>
  <si>
    <t>Nicaragua</t>
  </si>
  <si>
    <t>Noruega</t>
  </si>
  <si>
    <t>Nueva Zelandia</t>
  </si>
  <si>
    <t>Panamá</t>
  </si>
  <si>
    <t>Polonia</t>
  </si>
  <si>
    <t>Portugal</t>
  </si>
  <si>
    <t>Puerto Rico</t>
  </si>
  <si>
    <t>República Checa</t>
  </si>
  <si>
    <t>Sudáfrica</t>
  </si>
  <si>
    <t>Taiwán</t>
  </si>
  <si>
    <t>Francia</t>
  </si>
  <si>
    <t>Japón</t>
  </si>
  <si>
    <t>Finlandia</t>
  </si>
  <si>
    <t>C</t>
  </si>
  <si>
    <t>Argentina</t>
  </si>
  <si>
    <t>Italia</t>
  </si>
  <si>
    <t>Chile</t>
  </si>
  <si>
    <t>China</t>
  </si>
  <si>
    <t>Otros países</t>
  </si>
  <si>
    <t>Suiza</t>
  </si>
  <si>
    <t>Brasil</t>
  </si>
  <si>
    <t>Canadá</t>
  </si>
  <si>
    <t>Países Bajos</t>
  </si>
  <si>
    <t>Alemania</t>
  </si>
  <si>
    <t>España</t>
  </si>
  <si>
    <t>Estados Unidos de América</t>
  </si>
  <si>
    <t>Reino Unido</t>
  </si>
  <si>
    <t>Australia</t>
  </si>
  <si>
    <t>Colombia</t>
  </si>
  <si>
    <t>Costa Rica</t>
  </si>
  <si>
    <t>Dinamarca</t>
  </si>
  <si>
    <t>Filipinas</t>
  </si>
  <si>
    <t>India</t>
  </si>
  <si>
    <t>Irlanda</t>
  </si>
  <si>
    <t>Israel</t>
  </si>
  <si>
    <t>Perú</t>
  </si>
  <si>
    <t>Singapur</t>
  </si>
  <si>
    <t>Suecia</t>
  </si>
  <si>
    <t>Uruguay</t>
  </si>
  <si>
    <t>Venezuela, República Bolivariana de</t>
  </si>
  <si>
    <t>Sector económico</t>
  </si>
  <si>
    <t>ene-jun 2022</t>
  </si>
  <si>
    <t>ene-jun 2023</t>
  </si>
  <si>
    <t>% var</t>
  </si>
  <si>
    <t>var abs</t>
  </si>
  <si>
    <t>11 Agricultura, cría y explotación de animales, aprovechamiento forestal, pesca y caza</t>
  </si>
  <si>
    <t>21 Minería</t>
  </si>
  <si>
    <t>22 Generación, transmisión y distribución de energía eléctrica, suministro de agua y de gas por ductos al consumidor final</t>
  </si>
  <si>
    <t>23 Construcción</t>
  </si>
  <si>
    <t>31-33 Industrias manufactureras</t>
  </si>
  <si>
    <t>43 y 46 Comercio</t>
  </si>
  <si>
    <t>48 y 49 Transportes, correos y almacenamiento</t>
  </si>
  <si>
    <t>51 Información en medios masivos</t>
  </si>
  <si>
    <t>52 Servicios financieros y de seguros</t>
  </si>
  <si>
    <t>53 Servicios inmobiliarios y de alquiler de bienes muebles e intangibles</t>
  </si>
  <si>
    <t>54 Servicios profesionales, científicos y técnicos</t>
  </si>
  <si>
    <t>56 Servicios de apoyo a los negocios y manejo de residuos y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</si>
  <si>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</si>
  <si>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</si>
  <si>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</si>
  <si>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</si>
  <si>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</si>
  <si>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1er semestre</t>
  </si>
  <si>
    <t>jalisco</t>
  </si>
  <si>
    <t>1er semestre 2022</t>
  </si>
  <si>
    <t>1er semestre 2023</t>
  </si>
  <si>
    <t>Nuevas inversiones C</t>
  </si>
  <si>
    <t>Fuente: IIEG, con información de CONEVAL.</t>
  </si>
  <si>
    <t>valor</t>
  </si>
  <si>
    <t>AnioTrim</t>
  </si>
  <si>
    <t>2005 I</t>
  </si>
  <si>
    <t>2005 II</t>
  </si>
  <si>
    <t>2005 III</t>
  </si>
  <si>
    <t>2005 IV</t>
  </si>
  <si>
    <t>2006 I</t>
  </si>
  <si>
    <t>2006 II</t>
  </si>
  <si>
    <t>2006 III</t>
  </si>
  <si>
    <t>2006 IV</t>
  </si>
  <si>
    <t>2007 I</t>
  </si>
  <si>
    <t>2007 II</t>
  </si>
  <si>
    <t>2007 III</t>
  </si>
  <si>
    <t>2007 IV</t>
  </si>
  <si>
    <t>2008 I</t>
  </si>
  <si>
    <t>2008 II</t>
  </si>
  <si>
    <t>2008 III</t>
  </si>
  <si>
    <t>2008 IV</t>
  </si>
  <si>
    <t>2009 I</t>
  </si>
  <si>
    <t>2009 II</t>
  </si>
  <si>
    <t>2009 III</t>
  </si>
  <si>
    <t>2009 IV</t>
  </si>
  <si>
    <t>2010 I</t>
  </si>
  <si>
    <t>2010 II</t>
  </si>
  <si>
    <t>2010 III</t>
  </si>
  <si>
    <t>2010 IV</t>
  </si>
  <si>
    <t>2011 I</t>
  </si>
  <si>
    <t>2011 II</t>
  </si>
  <si>
    <t>2011 III</t>
  </si>
  <si>
    <t>2011 IV</t>
  </si>
  <si>
    <t>2012 I</t>
  </si>
  <si>
    <t>2012 II</t>
  </si>
  <si>
    <t>2012 III</t>
  </si>
  <si>
    <t>2012 IV</t>
  </si>
  <si>
    <t>2013 I</t>
  </si>
  <si>
    <t>2013 II</t>
  </si>
  <si>
    <t>2013 III</t>
  </si>
  <si>
    <t>2013 IV</t>
  </si>
  <si>
    <t>2014 I</t>
  </si>
  <si>
    <t>2014 II</t>
  </si>
  <si>
    <t>2014 III</t>
  </si>
  <si>
    <t>2014 IV</t>
  </si>
  <si>
    <t>2015 I</t>
  </si>
  <si>
    <t>2015 II</t>
  </si>
  <si>
    <t>2015 III</t>
  </si>
  <si>
    <t>2015 IV</t>
  </si>
  <si>
    <t>2016 I</t>
  </si>
  <si>
    <t>2016 II</t>
  </si>
  <si>
    <t>2016 III</t>
  </si>
  <si>
    <t>2016 IV</t>
  </si>
  <si>
    <t>2017 I</t>
  </si>
  <si>
    <t>2017 II</t>
  </si>
  <si>
    <t>2017 III</t>
  </si>
  <si>
    <t>2017 IV</t>
  </si>
  <si>
    <t>2018 I</t>
  </si>
  <si>
    <t>2018 II</t>
  </si>
  <si>
    <t>2018 III</t>
  </si>
  <si>
    <t>2018 IV</t>
  </si>
  <si>
    <t>2019 I</t>
  </si>
  <si>
    <t>2019 II</t>
  </si>
  <si>
    <t>2019 III</t>
  </si>
  <si>
    <t>2019 IV</t>
  </si>
  <si>
    <t>2020 I</t>
  </si>
  <si>
    <t>2020 II</t>
  </si>
  <si>
    <t>2020 III</t>
  </si>
  <si>
    <t>2020 IV</t>
  </si>
  <si>
    <t>2021 I</t>
  </si>
  <si>
    <t>2021 II</t>
  </si>
  <si>
    <t>2021 III</t>
  </si>
  <si>
    <t>2021 IV</t>
  </si>
  <si>
    <t>2022 I</t>
  </si>
  <si>
    <t>2022 II</t>
  </si>
  <si>
    <t>2022 III</t>
  </si>
  <si>
    <t>2022 IV</t>
  </si>
  <si>
    <t>2023 I</t>
  </si>
  <si>
    <t>2023 II</t>
  </si>
  <si>
    <t>Sexo</t>
  </si>
  <si>
    <t>AM</t>
  </si>
  <si>
    <t>AM de la Ciudad de México</t>
  </si>
  <si>
    <t>Ciudad de Guadalajara</t>
  </si>
  <si>
    <t>Ciudad de Monterrey</t>
  </si>
  <si>
    <t>Ciudad de Puebla</t>
  </si>
  <si>
    <t>Ciudad de León</t>
  </si>
  <si>
    <t>Ciudad de Torreón</t>
  </si>
  <si>
    <t>Ciudad de San Luis Potosí</t>
  </si>
  <si>
    <t>Ciudad de Mérida</t>
  </si>
  <si>
    <t>Ciudad de Chihuahua</t>
  </si>
  <si>
    <t>Ciudad de Tampico</t>
  </si>
  <si>
    <t>Ciudad de Veracruz</t>
  </si>
  <si>
    <t>Ciudad de Acapulco</t>
  </si>
  <si>
    <t>Ciudad de Aguascalientes</t>
  </si>
  <si>
    <t>Ciudad de Morelia</t>
  </si>
  <si>
    <t>Ciudad de Toluca</t>
  </si>
  <si>
    <t>Ciudad de Saltillo</t>
  </si>
  <si>
    <t>Ciudad de Villahermosa</t>
  </si>
  <si>
    <t>Ciudad de Tuxtla Gutiérrez</t>
  </si>
  <si>
    <t>Ciudad Juárez</t>
  </si>
  <si>
    <t>Ciudad de Tijuana</t>
  </si>
  <si>
    <t>Ciudad de Culiacán</t>
  </si>
  <si>
    <t>Ciudad de Hermosillo</t>
  </si>
  <si>
    <t>Ciudad de Durango</t>
  </si>
  <si>
    <t>Ciudad de Tepic</t>
  </si>
  <si>
    <t>Ciudad de Campeche</t>
  </si>
  <si>
    <t>Ciudad de Cuernavaca</t>
  </si>
  <si>
    <t>Ciudad de Coatzacoalcos</t>
  </si>
  <si>
    <t>Ciudad de Oaxaca</t>
  </si>
  <si>
    <t>Ciudad de Zacatecas</t>
  </si>
  <si>
    <t>Ciudad de Colima</t>
  </si>
  <si>
    <t>Ciudad de Querétaro</t>
  </si>
  <si>
    <t>Ciudad de Tlaxcala</t>
  </si>
  <si>
    <t>Ciudad de La Paz</t>
  </si>
  <si>
    <t>Ciudad de Cancún</t>
  </si>
  <si>
    <t>Ciudad del Carmen</t>
  </si>
  <si>
    <t>Ciudad de Pachuca</t>
  </si>
  <si>
    <t>Ciudad de Mexicali</t>
  </si>
  <si>
    <t>Ciudad de Reynosa</t>
  </si>
  <si>
    <t>Ciudad de Tapachula</t>
  </si>
  <si>
    <t>visitar:</t>
  </si>
  <si>
    <t>https://iieg.gob.mx/ns/?page_id=11967</t>
  </si>
  <si>
    <t>120,914</t>
  </si>
  <si>
    <t xml:space="preserve"> 97,740</t>
  </si>
  <si>
    <t>108,940</t>
  </si>
  <si>
    <t>121,751</t>
  </si>
  <si>
    <t>125,838</t>
  </si>
  <si>
    <t>112,691</t>
  </si>
  <si>
    <t>119,873</t>
  </si>
  <si>
    <t>117,300</t>
  </si>
  <si>
    <t>114,444</t>
  </si>
  <si>
    <t>123,045</t>
  </si>
  <si>
    <t>112,920</t>
  </si>
  <si>
    <t>138,279</t>
  </si>
  <si>
    <t>116,925</t>
  </si>
  <si>
    <t xml:space="preserve"> 95,551</t>
  </si>
  <si>
    <t>102,386</t>
  </si>
  <si>
    <t xml:space="preserve"> 97,138</t>
  </si>
  <si>
    <t>108,096</t>
  </si>
  <si>
    <t>112,436</t>
  </si>
  <si>
    <t>117,072</t>
  </si>
  <si>
    <t>110,847</t>
  </si>
  <si>
    <t>107,588</t>
  </si>
  <si>
    <t>114,900</t>
  </si>
  <si>
    <t>108,872</t>
  </si>
  <si>
    <t>132,243</t>
  </si>
  <si>
    <t>110,157</t>
  </si>
  <si>
    <t xml:space="preserve"> 94,454</t>
  </si>
  <si>
    <t xml:space="preserve"> 97,046</t>
  </si>
  <si>
    <t>112,810</t>
  </si>
  <si>
    <t>112,153</t>
  </si>
  <si>
    <t>113,366</t>
  </si>
  <si>
    <t>121,005</t>
  </si>
  <si>
    <t>114,441</t>
  </si>
  <si>
    <t>110,271</t>
  </si>
  <si>
    <t>115,046</t>
  </si>
  <si>
    <t>113,977</t>
  </si>
  <si>
    <t>137,803</t>
  </si>
  <si>
    <t>112,026</t>
  </si>
  <si>
    <t>104,943</t>
  </si>
  <si>
    <t>102,660</t>
  </si>
  <si>
    <t>101,552</t>
  </si>
  <si>
    <t>116,247</t>
  </si>
  <si>
    <t>114,631</t>
  </si>
  <si>
    <t>119,442</t>
  </si>
  <si>
    <t>121,686</t>
  </si>
  <si>
    <t>117,871</t>
  </si>
  <si>
    <t>118,809</t>
  </si>
  <si>
    <t>144,172</t>
  </si>
  <si>
    <t>115,786</t>
  </si>
  <si>
    <t>105,244</t>
  </si>
  <si>
    <t>105,767</t>
  </si>
  <si>
    <t>105,360</t>
  </si>
  <si>
    <t>119,445</t>
  </si>
  <si>
    <t>117,659</t>
  </si>
  <si>
    <t>120,264</t>
  </si>
  <si>
    <t>119,781</t>
  </si>
  <si>
    <t>104,720</t>
  </si>
  <si>
    <t>113,006</t>
  </si>
  <si>
    <t>116,964</t>
  </si>
  <si>
    <t>127,888</t>
  </si>
  <si>
    <t>110,140</t>
  </si>
  <si>
    <t xml:space="preserve"> 90,721</t>
  </si>
  <si>
    <t xml:space="preserve"> 92,314</t>
  </si>
  <si>
    <t>109,549</t>
  </si>
  <si>
    <t>111,970</t>
  </si>
  <si>
    <t>104,317</t>
  </si>
  <si>
    <t>113,249</t>
  </si>
  <si>
    <t>110,977</t>
  </si>
  <si>
    <t>101,021</t>
  </si>
  <si>
    <t>105,789</t>
  </si>
  <si>
    <t>104,542</t>
  </si>
  <si>
    <t>121,979</t>
  </si>
  <si>
    <t>101,782</t>
  </si>
  <si>
    <t xml:space="preserve"> 90,612</t>
  </si>
  <si>
    <t xml:space="preserve"> 81,130</t>
  </si>
  <si>
    <t xml:space="preserve"> 86,688</t>
  </si>
  <si>
    <t>100,048</t>
  </si>
  <si>
    <t xml:space="preserve"> 90,783</t>
  </si>
  <si>
    <t xml:space="preserve"> 93,139</t>
  </si>
  <si>
    <t xml:space="preserve"> 89,239</t>
  </si>
  <si>
    <t xml:space="preserve"> 83,353</t>
  </si>
  <si>
    <t xml:space="preserve"> 90,901</t>
  </si>
  <si>
    <t xml:space="preserve"> 88,524</t>
  </si>
  <si>
    <t>113,647</t>
  </si>
  <si>
    <t xml:space="preserve"> 93,098</t>
  </si>
  <si>
    <t xml:space="preserve"> 74,712</t>
  </si>
  <si>
    <t xml:space="preserve"> 76,600</t>
  </si>
  <si>
    <t xml:space="preserve"> 84,827</t>
  </si>
  <si>
    <t xml:space="preserve"> 88,879</t>
  </si>
  <si>
    <t xml:space="preserve"> 87,734</t>
  </si>
  <si>
    <t xml:space="preserve"> 92,969</t>
  </si>
  <si>
    <t xml:space="preserve"> 87,067</t>
  </si>
  <si>
    <t xml:space="preserve"> 83,250</t>
  </si>
  <si>
    <t xml:space="preserve"> 93,037</t>
  </si>
  <si>
    <t xml:space="preserve"> 88,609</t>
  </si>
  <si>
    <t>117,826</t>
  </si>
  <si>
    <t xml:space="preserve"> 93,658</t>
  </si>
  <si>
    <t xml:space="preserve"> 81,214</t>
  </si>
  <si>
    <t xml:space="preserve"> 84,904</t>
  </si>
  <si>
    <t xml:space="preserve"> 94,897</t>
  </si>
  <si>
    <t xml:space="preserve"> 96,258</t>
  </si>
  <si>
    <t xml:space="preserve"> 90,231</t>
  </si>
  <si>
    <t xml:space="preserve"> 91,503</t>
  </si>
  <si>
    <t xml:space="preserve"> 92,486</t>
  </si>
  <si>
    <t xml:space="preserve"> 94,516</t>
  </si>
  <si>
    <t xml:space="preserve"> 94,422</t>
  </si>
  <si>
    <t xml:space="preserve"> 98,171</t>
  </si>
  <si>
    <t>120,226</t>
  </si>
  <si>
    <t xml:space="preserve"> 91,435</t>
  </si>
  <si>
    <t xml:space="preserve"> 81,614</t>
  </si>
  <si>
    <t xml:space="preserve"> 88,069</t>
  </si>
  <si>
    <t xml:space="preserve"> 81,351</t>
  </si>
  <si>
    <t xml:space="preserve"> 96,923</t>
  </si>
  <si>
    <t xml:space="preserve"> 93,429</t>
  </si>
  <si>
    <t xml:space="preserve"> 98,018</t>
  </si>
  <si>
    <t xml:space="preserve"> 98,677</t>
  </si>
  <si>
    <t xml:space="preserve"> 98,506</t>
  </si>
  <si>
    <t>103,638</t>
  </si>
  <si>
    <t>123,307</t>
  </si>
  <si>
    <t>102,524</t>
  </si>
  <si>
    <t xml:space="preserve"> 85,606</t>
  </si>
  <si>
    <t xml:space="preserve"> 86,305</t>
  </si>
  <si>
    <t>101,651</t>
  </si>
  <si>
    <t>106,136</t>
  </si>
  <si>
    <t>105,636</t>
  </si>
  <si>
    <t>105,708</t>
  </si>
  <si>
    <t>108,704</t>
  </si>
  <si>
    <t xml:space="preserve"> 99,059</t>
  </si>
  <si>
    <t>110,243</t>
  </si>
  <si>
    <t>109,088</t>
  </si>
  <si>
    <t>131,313</t>
  </si>
  <si>
    <t>113,603</t>
  </si>
  <si>
    <t>104,050</t>
  </si>
  <si>
    <t xml:space="preserve"> 95,738</t>
  </si>
  <si>
    <t xml:space="preserve"> 96,069</t>
  </si>
  <si>
    <t>113,114</t>
  </si>
  <si>
    <t>106,608</t>
  </si>
  <si>
    <t>112,175</t>
  </si>
  <si>
    <t>114,518</t>
  </si>
  <si>
    <t>105,695</t>
  </si>
  <si>
    <t>112,250</t>
  </si>
  <si>
    <t>115,253</t>
  </si>
  <si>
    <t>127,770</t>
  </si>
  <si>
    <t>110,680</t>
  </si>
  <si>
    <t xml:space="preserve"> 96,274</t>
  </si>
  <si>
    <t xml:space="preserve"> 94,704</t>
  </si>
  <si>
    <t xml:space="preserve"> 91,477</t>
  </si>
  <si>
    <t>105,290</t>
  </si>
  <si>
    <t>105,927</t>
  </si>
  <si>
    <t>111,750</t>
  </si>
  <si>
    <t>106,599</t>
  </si>
  <si>
    <t>106,692</t>
  </si>
  <si>
    <t>111,259</t>
  </si>
  <si>
    <t>102,970</t>
  </si>
  <si>
    <t>125,111</t>
  </si>
  <si>
    <t>103,329</t>
  </si>
  <si>
    <t xml:space="preserve"> 88,860</t>
  </si>
  <si>
    <t xml:space="preserve"> 96,628</t>
  </si>
  <si>
    <t>103,007</t>
  </si>
  <si>
    <t xml:space="preserve"> 98,557</t>
  </si>
  <si>
    <t xml:space="preserve"> 99,197</t>
  </si>
  <si>
    <t>104,400</t>
  </si>
  <si>
    <t xml:space="preserve"> 97,199</t>
  </si>
  <si>
    <t xml:space="preserve"> 99,140</t>
  </si>
  <si>
    <t>102,061</t>
  </si>
  <si>
    <t>101,011</t>
  </si>
  <si>
    <t>116,659</t>
  </si>
  <si>
    <t>105,871</t>
  </si>
  <si>
    <t xml:space="preserve"> 93,026</t>
  </si>
  <si>
    <t xml:space="preserve"> 91,695</t>
  </si>
  <si>
    <t xml:space="preserve"> 90,073</t>
  </si>
  <si>
    <t>101,494</t>
  </si>
  <si>
    <t xml:space="preserve"> 99,738</t>
  </si>
  <si>
    <t>100,183</t>
  </si>
  <si>
    <t>100,913</t>
  </si>
  <si>
    <t xml:space="preserve"> 98,569</t>
  </si>
  <si>
    <t xml:space="preserve"> 95,225</t>
  </si>
  <si>
    <t xml:space="preserve"> 93,152</t>
  </si>
  <si>
    <t>118,320</t>
  </si>
  <si>
    <t xml:space="preserve"> 89,980</t>
  </si>
  <si>
    <t xml:space="preserve"> 79,889</t>
  </si>
  <si>
    <t xml:space="preserve"> 85,489</t>
  </si>
  <si>
    <t xml:space="preserve"> 85,467</t>
  </si>
  <si>
    <t xml:space="preserve"> 95,210</t>
  </si>
  <si>
    <t>06/2023</t>
  </si>
  <si>
    <t xml:space="preserve"> 94,806</t>
  </si>
  <si>
    <t xml:space="preserve"> -4.94%</t>
  </si>
  <si>
    <t xml:space="preserve"> -0.42%</t>
  </si>
  <si>
    <t>14,737</t>
  </si>
  <si>
    <t>11,890</t>
  </si>
  <si>
    <t>13,467</t>
  </si>
  <si>
    <t>14,749</t>
  </si>
  <si>
    <t>15,224</t>
  </si>
  <si>
    <t>13,930</t>
  </si>
  <si>
    <t>14,924</t>
  </si>
  <si>
    <t>14,381</t>
  </si>
  <si>
    <t>13,977</t>
  </si>
  <si>
    <t>14,793</t>
  </si>
  <si>
    <t>13,975</t>
  </si>
  <si>
    <t>16,928</t>
  </si>
  <si>
    <t>14,927</t>
  </si>
  <si>
    <t>12,226</t>
  </si>
  <si>
    <t>13,439</t>
  </si>
  <si>
    <t>13,163</t>
  </si>
  <si>
    <t>14,426</t>
  </si>
  <si>
    <t>14,619</t>
  </si>
  <si>
    <t>15,180</t>
  </si>
  <si>
    <t>14,500</t>
  </si>
  <si>
    <t>13,945</t>
  </si>
  <si>
    <t>14,843</t>
  </si>
  <si>
    <t>14,033</t>
  </si>
  <si>
    <t>16,581</t>
  </si>
  <si>
    <t>14,981</t>
  </si>
  <si>
    <t>13,000</t>
  </si>
  <si>
    <t>13,186</t>
  </si>
  <si>
    <t>15,655</t>
  </si>
  <si>
    <t>15,214</t>
  </si>
  <si>
    <t>15,480</t>
  </si>
  <si>
    <t>16,436</t>
  </si>
  <si>
    <t>15,510</t>
  </si>
  <si>
    <t>14,919</t>
  </si>
  <si>
    <t>15,608</t>
  </si>
  <si>
    <t>15,612</t>
  </si>
  <si>
    <t>18,510</t>
  </si>
  <si>
    <t>15,705</t>
  </si>
  <si>
    <t>14,388</t>
  </si>
  <si>
    <t>14,288</t>
  </si>
  <si>
    <t>13,753</t>
  </si>
  <si>
    <t>15,950</t>
  </si>
  <si>
    <t>15,991</t>
  </si>
  <si>
    <t>16,078</t>
  </si>
  <si>
    <t>16,340</t>
  </si>
  <si>
    <t>15,629</t>
  </si>
  <si>
    <t>15,979</t>
  </si>
  <si>
    <t>16,191</t>
  </si>
  <si>
    <t>19,096</t>
  </si>
  <si>
    <t>16,328</t>
  </si>
  <si>
    <t>14,746</t>
  </si>
  <si>
    <t>14,837</t>
  </si>
  <si>
    <t>14,600</t>
  </si>
  <si>
    <t>16,104</t>
  </si>
  <si>
    <t>15,887</t>
  </si>
  <si>
    <t>16,326</t>
  </si>
  <si>
    <t>15,983</t>
  </si>
  <si>
    <t>13,950</t>
  </si>
  <si>
    <t>14,910</t>
  </si>
  <si>
    <t>15,296</t>
  </si>
  <si>
    <t>16,348</t>
  </si>
  <si>
    <t>14,755</t>
  </si>
  <si>
    <t>11,892</t>
  </si>
  <si>
    <t>12,302</t>
  </si>
  <si>
    <t>13,981</t>
  </si>
  <si>
    <t>14,778</t>
  </si>
  <si>
    <t>13,575</t>
  </si>
  <si>
    <t>14,802</t>
  </si>
  <si>
    <t>14,363</t>
  </si>
  <si>
    <t>12,886</t>
  </si>
  <si>
    <t>13,600</t>
  </si>
  <si>
    <t>13,530</t>
  </si>
  <si>
    <t>15,405</t>
  </si>
  <si>
    <t>13,059</t>
  </si>
  <si>
    <t>11,635</t>
  </si>
  <si>
    <t>10,739</t>
  </si>
  <si>
    <t>11,336</t>
  </si>
  <si>
    <t>12,901</t>
  </si>
  <si>
    <t>11,613</t>
  </si>
  <si>
    <t>11,930</t>
  </si>
  <si>
    <t>11,319</t>
  </si>
  <si>
    <t>10,470</t>
  </si>
  <si>
    <t>11,427</t>
  </si>
  <si>
    <t>11,070</t>
  </si>
  <si>
    <t>13,483</t>
  </si>
  <si>
    <t>11,818</t>
  </si>
  <si>
    <t xml:space="preserve"> 9,460</t>
  </si>
  <si>
    <t xml:space="preserve"> 9,764</t>
  </si>
  <si>
    <t>10,924</t>
  </si>
  <si>
    <t>11,418</t>
  </si>
  <si>
    <t>11,362</t>
  </si>
  <si>
    <t>11,921</t>
  </si>
  <si>
    <t>10,835</t>
  </si>
  <si>
    <t>10,325</t>
  </si>
  <si>
    <t>11,459</t>
  </si>
  <si>
    <t>11,075</t>
  </si>
  <si>
    <t>14,249</t>
  </si>
  <si>
    <t>11,692</t>
  </si>
  <si>
    <t>10,132</t>
  </si>
  <si>
    <t>10,643</t>
  </si>
  <si>
    <t>11,828</t>
  </si>
  <si>
    <t>12,028</t>
  </si>
  <si>
    <t>11,164</t>
  </si>
  <si>
    <t>11,041</t>
  </si>
  <si>
    <t>11,394</t>
  </si>
  <si>
    <t>11,638</t>
  </si>
  <si>
    <t>11,260</t>
  </si>
  <si>
    <t>12,316</t>
  </si>
  <si>
    <t>14,751</t>
  </si>
  <si>
    <t>11,825</t>
  </si>
  <si>
    <t xml:space="preserve"> 9,847</t>
  </si>
  <si>
    <t>11,149</t>
  </si>
  <si>
    <t>10,186</t>
  </si>
  <si>
    <t>12,269</t>
  </si>
  <si>
    <t>11,618</t>
  </si>
  <si>
    <t>11,748</t>
  </si>
  <si>
    <t>11,786</t>
  </si>
  <si>
    <t>11,976</t>
  </si>
  <si>
    <t>12,360</t>
  </si>
  <si>
    <t>12,738</t>
  </si>
  <si>
    <t>14,900</t>
  </si>
  <si>
    <t>12,497</t>
  </si>
  <si>
    <t>10,512</t>
  </si>
  <si>
    <t>10,734</t>
  </si>
  <si>
    <t>13,042</t>
  </si>
  <si>
    <t>13,052</t>
  </si>
  <si>
    <t>13,323</t>
  </si>
  <si>
    <t>12,955</t>
  </si>
  <si>
    <t>13,762</t>
  </si>
  <si>
    <t>13,120</t>
  </si>
  <si>
    <t>14,494</t>
  </si>
  <si>
    <t>13,636</t>
  </si>
  <si>
    <t>16,769</t>
  </si>
  <si>
    <t>14,581</t>
  </si>
  <si>
    <t>12,953</t>
  </si>
  <si>
    <t>12,513</t>
  </si>
  <si>
    <t>12,572</t>
  </si>
  <si>
    <t>14,770</t>
  </si>
  <si>
    <t>14,278</t>
  </si>
  <si>
    <t>14,635</t>
  </si>
  <si>
    <t>15,081</t>
  </si>
  <si>
    <t>13,774</t>
  </si>
  <si>
    <t>14,661</t>
  </si>
  <si>
    <t>15,033</t>
  </si>
  <si>
    <t>16,517</t>
  </si>
  <si>
    <t>15,067</t>
  </si>
  <si>
    <t>12,872</t>
  </si>
  <si>
    <t>12,428</t>
  </si>
  <si>
    <t>12,273</t>
  </si>
  <si>
    <t>14,128</t>
  </si>
  <si>
    <t>14,953</t>
  </si>
  <si>
    <t>15,516</t>
  </si>
  <si>
    <t>14,554</t>
  </si>
  <si>
    <t>14,655</t>
  </si>
  <si>
    <t>15,379</t>
  </si>
  <si>
    <t>14,446</t>
  </si>
  <si>
    <t>17,586</t>
  </si>
  <si>
    <t>14,762</t>
  </si>
  <si>
    <t>12,686</t>
  </si>
  <si>
    <t>13,590</t>
  </si>
  <si>
    <t>14,782</t>
  </si>
  <si>
    <t>14,202</t>
  </si>
  <si>
    <t>14,656</t>
  </si>
  <si>
    <t>15,350</t>
  </si>
  <si>
    <t>13,999</t>
  </si>
  <si>
    <t>14,066</t>
  </si>
  <si>
    <t>14,339</t>
  </si>
  <si>
    <t>14,044</t>
  </si>
  <si>
    <t>15,795</t>
  </si>
  <si>
    <t>15,159</t>
  </si>
  <si>
    <t>12,827</t>
  </si>
  <si>
    <t>12,846</t>
  </si>
  <si>
    <t>12,592</t>
  </si>
  <si>
    <t>13,695</t>
  </si>
  <si>
    <t>12,667</t>
  </si>
  <si>
    <t>12,540</t>
  </si>
  <si>
    <t>13,577</t>
  </si>
  <si>
    <t>13,372</t>
  </si>
  <si>
    <t>12,939</t>
  </si>
  <si>
    <t>12,837</t>
  </si>
  <si>
    <t>16,454</t>
  </si>
  <si>
    <t>12,136</t>
  </si>
  <si>
    <t>10,971</t>
  </si>
  <si>
    <t>11,900</t>
  </si>
  <si>
    <t>13,133</t>
  </si>
  <si>
    <t>13,194</t>
  </si>
  <si>
    <t xml:space="preserve">  0.46%</t>
  </si>
  <si>
    <t xml:space="preserve">  428,233</t>
  </si>
  <si>
    <t xml:space="preserve">  345,148</t>
  </si>
  <si>
    <t xml:space="preserve">  382,404</t>
  </si>
  <si>
    <t xml:space="preserve">  418,498</t>
  </si>
  <si>
    <t xml:space="preserve">  432,200</t>
  </si>
  <si>
    <t xml:space="preserve">  423,461</t>
  </si>
  <si>
    <t xml:space="preserve">  467,748</t>
  </si>
  <si>
    <t xml:space="preserve">  441,988</t>
  </si>
  <si>
    <t xml:space="preserve">  425,207</t>
  </si>
  <si>
    <t xml:space="preserve">  424,233</t>
  </si>
  <si>
    <t xml:space="preserve">  406,171</t>
  </si>
  <si>
    <t xml:space="preserve">  502,592</t>
  </si>
  <si>
    <t xml:space="preserve">  448,818</t>
  </si>
  <si>
    <t xml:space="preserve">  367,554</t>
  </si>
  <si>
    <t xml:space="preserve">  408,591</t>
  </si>
  <si>
    <t xml:space="preserve">  400,656</t>
  </si>
  <si>
    <t xml:space="preserve">  434,935</t>
  </si>
  <si>
    <t xml:space="preserve">  431,361</t>
  </si>
  <si>
    <t xml:space="preserve">  473,259</t>
  </si>
  <si>
    <t xml:space="preserve">  457,019</t>
  </si>
  <si>
    <t xml:space="preserve">  434,665</t>
  </si>
  <si>
    <t xml:space="preserve">  452,449</t>
  </si>
  <si>
    <t xml:space="preserve">  423,051</t>
  </si>
  <si>
    <t xml:space="preserve">  487,675</t>
  </si>
  <si>
    <t xml:space="preserve">  451,589</t>
  </si>
  <si>
    <t xml:space="preserve">  387,975</t>
  </si>
  <si>
    <t xml:space="preserve">  398,440</t>
  </si>
  <si>
    <t xml:space="preserve">  474,575</t>
  </si>
  <si>
    <t xml:space="preserve">  460,087</t>
  </si>
  <si>
    <t xml:space="preserve">  472,972</t>
  </si>
  <si>
    <t xml:space="preserve">  506,827</t>
  </si>
  <si>
    <t xml:space="preserve">  477,907</t>
  </si>
  <si>
    <t xml:space="preserve">  459,891</t>
  </si>
  <si>
    <t xml:space="preserve">  481,286</t>
  </si>
  <si>
    <t xml:space="preserve">  482,157</t>
  </si>
  <si>
    <t xml:space="preserve">  576,055</t>
  </si>
  <si>
    <t xml:space="preserve">  489,713</t>
  </si>
  <si>
    <t xml:space="preserve">  454,285</t>
  </si>
  <si>
    <t xml:space="preserve">  451,635</t>
  </si>
  <si>
    <t xml:space="preserve">  434,317</t>
  </si>
  <si>
    <t xml:space="preserve">  503,921</t>
  </si>
  <si>
    <t xml:space="preserve">  504,019</t>
  </si>
  <si>
    <t xml:space="preserve">  507,476</t>
  </si>
  <si>
    <t xml:space="preserve">  515,537</t>
  </si>
  <si>
    <t xml:space="preserve">  503,439</t>
  </si>
  <si>
    <t xml:space="preserve">  526,589</t>
  </si>
  <si>
    <t xml:space="preserve">  546,118</t>
  </si>
  <si>
    <t xml:space="preserve">  653,083</t>
  </si>
  <si>
    <t xml:space="preserve">  577,904</t>
  </si>
  <si>
    <t xml:space="preserve">  521,280</t>
  </si>
  <si>
    <t xml:space="preserve">  524,399</t>
  </si>
  <si>
    <t xml:space="preserve">  526,082</t>
  </si>
  <si>
    <t xml:space="preserve">  579,240</t>
  </si>
  <si>
    <t xml:space="preserve">  566,559</t>
  </si>
  <si>
    <t xml:space="preserve">  582,114</t>
  </si>
  <si>
    <t xml:space="preserve">  584,633</t>
  </si>
  <si>
    <t xml:space="preserve">  519,864</t>
  </si>
  <si>
    <t xml:space="preserve">  560,538</t>
  </si>
  <si>
    <t xml:space="preserve">  584,528</t>
  </si>
  <si>
    <t xml:space="preserve">  632,984</t>
  </si>
  <si>
    <t xml:space="preserve">  580,065</t>
  </si>
  <si>
    <t xml:space="preserve">  474,527</t>
  </si>
  <si>
    <t xml:space="preserve">  490,907</t>
  </si>
  <si>
    <t xml:space="preserve">  551,374</t>
  </si>
  <si>
    <t xml:space="preserve">  569,511</t>
  </si>
  <si>
    <t xml:space="preserve">  535,825</t>
  </si>
  <si>
    <t xml:space="preserve">  584,554</t>
  </si>
  <si>
    <t xml:space="preserve">  566,517</t>
  </si>
  <si>
    <t xml:space="preserve">  506,359</t>
  </si>
  <si>
    <t xml:space="preserve">  534,807</t>
  </si>
  <si>
    <t xml:space="preserve">  532,271</t>
  </si>
  <si>
    <t xml:space="preserve">  619,937</t>
  </si>
  <si>
    <t xml:space="preserve">  530,657</t>
  </si>
  <si>
    <t xml:space="preserve">  480,181</t>
  </si>
  <si>
    <t xml:space="preserve">  447,779</t>
  </si>
  <si>
    <t xml:space="preserve">  480,567</t>
  </si>
  <si>
    <t xml:space="preserve">  553,779</t>
  </si>
  <si>
    <t xml:space="preserve">  501,339</t>
  </si>
  <si>
    <t xml:space="preserve">  527,249</t>
  </si>
  <si>
    <t xml:space="preserve">  511,483</t>
  </si>
  <si>
    <t xml:space="preserve">  483,310</t>
  </si>
  <si>
    <t xml:space="preserve">  522,778</t>
  </si>
  <si>
    <t xml:space="preserve">  513,670</t>
  </si>
  <si>
    <t xml:space="preserve">  616,254</t>
  </si>
  <si>
    <t xml:space="preserve">  549,204</t>
  </si>
  <si>
    <t xml:space="preserve">  445,169</t>
  </si>
  <si>
    <t xml:space="preserve">  459,364</t>
  </si>
  <si>
    <t xml:space="preserve">  518,006</t>
  </si>
  <si>
    <t xml:space="preserve">  539,782</t>
  </si>
  <si>
    <t xml:space="preserve">  537,996</t>
  </si>
  <si>
    <t xml:space="preserve">  568,186</t>
  </si>
  <si>
    <t xml:space="preserve">  517,089</t>
  </si>
  <si>
    <t xml:space="preserve">  492,268</t>
  </si>
  <si>
    <t xml:space="preserve">  552,422</t>
  </si>
  <si>
    <t xml:space="preserve">  535,304</t>
  </si>
  <si>
    <t xml:space="preserve">  695,569</t>
  </si>
  <si>
    <t xml:space="preserve">  574,370</t>
  </si>
  <si>
    <t xml:space="preserve">  496,648</t>
  </si>
  <si>
    <t xml:space="preserve">  521,991</t>
  </si>
  <si>
    <t xml:space="preserve">  579,793</t>
  </si>
  <si>
    <t xml:space="preserve">  589,151</t>
  </si>
  <si>
    <t xml:space="preserve">  550,208</t>
  </si>
  <si>
    <t xml:space="preserve">  542,142</t>
  </si>
  <si>
    <t xml:space="preserve">  566,005</t>
  </si>
  <si>
    <t xml:space="preserve">  577,568</t>
  </si>
  <si>
    <t xml:space="preserve">  548,576</t>
  </si>
  <si>
    <t xml:space="preserve">  605,225</t>
  </si>
  <si>
    <t xml:space="preserve">  721,634</t>
  </si>
  <si>
    <t xml:space="preserve">  583,264</t>
  </si>
  <si>
    <t xml:space="preserve">  480,015</t>
  </si>
  <si>
    <t xml:space="preserve">  548,624</t>
  </si>
  <si>
    <t xml:space="preserve">  500,434</t>
  </si>
  <si>
    <t xml:space="preserve">  601,990</t>
  </si>
  <si>
    <t xml:space="preserve">  568,634</t>
  </si>
  <si>
    <t xml:space="preserve">  583,609</t>
  </si>
  <si>
    <t xml:space="preserve">  585,364</t>
  </si>
  <si>
    <t xml:space="preserve">  596,831</t>
  </si>
  <si>
    <t xml:space="preserve">  618,459</t>
  </si>
  <si>
    <t xml:space="preserve">  635,560</t>
  </si>
  <si>
    <t xml:space="preserve">  740,453</t>
  </si>
  <si>
    <t xml:space="preserve">  634,317</t>
  </si>
  <si>
    <t xml:space="preserve">  535,776</t>
  </si>
  <si>
    <t xml:space="preserve">  543,402</t>
  </si>
  <si>
    <t xml:space="preserve">  667,242</t>
  </si>
  <si>
    <t xml:space="preserve">  663,299</t>
  </si>
  <si>
    <t xml:space="preserve">  679,060</t>
  </si>
  <si>
    <t xml:space="preserve">  654,436</t>
  </si>
  <si>
    <t xml:space="preserve">  706,093</t>
  </si>
  <si>
    <t xml:space="preserve">  681,072</t>
  </si>
  <si>
    <t xml:space="preserve">  751,983</t>
  </si>
  <si>
    <t xml:space="preserve">  701,412</t>
  </si>
  <si>
    <t xml:space="preserve">  865,962</t>
  </si>
  <si>
    <t xml:space="preserve">  755,964</t>
  </si>
  <si>
    <t xml:space="preserve">  674,476</t>
  </si>
  <si>
    <t xml:space="preserve">  656,844</t>
  </si>
  <si>
    <t xml:space="preserve">  660,660</t>
  </si>
  <si>
    <t xml:space="preserve">  774,848</t>
  </si>
  <si>
    <t xml:space="preserve">  753,594</t>
  </si>
  <si>
    <t xml:space="preserve">  768,628</t>
  </si>
  <si>
    <t xml:space="preserve">  792,640</t>
  </si>
  <si>
    <t xml:space="preserve">  728,585</t>
  </si>
  <si>
    <t xml:space="preserve">  774,843</t>
  </si>
  <si>
    <t xml:space="preserve">  794,458</t>
  </si>
  <si>
    <t xml:space="preserve">  887,415</t>
  </si>
  <si>
    <t xml:space="preserve">  785,721</t>
  </si>
  <si>
    <t xml:space="preserve">  669,779</t>
  </si>
  <si>
    <t xml:space="preserve">  672,675</t>
  </si>
  <si>
    <t xml:space="preserve">  688,343</t>
  </si>
  <si>
    <t xml:space="preserve">  808,814</t>
  </si>
  <si>
    <t xml:space="preserve">  873,077</t>
  </si>
  <si>
    <t xml:space="preserve">  911,366</t>
  </si>
  <si>
    <t xml:space="preserve">  844,426</t>
  </si>
  <si>
    <t xml:space="preserve">  850,957</t>
  </si>
  <si>
    <t xml:space="preserve">  908,504</t>
  </si>
  <si>
    <t xml:space="preserve">  879,943</t>
  </si>
  <si>
    <t>1,075,497</t>
  </si>
  <si>
    <t xml:space="preserve">  905,163</t>
  </si>
  <si>
    <t xml:space="preserve">  764,860</t>
  </si>
  <si>
    <t xml:space="preserve">  825,210</t>
  </si>
  <si>
    <t xml:space="preserve">  906,619</t>
  </si>
  <si>
    <t xml:space="preserve">  886,158</t>
  </si>
  <si>
    <t xml:space="preserve">  928,811</t>
  </si>
  <si>
    <t xml:space="preserve">  976,519</t>
  </si>
  <si>
    <t xml:space="preserve">  896,846</t>
  </si>
  <si>
    <t xml:space="preserve">  904,496</t>
  </si>
  <si>
    <t xml:space="preserve">  915,930</t>
  </si>
  <si>
    <t xml:space="preserve">  905,091</t>
  </si>
  <si>
    <t>1,024,012</t>
  </si>
  <si>
    <t xml:space="preserve">  995,244</t>
  </si>
  <si>
    <t xml:space="preserve">  845,526</t>
  </si>
  <si>
    <t xml:space="preserve">  870,029</t>
  </si>
  <si>
    <t xml:space="preserve">  864,820</t>
  </si>
  <si>
    <t xml:space="preserve">  945,243</t>
  </si>
  <si>
    <t xml:space="preserve">  868,097</t>
  </si>
  <si>
    <t xml:space="preserve">  870,573</t>
  </si>
  <si>
    <t xml:space="preserve">  952,902</t>
  </si>
  <si>
    <t xml:space="preserve">  944,413</t>
  </si>
  <si>
    <t xml:space="preserve">  921,511</t>
  </si>
  <si>
    <t xml:space="preserve">  920,906</t>
  </si>
  <si>
    <t>1,180,715</t>
  </si>
  <si>
    <t xml:space="preserve">  879,770</t>
  </si>
  <si>
    <t xml:space="preserve">  796,768</t>
  </si>
  <si>
    <t xml:space="preserve">  858,074</t>
  </si>
  <si>
    <t xml:space="preserve">  865,106</t>
  </si>
  <si>
    <t xml:space="preserve">  958,224</t>
  </si>
  <si>
    <t xml:space="preserve">  967,894</t>
  </si>
  <si>
    <t xml:space="preserve"> 11.50%</t>
  </si>
  <si>
    <t>29.04%</t>
  </si>
  <si>
    <t>64.14%</t>
  </si>
  <si>
    <t>68.20%</t>
  </si>
  <si>
    <t>68.69%</t>
  </si>
  <si>
    <t>35.54%</t>
  </si>
  <si>
    <t>31.49%</t>
  </si>
  <si>
    <t xml:space="preserve"> 1.27%</t>
  </si>
  <si>
    <t>Fuente: IIEG con información de INEGI, Sacrificio de Ganado en Rastros Municipales. Nota: La producción de carne esta expresada en toneladas y el valor de la producción en miles de pesos corrientes.</t>
  </si>
  <si>
    <t xml:space="preserve">  </t>
  </si>
  <si>
    <t>Junio 2022</t>
  </si>
  <si>
    <t>Junio 2023</t>
  </si>
  <si>
    <t xml:space="preserve"> 28,928</t>
  </si>
  <si>
    <t xml:space="preserve"> 27,531</t>
  </si>
  <si>
    <t>-4.83%</t>
  </si>
  <si>
    <t xml:space="preserve">  7,702</t>
  </si>
  <si>
    <t xml:space="preserve">  8,463</t>
  </si>
  <si>
    <t>9.88%</t>
  </si>
  <si>
    <t>569,917</t>
  </si>
  <si>
    <t>660,126</t>
  </si>
  <si>
    <t>15.83%</t>
  </si>
  <si>
    <t xml:space="preserve"> 68,583</t>
  </si>
  <si>
    <t xml:space="preserve"> 65,124</t>
  </si>
  <si>
    <t>-5.04%</t>
  </si>
  <si>
    <t xml:space="preserve">  4,920</t>
  </si>
  <si>
    <t xml:space="preserve">  4,689</t>
  </si>
  <si>
    <t>-4.7%</t>
  </si>
  <si>
    <t>295,192</t>
  </si>
  <si>
    <t>304,784</t>
  </si>
  <si>
    <t>3.25%</t>
  </si>
  <si>
    <t xml:space="preserve">    568</t>
  </si>
  <si>
    <t xml:space="preserve">    944</t>
  </si>
  <si>
    <t>66.2%</t>
  </si>
  <si>
    <t xml:space="preserve">      9</t>
  </si>
  <si>
    <t xml:space="preserve">     16</t>
  </si>
  <si>
    <t>77.78%</t>
  </si>
  <si>
    <t xml:space="preserve">    621</t>
  </si>
  <si>
    <t xml:space="preserve">  1,158</t>
  </si>
  <si>
    <t>86.47%</t>
  </si>
  <si>
    <t xml:space="preserve">  1,659</t>
  </si>
  <si>
    <t xml:space="preserve">  1,207</t>
  </si>
  <si>
    <t>-27.25%</t>
  </si>
  <si>
    <t xml:space="preserve">     36</t>
  </si>
  <si>
    <t xml:space="preserve">     26</t>
  </si>
  <si>
    <t>-27.78%</t>
  </si>
  <si>
    <t xml:space="preserve">  2,367</t>
  </si>
  <si>
    <t xml:space="preserve">  1,826</t>
  </si>
  <si>
    <t>-22.86%</t>
  </si>
  <si>
    <t>-4.94%</t>
  </si>
  <si>
    <t xml:space="preserve"> 12,667</t>
  </si>
  <si>
    <t xml:space="preserve"> 13,194</t>
  </si>
  <si>
    <t>4.16%</t>
  </si>
  <si>
    <t>868,097</t>
  </si>
  <si>
    <t>967,894</t>
  </si>
  <si>
    <t>11.5%</t>
  </si>
  <si>
    <t xml:space="preserve">  2.47%</t>
  </si>
  <si>
    <t xml:space="preserve">  0.27%</t>
  </si>
  <si>
    <t xml:space="preserve">  0.74%</t>
  </si>
  <si>
    <t xml:space="preserve">  0.68%</t>
  </si>
  <si>
    <t xml:space="preserve">  0.64%</t>
  </si>
  <si>
    <t xml:space="preserve">  4.63%</t>
  </si>
  <si>
    <t xml:space="preserve">  3.41%</t>
  </si>
  <si>
    <t xml:space="preserve">  3.76%</t>
  </si>
  <si>
    <t xml:space="preserve">  3.80%</t>
  </si>
  <si>
    <t xml:space="preserve">  0.66%</t>
  </si>
  <si>
    <t xml:space="preserve">  1.77%</t>
  </si>
  <si>
    <t xml:space="preserve">  7.39%</t>
  </si>
  <si>
    <t xml:space="preserve">  7.57%</t>
  </si>
  <si>
    <t xml:space="preserve">  7.83%</t>
  </si>
  <si>
    <t xml:space="preserve">  8.94%</t>
  </si>
  <si>
    <t xml:space="preserve">  8.51%</t>
  </si>
  <si>
    <t xml:space="preserve">  8.58%</t>
  </si>
  <si>
    <t xml:space="preserve">  3.25%</t>
  </si>
  <si>
    <t xml:space="preserve">  3.32%</t>
  </si>
  <si>
    <t xml:space="preserve"> 18.76%</t>
  </si>
  <si>
    <t xml:space="preserve"> 21.45%</t>
  </si>
  <si>
    <t xml:space="preserve"> 21.90%</t>
  </si>
  <si>
    <t xml:space="preserve"> 12.10%</t>
  </si>
  <si>
    <t xml:space="preserve"> 12.52%</t>
  </si>
  <si>
    <t xml:space="preserve">  1.56%</t>
  </si>
  <si>
    <t xml:space="preserve">  1.44%</t>
  </si>
  <si>
    <t xml:space="preserve">  1.40%</t>
  </si>
  <si>
    <t xml:space="preserve">  1.93%</t>
  </si>
  <si>
    <t xml:space="preserve">  2.26%</t>
  </si>
  <si>
    <t xml:space="preserve">  2.37%</t>
  </si>
  <si>
    <t xml:space="preserve">  2.92%</t>
  </si>
  <si>
    <t xml:space="preserve">  2.67%</t>
  </si>
  <si>
    <t xml:space="preserve">  0.21%</t>
  </si>
  <si>
    <t xml:space="preserve">  0.23%</t>
  </si>
  <si>
    <t xml:space="preserve">  2.88%</t>
  </si>
  <si>
    <t xml:space="preserve">  1.22%</t>
  </si>
  <si>
    <t xml:space="preserve">  1.05%</t>
  </si>
  <si>
    <t xml:space="preserve">  0.99%</t>
  </si>
  <si>
    <t xml:space="preserve">  1.03%</t>
  </si>
  <si>
    <t xml:space="preserve">  1.65%</t>
  </si>
  <si>
    <t xml:space="preserve">  1.51%</t>
  </si>
  <si>
    <t xml:space="preserve">  1.47%</t>
  </si>
  <si>
    <t xml:space="preserve">  1.20%</t>
  </si>
  <si>
    <t xml:space="preserve">  5.03%</t>
  </si>
  <si>
    <t xml:space="preserve">  2.15%</t>
  </si>
  <si>
    <t xml:space="preserve">  1.97%</t>
  </si>
  <si>
    <t xml:space="preserve">  4.18%</t>
  </si>
  <si>
    <t xml:space="preserve">  3.64%</t>
  </si>
  <si>
    <t xml:space="preserve">  0.91%</t>
  </si>
  <si>
    <t xml:space="preserve">  0.93%</t>
  </si>
  <si>
    <t xml:space="preserve">  0.59%</t>
  </si>
  <si>
    <t xml:space="preserve">  0.53%</t>
  </si>
  <si>
    <t xml:space="preserve">  1.81%</t>
  </si>
  <si>
    <t xml:space="preserve">  1.57%</t>
  </si>
  <si>
    <t xml:space="preserve"> 15.32%</t>
  </si>
  <si>
    <t xml:space="preserve"> 15.91%</t>
  </si>
  <si>
    <t xml:space="preserve"> 15.47%</t>
  </si>
  <si>
    <t xml:space="preserve">  7.93%</t>
  </si>
  <si>
    <t xml:space="preserve">  8.18%</t>
  </si>
  <si>
    <t xml:space="preserve">  6.92%</t>
  </si>
  <si>
    <t xml:space="preserve">  3.58%</t>
  </si>
  <si>
    <t xml:space="preserve">  3.85%</t>
  </si>
  <si>
    <t xml:space="preserve">  3.92%</t>
  </si>
  <si>
    <t xml:space="preserve"> 17.62%</t>
  </si>
  <si>
    <t xml:space="preserve"> 17.58%</t>
  </si>
  <si>
    <t xml:space="preserve">  6.41%</t>
  </si>
  <si>
    <t xml:space="preserve">  6.94%</t>
  </si>
  <si>
    <t xml:space="preserve">  3.72%</t>
  </si>
  <si>
    <t xml:space="preserve">  6.27%</t>
  </si>
  <si>
    <t xml:space="preserve">  5.07%</t>
  </si>
  <si>
    <t xml:space="preserve">  4.15%</t>
  </si>
  <si>
    <t xml:space="preserve">  0.71%</t>
  </si>
  <si>
    <t xml:space="preserve">  1.60%</t>
  </si>
  <si>
    <t xml:space="preserve">  1.39%</t>
  </si>
  <si>
    <t xml:space="preserve">  0.19%</t>
  </si>
  <si>
    <t xml:space="preserve">  0.22%</t>
  </si>
  <si>
    <t xml:space="preserve">  0.80%</t>
  </si>
  <si>
    <t xml:space="preserve">  6.05%</t>
  </si>
  <si>
    <t xml:space="preserve">  6.17%</t>
  </si>
  <si>
    <t xml:space="preserve">  5.86%</t>
  </si>
  <si>
    <t xml:space="preserve">  6.64%</t>
  </si>
  <si>
    <t xml:space="preserve">  1.24%</t>
  </si>
  <si>
    <t>Fuente: IIEG con información de INEGI, Sacrificio de Ganado en Rastros Municipales. Nota: NA se refiere a las entidades federativas que no proporcionaron información.</t>
  </si>
  <si>
    <t xml:space="preserve"> 27.53%</t>
  </si>
  <si>
    <t xml:space="preserve"> 28.93%</t>
  </si>
  <si>
    <t xml:space="preserve"> 28.98%</t>
  </si>
  <si>
    <t xml:space="preserve">  0.75%</t>
  </si>
  <si>
    <t xml:space="preserve">  0.56%</t>
  </si>
  <si>
    <t xml:space="preserve">  0.41%</t>
  </si>
  <si>
    <t xml:space="preserve">  0.24%</t>
  </si>
  <si>
    <t xml:space="preserve">  0.79%</t>
  </si>
  <si>
    <t xml:space="preserve">  0.57%</t>
  </si>
  <si>
    <t xml:space="preserve"> 18.46%</t>
  </si>
  <si>
    <t xml:space="preserve"> 21.07%</t>
  </si>
  <si>
    <t xml:space="preserve"> 21.02%</t>
  </si>
  <si>
    <t xml:space="preserve">  4.96%</t>
  </si>
  <si>
    <t xml:space="preserve">  4.55%</t>
  </si>
  <si>
    <t xml:space="preserve">  4.29%</t>
  </si>
  <si>
    <t xml:space="preserve"> 11.42%</t>
  </si>
  <si>
    <t xml:space="preserve"> 10.37%</t>
  </si>
  <si>
    <t xml:space="preserve">  5.77%</t>
  </si>
  <si>
    <t xml:space="preserve">  0.31%</t>
  </si>
  <si>
    <t xml:space="preserve">  0.04%</t>
  </si>
  <si>
    <t xml:space="preserve">  1.48%</t>
  </si>
  <si>
    <t xml:space="preserve">  8.61%</t>
  </si>
  <si>
    <t xml:space="preserve">  1.66%</t>
  </si>
  <si>
    <t xml:space="preserve">  0.06%</t>
  </si>
  <si>
    <t xml:space="preserve">  3.88%</t>
  </si>
  <si>
    <t xml:space="preserve">  2.62%</t>
  </si>
  <si>
    <t xml:space="preserve">  2.89%</t>
  </si>
  <si>
    <t xml:space="preserve"> 11.11%</t>
  </si>
  <si>
    <t xml:space="preserve">  9.78%</t>
  </si>
  <si>
    <t xml:space="preserve">  0.17%</t>
  </si>
  <si>
    <t xml:space="preserve">  0.16%</t>
  </si>
  <si>
    <t xml:space="preserve"> 18.71%</t>
  </si>
  <si>
    <t xml:space="preserve"> 19.33%</t>
  </si>
  <si>
    <t xml:space="preserve"> 31.94%</t>
  </si>
  <si>
    <t xml:space="preserve"> 29.63%</t>
  </si>
  <si>
    <t xml:space="preserve"> 31.21%</t>
  </si>
  <si>
    <t xml:space="preserve"> 14.51%</t>
  </si>
  <si>
    <t xml:space="preserve"> 14.81%</t>
  </si>
  <si>
    <t xml:space="preserve"> 14.93%</t>
  </si>
  <si>
    <t xml:space="preserve">  0.20%</t>
  </si>
  <si>
    <t xml:space="preserve">  0.78%</t>
  </si>
  <si>
    <t xml:space="preserve">  0.86%</t>
  </si>
  <si>
    <t xml:space="preserve">  8.90%</t>
  </si>
  <si>
    <t xml:space="preserve">  9.68%</t>
  </si>
  <si>
    <t xml:space="preserve">  1.89%</t>
  </si>
  <si>
    <t xml:space="preserve">  2.13%</t>
  </si>
  <si>
    <t xml:space="preserve">  2.84%</t>
  </si>
  <si>
    <t xml:space="preserve">  3.70%</t>
  </si>
  <si>
    <t xml:space="preserve">  4.43%</t>
  </si>
  <si>
    <t xml:space="preserve">  4.85%</t>
  </si>
  <si>
    <t>Precio Promedio</t>
  </si>
  <si>
    <t>Precio Mediana</t>
  </si>
  <si>
    <t>Precio Mínimo</t>
  </si>
  <si>
    <t>Precio Máximo</t>
  </si>
  <si>
    <t>Número de viviendas</t>
  </si>
  <si>
    <t>Tlajomulco</t>
  </si>
  <si>
    <t>Colonias con información</t>
  </si>
  <si>
    <t>Colonias sin información</t>
  </si>
  <si>
    <t>Total de colonias</t>
  </si>
  <si>
    <t>% de colonias con información</t>
  </si>
  <si>
    <t>Rango de precios</t>
  </si>
  <si>
    <t>Colonias</t>
  </si>
  <si>
    <t>% de colonias</t>
  </si>
  <si>
    <t>2 millones o menos</t>
  </si>
  <si>
    <t>2 a 4 millones</t>
  </si>
  <si>
    <t>4 a 7.5 millones</t>
  </si>
  <si>
    <t>7.5 millones a 15 millones</t>
  </si>
  <si>
    <t>15 millones y más</t>
  </si>
  <si>
    <t>Colonia</t>
  </si>
  <si>
    <t>Oferta</t>
  </si>
  <si>
    <t>Los Frailes</t>
  </si>
  <si>
    <t>Zotogrande</t>
  </si>
  <si>
    <t>Ecológica El Seattle</t>
  </si>
  <si>
    <t>Ayamonte</t>
  </si>
  <si>
    <t>Pontevedra</t>
  </si>
  <si>
    <t>Colinas de San Javier</t>
  </si>
  <si>
    <t>Real San Bernardo</t>
  </si>
  <si>
    <t>Las Lomas Golf Hábitat</t>
  </si>
  <si>
    <t>Puerta Aqua</t>
  </si>
  <si>
    <t>Atlas Colomos</t>
  </si>
  <si>
    <t>Bosque de los Lagos</t>
  </si>
  <si>
    <t>Alcázar Oriente</t>
  </si>
  <si>
    <t>Condominio Campo de Golf Santa Anita</t>
  </si>
  <si>
    <t>Lomas del Valle</t>
  </si>
  <si>
    <t>Santa Isabel</t>
  </si>
  <si>
    <t>San Bernardo</t>
  </si>
  <si>
    <t>La Venta del Astillero</t>
  </si>
  <si>
    <t>Rancho Contento</t>
  </si>
  <si>
    <t>Villa Coral</t>
  </si>
  <si>
    <t>Las Lilas</t>
  </si>
  <si>
    <t>Bonito Jalisco</t>
  </si>
  <si>
    <t>Valle de los Encinos</t>
  </si>
  <si>
    <t>San Pablo</t>
  </si>
  <si>
    <t>Las Lilas II</t>
  </si>
  <si>
    <t>Lomas del Mirador E5</t>
  </si>
  <si>
    <t>La Azucena</t>
  </si>
  <si>
    <t>Arvento</t>
  </si>
  <si>
    <t>Villas Torremolinos</t>
  </si>
  <si>
    <t>Quintas del Valle</t>
  </si>
  <si>
    <t>Lomas del Mirador E6</t>
  </si>
  <si>
    <t>Lomas del Sur</t>
  </si>
  <si>
    <t>Parques del Castillo</t>
  </si>
  <si>
    <t>Cima Serena</t>
  </si>
  <si>
    <t>Colinas del Roble</t>
  </si>
  <si>
    <t>Parques de la Victoria</t>
  </si>
  <si>
    <t>Praderas de Tesistán</t>
  </si>
  <si>
    <t>Misión San Francisco III</t>
  </si>
  <si>
    <t>Hacienda Copala</t>
  </si>
  <si>
    <t>Hacienda Santa Fe</t>
  </si>
  <si>
    <t>Promedio de Precio</t>
  </si>
  <si>
    <t>-</t>
  </si>
  <si>
    <t>Rango de precio</t>
  </si>
  <si>
    <t>Menos a 10,000</t>
  </si>
  <si>
    <t>$10,000 - $19,999</t>
  </si>
  <si>
    <t>$20,000 - $29,999</t>
  </si>
  <si>
    <t>$30,000 - $39,999</t>
  </si>
  <si>
    <t>Mayor o igual a $40,000</t>
  </si>
  <si>
    <t>Puerta las Lomas</t>
  </si>
  <si>
    <t>El Cielo Country Club</t>
  </si>
  <si>
    <t>Pinar de la Venta</t>
  </si>
  <si>
    <t>El Palomar</t>
  </si>
  <si>
    <t>Parque Virreyes</t>
  </si>
  <si>
    <t>Puerta de Hierro</t>
  </si>
  <si>
    <t>Puerta del Roble</t>
  </si>
  <si>
    <t>Puerta de Plata</t>
  </si>
  <si>
    <t>Puerta del Bosque</t>
  </si>
  <si>
    <t>Jacarandas</t>
  </si>
  <si>
    <t>Valle Real</t>
  </si>
  <si>
    <t>Ciudad del Sol</t>
  </si>
  <si>
    <t>Ciudad Bugambilias</t>
  </si>
  <si>
    <t>Parque de las Aves</t>
  </si>
  <si>
    <t>Moctezuma</t>
  </si>
  <si>
    <t>Los Tréboles</t>
  </si>
  <si>
    <t>Loma Chica</t>
  </si>
  <si>
    <t>Álamo Industrial</t>
  </si>
  <si>
    <t>Ferrocarril</t>
  </si>
  <si>
    <t>Real del Valle</t>
  </si>
  <si>
    <t>Villa Fontana Diamante</t>
  </si>
  <si>
    <t>Miramar</t>
  </si>
  <si>
    <t>Real del Sol</t>
  </si>
  <si>
    <t>Atlas</t>
  </si>
  <si>
    <t>Hacienda Santa Cruz</t>
  </si>
  <si>
    <t>Rio Blanco</t>
  </si>
  <si>
    <t>Lomas de San Eugenio</t>
  </si>
  <si>
    <t>Lagos del Country</t>
  </si>
  <si>
    <t>Centro Barranquitas</t>
  </si>
  <si>
    <t>Parques de Tesistán III</t>
  </si>
  <si>
    <t>8 de Julio</t>
  </si>
  <si>
    <t>Independencia</t>
  </si>
  <si>
    <t>Mezquitan Country</t>
  </si>
  <si>
    <t>Ingreso corriente trimestral</t>
  </si>
  <si>
    <t>Total (Miles de pesos)</t>
  </si>
  <si>
    <t>Distribución porcentual (%)</t>
  </si>
  <si>
    <t>Promedio por hogar (Pesos)</t>
  </si>
  <si>
    <t>Monetario</t>
  </si>
  <si>
    <t>Remuneraciones por trabajo subordinado</t>
  </si>
  <si>
    <t>Ingresos por trabajo independiente</t>
  </si>
  <si>
    <t>Ingresos de otros trabajos</t>
  </si>
  <si>
    <t>Renta de la propiedad</t>
  </si>
  <si>
    <t>Transferencias</t>
  </si>
  <si>
    <t>Jubilación</t>
  </si>
  <si>
    <t>Becas</t>
  </si>
  <si>
    <t>Donativos</t>
  </si>
  <si>
    <t>Programas gubernamentales</t>
  </si>
  <si>
    <t>Otros ingresos corrientes</t>
  </si>
  <si>
    <t>No monetario</t>
  </si>
  <si>
    <t>Autoconsumo</t>
  </si>
  <si>
    <t>Remuneraciones en especie</t>
  </si>
  <si>
    <t>Transferencias en especie</t>
  </si>
  <si>
    <t>Transferencias de hogares</t>
  </si>
  <si>
    <t>Transferencias de instituciones</t>
  </si>
  <si>
    <t>Estimación del alquiler de la vivienda</t>
  </si>
  <si>
    <t>Gasto monetario trimestral</t>
  </si>
  <si>
    <t>Alimentos, bebidas y tabaco</t>
  </si>
  <si>
    <t>Vestido y calzado</t>
  </si>
  <si>
    <t>Vivienda y servicios de conservación, energía eléctrica y combustibles</t>
  </si>
  <si>
    <t>Artículos y servicios para la limpieza, cuidados de la casa, enseres domésticos y muebles, cristalería, utensilios domésticos y blancos</t>
  </si>
  <si>
    <t>Cuidados de la salud</t>
  </si>
  <si>
    <t>Atención primaria o ambulatoria</t>
  </si>
  <si>
    <t>Atención hospitalaria, servicios médicos y medicamentos durante el embarazo y parto, aparatos ortopédicos, terapéuticos y seguros médicos</t>
  </si>
  <si>
    <t>Medicamentos sin receta</t>
  </si>
  <si>
    <t>Transporte; adquisición, mantenimiento, accesorios y servicios para vehículos; comunicaciones</t>
  </si>
  <si>
    <t>Servicios de educación, artículos educativos, artículos de esparcimiento y otros gastos de esparcimiento</t>
  </si>
  <si>
    <t>Cuidados personales, accesorios y efectos personales y otros gastos diversos</t>
  </si>
  <si>
    <t>Transferencias de gasto</t>
  </si>
  <si>
    <t>Fuente: IIEG con datos de la ENIGH 2022.</t>
  </si>
  <si>
    <t>Ingreso corriente total trimestral promedio por hogar, pesos constantes de 2022</t>
  </si>
  <si>
    <t>Mensual</t>
  </si>
  <si>
    <t>ENIGH 2018</t>
  </si>
  <si>
    <t>ENIGH 2022</t>
  </si>
  <si>
    <t>Var %</t>
  </si>
  <si>
    <t>JALISCO</t>
  </si>
  <si>
    <t>INGRESO CORRIENTE TOTAL PROMEDIO TRIMESTRAL POR HOGAR  EN DECILES POR ENTIDAD FEDERATIVA  
(Precios Constantes 2022)</t>
  </si>
  <si>
    <t>Trimestral</t>
  </si>
  <si>
    <t>Cambio% 2018-2022</t>
  </si>
  <si>
    <t xml:space="preserve">I </t>
  </si>
  <si>
    <t xml:space="preserve">II </t>
  </si>
  <si>
    <t>V</t>
  </si>
  <si>
    <t>VI</t>
  </si>
  <si>
    <t>VII</t>
  </si>
  <si>
    <t>VIII</t>
  </si>
  <si>
    <t>IX</t>
  </si>
  <si>
    <t>Promedio Jalisco</t>
  </si>
  <si>
    <t>TRANSFERENCIAS (MONETARIAS Y NO MONETARIAS) PROMEDIO TRIMESTRAL POR HOGAR EN DECILES 
(Precios Constantes 2022)</t>
  </si>
  <si>
    <t>Ingreso total mensual</t>
  </si>
  <si>
    <t>Transferencias monetarias</t>
  </si>
  <si>
    <t xml:space="preserve">Transferencias en especie </t>
  </si>
  <si>
    <t>% que son transferencias</t>
  </si>
  <si>
    <t>DECIL</t>
  </si>
  <si>
    <t>Ingreso total</t>
  </si>
  <si>
    <t>Decil</t>
  </si>
  <si>
    <t>Tipo de transferencia</t>
  </si>
  <si>
    <t>Porcentaje del ingreso</t>
  </si>
  <si>
    <t>Regalos de hogares</t>
  </si>
  <si>
    <t>Regalos de instituciones</t>
  </si>
  <si>
    <t>Fuente: IIEG, con datos de la ENOE y ETOE, INEGI. Series originales.</t>
  </si>
  <si>
    <t>Nota: La tasa de desocupación nacional del segundo trimestre del 2020 corresponde al promedio de la tasa de desocupación de abril, mayo y junio de la ETOE. La tasa de desocupación de del segundo trimestre de 2020 de Jalisco corresponde a una estimación de la desocupación estatal construida a partir del comportamiento histórico y la encuesta ETOE, realizadas por INEGI. Tasa de desocupación entendida como el porcentaje de personas con respecto a la Población Económicamente Activa (PEA), que no trabajó, pero estuvo buscando trabajo</t>
  </si>
  <si>
    <t>Tasa</t>
  </si>
  <si>
    <t>anioTrim</t>
  </si>
  <si>
    <t>Fuente: IIEG, con datos de la ENOE, segundo trimestre de 2023, INEGI.</t>
  </si>
  <si>
    <t>Nota: Series originales. Tasa de desocupación entendida como el porcentaje de personas con respecto a la Población Económicamente Activa (PEA) que no trabajó, pero estuvo buscando trabajo.</t>
  </si>
  <si>
    <t>tasaDesocup</t>
  </si>
  <si>
    <t>Til</t>
  </si>
  <si>
    <t>Fuente: IIEG, con datos de la ENOE, INEGI.</t>
  </si>
  <si>
    <t>Nota: Excluye el segundo trimestre de 2020</t>
  </si>
  <si>
    <t>Desocupación</t>
  </si>
  <si>
    <t>Subocupación</t>
  </si>
  <si>
    <t>Informalidad</t>
  </si>
  <si>
    <t>Posicion</t>
  </si>
  <si>
    <t>2022 T2</t>
  </si>
  <si>
    <t>Trabajadores subordinados y remunerados</t>
  </si>
  <si>
    <t>Trabajadores por cuenta propia</t>
  </si>
  <si>
    <t>Empleadores</t>
  </si>
  <si>
    <t>Trabajadores no remunerados</t>
  </si>
  <si>
    <t>2023 T2</t>
  </si>
  <si>
    <t>Nota: SM=Salarios mínimos.</t>
  </si>
  <si>
    <t>nivel</t>
  </si>
  <si>
    <t>Hasta 1 SM</t>
  </si>
  <si>
    <t>Más de 1 hasta 2 SM</t>
  </si>
  <si>
    <t>Más de 2 hasta 3 SM</t>
  </si>
  <si>
    <t>Más de 3 hasta 5 SM</t>
  </si>
  <si>
    <t>Más de 5 SM</t>
  </si>
  <si>
    <t>No recibe ingresos</t>
  </si>
  <si>
    <t>No especificado</t>
  </si>
  <si>
    <t>Participación</t>
  </si>
  <si>
    <t>Indicadores</t>
  </si>
  <si>
    <t>Variación absoluta</t>
  </si>
  <si>
    <t>Variación %</t>
  </si>
  <si>
    <t>Población Económicamente Activa (PEA)</t>
  </si>
  <si>
    <t>PEA ocupada</t>
  </si>
  <si>
    <t>PEA desocupada</t>
  </si>
  <si>
    <t>Población No Económicamente Activa (PNEA)</t>
  </si>
  <si>
    <t>PNEA disponible</t>
  </si>
  <si>
    <t>PNEA no disponible</t>
  </si>
  <si>
    <t>Tasa de participación</t>
  </si>
  <si>
    <t>0.4 pp</t>
  </si>
  <si>
    <t>Tasa de desocupación</t>
  </si>
  <si>
    <t>0.2 pp</t>
  </si>
  <si>
    <t>Tasa de subocupación</t>
  </si>
  <si>
    <t>0.1 pp</t>
  </si>
  <si>
    <t>Tasa de informalidad laboral</t>
  </si>
  <si>
    <t>-0.6 pp</t>
  </si>
  <si>
    <t>Actividad económica</t>
  </si>
  <si>
    <t>2022 T2 Distr %</t>
  </si>
  <si>
    <t>2023 T2 Distr %</t>
  </si>
  <si>
    <t>Agricultura, ganadería, silvicultura, caza y pesca</t>
  </si>
  <si>
    <t>Industria extractiva y de la electricidad</t>
  </si>
  <si>
    <t>Industria manufacturera</t>
  </si>
  <si>
    <t>Restaurantes y servicios de alojamiento</t>
  </si>
  <si>
    <t>Transportes, comunicaciones, correo y almacenamiento</t>
  </si>
  <si>
    <t>Servicios profesionales, financieros y corporativos</t>
  </si>
  <si>
    <t>Servicios sociales</t>
  </si>
  <si>
    <t>Servicios diversos</t>
  </si>
  <si>
    <t>Gobierno y organismos internacionales</t>
  </si>
  <si>
    <t>-2.7 pp</t>
  </si>
  <si>
    <t>-0.3 pp</t>
  </si>
  <si>
    <t>-2.5 pp</t>
  </si>
  <si>
    <t>3.8 pp</t>
  </si>
  <si>
    <t>0.0 pp</t>
  </si>
  <si>
    <t>0.6 pp</t>
  </si>
  <si>
    <t>2.1 pp</t>
  </si>
  <si>
    <t>Fuente: IIEG, elaborado con datos de Banxico. Cifras en millones de dólares.</t>
  </si>
  <si>
    <t>Fuente: IIEG, con información de la Sociedad Hipotecaria Federal (SHF).</t>
  </si>
  <si>
    <t>Fuente: IIEG con información de la Secretaría de Economía.</t>
  </si>
  <si>
    <t>Fuente: IIEG con información de sitios web de venta y renta de propiedades.  </t>
  </si>
  <si>
    <t xml:space="preserve">Fuente: IIEG con información de la ENIGH 2022, INEGI. </t>
  </si>
  <si>
    <t>Fuente: IIEG, con datos de la ENOE, segundo trimestre de 2023, INEGI</t>
  </si>
  <si>
    <t xml:space="preserve">Fuente: IIEG con información de sitios web de venta y renta de propiedades. </t>
  </si>
  <si>
    <t xml:space="preserve">Fuente: IIEG, Encuesta Telefónica de Confianza del Consumidor Jalisciense (ETCOJ). </t>
  </si>
  <si>
    <t>Figura 49. Porcentaje de cuentas Infonavit en cartera vencida en Jalisco y a nivel nacional, enero 2018 – junio 2023</t>
  </si>
  <si>
    <t>Figura 50. Porcentaje de cuentas en cartera vencida de Infonavit por entidad federativa, junio 2023</t>
  </si>
  <si>
    <t>Figura 51. Porcentaje de saldos en cartera vencida y prórroga, Jalisco y Nacional, enero 2018 – junio 2023</t>
  </si>
  <si>
    <t>Figura 52. Porcentaje del saldo en cartera vencida de Infonavit por entidad federativa, junio 2023</t>
  </si>
  <si>
    <t>Tabla 2. Composición del monetario trimestral de los hogares en Jalisco y Nacional, 2022</t>
  </si>
  <si>
    <t>Tabla 3. Comparativo estatal de la variación anual del Índice de Precios de la Vivienda de la Sociedad Hipotecaria Federal, segundo trimestre de 2023, pesos corrientes</t>
  </si>
  <si>
    <t>Tabla 4. Inversión Extranjera Directa en Jalisco por sector de actividad económica, primer semestre de 2022 y 2023 con cifras preliminares, millones de dólares</t>
  </si>
  <si>
    <t>Tabla 5. Indicadores de la población de 15 años y más en Jalisco, 2023 T2</t>
  </si>
  <si>
    <t>Tabla 6. PEA ocupada por actividad económica, 2023 T2</t>
  </si>
  <si>
    <t>Tabla 7. Indicadores de la población de 15 años y más en Jalisco - Hombres, 2023 T2</t>
  </si>
  <si>
    <t>Tabla 8. Indicadores de la población de 15 años y más en Jalisco - Mujeres, 2023 T2</t>
  </si>
  <si>
    <t>Tabla 9. Precio de venta de viviendas y oferta por municipio, abril 2023</t>
  </si>
  <si>
    <t>Tabla 10. Colonias con información de venta de viviendas por municipio, abril 2023</t>
  </si>
  <si>
    <t>Tabla 11. Distribución de las colonias por rangos de precio de venta promedio, abril 2023</t>
  </si>
  <si>
    <t>Tabla 12. Listado de las 20 colonias con los precios de venta más altos, abril 2023</t>
  </si>
  <si>
    <t>Tabla 13. Listado de las 20 colonias con los precios de venta más bajos, abril 2023</t>
  </si>
  <si>
    <t>Tabla 14. Precio de renta de viviendas por municipio, abril 2023</t>
  </si>
  <si>
    <t>Tabla 15. Colonias con información de renta de viviendas por municipio, abril 2023</t>
  </si>
  <si>
    <t>Tabla 16. Distribución de colonias por rangos de precio de renta promedio, abril 2023</t>
  </si>
  <si>
    <t>Tabla 17. Listado de las 20 colonias con los precios de renta más altos, abril 2023</t>
  </si>
  <si>
    <t>Tabla 18. Listado de las 20 colonias con los precios de renta más bajos, abril 2023</t>
  </si>
  <si>
    <t>Tabla 19. Indicador de Confianza del Consumidor Jalisciense, nivel del indicador y subíndices a julio de 2023</t>
  </si>
  <si>
    <t>Tabla 20. Top 10, municipios de Jalisco con más empleo turístico, julio 2023</t>
  </si>
  <si>
    <t>Tabla 21. Top 10, municipios de Jalisco con mayor proporción de empleo turístico, julio 2023</t>
  </si>
  <si>
    <t>Tabla 22. Empleo formal del sector turístico por entidad federativa, julio 2023</t>
  </si>
  <si>
    <t>Tabla 23. Empleos en Jalisco por sector de actividad económica, junio 2023 vs julio 2023</t>
  </si>
  <si>
    <t>Tabla 24. Empleos en Jalisco por sector de actividad económica, acumulado de 2023</t>
  </si>
  <si>
    <t>Tabla 25. Empleos en Jalisco por sector de actividad económica, anual, julio 2022-2023</t>
  </si>
  <si>
    <t>Tabla 26. Trabajadores asegurados en el IMSS en Jalisco por sector de actividad económica y sexo, junio y julio 2023</t>
  </si>
  <si>
    <t>Tabla 27. Empleos en Jalisco por grupos de edad, junio 2023 vs julio 2023</t>
  </si>
  <si>
    <t>Tabla 28. Salario diario base cotización en Jalisco por división económica del IMSS, julio 2023, variaciones en términos reales</t>
  </si>
  <si>
    <t>Tabla 29. Patrones registrados en el IMSS en Jalisco por división económica, julio 2023 vs junio 2023</t>
  </si>
  <si>
    <t>Tabla 30. Patrones registrados en el IMSS en Jalisco por división económica, julio 2023 vs diciembre 2022</t>
  </si>
  <si>
    <t>Tabla 31. Patrones registrados en el IMSS en Jalisco por división económica, julio 2023 vs julio 2022</t>
  </si>
  <si>
    <t>Tabla 32. Patrones registrados en el IMSS en Jalisco por tamaño, julio 2023 vs junio de 2023</t>
  </si>
  <si>
    <t>Tabla 33. Patrones registrados en el IMSS en Jalisco por tamaño, julio 2023 vs julio 2022</t>
  </si>
  <si>
    <t>Tabla 34. Indicadores de empresas comerciales de Jalisco, variación porcentual anual, últimos doce meses</t>
  </si>
  <si>
    <t>Tabla 35. Variación anual del número de cabezas, carne de canal y valor de la producción por especie, junio 2023</t>
  </si>
  <si>
    <t>Tabla 36. Ganado bovino, distribución por entidad federativa durante junio 2023</t>
  </si>
  <si>
    <t>Tabla 37. Ganado porcino, distribución por entidad federativa durante junio 2023</t>
  </si>
  <si>
    <t>Tabla 38. Ganado ovino, distribución por entidad federativa durante junio 2023</t>
  </si>
  <si>
    <t>Tabla 39. Ganado caprino, distribución por entidad federativa durante junio 2023</t>
  </si>
  <si>
    <t>Tabla 40. Distribución del total de empleos de municipios, julio 2023</t>
  </si>
  <si>
    <t>Figura 53. Inflación mensual a tasa anual, enero 2013 - julio 2023</t>
  </si>
  <si>
    <t>Figura 54. Inflación anual por ciudades, julio 2023</t>
  </si>
  <si>
    <t>Figura 55. Inflación mensual a tasa anual por entidad federativa, julio 2023</t>
  </si>
  <si>
    <t>Figura 56. Variación anual del índice de precios por objeto de gasto en Jalisco, marzo 2023 - julio 2023</t>
  </si>
  <si>
    <t>Figura 57. Inflación anual del rubro de alimentos, bebidas y tabaco por entidad federativa, julio 2023</t>
  </si>
  <si>
    <t>Figura 58. Inflación anual del rubro de ropa, calzado y accesorios por entidad federativa, julio 2023</t>
  </si>
  <si>
    <t>Figura 59. Inflación anual del rubro de gasto en vivienda por entidad federativa, julio 2023</t>
  </si>
  <si>
    <t>Figura 60. Inflación anual del rubro de muebles, aparatos y accesorios domésticos por entidad federativa, julio 2023</t>
  </si>
  <si>
    <t>Figura 61. Inflación anual del rubro de gasto en salud y cuidado personal por entidad federativa, julio 2023</t>
  </si>
  <si>
    <t>Figura 62. Inflación anual del rubro de gasto en transporte por entidad federativa, julio 2023</t>
  </si>
  <si>
    <t>Figura 63. Inflación anual del rubro de educación y esparcimiento por entidad federativa, julio 2023</t>
  </si>
  <si>
    <t>Figura 64. Inflación anual del rubro de otros servicios por entidad federativa, julio 2023</t>
  </si>
  <si>
    <t xml:space="preserve">Figura 65. Precio promedio mensual de la gasolina regular, premium y diésel en Jalisco, junio- julio 2023, pesos constantes </t>
  </si>
  <si>
    <t xml:space="preserve">Figura 72. Precio promedio gasolina regular, premium, diésel, julio 2023 </t>
  </si>
  <si>
    <t>Figura 73. Tasa de desocupación en Jalisco en julio, 2006-2023</t>
  </si>
  <si>
    <t>Figura 74. Tasa de desocupación mensual por entidad federativa, julio 2023</t>
  </si>
  <si>
    <t>Figura 75. Variación mensual en puntos porcentuales de la tasa de desocupación por entidad federativa, julio de 2023</t>
  </si>
  <si>
    <t>Figura 76. Empleos formales totales en Jalisco, enero 2013 - julio 2023</t>
  </si>
  <si>
    <t>Figura 77. Empleos formales generados en julio en Jalisco, 2000-2023</t>
  </si>
  <si>
    <t>Figura 78. Empleos formales acumulados, diciembre 2018 a julio de 2023</t>
  </si>
  <si>
    <t>Figura 79. Empleos formales generados en julio 2023 por entidad federativa</t>
  </si>
  <si>
    <t>Figura 80. Variación porcentual mensual de empleos generados por entidad federativa, julio 2023</t>
  </si>
  <si>
    <t>Figura 81. Variación absoluta anual de empleo formal, julio 2023</t>
  </si>
  <si>
    <t>Figura 82. Variación porcentual anual de empleo formal, julio 2023</t>
  </si>
  <si>
    <t>Figura 83. Empleos nuevos formales en Jalisco, acumulados 2000 - 2023</t>
  </si>
  <si>
    <t>Figura 84. Empleos generados por entidad federativa, acumulado 2023</t>
  </si>
  <si>
    <t>Figura 85. Variación porcentual por entidad federativa, acumulado 2023</t>
  </si>
  <si>
    <t>Figura 86. Empleos formales temporales y permanentes por entidad federativa, julio 2023</t>
  </si>
  <si>
    <t>Figura 87. Empleos formales Permanentes por entidad federativa, julio 2023</t>
  </si>
  <si>
    <t>Figura 92. Empleo formal total en el IMSS del sector turístico de Jalisco, enero 2015 - julio 2023</t>
  </si>
  <si>
    <t>Figura 93. Variación absoluta y porcentual mensual del empleo en el sector turístico de Jalisco, enero 2016 - julio 2023</t>
  </si>
  <si>
    <t>Figura 94. Variación absoluta y porcentual anual del empleo en el sector turístico de Jalisco, enero 2016 - julio 2023</t>
  </si>
  <si>
    <t>Figura 95. Trabajadores asegurados en Jalisco por sector, 2015-julio 2023</t>
  </si>
  <si>
    <t>Figura 96. Porcentaje de participación de trabajadores asegurados por división de actividad económica en Jalisco, julio 2023</t>
  </si>
  <si>
    <t>Figura 97. Serie histórica de trabajadores asegurados del sector agricultura, ganadería, silvicultura, pesca y caza de Jalisco, 2013-julio 2023</t>
  </si>
  <si>
    <t>Figura 98. Distribución porcentual de los trabajadores asegurados del sector agropecuario de Jalisco por subsector, julio 2023</t>
  </si>
  <si>
    <t>Figura 99. Serie histórica del empleo formal en el sector industria de la transformación de Jalisco, cierre 2013-julio 2023</t>
  </si>
  <si>
    <t>Figura 100. Distribución porcentual de los trabajadores asegurados del sector industria de la transformación de Jalisco por subsector, julio 2023</t>
  </si>
  <si>
    <t>Figura 101. Serie histórica de los trabajadores asegurados en el IMSS del sector comercio de Jalisco, cierre 2013-julio 2023</t>
  </si>
  <si>
    <t>Figura 102. Distribución porcentual de los trabajadores asegurados del sector comercio de Jalisco por subsector, julio 2023</t>
  </si>
  <si>
    <t>Figura 103. Serie histórica de los trabajadores asegurados al IMSS del sector servicios de Jalisco, cierre 2013-julio 2023</t>
  </si>
  <si>
    <t>Figura 104. Porcentaje de participación de los trabajadores asegurados del sector servicios, julio 2023</t>
  </si>
  <si>
    <t>Figura 105. Distribución porcentual de trabajadores asegurados en el IMSS por sector de actividad económica y sexo, julio 2023</t>
  </si>
  <si>
    <t>Figura 106. Distribución porcentual de trabajadores asegurados en el IMSS grupo de edad, julio 2023</t>
  </si>
  <si>
    <t>Figura 113. Patrones registrados en el IMSS en Jalisco, enero 2013-julio 2023</t>
  </si>
  <si>
    <t>Figura 114. Patrones registrados en el IMSS en Jalisco, 2013-julio 2023</t>
  </si>
  <si>
    <t>Figura 115. Patrones de Jalisco registrados en el IMSS, por división económica, julio 2023</t>
  </si>
  <si>
    <t>Figura 116. Patrones nuevos registrados ante el IMSS, por delegación estatal, julio de 2023</t>
  </si>
  <si>
    <t>Figura 117. Variación mensual de patrones nuevos registrados ante el IMSS, por delegación estatal, julio de 2023</t>
  </si>
  <si>
    <t>Figura 118. Variación anual absoluta de patrones nuevos registrados ante el IMSS, por delegación estatal, julio 2023</t>
  </si>
  <si>
    <t>Figura 119. Variación porcentual anual de patrones nuevos registrados ante el IMSS, por delegación estatal, julio 2023</t>
  </si>
  <si>
    <t>Figura 120. Patrones nuevos registrados ante el IMSS, por delegación estatal, acumulado 2023</t>
  </si>
  <si>
    <t>Figura 121. Variación porcentual acumulada de patrones nuevos registrados ante el IMSS, por delegación estatal, acumulado 2023</t>
  </si>
  <si>
    <t>Figura 122. Indicador Mensual de la Actividad Industrial de Jalisco. Variación porcentual anual y variación promedio anual con cifras originales, enero 2013-abril 2023</t>
  </si>
  <si>
    <t>Figura 123. Variación porcentual anual del IMAIEF por entidad federativa con cifras originales, abril 2023</t>
  </si>
  <si>
    <t>Figura 124. Indicador Mensual de la Actividad Industrial de Jalisco. Serie desestacionalizadas y de tendencia-ciclo, abril 2023</t>
  </si>
  <si>
    <t>Figura 125. Variación porcentual anual del IMAIEF por entidad federativa con cifras desestacionalizadas, abril 2023</t>
  </si>
  <si>
    <t>Figura 126. Variación porcentual mensual del IMAIEF por entidad federativa con cifras desestacionalizadas, abril 2023</t>
  </si>
  <si>
    <t>Figura 127. Variación porcentual anual del IMAIEF de actividades secundarias, industria de la construcción, industrias manufactureras, minería y servicios públicos de Jalisco, abril 2023</t>
  </si>
  <si>
    <t>Figura 128. Variación porcentual anual del IMAIEF de construcción de Jalisco y su promedio de últimos doce meses, enero 2013-abril 2023</t>
  </si>
  <si>
    <t>Figura 129. Variación porcentual anual del IMAIEF de construcción por entidad federativa, abril 2023</t>
  </si>
  <si>
    <t>Figura 130. Variación porcentual anual del IMAIEF de industrias manufactureras de Jalisco y su promedio de últimos doce meses, enero 2013-abril 2023</t>
  </si>
  <si>
    <t>Figura 131. Variación porcentual anual del IMAIEF de industrias manufactureras por entidad federativa, abril 2023</t>
  </si>
  <si>
    <t>Figura 132. Valor de la producción de la industria de la construcción en Jalisco, cifras de junio en millones de pesos corrientes, junio 2018-junio 2023</t>
  </si>
  <si>
    <t>Figura 133. Valor de la producción de la industria de la construcción en Jalisco, cifras mensuales en millones de pesos corrientes, enero 2018-junio 2023</t>
  </si>
  <si>
    <t>Figura 134. Distribución porcentual de la producción de la industria de la construcción por entidad federativa, junio 2023</t>
  </si>
  <si>
    <t>Figura 135. Variación porcentual anual de la producción de la industria de la construcción por entidad federativa, junio 2023</t>
  </si>
  <si>
    <t>Figura 136. Variación porcentual mensual de la producción de la industria de la construcción por entidad federativa, junio 2023</t>
  </si>
  <si>
    <t>Figura 137. Valor de la producción por sector contratante en millones de pesos corrientes y porcentaje que representa el sector público respecto al valor generado en Jalisco, junio 2023</t>
  </si>
  <si>
    <t>Figura 138. Valor de la producción por tipo de obra en millones de pesos corrientes, junio 2023</t>
  </si>
  <si>
    <t>Figura 139. Personal ocupado de la industria manufacturera en Jalisco, cifras mensuales, enero 2019-junio 2023</t>
  </si>
  <si>
    <t>Figura 140. Variación porcentual anual del personal ocupado de la industria manufacturera por entidad federativa, junio 2023</t>
  </si>
  <si>
    <t>Figura 141. Horas trabajadas por el personal ocupado de la industria manufacturera en Jalisco, cifras mensuales en miles de horas, enero 2019-enero 2019-junio 2023</t>
  </si>
  <si>
    <t>Figura 142. Variación porcentual anual de las horas trabajadas por el personal ocupado de la industria manufacturera por entidad federativa, junio 2023</t>
  </si>
  <si>
    <t>Figura 143. Valor de la producción de la industria manufacturera en Jalisco, cifras mensuales en millones de pesos constantes, enero 2019-enero 2019-junio 2023</t>
  </si>
  <si>
    <t>Figura 144. Variación porcentual anual del valor de la producción de la industria manufacturera en términos reales por entidad federativa, junio 2023</t>
  </si>
  <si>
    <t>Figura 145. Ingresos provenientes del mercado extranjero que obtuvieron los establecimientos manufactureros del programa IMMEX en Jalisco. Cifras mensuales en millones de pesos, enero 2013-junio 2023</t>
  </si>
  <si>
    <t>Figura 146. Ingresos provenientes del mercado extranjero que obtuvieron los establecimientos no manufactureros en el programa IMMEX en Jalisco. Cifras mensuales en millones de pesos, enero 2013-junio 2023</t>
  </si>
  <si>
    <t>Figura 147. Ingresos provenientes del mercado extranjero que obtuvieron los establecimientos manufactureros y no manufactureros en el programa IMMEX en Jalisco. Cifras acumuladas anuales en millones de pesos y su variación anual, enero 2013-junio 2023</t>
  </si>
  <si>
    <t>Figura 148. Número de establecimientos manufactureros y no manufactureros en el programa IMMEX en Jalisco, enero 2013-junio 2023</t>
  </si>
  <si>
    <t>Figura 149. Distribución porcentual de los establecimientos manufactureros y no manufactureros con programa IMMEX por entidad federativa, junio 2023</t>
  </si>
  <si>
    <t>Figura 150. Personal ocupado en establecimientos manufactureros y no manufactureros en el programa IMMEX en Jalisco, enero 2013-junio 2023</t>
  </si>
  <si>
    <t>Figura 151. Variación porcentual anual de personal ocupado en establecimientos manufactureros y no manufactureros en el programa IMMEX en Jalisco, enero 2013-junio 2023</t>
  </si>
  <si>
    <t>Figura 152. Distribución porcentual del personal ocupado de los establecimientos manufactureros y no manufactureros con programa IMMEX por entidad federativa, junio 2023</t>
  </si>
  <si>
    <t>Figura 153. Índice de los Ingresos totales y variación mensual del comercio al por mayor, enero 2017 – junio 2023</t>
  </si>
  <si>
    <t>Figura 154. Variación porcentual anual de los ingresos por suministro de bienes y servicios de empresas de comercio al por mayor por entidad federativa, junio de 2023</t>
  </si>
  <si>
    <t>Figura 155. Variación porcentual anual del personal ocupado de las empresas de comercio al por mayor, junio de 2023</t>
  </si>
  <si>
    <t>Figura 156. Índice de los Ingresos totales y variación mensual del comercio al por menor, enero 2017 – junio 2023</t>
  </si>
  <si>
    <t>Figura 157. Variación porcentual anual de los ingresos por suministro de bienes y servicios de empresas de comercio al por menor por entidad federativa, junio de 2023</t>
  </si>
  <si>
    <t>Figura 158. Variación porcentual anual del personal ocupado de las empresas de comercio al por menor, junio de 2023</t>
  </si>
  <si>
    <t>Figura 159. Índice de los ingresos totales y variación anual en términos reales, sector 51, enero 2019 – junio 2023</t>
  </si>
  <si>
    <t>Figura 160. Variación porcentual anual en términos reales de los ingresos por suministro de bienes y servicios, sector 51 por entidad federativa, junio de 2023</t>
  </si>
  <si>
    <t>Figura 161. Índice de personal ocupado y variación anual, sector 51, enero 2019 – junio 2023</t>
  </si>
  <si>
    <t>Figura 162. Variación porcentual anual del personal ocupado, sector 51 por entidad federativa, junio de 2023</t>
  </si>
  <si>
    <t>Figura 163. Índice de los ingresos totales y variación anual en términos reales, sector 72, enero 2019 – junio 2023</t>
  </si>
  <si>
    <t>Figura 164. Variación porcentual anual en términos reales de los ingresos por suministro de bienes y servicios, sector 72 por entidad federativa, junio de 2023</t>
  </si>
  <si>
    <t>Figura 165. Índice de personal ocupado y variación anual, sector 72, enero 2019 – junio 2023</t>
  </si>
  <si>
    <t>Figura 166. Variación porcentual anual del personal ocupado, sector 72 por entidad federativa, junio de 2023</t>
  </si>
  <si>
    <t>Figura 167. Unidades vendidas eléctricas e hibridas (conectables y no conectables) en Jalisco, mensual, enero 2017- mayo 2023</t>
  </si>
  <si>
    <t>Figura 168. Distribución porcentual de unidades vendidas de vehículos híbridos (conectables y no conectables) en Jalisco en mayo 2023</t>
  </si>
  <si>
    <t>Figura 169. Vehículos híbridos y eléctricos vendidos por entidad federativa, mayo 2023</t>
  </si>
  <si>
    <t>Figura 170. Vehículos híbridos y eléctricos vendidos por cada millón de habitantes por entidad federativa, mayo 2023</t>
  </si>
  <si>
    <t xml:space="preserve">Figura 171. Número de cabezas sacrificadas en Jalisco en enero 2008 - junio 2023 </t>
  </si>
  <si>
    <t xml:space="preserve">Figura 172. Producción de carne en canal en Jalisco en enero 2008 - junio 2023, toneladas </t>
  </si>
  <si>
    <t xml:space="preserve">Figura 173. Valor de la producción de carne en canal en Jalisco en enero 2008 – junio 2023, miles de pesos corrientes </t>
  </si>
  <si>
    <t xml:space="preserve">Figura 174. Distribución del valor de la producción, producción de carne y número de cabezas sacrificadas por especie, junio 2023 </t>
  </si>
  <si>
    <t>Figura 6. Porcentaje del ingreso total que representan las transferencias monetarias y no monetarias en los hogares de Jalisco por deciles, 2022</t>
  </si>
  <si>
    <t>Figura 7. Porcentaje del ingreso total que representan las remesas por entidad federativa, 2022</t>
  </si>
  <si>
    <t>Figura 8. Gasto en alimentos, bebidas y tabaco, como porcentaje del gasto total por deciles de ingreso, Jalisco y nacional 2022</t>
  </si>
  <si>
    <t>Figura 9. Gasto en vivienda y servicios de conservación, energía eléctrica y combustibles, como porcentaje del gasto total por deciles de ingreso, Jalisco y nacional 2022</t>
  </si>
  <si>
    <t>Figura 10. Gasto en transporte; adquisición, mantenimiento, accesorios y servicios para vehículos; comunicaciones, como porcentaje del gasto total por deciles de ingreso, Jalisco y nacional 2022</t>
  </si>
  <si>
    <t>Figura 11. Gasto en cuidados de la salud, como porcentaje del gasto total por deciles de ingreso, Jalisco y nacional 2022</t>
  </si>
  <si>
    <t>Figura 12. Ingresos por remesas, millones de dólares, primer trimestre de 2009 – segundo trimestre de 2023</t>
  </si>
  <si>
    <t>Figura 13. Ingresos por remesas por entidad federativa y su participación en el total nacional, segundo trimestre de 2023, millones de dólares y participación porcentual</t>
  </si>
  <si>
    <t>Figura 14. Variación porcentual anual de los ingresos por remesas por entidad federativa, segundo trimestre de 2023</t>
  </si>
  <si>
    <t>Figura 15. Ingresos por remesas por entidad federativa y su participación en el total nacional, primer semestre de 2023</t>
  </si>
  <si>
    <t>Figura 19. Variación porcentual anual de los precios de las viviendas en las principales zonas metropolitanas, segundo trimestre de 2013 al segundo trimestre de 2023</t>
  </si>
  <si>
    <t>Figura 20. Comparativo estatal de la variación anual del Índice de Precios de la Vivienda de la Sociedad Hipotecaria Federal, segundo trimestre de 2022</t>
  </si>
  <si>
    <t>Figura 23. Inversión Extranjera Directa, segundo trimestre de 2019 al 2023 en Jalisco, con cifras preliminares, millones de dólares</t>
  </si>
  <si>
    <t>Figura 24. Inversión Extranjera Directa por tipo, segundo trimestre, de 2019 al 2023 en Jalisco, con cifras preliminares, millones de dólares</t>
  </si>
  <si>
    <t>Figura 25. Inversión Extranjera Directa por entidad federativa, segundo trimestre, 2022 y 2023, con cifras preliminares, millones de dólares</t>
  </si>
  <si>
    <t>Figura 26. Inversión Extranjera Directa, primer semestre de 2019, 2020, 2021 y 2022 en Jalisco, con cifras preliminares, millones de dólares</t>
  </si>
  <si>
    <t>Figura 27. Inversión Extranjera Directa por tipo, primer semestre de 2019 al 2023, con cifras preliminares, millones de dólares</t>
  </si>
  <si>
    <t>Figura 28. Inversión Extranjera Directa por entidad federativa, primer semestre 2022 y 2023, con cifras preliminares, millones de dólares</t>
  </si>
  <si>
    <t>Figura 29. Nuevas inversiones de la Inversión Extranjera Directa por entidad federativa, primer semestre 2023, con cifras preliminares, millones de dólares</t>
  </si>
  <si>
    <t>Figura 30. Reinversión de utilidades de la Inversión Extranjera Directa por entidad federativa, primer semestre 2023, con cifras preliminares, millones de dólares</t>
  </si>
  <si>
    <t>Figura 31. Cuentas entre compañías de la Inversión Extranjera Directa por entidad federativa, primer semestre 2023, con cifras preliminares, millones de dólares</t>
  </si>
  <si>
    <t>Figura 32. Inversión Extranjera Directa en Jalisco por país, primer semestre 2022 con cifras preliminares, millones de dólares</t>
  </si>
  <si>
    <t>Figura 33. Tasa de desocupación trimestral de Jalisco y Nacional, 2005 T1 – 2023 T2</t>
  </si>
  <si>
    <t>Figura 34. Tasa de desocupación por entidad federativa, 2023 T2</t>
  </si>
  <si>
    <t>Figura 35. Tasa de informalidad laboral por entidad federativa, 2023 T2</t>
  </si>
  <si>
    <t>Figura 36. Desocupación, subocupación e informalidad en Jalisco, 2005 T1 – 2023 T2</t>
  </si>
  <si>
    <t>Figura 37. PEA ocupada por posición en la ocupación, 2022 T2 vs 2023 T2</t>
  </si>
  <si>
    <t>Figura 38. PEA ocupada por nivel de ingreso, 2022 T2 vs 2023 T2</t>
  </si>
  <si>
    <t>Figura 39. Tendencia de la participación y desocupación de hombres en Jalisco, 2005 T1 - 2023 T2</t>
  </si>
  <si>
    <t>Figura 40. Tendencia de la participación y desocupación de mujeres en Jalisco, 2005 T1 - 2023 T2</t>
  </si>
  <si>
    <t>Figura 41. Porcentaje de la población con ingreso laboral inferior al costo de la canasta alimentaria, primer trimestre de 2005 al segundo trimestre de 2023</t>
  </si>
  <si>
    <t>Figura 42. Porcentaje de la población con ingreso laboral inferior al costo de la canasta alimentaria por entidad federativa, segundo trimestre de 2023</t>
  </si>
  <si>
    <t>Figura 43. Variación trimestral del porcentaje de la población en pobreza laboral por entidad federativa, segundo trimestre de 2023, puntos porcentuales</t>
  </si>
  <si>
    <t>Figura 44. Ingreso laboral promedio mensual de la población ocupada en Jalisco por sexo, pesos constantes, primer trimestre de 2005 al segundo trimestre de 2023</t>
  </si>
  <si>
    <t>Figura 45. Porcentaje de la población con ingreso laboral inferior al costo de la canasta alimentaria por área metropolitana, segundo trimestre de 2023</t>
  </si>
  <si>
    <t>Figura 46. Mapa de los precios promedio de venta de vivienda por colonia, abril 2023</t>
  </si>
  <si>
    <t>Figura 47. Mapa de precios promedio de renta de vivienda por colonia, en abril 2023</t>
  </si>
  <si>
    <t>Figura 48. Indicador de Confianza del Consumidor Jalisciense, febrero – 2020 a julio – 2023</t>
  </si>
  <si>
    <t>F175-186. Empleo por municipio julio 2023</t>
  </si>
  <si>
    <t>IIEG, 01/09/2023</t>
  </si>
  <si>
    <t>Tabla 24</t>
  </si>
  <si>
    <t>Tabla 25</t>
  </si>
  <si>
    <t>Tabla 26</t>
  </si>
  <si>
    <t>Tabla 27</t>
  </si>
  <si>
    <t>Tabla 28</t>
  </si>
  <si>
    <t>Tabla 29</t>
  </si>
  <si>
    <t>Tabla 30</t>
  </si>
  <si>
    <t>Tabla 31</t>
  </si>
  <si>
    <t>Tabla 32</t>
  </si>
  <si>
    <t>Tabla 33</t>
  </si>
  <si>
    <t>Tabla 34</t>
  </si>
  <si>
    <t>Tabla 35</t>
  </si>
  <si>
    <t>Tabla 36</t>
  </si>
  <si>
    <t>Tabla 37</t>
  </si>
  <si>
    <t>Tabla 38</t>
  </si>
  <si>
    <t>Tabla 39</t>
  </si>
  <si>
    <t>Tabla 40</t>
  </si>
  <si>
    <t>Figura 39</t>
  </si>
  <si>
    <t>Figura 41</t>
  </si>
  <si>
    <t>Figura 43</t>
  </si>
  <si>
    <t>Figura 60</t>
  </si>
  <si>
    <t>Figura 61</t>
  </si>
  <si>
    <t>Figura 62</t>
  </si>
  <si>
    <t>Figura 80</t>
  </si>
  <si>
    <t>Figura 82</t>
  </si>
  <si>
    <t>Figura 84</t>
  </si>
  <si>
    <t>Figura 147</t>
  </si>
  <si>
    <t>Figura 148</t>
  </si>
  <si>
    <t>Figura 149</t>
  </si>
  <si>
    <t>Figura 150</t>
  </si>
  <si>
    <t>Figura 151</t>
  </si>
  <si>
    <t>Figura 152</t>
  </si>
  <si>
    <t>Figura 153</t>
  </si>
  <si>
    <t>Figura 154</t>
  </si>
  <si>
    <t>Figura 155</t>
  </si>
  <si>
    <t>Figura 156</t>
  </si>
  <si>
    <t>Figura 157</t>
  </si>
  <si>
    <t>Figura 158</t>
  </si>
  <si>
    <t>Figura 159</t>
  </si>
  <si>
    <t>Figura 160</t>
  </si>
  <si>
    <t>Figura 161</t>
  </si>
  <si>
    <t>Figura 162</t>
  </si>
  <si>
    <t>Figura 163</t>
  </si>
  <si>
    <t>Figura 164</t>
  </si>
  <si>
    <t>Figura 165</t>
  </si>
  <si>
    <t>Figura 166</t>
  </si>
  <si>
    <t>Figura 167</t>
  </si>
  <si>
    <t>Figura 168</t>
  </si>
  <si>
    <t>Figura 169</t>
  </si>
  <si>
    <t>Figura 170</t>
  </si>
  <si>
    <t>Figura 171</t>
  </si>
  <si>
    <t>Figura 172</t>
  </si>
  <si>
    <t>Figura 173</t>
  </si>
  <si>
    <t>Figura 174</t>
  </si>
  <si>
    <t>Figura 175-186</t>
  </si>
  <si>
    <t>Figura 16-18. Porcentaje de participación de los ingresos por remesas por municipio con respecto al total estatal, segundo trimestre de 2023</t>
  </si>
  <si>
    <t>Figura 21-22. Comparativo municipal de la variación anual del Índice de Precios de la Vivienda de la Sociedad Hipotecaria Federal, segundo trimestre de 2023</t>
  </si>
  <si>
    <t xml:space="preserve">Figura 66-67. Precio promedio mensual de la gasolina regular en Jalisco y México, enero 2017 - julio 2023, a pesos constantes </t>
  </si>
  <si>
    <t xml:space="preserve">Figura 68-69. Precio promedio mensual de la gasolina premium Jalisco y México, enero 2017 a julio 2023, a pesos constantes </t>
  </si>
  <si>
    <t xml:space="preserve">Figura 70-71. Precio promedio mensual de diésel en Jalisco y México, enero 2017 - julio 2023, a pesos constantes </t>
  </si>
  <si>
    <t>Figura 88-91. Los 20 municipios de Jalisco con mayor generación de empleo formal en julio de 2023</t>
  </si>
  <si>
    <t>Figura 107-108. Salario diario base de cotización, Jalisco y nacional, julio 2001-2023, pesos constantes</t>
  </si>
  <si>
    <t>Figura 109-110. Salario diario base de cotización por entidad federativa, julio 2023, pesos diarios</t>
  </si>
  <si>
    <t>Figura 111-112. Salario diario base de cotización, Jalisco y nacional por sexo, julio 2000-2023, a pesos constantes</t>
  </si>
  <si>
    <t>Figura 16-18</t>
  </si>
  <si>
    <t>Figura 21-22</t>
  </si>
  <si>
    <t>Figura 66-67</t>
  </si>
  <si>
    <t>Figura 68-69</t>
  </si>
  <si>
    <t>Figura 70-71</t>
  </si>
  <si>
    <t>Figura 88-91</t>
  </si>
  <si>
    <t>Figura 107-108</t>
  </si>
  <si>
    <t>Figura 109-110</t>
  </si>
  <si>
    <t>Figura 111-112</t>
  </si>
  <si>
    <r>
      <rPr>
        <b/>
        <sz val="10"/>
        <color theme="1"/>
        <rFont val="Arial"/>
        <family val="2"/>
      </rPr>
      <t>FUENTE: IIEG;</t>
    </r>
    <r>
      <rPr>
        <sz val="10"/>
        <color theme="1"/>
        <rFont val="Arial"/>
        <family val="2"/>
      </rPr>
      <t xml:space="preserve"> Instituto de Información Estadística y Geográfica, con datos de Secretaría de Economía</t>
    </r>
  </si>
  <si>
    <r>
      <rPr>
        <b/>
        <sz val="10"/>
        <color theme="1"/>
        <rFont val="Arial"/>
        <family val="2"/>
      </rPr>
      <t>c  (confidencial</t>
    </r>
    <r>
      <rPr>
        <sz val="10"/>
        <color theme="1"/>
        <rFont val="Arial"/>
        <family val="2"/>
      </rPr>
      <t>), la información a nivel de empresa que obra en el RNIE no es de carácter público y se encuentra clasificada como confidencial, con fundamento en lo dispuesto por los artículos 31 de la Ley de Inversión Extranjera, 32 del Reglamento de la Ley de Inversión Extranjera y del Registro Nacional de Inversiones Extranjeras, 116 de la Ley General de Transparencia y Acceso a la Información Pública y 113 de la Ley Federal de Transparencia y Acceso a la Información Pública. El dato estadístico de esta celda no se muestra debido a que corresponde a una o dos empresas.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</si>
</sst>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mm/dd/yyyy"/>
    <numFmt numFmtId="171" formatCode="dd\-mm\-yy;@"/>
    <numFmt numFmtId="172" formatCode="#,##0_ ;\-#,##0\ "/>
    <numFmt numFmtId="173" formatCode="mmm\ yyyy"/>
    <numFmt numFmtId="174" formatCode="0.##%"/>
    <numFmt numFmtId="175" formatCode="#\ ###\ ##0"/>
    <numFmt numFmtId="176" formatCode="#,###.00"/>
    <numFmt numFmtId="177" formatCode="#,##0.0"/>
    <numFmt numFmtId="178" formatCode="0.00000000"/>
    <numFmt numFmtId="179" formatCode="#,##0.0_ ;[Red]\-#,##0.0\ "/>
    <numFmt numFmtId="180" formatCode="#,##0.00_ ;[Red]\-#,##0.00\ "/>
  </numFmts>
  <fonts count="103" x14ac:knownFonts="1">
    <font>
      <sz val="11"/>
      <name val="Calibri"/>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u/>
      <sz val="10"/>
      <color theme="1"/>
      <name val="Arial"/>
      <family val="2"/>
    </font>
    <font>
      <sz val="11"/>
      <name val="Calibri"/>
      <family val="2"/>
    </font>
    <font>
      <sz val="11"/>
      <name val="Calibri"/>
      <family val="2"/>
    </font>
    <font>
      <sz val="11"/>
      <name val="Calibri"/>
      <family val="2"/>
    </font>
    <font>
      <b/>
      <u/>
      <sz val="10"/>
      <name val="Arial"/>
      <family val="2"/>
    </font>
    <font>
      <sz val="11"/>
      <name val="Calibri"/>
      <family val="2"/>
    </font>
    <font>
      <sz val="11"/>
      <name val="Calibri"/>
    </font>
    <font>
      <sz val="10"/>
      <color theme="0"/>
      <name val="Arial"/>
      <family val="2"/>
    </font>
    <font>
      <sz val="10"/>
      <color indexed="8"/>
      <name val="Arial"/>
      <family val="2"/>
    </font>
  </fonts>
  <fills count="75">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
      <patternFill patternType="solid">
        <fgColor theme="0"/>
        <bgColor theme="4" tint="0.79998168889431442"/>
      </patternFill>
    </fill>
    <fill>
      <patternFill patternType="solid">
        <fgColor rgb="FFFABB28"/>
        <bgColor indexed="64"/>
      </patternFill>
    </fill>
    <fill>
      <patternFill patternType="solid">
        <fgColor rgb="FFFCC752"/>
        <bgColor indexed="64"/>
      </patternFill>
    </fill>
    <fill>
      <patternFill patternType="solid">
        <fgColor rgb="FFFFEBAB"/>
        <bgColor indexed="64"/>
      </patternFill>
    </fill>
    <fill>
      <patternFill patternType="solid">
        <fgColor theme="5"/>
        <bgColor indexed="64"/>
      </patternFill>
    </fill>
    <fill>
      <patternFill patternType="solid">
        <fgColor theme="4"/>
        <bgColor indexed="64"/>
      </patternFill>
    </fill>
    <fill>
      <patternFill patternType="solid">
        <fgColor rgb="FF3A3838"/>
        <bgColor indexed="64"/>
      </patternFill>
    </fill>
    <fill>
      <patternFill patternType="solid">
        <fgColor rgb="FFBF9000"/>
        <bgColor indexed="64"/>
      </patternFill>
    </fill>
    <fill>
      <patternFill patternType="solid">
        <fgColor rgb="FFDB9803"/>
        <bgColor indexed="64"/>
      </patternFill>
    </fill>
    <fill>
      <patternFill patternType="solid">
        <fgColor theme="0"/>
        <bgColor rgb="FFD9D9D9"/>
      </patternFill>
    </fill>
    <fill>
      <patternFill patternType="solid">
        <fgColor theme="0"/>
        <bgColor rgb="FFDDEBF7"/>
      </patternFill>
    </fill>
    <fill>
      <patternFill patternType="solid">
        <fgColor theme="0"/>
        <bgColor theme="0" tint="-0.14999847407452621"/>
      </patternFill>
    </fill>
    <fill>
      <patternFill patternType="solid">
        <fgColor rgb="FF393D3F"/>
      </patternFill>
    </fill>
    <fill>
      <patternFill patternType="solid">
        <fgColor rgb="FFAFABB0"/>
        <bgColor indexed="64"/>
      </patternFill>
    </fill>
    <fill>
      <patternFill patternType="solid">
        <fgColor rgb="FF2A2D2C"/>
        <bgColor indexed="64"/>
      </patternFill>
    </fill>
    <fill>
      <patternFill patternType="solid">
        <fgColor rgb="FFFBBC23"/>
        <bgColor indexed="64"/>
      </patternFill>
    </fill>
    <fill>
      <patternFill patternType="solid">
        <fgColor rgb="FFCBCCD3"/>
        <bgColor indexed="64"/>
      </patternFill>
    </fill>
    <fill>
      <patternFill patternType="solid">
        <fgColor rgb="FF818282"/>
        <bgColor indexed="64"/>
      </patternFill>
    </fill>
  </fills>
  <borders count="51">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medium">
        <color rgb="FF000000"/>
      </bottom>
      <diagonal/>
    </border>
    <border>
      <left/>
      <right/>
      <top style="medium">
        <color indexed="64"/>
      </top>
      <bottom/>
      <diagonal/>
    </border>
    <border>
      <left style="medium">
        <color indexed="64"/>
      </left>
      <right/>
      <top/>
      <bottom style="medium">
        <color rgb="FF000000"/>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rgb="FF9BC2E6"/>
      </top>
      <bottom/>
      <diagonal/>
    </border>
    <border>
      <left/>
      <right/>
      <top style="thin">
        <color theme="4" tint="0.39997558519241921"/>
      </top>
      <bottom/>
      <diagonal/>
    </border>
    <border>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style="thin">
        <color theme="2" tint="-0.249977111117893"/>
      </right>
      <top style="thin">
        <color theme="2" tint="-0.249977111117893"/>
      </top>
      <bottom style="thin">
        <color theme="2" tint="-0.249977111117893"/>
      </bottom>
      <diagonal/>
    </border>
  </borders>
  <cellStyleXfs count="307">
    <xf numFmtId="0" fontId="0" fillId="0" borderId="0"/>
    <xf numFmtId="0" fontId="43" fillId="0" borderId="1"/>
    <xf numFmtId="0" fontId="39" fillId="0" borderId="1"/>
    <xf numFmtId="0" fontId="44" fillId="0" borderId="1" applyNumberFormat="0" applyFill="0" applyBorder="0" applyAlignment="0" applyProtection="0"/>
    <xf numFmtId="9" fontId="39" fillId="0" borderId="1" applyFont="0" applyFill="0" applyBorder="0" applyAlignment="0" applyProtection="0"/>
    <xf numFmtId="9" fontId="43" fillId="0" borderId="1" applyFont="0" applyFill="0" applyBorder="0" applyAlignment="0" applyProtection="0"/>
    <xf numFmtId="165" fontId="39" fillId="0" borderId="1" applyFont="0" applyFill="0" applyBorder="0" applyAlignment="0" applyProtection="0"/>
    <xf numFmtId="0" fontId="46" fillId="0" borderId="1"/>
    <xf numFmtId="0" fontId="47" fillId="0" borderId="1"/>
    <xf numFmtId="0" fontId="39" fillId="0" borderId="1"/>
    <xf numFmtId="0" fontId="39" fillId="0" borderId="1"/>
    <xf numFmtId="9" fontId="39" fillId="0" borderId="1" applyFont="0" applyFill="0" applyBorder="0" applyAlignment="0" applyProtection="0"/>
    <xf numFmtId="0" fontId="39" fillId="0" borderId="1"/>
    <xf numFmtId="0" fontId="41" fillId="0" borderId="1"/>
    <xf numFmtId="9" fontId="41" fillId="0" borderId="1" applyFont="0" applyFill="0" applyBorder="0" applyAlignment="0" applyProtection="0"/>
    <xf numFmtId="0" fontId="46" fillId="0" borderId="1"/>
    <xf numFmtId="0" fontId="48" fillId="0" borderId="0" applyNumberFormat="0" applyFill="0" applyBorder="0" applyAlignment="0" applyProtection="0"/>
    <xf numFmtId="0" fontId="38" fillId="0" borderId="1"/>
    <xf numFmtId="9" fontId="38" fillId="0" borderId="1" applyFont="0" applyFill="0" applyBorder="0" applyAlignment="0" applyProtection="0"/>
    <xf numFmtId="165" fontId="38" fillId="0" borderId="1" applyFont="0" applyFill="0" applyBorder="0" applyAlignment="0" applyProtection="0"/>
    <xf numFmtId="0" fontId="37" fillId="0" borderId="1"/>
    <xf numFmtId="165" fontId="37" fillId="0" borderId="1" applyFont="0" applyFill="0" applyBorder="0" applyAlignment="0" applyProtection="0"/>
    <xf numFmtId="9" fontId="37" fillId="0" borderId="1" applyFont="0" applyFill="0" applyBorder="0" applyAlignment="0" applyProtection="0"/>
    <xf numFmtId="0" fontId="40" fillId="0" borderId="1"/>
    <xf numFmtId="165" fontId="40" fillId="0" borderId="1" applyFont="0" applyFill="0" applyBorder="0" applyAlignment="0" applyProtection="0"/>
    <xf numFmtId="0" fontId="40" fillId="0" borderId="1"/>
    <xf numFmtId="165" fontId="40" fillId="0" borderId="1" applyFont="0" applyFill="0" applyBorder="0" applyAlignment="0" applyProtection="0"/>
    <xf numFmtId="0" fontId="37" fillId="0" borderId="1"/>
    <xf numFmtId="9" fontId="37" fillId="0" borderId="1" applyFont="0" applyFill="0" applyBorder="0" applyAlignment="0" applyProtection="0"/>
    <xf numFmtId="165" fontId="37" fillId="0" borderId="1" applyFont="0" applyFill="0" applyBorder="0" applyAlignment="0" applyProtection="0"/>
    <xf numFmtId="0" fontId="48" fillId="0" borderId="1" applyNumberFormat="0" applyFill="0" applyBorder="0" applyAlignment="0" applyProtection="0"/>
    <xf numFmtId="9" fontId="46" fillId="0" borderId="1" applyFont="0" applyFill="0" applyBorder="0" applyAlignment="0" applyProtection="0"/>
    <xf numFmtId="165" fontId="46" fillId="0" borderId="1" applyFont="0" applyFill="0" applyBorder="0" applyAlignment="0" applyProtection="0"/>
    <xf numFmtId="0" fontId="49" fillId="0" borderId="1"/>
    <xf numFmtId="9" fontId="49" fillId="0" borderId="1" applyFont="0" applyFill="0" applyBorder="0" applyAlignment="0" applyProtection="0"/>
    <xf numFmtId="0" fontId="36" fillId="0" borderId="1"/>
    <xf numFmtId="9" fontId="36" fillId="0" borderId="1" applyFont="0" applyFill="0" applyBorder="0" applyAlignment="0" applyProtection="0"/>
    <xf numFmtId="0" fontId="40" fillId="0" borderId="1"/>
    <xf numFmtId="165" fontId="40" fillId="0" borderId="1" applyFont="0" applyFill="0" applyBorder="0" applyAlignment="0" applyProtection="0"/>
    <xf numFmtId="9" fontId="40" fillId="0" borderId="1" applyFont="0" applyFill="0" applyBorder="0" applyAlignment="0" applyProtection="0"/>
    <xf numFmtId="164" fontId="40" fillId="0" borderId="1" applyFont="0" applyFill="0" applyBorder="0" applyAlignment="0" applyProtection="0"/>
    <xf numFmtId="9" fontId="47" fillId="0" borderId="1" applyFont="0" applyFill="0" applyBorder="0" applyAlignment="0" applyProtection="0"/>
    <xf numFmtId="0" fontId="50" fillId="0" borderId="1"/>
    <xf numFmtId="0" fontId="35" fillId="0" borderId="1"/>
    <xf numFmtId="165" fontId="35" fillId="0" borderId="1" applyFont="0" applyFill="0" applyBorder="0" applyAlignment="0" applyProtection="0"/>
    <xf numFmtId="9" fontId="35" fillId="0" borderId="1" applyFont="0" applyFill="0" applyBorder="0" applyAlignment="0" applyProtection="0"/>
    <xf numFmtId="0" fontId="35" fillId="0" borderId="1"/>
    <xf numFmtId="0" fontId="35" fillId="0" borderId="1"/>
    <xf numFmtId="9" fontId="35" fillId="0" borderId="1" applyFont="0" applyFill="0" applyBorder="0" applyAlignment="0" applyProtection="0"/>
    <xf numFmtId="0" fontId="43" fillId="0" borderId="1"/>
    <xf numFmtId="9" fontId="43" fillId="0" borderId="1" applyFont="0" applyFill="0" applyBorder="0" applyAlignment="0" applyProtection="0"/>
    <xf numFmtId="0" fontId="34" fillId="0" borderId="1"/>
    <xf numFmtId="9" fontId="34" fillId="0" borderId="1" applyFont="0" applyFill="0" applyBorder="0" applyAlignment="0" applyProtection="0"/>
    <xf numFmtId="165" fontId="34" fillId="0" borderId="1" applyFont="0" applyFill="0" applyBorder="0" applyAlignment="0" applyProtection="0"/>
    <xf numFmtId="0" fontId="33" fillId="0" borderId="1"/>
    <xf numFmtId="0" fontId="33" fillId="0" borderId="1"/>
    <xf numFmtId="9" fontId="33" fillId="0" borderId="1" applyFont="0" applyFill="0" applyBorder="0" applyAlignment="0" applyProtection="0"/>
    <xf numFmtId="165" fontId="33" fillId="0" borderId="1" applyFont="0" applyFill="0" applyBorder="0" applyAlignment="0" applyProtection="0"/>
    <xf numFmtId="0" fontId="33" fillId="0" borderId="1"/>
    <xf numFmtId="164" fontId="33" fillId="0" borderId="1" applyFont="0" applyFill="0" applyBorder="0" applyAlignment="0" applyProtection="0"/>
    <xf numFmtId="0" fontId="33" fillId="0" borderId="1"/>
    <xf numFmtId="9" fontId="33" fillId="0" borderId="1" applyFont="0" applyFill="0" applyBorder="0" applyAlignment="0" applyProtection="0"/>
    <xf numFmtId="0" fontId="32" fillId="0" borderId="1"/>
    <xf numFmtId="9" fontId="32" fillId="0" borderId="1" applyFont="0" applyFill="0" applyBorder="0" applyAlignment="0" applyProtection="0"/>
    <xf numFmtId="0" fontId="51" fillId="0" borderId="1"/>
    <xf numFmtId="9" fontId="51" fillId="0" borderId="1" applyFont="0" applyFill="0" applyBorder="0" applyAlignment="0" applyProtection="0"/>
    <xf numFmtId="0" fontId="31" fillId="0" borderId="1"/>
    <xf numFmtId="9" fontId="31" fillId="0" borderId="1" applyFont="0" applyFill="0" applyBorder="0" applyAlignment="0" applyProtection="0"/>
    <xf numFmtId="0" fontId="30" fillId="0" borderId="1"/>
    <xf numFmtId="165" fontId="30" fillId="0" borderId="1" applyFont="0" applyFill="0" applyBorder="0" applyAlignment="0" applyProtection="0"/>
    <xf numFmtId="9" fontId="30" fillId="0" borderId="1" applyFont="0" applyFill="0" applyBorder="0" applyAlignment="0" applyProtection="0"/>
    <xf numFmtId="0" fontId="40" fillId="0" borderId="1"/>
    <xf numFmtId="0" fontId="30" fillId="0" borderId="1"/>
    <xf numFmtId="9" fontId="30" fillId="0" borderId="1" applyFont="0" applyFill="0" applyBorder="0" applyAlignment="0" applyProtection="0"/>
    <xf numFmtId="165" fontId="30" fillId="0" borderId="1" applyFont="0" applyFill="0" applyBorder="0" applyAlignment="0" applyProtection="0"/>
    <xf numFmtId="0" fontId="30" fillId="0" borderId="1"/>
    <xf numFmtId="165" fontId="30" fillId="0" borderId="1" applyFont="0" applyFill="0" applyBorder="0" applyAlignment="0" applyProtection="0"/>
    <xf numFmtId="9" fontId="30" fillId="0" borderId="1" applyFont="0" applyFill="0" applyBorder="0" applyAlignment="0" applyProtection="0"/>
    <xf numFmtId="0" fontId="40" fillId="0" borderId="1"/>
    <xf numFmtId="0" fontId="30" fillId="0" borderId="1"/>
    <xf numFmtId="0" fontId="52" fillId="0" borderId="1"/>
    <xf numFmtId="165" fontId="52" fillId="0" borderId="1" applyFont="0" applyFill="0" applyBorder="0" applyAlignment="0" applyProtection="0"/>
    <xf numFmtId="9" fontId="52" fillId="0" borderId="1" applyFont="0" applyFill="0" applyBorder="0" applyAlignment="0" applyProtection="0"/>
    <xf numFmtId="0" fontId="42" fillId="0" borderId="1"/>
    <xf numFmtId="0" fontId="45" fillId="0" borderId="1" applyNumberFormat="0" applyFill="0" applyBorder="0" applyAlignment="0" applyProtection="0"/>
    <xf numFmtId="0" fontId="30" fillId="0" borderId="1"/>
    <xf numFmtId="0" fontId="28" fillId="0" borderId="1"/>
    <xf numFmtId="9" fontId="28" fillId="0" borderId="1" applyFont="0" applyFill="0" applyBorder="0" applyAlignment="0" applyProtection="0"/>
    <xf numFmtId="165" fontId="28" fillId="0" borderId="1" applyFont="0" applyFill="0" applyBorder="0" applyAlignment="0" applyProtection="0"/>
    <xf numFmtId="0" fontId="29" fillId="0" borderId="1"/>
    <xf numFmtId="9" fontId="29" fillId="0" borderId="1" applyFont="0" applyFill="0" applyBorder="0" applyAlignment="0" applyProtection="0"/>
    <xf numFmtId="0" fontId="42" fillId="0" borderId="1"/>
    <xf numFmtId="9" fontId="42" fillId="0" borderId="1" applyFont="0" applyFill="0" applyBorder="0" applyAlignment="0" applyProtection="0"/>
    <xf numFmtId="0" fontId="28" fillId="19" borderId="1" applyNumberFormat="0" applyBorder="0" applyAlignment="0" applyProtection="0"/>
    <xf numFmtId="0" fontId="53" fillId="0" borderId="1"/>
    <xf numFmtId="0" fontId="28" fillId="0" borderId="1"/>
    <xf numFmtId="9" fontId="28" fillId="0" borderId="1" applyFont="0" applyFill="0" applyBorder="0" applyAlignment="0" applyProtection="0"/>
    <xf numFmtId="165" fontId="28" fillId="0" borderId="1" applyFont="0" applyFill="0" applyBorder="0" applyAlignment="0" applyProtection="0"/>
    <xf numFmtId="9" fontId="28" fillId="0" borderId="1" applyFont="0" applyFill="0" applyBorder="0" applyAlignment="0" applyProtection="0"/>
    <xf numFmtId="0" fontId="28" fillId="0" borderId="1"/>
    <xf numFmtId="9" fontId="28" fillId="0" borderId="1" applyFont="0" applyFill="0" applyBorder="0" applyAlignment="0" applyProtection="0"/>
    <xf numFmtId="0" fontId="28" fillId="0" borderId="1"/>
    <xf numFmtId="0" fontId="29" fillId="0" borderId="1"/>
    <xf numFmtId="0" fontId="27" fillId="0" borderId="1"/>
    <xf numFmtId="0" fontId="27" fillId="0" borderId="1"/>
    <xf numFmtId="9" fontId="27" fillId="0" borderId="1" applyFont="0" applyFill="0" applyBorder="0" applyAlignment="0" applyProtection="0"/>
    <xf numFmtId="0" fontId="27" fillId="0" borderId="1"/>
    <xf numFmtId="9" fontId="29" fillId="0" borderId="1" applyFont="0" applyFill="0" applyBorder="0" applyAlignment="0" applyProtection="0"/>
    <xf numFmtId="165" fontId="27" fillId="0" borderId="1" applyFont="0" applyFill="0" applyBorder="0" applyAlignment="0" applyProtection="0"/>
    <xf numFmtId="0" fontId="27" fillId="0" borderId="1"/>
    <xf numFmtId="9" fontId="27" fillId="0" borderId="1" applyFont="0" applyFill="0" applyBorder="0" applyAlignment="0" applyProtection="0"/>
    <xf numFmtId="165" fontId="27" fillId="0" borderId="1" applyFont="0" applyFill="0" applyBorder="0" applyAlignment="0" applyProtection="0"/>
    <xf numFmtId="164" fontId="27" fillId="0" borderId="1" applyFont="0" applyFill="0" applyBorder="0" applyAlignment="0" applyProtection="0"/>
    <xf numFmtId="0" fontId="27" fillId="0" borderId="1"/>
    <xf numFmtId="9" fontId="27" fillId="0" borderId="1" applyFont="0" applyFill="0" applyBorder="0" applyAlignment="0" applyProtection="0"/>
    <xf numFmtId="0" fontId="27" fillId="0" borderId="1"/>
    <xf numFmtId="0" fontId="27" fillId="19" borderId="1" applyNumberFormat="0" applyBorder="0" applyAlignment="0" applyProtection="0"/>
    <xf numFmtId="0" fontId="42" fillId="0" borderId="1"/>
    <xf numFmtId="0" fontId="27" fillId="0" borderId="1"/>
    <xf numFmtId="9" fontId="27" fillId="0" borderId="1" applyFont="0" applyFill="0" applyBorder="0" applyAlignment="0" applyProtection="0"/>
    <xf numFmtId="9" fontId="27" fillId="0" borderId="1" applyFont="0" applyFill="0" applyBorder="0" applyAlignment="0" applyProtection="0"/>
    <xf numFmtId="0" fontId="54" fillId="0" borderId="1"/>
    <xf numFmtId="9" fontId="54" fillId="0" borderId="1" applyFont="0" applyFill="0" applyBorder="0" applyAlignment="0" applyProtection="0"/>
    <xf numFmtId="0" fontId="55" fillId="0" borderId="1"/>
    <xf numFmtId="0" fontId="25" fillId="0" borderId="1"/>
    <xf numFmtId="0" fontId="26" fillId="0" borderId="1"/>
    <xf numFmtId="0" fontId="25" fillId="0" borderId="1"/>
    <xf numFmtId="9" fontId="25" fillId="0" borderId="1" applyFont="0" applyFill="0" applyBorder="0" applyAlignment="0" applyProtection="0"/>
    <xf numFmtId="9" fontId="26" fillId="0" borderId="1" applyFont="0" applyFill="0" applyBorder="0" applyAlignment="0" applyProtection="0"/>
    <xf numFmtId="0" fontId="42" fillId="0" borderId="1"/>
    <xf numFmtId="0" fontId="57" fillId="0" borderId="1"/>
    <xf numFmtId="9" fontId="57" fillId="0" borderId="1" applyFont="0" applyFill="0" applyBorder="0" applyAlignment="0" applyProtection="0"/>
    <xf numFmtId="0" fontId="56" fillId="0" borderId="1"/>
    <xf numFmtId="0" fontId="25" fillId="0" borderId="1"/>
    <xf numFmtId="9" fontId="25" fillId="0" borderId="1" applyFont="0" applyFill="0" applyBorder="0" applyAlignment="0" applyProtection="0"/>
    <xf numFmtId="165" fontId="25" fillId="0" borderId="1" applyFont="0" applyFill="0" applyBorder="0" applyAlignment="0" applyProtection="0"/>
    <xf numFmtId="165" fontId="56" fillId="0" borderId="1" applyFont="0" applyFill="0" applyBorder="0" applyAlignment="0" applyProtection="0"/>
    <xf numFmtId="9" fontId="56" fillId="0" borderId="1" applyFont="0" applyFill="0" applyBorder="0" applyAlignment="0" applyProtection="0"/>
    <xf numFmtId="9" fontId="58" fillId="0" borderId="0" applyFont="0" applyFill="0" applyBorder="0" applyAlignment="0" applyProtection="0"/>
    <xf numFmtId="0" fontId="58" fillId="0" borderId="1"/>
    <xf numFmtId="165" fontId="58" fillId="0" borderId="1" applyFont="0" applyFill="0" applyBorder="0" applyAlignment="0" applyProtection="0"/>
    <xf numFmtId="9" fontId="58" fillId="0" borderId="1" applyFont="0" applyFill="0" applyBorder="0" applyAlignment="0" applyProtection="0"/>
    <xf numFmtId="0" fontId="25" fillId="0" borderId="1"/>
    <xf numFmtId="164" fontId="25" fillId="0" borderId="1" applyFont="0" applyFill="0" applyBorder="0" applyAlignment="0" applyProtection="0"/>
    <xf numFmtId="0" fontId="25" fillId="0" borderId="1"/>
    <xf numFmtId="164" fontId="42" fillId="0" borderId="1" applyFont="0" applyFill="0" applyBorder="0" applyAlignment="0" applyProtection="0"/>
    <xf numFmtId="164" fontId="42" fillId="0" borderId="1" applyFont="0" applyFill="0" applyBorder="0" applyAlignment="0" applyProtection="0"/>
    <xf numFmtId="165" fontId="25" fillId="0" borderId="1" applyFont="0" applyFill="0" applyBorder="0" applyAlignment="0" applyProtection="0"/>
    <xf numFmtId="0" fontId="24" fillId="0" borderId="1"/>
    <xf numFmtId="9" fontId="24" fillId="0" borderId="1" applyFont="0" applyFill="0" applyBorder="0" applyAlignment="0" applyProtection="0"/>
    <xf numFmtId="0" fontId="59" fillId="0" borderId="1"/>
    <xf numFmtId="1" fontId="52" fillId="0" borderId="1"/>
    <xf numFmtId="0" fontId="60" fillId="0" borderId="1"/>
    <xf numFmtId="165" fontId="60" fillId="0" borderId="1" applyFont="0" applyFill="0" applyBorder="0" applyAlignment="0" applyProtection="0"/>
    <xf numFmtId="9" fontId="60" fillId="0" borderId="1" applyFont="0" applyFill="0" applyBorder="0" applyAlignment="0" applyProtection="0"/>
    <xf numFmtId="0" fontId="24" fillId="0" borderId="1"/>
    <xf numFmtId="9" fontId="24" fillId="0" borderId="1" applyFont="0" applyFill="0" applyBorder="0" applyAlignment="0" applyProtection="0"/>
    <xf numFmtId="165" fontId="24" fillId="0" borderId="1" applyFont="0" applyFill="0" applyBorder="0" applyAlignment="0" applyProtection="0"/>
    <xf numFmtId="0" fontId="23" fillId="0" borderId="1"/>
    <xf numFmtId="9" fontId="23" fillId="0" borderId="1" applyFont="0" applyFill="0" applyBorder="0" applyAlignment="0" applyProtection="0"/>
    <xf numFmtId="165" fontId="23" fillId="0" borderId="1" applyFont="0" applyFill="0" applyBorder="0" applyAlignment="0" applyProtection="0"/>
    <xf numFmtId="165" fontId="22" fillId="0" borderId="1" applyFont="0" applyFill="0" applyBorder="0" applyAlignment="0" applyProtection="0"/>
    <xf numFmtId="9" fontId="22" fillId="0" borderId="1" applyFont="0" applyFill="0" applyBorder="0" applyAlignment="0" applyProtection="0"/>
    <xf numFmtId="9" fontId="21" fillId="0" borderId="1" applyFont="0" applyFill="0" applyBorder="0" applyAlignment="0" applyProtection="0"/>
    <xf numFmtId="165" fontId="21" fillId="0" borderId="1" applyFont="0" applyFill="0" applyBorder="0" applyAlignment="0" applyProtection="0"/>
    <xf numFmtId="0" fontId="20" fillId="0" borderId="1"/>
    <xf numFmtId="0" fontId="20" fillId="0" borderId="1"/>
    <xf numFmtId="44" fontId="42" fillId="0" borderId="1" applyFont="0" applyFill="0" applyBorder="0" applyAlignment="0" applyProtection="0"/>
    <xf numFmtId="44" fontId="42" fillId="0" borderId="1" applyFont="0" applyFill="0" applyBorder="0" applyAlignment="0" applyProtection="0"/>
    <xf numFmtId="9" fontId="20" fillId="0" borderId="1" applyFont="0" applyFill="0" applyBorder="0" applyAlignment="0" applyProtection="0"/>
    <xf numFmtId="0" fontId="20" fillId="0" borderId="1"/>
    <xf numFmtId="9" fontId="20" fillId="0" borderId="1" applyFont="0" applyFill="0" applyBorder="0" applyAlignment="0" applyProtection="0"/>
    <xf numFmtId="43" fontId="20" fillId="0" borderId="1" applyFont="0" applyFill="0" applyBorder="0" applyAlignment="0" applyProtection="0"/>
    <xf numFmtId="43" fontId="46" fillId="0" borderId="1" applyFont="0" applyFill="0" applyBorder="0" applyAlignment="0" applyProtection="0"/>
    <xf numFmtId="0" fontId="61" fillId="0" borderId="1"/>
    <xf numFmtId="43" fontId="60" fillId="0" borderId="1" applyFont="0" applyFill="0" applyBorder="0" applyAlignment="0" applyProtection="0"/>
    <xf numFmtId="0" fontId="60" fillId="0" borderId="1"/>
    <xf numFmtId="0" fontId="47" fillId="0" borderId="1"/>
    <xf numFmtId="0" fontId="20" fillId="0" borderId="1"/>
    <xf numFmtId="43" fontId="20" fillId="0" borderId="1" applyFont="0" applyFill="0" applyBorder="0" applyAlignment="0" applyProtection="0"/>
    <xf numFmtId="43" fontId="40" fillId="0" borderId="1" applyFont="0" applyFill="0" applyBorder="0" applyAlignment="0" applyProtection="0"/>
    <xf numFmtId="0" fontId="47" fillId="0" borderId="1"/>
    <xf numFmtId="0" fontId="62" fillId="0" borderId="1"/>
    <xf numFmtId="43" fontId="62" fillId="0" borderId="1" applyFont="0" applyFill="0" applyBorder="0" applyAlignment="0" applyProtection="0"/>
    <xf numFmtId="9" fontId="62" fillId="0" borderId="1" applyFont="0" applyFill="0" applyBorder="0" applyAlignment="0" applyProtection="0"/>
    <xf numFmtId="0" fontId="63" fillId="0" borderId="1"/>
    <xf numFmtId="0" fontId="64" fillId="0" borderId="1"/>
    <xf numFmtId="0" fontId="20" fillId="0" borderId="1"/>
    <xf numFmtId="0" fontId="65" fillId="0" borderId="1"/>
    <xf numFmtId="43" fontId="64" fillId="0" borderId="1" applyFont="0" applyFill="0" applyBorder="0" applyAlignment="0" applyProtection="0"/>
    <xf numFmtId="0" fontId="19" fillId="0" borderId="1"/>
    <xf numFmtId="0" fontId="64" fillId="0" borderId="1"/>
    <xf numFmtId="0" fontId="66" fillId="0" borderId="1"/>
    <xf numFmtId="9" fontId="66" fillId="0" borderId="1" applyFont="0" applyFill="0" applyBorder="0" applyAlignment="0" applyProtection="0"/>
    <xf numFmtId="43" fontId="66" fillId="0" borderId="1" applyFont="0" applyFill="0" applyBorder="0" applyAlignment="0" applyProtection="0"/>
    <xf numFmtId="0" fontId="18" fillId="0" borderId="1"/>
    <xf numFmtId="9" fontId="18" fillId="0" borderId="1" applyFont="0" applyFill="0" applyBorder="0" applyAlignment="0" applyProtection="0"/>
    <xf numFmtId="0" fontId="67" fillId="0" borderId="1"/>
    <xf numFmtId="43" fontId="67" fillId="0" borderId="1" applyFont="0" applyFill="0" applyBorder="0" applyAlignment="0" applyProtection="0"/>
    <xf numFmtId="9" fontId="67" fillId="0" borderId="1" applyFont="0" applyFill="0" applyBorder="0" applyAlignment="0" applyProtection="0"/>
    <xf numFmtId="0" fontId="67" fillId="0" borderId="1"/>
    <xf numFmtId="0" fontId="17" fillId="0" borderId="1"/>
    <xf numFmtId="9" fontId="17" fillId="0" borderId="1" applyFont="0" applyFill="0" applyBorder="0" applyAlignment="0" applyProtection="0"/>
    <xf numFmtId="43" fontId="17" fillId="0" borderId="1" applyFont="0" applyFill="0" applyBorder="0" applyAlignment="0" applyProtection="0"/>
    <xf numFmtId="0" fontId="71" fillId="0" borderId="1" applyNumberFormat="0" applyFill="0" applyBorder="0" applyAlignment="0" applyProtection="0"/>
    <xf numFmtId="0" fontId="72" fillId="0" borderId="2" applyNumberFormat="0" applyFill="0" applyAlignment="0" applyProtection="0"/>
    <xf numFmtId="0" fontId="73" fillId="0" borderId="3" applyNumberFormat="0" applyFill="0" applyAlignment="0" applyProtection="0"/>
    <xf numFmtId="0" fontId="74" fillId="0" borderId="4" applyNumberFormat="0" applyFill="0" applyAlignment="0" applyProtection="0"/>
    <xf numFmtId="0" fontId="74" fillId="0" borderId="1" applyNumberFormat="0" applyFill="0" applyBorder="0" applyAlignment="0" applyProtection="0"/>
    <xf numFmtId="0" fontId="75" fillId="26" borderId="1" applyNumberFormat="0" applyBorder="0" applyAlignment="0" applyProtection="0"/>
    <xf numFmtId="0" fontId="76" fillId="27" borderId="1" applyNumberFormat="0" applyBorder="0" applyAlignment="0" applyProtection="0"/>
    <xf numFmtId="0" fontId="77" fillId="28" borderId="1" applyNumberFormat="0" applyBorder="0" applyAlignment="0" applyProtection="0"/>
    <xf numFmtId="0" fontId="78" fillId="29" borderId="5" applyNumberFormat="0" applyAlignment="0" applyProtection="0"/>
    <xf numFmtId="0" fontId="79" fillId="30" borderId="6" applyNumberFormat="0" applyAlignment="0" applyProtection="0"/>
    <xf numFmtId="0" fontId="80" fillId="30" borderId="5" applyNumberFormat="0" applyAlignment="0" applyProtection="0"/>
    <xf numFmtId="0" fontId="81" fillId="0" borderId="7" applyNumberFormat="0" applyFill="0" applyAlignment="0" applyProtection="0"/>
    <xf numFmtId="0" fontId="82" fillId="31" borderId="8" applyNumberFormat="0" applyAlignment="0" applyProtection="0"/>
    <xf numFmtId="0" fontId="83" fillId="0" borderId="1" applyNumberFormat="0" applyFill="0" applyBorder="0" applyAlignment="0" applyProtection="0"/>
    <xf numFmtId="0" fontId="20" fillId="32" borderId="9" applyNumberFormat="0" applyFont="0" applyAlignment="0" applyProtection="0"/>
    <xf numFmtId="0" fontId="84" fillId="0" borderId="1" applyNumberFormat="0" applyFill="0" applyBorder="0" applyAlignment="0" applyProtection="0"/>
    <xf numFmtId="0" fontId="68" fillId="0" borderId="10" applyNumberFormat="0" applyFill="0" applyAlignment="0" applyProtection="0"/>
    <xf numFmtId="0" fontId="69" fillId="33" borderId="1" applyNumberFormat="0" applyBorder="0" applyAlignment="0" applyProtection="0"/>
    <xf numFmtId="0" fontId="20" fillId="19" borderId="1" applyNumberFormat="0" applyBorder="0" applyAlignment="0" applyProtection="0"/>
    <xf numFmtId="0" fontId="20" fillId="34" borderId="1" applyNumberFormat="0" applyBorder="0" applyAlignment="0" applyProtection="0"/>
    <xf numFmtId="0" fontId="69" fillId="35" borderId="1" applyNumberFormat="0" applyBorder="0" applyAlignment="0" applyProtection="0"/>
    <xf numFmtId="0" fontId="69" fillId="36" borderId="1" applyNumberFormat="0" applyBorder="0" applyAlignment="0" applyProtection="0"/>
    <xf numFmtId="0" fontId="20" fillId="37" borderId="1" applyNumberFormat="0" applyBorder="0" applyAlignment="0" applyProtection="0"/>
    <xf numFmtId="0" fontId="20" fillId="38" borderId="1" applyNumberFormat="0" applyBorder="0" applyAlignment="0" applyProtection="0"/>
    <xf numFmtId="0" fontId="69" fillId="39" borderId="1" applyNumberFormat="0" applyBorder="0" applyAlignment="0" applyProtection="0"/>
    <xf numFmtId="0" fontId="69" fillId="40" borderId="1" applyNumberFormat="0" applyBorder="0" applyAlignment="0" applyProtection="0"/>
    <xf numFmtId="0" fontId="20" fillId="41" borderId="1" applyNumberFormat="0" applyBorder="0" applyAlignment="0" applyProtection="0"/>
    <xf numFmtId="0" fontId="20" fillId="42" borderId="1" applyNumberFormat="0" applyBorder="0" applyAlignment="0" applyProtection="0"/>
    <xf numFmtId="0" fontId="69" fillId="43" borderId="1" applyNumberFormat="0" applyBorder="0" applyAlignment="0" applyProtection="0"/>
    <xf numFmtId="0" fontId="69" fillId="44" borderId="1" applyNumberFormat="0" applyBorder="0" applyAlignment="0" applyProtection="0"/>
    <xf numFmtId="0" fontId="20" fillId="45" borderId="1" applyNumberFormat="0" applyBorder="0" applyAlignment="0" applyProtection="0"/>
    <xf numFmtId="0" fontId="20" fillId="46" borderId="1" applyNumberFormat="0" applyBorder="0" applyAlignment="0" applyProtection="0"/>
    <xf numFmtId="0" fontId="69" fillId="47" borderId="1" applyNumberFormat="0" applyBorder="0" applyAlignment="0" applyProtection="0"/>
    <xf numFmtId="0" fontId="69" fillId="48" borderId="1" applyNumberFormat="0" applyBorder="0" applyAlignment="0" applyProtection="0"/>
    <xf numFmtId="0" fontId="20" fillId="49" borderId="1" applyNumberFormat="0" applyBorder="0" applyAlignment="0" applyProtection="0"/>
    <xf numFmtId="0" fontId="20" fillId="50" borderId="1" applyNumberFormat="0" applyBorder="0" applyAlignment="0" applyProtection="0"/>
    <xf numFmtId="0" fontId="69" fillId="51" borderId="1" applyNumberFormat="0" applyBorder="0" applyAlignment="0" applyProtection="0"/>
    <xf numFmtId="0" fontId="69" fillId="52" borderId="1" applyNumberFormat="0" applyBorder="0" applyAlignment="0" applyProtection="0"/>
    <xf numFmtId="0" fontId="20" fillId="53" borderId="1" applyNumberFormat="0" applyBorder="0" applyAlignment="0" applyProtection="0"/>
    <xf numFmtId="0" fontId="20" fillId="54" borderId="1" applyNumberFormat="0" applyBorder="0" applyAlignment="0" applyProtection="0"/>
    <xf numFmtId="0" fontId="69" fillId="55" borderId="1" applyNumberFormat="0" applyBorder="0" applyAlignment="0" applyProtection="0"/>
    <xf numFmtId="0" fontId="70" fillId="0" borderId="1" applyNumberFormat="0" applyFill="0" applyBorder="0" applyAlignment="0" applyProtection="0"/>
    <xf numFmtId="0" fontId="85" fillId="0" borderId="1"/>
    <xf numFmtId="0" fontId="16" fillId="0" borderId="1"/>
    <xf numFmtId="9" fontId="16" fillId="0" borderId="1" applyFont="0" applyFill="0" applyBorder="0" applyAlignment="0" applyProtection="0"/>
    <xf numFmtId="43" fontId="85" fillId="0" borderId="1" applyFont="0" applyFill="0" applyBorder="0" applyAlignment="0" applyProtection="0"/>
    <xf numFmtId="9" fontId="85" fillId="0" borderId="1" applyFont="0" applyFill="0" applyBorder="0" applyAlignment="0" applyProtection="0"/>
    <xf numFmtId="0" fontId="85" fillId="0" borderId="1"/>
    <xf numFmtId="0" fontId="15" fillId="0" borderId="1"/>
    <xf numFmtId="0" fontId="20" fillId="0" borderId="1"/>
    <xf numFmtId="9" fontId="15" fillId="0" borderId="1" applyFont="0" applyFill="0" applyBorder="0" applyAlignment="0" applyProtection="0"/>
    <xf numFmtId="0" fontId="20" fillId="0" borderId="1"/>
    <xf numFmtId="0" fontId="20" fillId="0" borderId="1"/>
    <xf numFmtId="9" fontId="20" fillId="0" borderId="1" applyFont="0" applyFill="0" applyBorder="0" applyAlignment="0" applyProtection="0"/>
    <xf numFmtId="0" fontId="93" fillId="0" borderId="1"/>
    <xf numFmtId="9" fontId="93" fillId="0" borderId="1" applyFont="0" applyFill="0" applyBorder="0" applyAlignment="0" applyProtection="0"/>
    <xf numFmtId="0" fontId="40" fillId="0" borderId="1"/>
    <xf numFmtId="0" fontId="95" fillId="0" borderId="1"/>
    <xf numFmtId="43" fontId="14" fillId="0" borderId="1" applyFont="0" applyFill="0" applyBorder="0" applyAlignment="0" applyProtection="0"/>
    <xf numFmtId="0" fontId="13" fillId="0" borderId="1"/>
    <xf numFmtId="9" fontId="13" fillId="0" borderId="1" applyFont="0" applyFill="0" applyBorder="0" applyAlignment="0" applyProtection="0"/>
    <xf numFmtId="0" fontId="12" fillId="0" borderId="1"/>
    <xf numFmtId="0" fontId="96" fillId="0" borderId="1"/>
    <xf numFmtId="165" fontId="12" fillId="0" borderId="1" applyFont="0" applyFill="0" applyBorder="0" applyAlignment="0" applyProtection="0"/>
    <xf numFmtId="0" fontId="12" fillId="0" borderId="1"/>
    <xf numFmtId="0" fontId="12" fillId="0" borderId="1"/>
    <xf numFmtId="43" fontId="12" fillId="0" borderId="1" applyFont="0" applyFill="0" applyBorder="0" applyAlignment="0" applyProtection="0"/>
    <xf numFmtId="9" fontId="12" fillId="0" borderId="1" applyFont="0" applyFill="0" applyBorder="0" applyAlignment="0" applyProtection="0"/>
    <xf numFmtId="9" fontId="12" fillId="0" borderId="1" applyFont="0" applyFill="0" applyBorder="0" applyAlignment="0" applyProtection="0"/>
    <xf numFmtId="0" fontId="11" fillId="0" borderId="1"/>
    <xf numFmtId="0" fontId="12" fillId="0" borderId="1"/>
    <xf numFmtId="0" fontId="12" fillId="0" borderId="1"/>
    <xf numFmtId="0" fontId="40" fillId="0" borderId="1"/>
    <xf numFmtId="0" fontId="12" fillId="0" borderId="1"/>
    <xf numFmtId="0" fontId="11" fillId="0" borderId="1"/>
    <xf numFmtId="0" fontId="12" fillId="0" borderId="1"/>
    <xf numFmtId="0" fontId="10" fillId="0" borderId="1"/>
    <xf numFmtId="9" fontId="10" fillId="0" borderId="1" applyFont="0" applyFill="0" applyBorder="0" applyAlignment="0" applyProtection="0"/>
    <xf numFmtId="0" fontId="97" fillId="0" borderId="1"/>
    <xf numFmtId="0" fontId="9" fillId="0" borderId="1"/>
    <xf numFmtId="9" fontId="9" fillId="0" borderId="1" applyFont="0" applyFill="0" applyBorder="0" applyAlignment="0" applyProtection="0"/>
    <xf numFmtId="9" fontId="97" fillId="0" borderId="1" applyFont="0" applyFill="0" applyBorder="0" applyAlignment="0" applyProtection="0"/>
    <xf numFmtId="0" fontId="8" fillId="0" borderId="1"/>
    <xf numFmtId="0" fontId="97" fillId="0" borderId="1"/>
    <xf numFmtId="0" fontId="7" fillId="0" borderId="1"/>
    <xf numFmtId="43" fontId="40" fillId="0" borderId="1" applyFont="0" applyFill="0" applyBorder="0" applyAlignment="0" applyProtection="0"/>
    <xf numFmtId="0" fontId="6" fillId="0" borderId="1"/>
    <xf numFmtId="0" fontId="5" fillId="0" borderId="1"/>
    <xf numFmtId="0" fontId="12" fillId="0" borderId="1"/>
    <xf numFmtId="9" fontId="5" fillId="0" borderId="1" applyFont="0" applyFill="0" applyBorder="0" applyAlignment="0" applyProtection="0"/>
    <xf numFmtId="0" fontId="99" fillId="0" borderId="1"/>
    <xf numFmtId="9" fontId="99" fillId="0" borderId="1" applyFont="0" applyFill="0" applyBorder="0" applyAlignment="0" applyProtection="0"/>
    <xf numFmtId="0" fontId="99" fillId="0" borderId="1"/>
    <xf numFmtId="0" fontId="40" fillId="0" borderId="1"/>
    <xf numFmtId="9" fontId="40" fillId="0" borderId="1" applyFont="0" applyFill="0" applyBorder="0" applyAlignment="0" applyProtection="0"/>
    <xf numFmtId="0" fontId="100" fillId="0" borderId="1"/>
    <xf numFmtId="0" fontId="4" fillId="0" borderId="1"/>
    <xf numFmtId="9" fontId="4" fillId="0" borderId="1" applyFont="0" applyFill="0" applyBorder="0" applyAlignment="0" applyProtection="0"/>
    <xf numFmtId="0" fontId="3" fillId="0" borderId="1"/>
    <xf numFmtId="9" fontId="3" fillId="0" borderId="1" applyFont="0" applyFill="0" applyBorder="0" applyAlignment="0" applyProtection="0"/>
    <xf numFmtId="0" fontId="2" fillId="0" borderId="1"/>
    <xf numFmtId="9" fontId="2" fillId="0" borderId="1" applyFont="0" applyFill="0" applyBorder="0" applyAlignment="0" applyProtection="0"/>
    <xf numFmtId="43" fontId="47" fillId="0" borderId="1" applyFont="0" applyFill="0" applyBorder="0" applyAlignment="0" applyProtection="0"/>
  </cellStyleXfs>
  <cellXfs count="564">
    <xf numFmtId="0" fontId="0" fillId="0" borderId="0" xfId="0"/>
    <xf numFmtId="3" fontId="42" fillId="0" borderId="1" xfId="0" applyNumberFormat="1" applyFont="1" applyBorder="1"/>
    <xf numFmtId="0" fontId="45" fillId="0" borderId="1" xfId="30" applyFont="1" applyFill="1" applyBorder="1" applyAlignment="1"/>
    <xf numFmtId="0" fontId="91" fillId="25" borderId="1" xfId="0" applyFont="1" applyFill="1" applyBorder="1" applyAlignment="1">
      <alignment vertical="center"/>
    </xf>
    <xf numFmtId="0" fontId="42" fillId="0" borderId="1" xfId="16" applyFont="1" applyBorder="1"/>
    <xf numFmtId="0" fontId="42" fillId="0" borderId="1" xfId="30" applyFont="1" applyBorder="1"/>
    <xf numFmtId="167" fontId="42" fillId="0" borderId="1" xfId="270" applyNumberFormat="1" applyFont="1" applyBorder="1"/>
    <xf numFmtId="0" fontId="42" fillId="0" borderId="1" xfId="0" applyFont="1" applyBorder="1"/>
    <xf numFmtId="0" fontId="42" fillId="0" borderId="1" xfId="266" applyFont="1" applyBorder="1"/>
    <xf numFmtId="0" fontId="42" fillId="0" borderId="1" xfId="23" applyFont="1" applyBorder="1"/>
    <xf numFmtId="0" fontId="45" fillId="0" borderId="1" xfId="3" applyFont="1" applyFill="1" applyBorder="1" applyAlignment="1"/>
    <xf numFmtId="0" fontId="42" fillId="0" borderId="1" xfId="0" applyFont="1" applyBorder="1" applyAlignment="1">
      <alignment horizontal="left" vertical="center"/>
    </xf>
    <xf numFmtId="0" fontId="94" fillId="0" borderId="1" xfId="263" applyFont="1" applyBorder="1"/>
    <xf numFmtId="0" fontId="42" fillId="0" borderId="1" xfId="109" applyFont="1" applyBorder="1"/>
    <xf numFmtId="3" fontId="90" fillId="18" borderId="1" xfId="0" applyNumberFormat="1" applyFont="1" applyFill="1" applyBorder="1" applyAlignment="1">
      <alignment vertical="center"/>
    </xf>
    <xf numFmtId="10" fontId="92" fillId="18" borderId="1" xfId="0" applyNumberFormat="1" applyFont="1" applyFill="1" applyBorder="1" applyAlignment="1">
      <alignment horizontal="center" vertical="center"/>
    </xf>
    <xf numFmtId="10" fontId="42" fillId="0" borderId="1" xfId="171" applyNumberFormat="1" applyFont="1" applyBorder="1"/>
    <xf numFmtId="0" fontId="42" fillId="0" borderId="1" xfId="123" applyFont="1" applyBorder="1"/>
    <xf numFmtId="0" fontId="45" fillId="0" borderId="1" xfId="16" applyFont="1" applyBorder="1"/>
    <xf numFmtId="166" fontId="42" fillId="0" borderId="1" xfId="271" applyNumberFormat="1" applyFont="1" applyBorder="1"/>
    <xf numFmtId="166" fontId="42" fillId="0" borderId="1" xfId="272" applyNumberFormat="1" applyFont="1" applyBorder="1"/>
    <xf numFmtId="0" fontId="42" fillId="0" borderId="1" xfId="276" applyFont="1" applyBorder="1"/>
    <xf numFmtId="0" fontId="42" fillId="0" borderId="1" xfId="276" applyFont="1" applyBorder="1" applyAlignment="1">
      <alignment horizontal="left" vertical="center"/>
    </xf>
    <xf numFmtId="173" fontId="87" fillId="8" borderId="1" xfId="266" applyNumberFormat="1" applyFont="1" applyFill="1" applyBorder="1" applyAlignment="1">
      <alignment horizontal="center" vertical="center" wrapText="1"/>
    </xf>
    <xf numFmtId="0" fontId="42" fillId="0" borderId="1" xfId="266" applyFont="1" applyBorder="1" applyAlignment="1">
      <alignment horizontal="left" vertical="center"/>
    </xf>
    <xf numFmtId="0" fontId="90" fillId="0" borderId="1" xfId="0" applyFont="1" applyBorder="1"/>
    <xf numFmtId="0" fontId="42" fillId="5" borderId="1" xfId="0" applyFont="1" applyFill="1" applyBorder="1"/>
    <xf numFmtId="0" fontId="42" fillId="4" borderId="1" xfId="0" applyFont="1" applyFill="1" applyBorder="1"/>
    <xf numFmtId="0" fontId="42" fillId="0" borderId="0" xfId="0" applyFont="1"/>
    <xf numFmtId="10" fontId="42" fillId="0" borderId="0" xfId="138" applyNumberFormat="1" applyFont="1"/>
    <xf numFmtId="17" fontId="86" fillId="0" borderId="1" xfId="23" applyNumberFormat="1" applyFont="1"/>
    <xf numFmtId="0" fontId="42" fillId="24" borderId="1" xfId="0" applyFont="1" applyFill="1" applyBorder="1" applyAlignment="1">
      <alignment horizontal="center" vertical="center" wrapText="1"/>
    </xf>
    <xf numFmtId="2" fontId="42" fillId="7" borderId="1" xfId="81" applyNumberFormat="1" applyFont="1" applyFill="1" applyBorder="1" applyAlignment="1">
      <alignment horizontal="center" vertical="center"/>
    </xf>
    <xf numFmtId="0" fontId="42" fillId="0" borderId="1" xfId="123" applyFont="1" applyBorder="1" applyAlignment="1">
      <alignment horizontal="center"/>
    </xf>
    <xf numFmtId="0" fontId="90" fillId="21" borderId="16" xfId="0" applyFont="1" applyFill="1" applyBorder="1" applyAlignment="1">
      <alignment horizontal="left" vertical="center"/>
    </xf>
    <xf numFmtId="0" fontId="90" fillId="21" borderId="16" xfId="0" applyFont="1" applyFill="1" applyBorder="1" applyAlignment="1">
      <alignment horizontal="center" vertical="center" wrapText="1"/>
    </xf>
    <xf numFmtId="0" fontId="90" fillId="21" borderId="16" xfId="0" applyFont="1" applyFill="1" applyBorder="1" applyAlignment="1">
      <alignment horizontal="center" vertical="center"/>
    </xf>
    <xf numFmtId="0" fontId="90" fillId="21" borderId="15" xfId="0" applyFont="1" applyFill="1" applyBorder="1" applyAlignment="1">
      <alignment horizontal="center" vertical="center" wrapText="1"/>
    </xf>
    <xf numFmtId="3" fontId="42" fillId="0" borderId="17" xfId="0" applyNumberFormat="1" applyFont="1" applyBorder="1"/>
    <xf numFmtId="3" fontId="42" fillId="0" borderId="18" xfId="0" applyNumberFormat="1" applyFont="1" applyBorder="1"/>
    <xf numFmtId="3" fontId="90" fillId="18" borderId="16" xfId="0" applyNumberFormat="1" applyFont="1" applyFill="1" applyBorder="1" applyAlignment="1">
      <alignment vertical="center"/>
    </xf>
    <xf numFmtId="10" fontId="92" fillId="18" borderId="16" xfId="0" applyNumberFormat="1" applyFont="1" applyFill="1" applyBorder="1" applyAlignment="1">
      <alignment horizontal="center" vertical="center"/>
    </xf>
    <xf numFmtId="0" fontId="91" fillId="0" borderId="0" xfId="0" applyFont="1" applyAlignment="1">
      <alignment vertical="center"/>
    </xf>
    <xf numFmtId="3" fontId="98" fillId="18" borderId="16" xfId="0" applyNumberFormat="1" applyFont="1" applyFill="1" applyBorder="1" applyAlignment="1">
      <alignment vertical="center"/>
    </xf>
    <xf numFmtId="0" fontId="91" fillId="25" borderId="0" xfId="0" applyFont="1" applyFill="1" applyAlignment="1">
      <alignment vertical="center"/>
    </xf>
    <xf numFmtId="10" fontId="91" fillId="25" borderId="0" xfId="0" applyNumberFormat="1" applyFont="1" applyFill="1" applyAlignment="1">
      <alignment vertical="center"/>
    </xf>
    <xf numFmtId="10" fontId="42" fillId="0" borderId="1" xfId="271" applyNumberFormat="1" applyFont="1"/>
    <xf numFmtId="0" fontId="94" fillId="0" borderId="0" xfId="0" applyFont="1"/>
    <xf numFmtId="2" fontId="42" fillId="7" borderId="1" xfId="81" applyNumberFormat="1" applyFont="1" applyFill="1" applyAlignment="1">
      <alignment horizontal="center" vertical="center"/>
    </xf>
    <xf numFmtId="2" fontId="90" fillId="7" borderId="1" xfId="81" applyNumberFormat="1" applyFont="1" applyFill="1" applyAlignment="1">
      <alignment horizontal="center" vertical="center"/>
    </xf>
    <xf numFmtId="2" fontId="42" fillId="0" borderId="1" xfId="269" applyNumberFormat="1" applyFont="1" applyFill="1"/>
    <xf numFmtId="0" fontId="42" fillId="0" borderId="1" xfId="30" applyFont="1" applyBorder="1" applyAlignment="1">
      <alignment horizontal="center"/>
    </xf>
    <xf numFmtId="3" fontId="42" fillId="0" borderId="1" xfId="30" applyNumberFormat="1" applyFont="1" applyBorder="1"/>
    <xf numFmtId="10" fontId="42" fillId="0" borderId="1" xfId="30" applyNumberFormat="1" applyFont="1" applyBorder="1"/>
    <xf numFmtId="3" fontId="90" fillId="0" borderId="1" xfId="30" applyNumberFormat="1" applyFont="1" applyBorder="1"/>
    <xf numFmtId="17" fontId="42" fillId="0" borderId="1" xfId="30" applyNumberFormat="1" applyFont="1" applyBorder="1" applyAlignment="1">
      <alignment horizontal="center"/>
    </xf>
    <xf numFmtId="0" fontId="90" fillId="0" borderId="1" xfId="30" applyFont="1" applyBorder="1"/>
    <xf numFmtId="0" fontId="87" fillId="12" borderId="1" xfId="292" applyFont="1" applyFill="1" applyAlignment="1">
      <alignment horizontal="center"/>
    </xf>
    <xf numFmtId="0" fontId="88" fillId="22" borderId="1" xfId="292" applyFont="1" applyFill="1"/>
    <xf numFmtId="0" fontId="88" fillId="23" borderId="1" xfId="292" applyFont="1" applyFill="1"/>
    <xf numFmtId="0" fontId="86" fillId="0" borderId="13" xfId="292" applyFont="1" applyBorder="1"/>
    <xf numFmtId="169" fontId="86" fillId="0" borderId="13" xfId="292" applyNumberFormat="1" applyFont="1" applyBorder="1"/>
    <xf numFmtId="0" fontId="86" fillId="0" borderId="1" xfId="292" applyFont="1" applyBorder="1"/>
    <xf numFmtId="3" fontId="86" fillId="0" borderId="1" xfId="292" applyNumberFormat="1" applyFont="1" applyBorder="1"/>
    <xf numFmtId="3" fontId="42" fillId="0" borderId="1" xfId="269" applyNumberFormat="1" applyFont="1" applyBorder="1"/>
    <xf numFmtId="3" fontId="42" fillId="0" borderId="1" xfId="269" applyNumberFormat="1" applyFont="1" applyFill="1"/>
    <xf numFmtId="2" fontId="42" fillId="0" borderId="0" xfId="0" applyNumberFormat="1" applyFont="1"/>
    <xf numFmtId="0" fontId="91" fillId="9" borderId="0" xfId="0" applyFont="1" applyFill="1"/>
    <xf numFmtId="4" fontId="91" fillId="59" borderId="0" xfId="0" applyNumberFormat="1" applyFont="1" applyFill="1"/>
    <xf numFmtId="0" fontId="91" fillId="14" borderId="0" xfId="0" applyFont="1" applyFill="1"/>
    <xf numFmtId="4" fontId="91" fillId="60" borderId="0" xfId="0" applyNumberFormat="1" applyFont="1" applyFill="1"/>
    <xf numFmtId="0" fontId="42" fillId="0" borderId="1" xfId="23" applyFont="1"/>
    <xf numFmtId="0" fontId="42" fillId="0" borderId="1" xfId="269" applyFont="1"/>
    <xf numFmtId="0" fontId="42" fillId="0" borderId="1" xfId="297" applyFont="1"/>
    <xf numFmtId="10" fontId="42" fillId="0" borderId="1" xfId="298" applyNumberFormat="1" applyFont="1" applyBorder="1"/>
    <xf numFmtId="0" fontId="42" fillId="0" borderId="1" xfId="299" applyFont="1"/>
    <xf numFmtId="0" fontId="42" fillId="0" borderId="1" xfId="300" applyFont="1"/>
    <xf numFmtId="0" fontId="42" fillId="0" borderId="1" xfId="23" applyFont="1" applyAlignment="1">
      <alignment horizontal="left"/>
    </xf>
    <xf numFmtId="0" fontId="42" fillId="0" borderId="1" xfId="23" applyFont="1" applyAlignment="1">
      <alignment horizontal="center"/>
    </xf>
    <xf numFmtId="3" fontId="42" fillId="0" borderId="1" xfId="23" applyNumberFormat="1" applyFont="1" applyAlignment="1">
      <alignment wrapText="1"/>
    </xf>
    <xf numFmtId="3" fontId="42" fillId="0" borderId="1" xfId="23" applyNumberFormat="1" applyFont="1"/>
    <xf numFmtId="0" fontId="42" fillId="0" borderId="1" xfId="300" applyFont="1" applyAlignment="1">
      <alignment horizontal="left"/>
    </xf>
    <xf numFmtId="0" fontId="90" fillId="0" borderId="1" xfId="23" applyFont="1"/>
    <xf numFmtId="0" fontId="42" fillId="0" borderId="1" xfId="275" applyFont="1"/>
    <xf numFmtId="0" fontId="42" fillId="0" borderId="12" xfId="300" applyFont="1" applyBorder="1"/>
    <xf numFmtId="0" fontId="42" fillId="0" borderId="12" xfId="275" applyFont="1" applyBorder="1"/>
    <xf numFmtId="175" fontId="86" fillId="57" borderId="1" xfId="292" applyNumberFormat="1" applyFont="1" applyFill="1" applyAlignment="1">
      <alignment horizontal="right" vertical="center"/>
    </xf>
    <xf numFmtId="0" fontId="42" fillId="0" borderId="1" xfId="260" applyFont="1"/>
    <xf numFmtId="3" fontId="86" fillId="0" borderId="1" xfId="260" applyNumberFormat="1" applyFont="1"/>
    <xf numFmtId="0" fontId="42" fillId="4" borderId="0" xfId="0" applyFont="1" applyFill="1"/>
    <xf numFmtId="0" fontId="89" fillId="8" borderId="0" xfId="0" applyFont="1" applyFill="1" applyAlignment="1">
      <alignment horizontal="center" vertical="center" wrapText="1"/>
    </xf>
    <xf numFmtId="4" fontId="89" fillId="8" borderId="0" xfId="0" applyNumberFormat="1" applyFont="1" applyFill="1" applyAlignment="1">
      <alignment horizontal="center" vertical="center" wrapText="1"/>
    </xf>
    <xf numFmtId="0" fontId="42" fillId="0" borderId="1" xfId="304" applyFont="1"/>
    <xf numFmtId="10" fontId="42" fillId="0" borderId="1" xfId="305" applyNumberFormat="1" applyFont="1" applyBorder="1"/>
    <xf numFmtId="3" fontId="92" fillId="0" borderId="1" xfId="304" applyNumberFormat="1" applyFont="1" applyAlignment="1">
      <alignment horizontal="right" vertical="center"/>
    </xf>
    <xf numFmtId="0" fontId="42" fillId="0" borderId="1" xfId="304" applyFont="1" applyAlignment="1">
      <alignment horizontal="center"/>
    </xf>
    <xf numFmtId="0" fontId="86" fillId="0" borderId="1" xfId="304" applyFont="1"/>
    <xf numFmtId="10" fontId="90" fillId="0" borderId="1" xfId="305" applyNumberFormat="1" applyFont="1" applyBorder="1"/>
    <xf numFmtId="166" fontId="42" fillId="0" borderId="1" xfId="305" applyNumberFormat="1" applyFont="1" applyBorder="1"/>
    <xf numFmtId="0" fontId="42" fillId="0" borderId="1" xfId="304" applyFont="1" applyAlignment="1">
      <alignment horizontal="left"/>
    </xf>
    <xf numFmtId="0" fontId="86" fillId="0" borderId="1" xfId="304" applyFont="1" applyAlignment="1">
      <alignment horizontal="center"/>
    </xf>
    <xf numFmtId="0" fontId="87" fillId="63" borderId="1" xfId="7" applyFont="1" applyFill="1" applyAlignment="1">
      <alignment horizontal="center" vertical="center" wrapText="1"/>
    </xf>
    <xf numFmtId="9" fontId="87" fillId="63" borderId="1" xfId="31" applyFont="1" applyFill="1" applyAlignment="1">
      <alignment horizontal="center" vertical="center" wrapText="1"/>
    </xf>
    <xf numFmtId="0" fontId="92" fillId="2" borderId="24" xfId="7" applyFont="1" applyFill="1" applyBorder="1" applyAlignment="1">
      <alignment horizontal="left" vertical="center"/>
    </xf>
    <xf numFmtId="3" fontId="91" fillId="0" borderId="1" xfId="7" applyNumberFormat="1" applyFont="1" applyAlignment="1">
      <alignment horizontal="center" vertical="center"/>
    </xf>
    <xf numFmtId="0" fontId="92" fillId="2" borderId="25" xfId="7" applyFont="1" applyFill="1" applyBorder="1" applyAlignment="1">
      <alignment horizontal="left" vertical="center"/>
    </xf>
    <xf numFmtId="3" fontId="91" fillId="10" borderId="1" xfId="7" applyNumberFormat="1" applyFont="1" applyFill="1" applyAlignment="1">
      <alignment horizontal="center" vertical="center"/>
    </xf>
    <xf numFmtId="0" fontId="92" fillId="2" borderId="26" xfId="7" applyFont="1" applyFill="1" applyBorder="1" applyAlignment="1">
      <alignment horizontal="left" vertical="center"/>
    </xf>
    <xf numFmtId="179" fontId="91" fillId="7" borderId="1" xfId="277" applyNumberFormat="1" applyFont="1" applyFill="1" applyBorder="1" applyAlignment="1">
      <alignment horizontal="center" vertical="center"/>
    </xf>
    <xf numFmtId="0" fontId="91" fillId="7" borderId="17" xfId="277" applyFont="1" applyFill="1" applyBorder="1" applyAlignment="1"/>
    <xf numFmtId="179" fontId="91" fillId="7" borderId="18" xfId="277" applyNumberFormat="1" applyFont="1" applyFill="1" applyBorder="1" applyAlignment="1">
      <alignment horizontal="center" vertical="center"/>
    </xf>
    <xf numFmtId="179" fontId="91" fillId="7" borderId="37" xfId="277" applyNumberFormat="1" applyFont="1" applyFill="1" applyBorder="1" applyAlignment="1">
      <alignment horizontal="center" vertical="center"/>
    </xf>
    <xf numFmtId="180" fontId="91" fillId="7" borderId="1" xfId="277" applyNumberFormat="1" applyFont="1" applyFill="1" applyBorder="1" applyAlignment="1">
      <alignment horizontal="center" vertical="center"/>
    </xf>
    <xf numFmtId="0" fontId="92" fillId="10" borderId="39" xfId="277" applyFont="1" applyFill="1" applyBorder="1" applyAlignment="1">
      <alignment horizontal="left" vertical="center" wrapText="1"/>
    </xf>
    <xf numFmtId="177" fontId="92" fillId="10" borderId="40" xfId="277" applyNumberFormat="1" applyFont="1" applyFill="1" applyBorder="1" applyAlignment="1">
      <alignment horizontal="center" vertical="center" wrapText="1"/>
    </xf>
    <xf numFmtId="177" fontId="92" fillId="65" borderId="40" xfId="277" applyNumberFormat="1" applyFont="1" applyFill="1" applyBorder="1" applyAlignment="1">
      <alignment horizontal="center" vertical="center" wrapText="1"/>
    </xf>
    <xf numFmtId="166" fontId="92" fillId="10" borderId="40" xfId="41" applyNumberFormat="1" applyFont="1" applyFill="1" applyBorder="1" applyAlignment="1">
      <alignment horizontal="center" vertical="center" wrapText="1"/>
    </xf>
    <xf numFmtId="2" fontId="92" fillId="10" borderId="40" xfId="270" applyNumberFormat="1" applyFont="1" applyFill="1" applyBorder="1" applyAlignment="1">
      <alignment horizontal="center" vertical="center" wrapText="1"/>
    </xf>
    <xf numFmtId="0" fontId="87" fillId="63" borderId="0" xfId="0" applyFont="1" applyFill="1" applyAlignment="1">
      <alignment horizontal="center" vertical="center" wrapText="1"/>
    </xf>
    <xf numFmtId="0" fontId="92" fillId="2" borderId="0" xfId="0" applyFont="1" applyFill="1" applyAlignment="1">
      <alignment horizontal="left" vertical="center"/>
    </xf>
    <xf numFmtId="3" fontId="91" fillId="10" borderId="0" xfId="0" applyNumberFormat="1" applyFont="1" applyFill="1" applyAlignment="1">
      <alignment horizontal="center" vertical="center"/>
    </xf>
    <xf numFmtId="0" fontId="91" fillId="10" borderId="0" xfId="0" applyFont="1" applyFill="1" applyAlignment="1">
      <alignment horizontal="center" vertical="center"/>
    </xf>
    <xf numFmtId="3" fontId="91" fillId="0" borderId="0" xfId="0" applyNumberFormat="1" applyFont="1" applyAlignment="1">
      <alignment horizontal="center" vertical="center"/>
    </xf>
    <xf numFmtId="3" fontId="92" fillId="10" borderId="0" xfId="0" applyNumberFormat="1" applyFont="1" applyFill="1" applyAlignment="1">
      <alignment horizontal="center" vertical="center"/>
    </xf>
    <xf numFmtId="10" fontId="91" fillId="10" borderId="0" xfId="0" applyNumberFormat="1" applyFont="1" applyFill="1" applyAlignment="1">
      <alignment horizontal="center" vertical="center"/>
    </xf>
    <xf numFmtId="0" fontId="91" fillId="0" borderId="0" xfId="0" applyFont="1" applyAlignment="1">
      <alignment horizontal="center" vertical="center"/>
    </xf>
    <xf numFmtId="10" fontId="91" fillId="0" borderId="0" xfId="0" applyNumberFormat="1" applyFont="1" applyAlignment="1">
      <alignment horizontal="center" vertical="center"/>
    </xf>
    <xf numFmtId="0" fontId="92" fillId="10" borderId="0" xfId="0" applyFont="1" applyFill="1" applyAlignment="1">
      <alignment horizontal="center" vertical="center"/>
    </xf>
    <xf numFmtId="10" fontId="92" fillId="10" borderId="0" xfId="0" applyNumberFormat="1" applyFont="1" applyFill="1" applyAlignment="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87" fillId="63" borderId="0" xfId="0" applyFont="1" applyFill="1" applyAlignment="1">
      <alignment horizontal="center" vertical="center"/>
    </xf>
    <xf numFmtId="3" fontId="91" fillId="10" borderId="0" xfId="0" applyNumberFormat="1" applyFont="1" applyFill="1" applyAlignment="1">
      <alignment horizontal="justify" vertical="center"/>
    </xf>
    <xf numFmtId="3" fontId="91" fillId="0" borderId="0" xfId="0" applyNumberFormat="1" applyFont="1" applyAlignment="1">
      <alignment horizontal="justify" vertical="center"/>
    </xf>
    <xf numFmtId="0" fontId="92" fillId="0" borderId="0" xfId="0" applyFont="1" applyAlignment="1">
      <alignment horizontal="center" vertical="center"/>
    </xf>
    <xf numFmtId="0" fontId="90" fillId="58" borderId="0" xfId="0" applyFont="1" applyFill="1" applyAlignment="1">
      <alignment horizontal="left" vertical="center" wrapText="1"/>
    </xf>
    <xf numFmtId="3" fontId="90" fillId="58" borderId="0" xfId="0" applyNumberFormat="1" applyFont="1" applyFill="1" applyAlignment="1">
      <alignment horizontal="left" vertical="center" wrapText="1"/>
    </xf>
    <xf numFmtId="10" fontId="90" fillId="58" borderId="0" xfId="0" applyNumberFormat="1" applyFont="1" applyFill="1" applyAlignment="1">
      <alignment horizontal="left" vertical="center" wrapText="1"/>
    </xf>
    <xf numFmtId="4" fontId="90" fillId="58" borderId="0" xfId="0" applyNumberFormat="1" applyFont="1" applyFill="1" applyAlignment="1">
      <alignment horizontal="left" vertical="center" wrapText="1"/>
    </xf>
    <xf numFmtId="0" fontId="90" fillId="70" borderId="0" xfId="0" applyFont="1" applyFill="1" applyAlignment="1">
      <alignment horizontal="left" vertical="center" wrapText="1"/>
    </xf>
    <xf numFmtId="3" fontId="90" fillId="70" borderId="0" xfId="0" applyNumberFormat="1" applyFont="1" applyFill="1" applyAlignment="1">
      <alignment horizontal="left" vertical="center" wrapText="1"/>
    </xf>
    <xf numFmtId="10" fontId="90" fillId="70" borderId="0" xfId="0" applyNumberFormat="1" applyFont="1" applyFill="1" applyAlignment="1">
      <alignment horizontal="left" vertical="center" wrapText="1"/>
    </xf>
    <xf numFmtId="4" fontId="90" fillId="70" borderId="0" xfId="0" applyNumberFormat="1" applyFont="1" applyFill="1" applyAlignment="1">
      <alignment horizontal="left" vertical="center" wrapText="1"/>
    </xf>
    <xf numFmtId="0" fontId="42" fillId="56" borderId="0" xfId="0" applyFont="1" applyFill="1" applyAlignment="1">
      <alignment horizontal="left" vertical="center"/>
    </xf>
    <xf numFmtId="3" fontId="42" fillId="56" borderId="0" xfId="0" applyNumberFormat="1" applyFont="1" applyFill="1" applyAlignment="1">
      <alignment horizontal="left" vertical="center"/>
    </xf>
    <xf numFmtId="10" fontId="42" fillId="56" borderId="0" xfId="0" applyNumberFormat="1" applyFont="1" applyFill="1" applyAlignment="1">
      <alignment horizontal="left" vertical="center"/>
    </xf>
    <xf numFmtId="4" fontId="42" fillId="56" borderId="0" xfId="0" applyNumberFormat="1" applyFont="1" applyFill="1" applyAlignment="1">
      <alignment horizontal="left" vertical="center"/>
    </xf>
    <xf numFmtId="0" fontId="42" fillId="0" borderId="0" xfId="0" applyFont="1" applyAlignment="1">
      <alignment horizontal="left" vertical="center"/>
    </xf>
    <xf numFmtId="3" fontId="42" fillId="0" borderId="0" xfId="0" applyNumberFormat="1" applyFont="1" applyAlignment="1">
      <alignment horizontal="left" vertical="center"/>
    </xf>
    <xf numFmtId="10" fontId="42" fillId="0" borderId="0" xfId="0" applyNumberFormat="1" applyFont="1" applyAlignment="1">
      <alignment horizontal="left" vertical="center"/>
    </xf>
    <xf numFmtId="4" fontId="42" fillId="0" borderId="0" xfId="0" applyNumberFormat="1" applyFont="1" applyAlignment="1">
      <alignment horizontal="left" vertical="center"/>
    </xf>
    <xf numFmtId="0" fontId="89" fillId="12" borderId="0" xfId="0" applyFont="1" applyFill="1" applyAlignment="1">
      <alignment horizontal="left" vertical="center" wrapText="1"/>
    </xf>
    <xf numFmtId="0" fontId="89" fillId="12" borderId="16" xfId="292" applyFont="1" applyFill="1" applyBorder="1" applyAlignment="1">
      <alignment horizontal="center"/>
    </xf>
    <xf numFmtId="0" fontId="89" fillId="12" borderId="16" xfId="292" applyFont="1" applyFill="1" applyBorder="1"/>
    <xf numFmtId="0" fontId="89" fillId="12" borderId="16" xfId="117" applyFont="1" applyFill="1" applyBorder="1" applyAlignment="1">
      <alignment horizontal="left"/>
    </xf>
    <xf numFmtId="0" fontId="86" fillId="12" borderId="16" xfId="292" applyFont="1" applyFill="1" applyBorder="1"/>
    <xf numFmtId="166" fontId="42" fillId="0" borderId="1" xfId="271" applyNumberFormat="1" applyFont="1"/>
    <xf numFmtId="167" fontId="42" fillId="0" borderId="1" xfId="270" applyNumberFormat="1" applyFont="1"/>
    <xf numFmtId="167" fontId="42" fillId="0" borderId="1" xfId="270" applyNumberFormat="1" applyFont="1" applyAlignment="1">
      <alignment horizontal="right"/>
    </xf>
    <xf numFmtId="0" fontId="89" fillId="12" borderId="1" xfId="292" applyFont="1" applyFill="1"/>
    <xf numFmtId="167" fontId="90" fillId="0" borderId="16" xfId="270" applyNumberFormat="1" applyFont="1" applyBorder="1" applyAlignment="1">
      <alignment horizontal="center"/>
    </xf>
    <xf numFmtId="166" fontId="42" fillId="0" borderId="16" xfId="271" applyNumberFormat="1" applyFont="1" applyBorder="1" applyAlignment="1">
      <alignment horizontal="center"/>
    </xf>
    <xf numFmtId="49" fontId="89" fillId="12" borderId="1" xfId="117" applyNumberFormat="1" applyFont="1" applyFill="1" applyAlignment="1">
      <alignment horizontal="center"/>
    </xf>
    <xf numFmtId="49" fontId="90" fillId="0" borderId="16" xfId="117" applyNumberFormat="1" applyFont="1" applyBorder="1" applyAlignment="1">
      <alignment horizontal="center"/>
    </xf>
    <xf numFmtId="166" fontId="42" fillId="0" borderId="16" xfId="271" applyNumberFormat="1" applyFont="1" applyFill="1" applyBorder="1" applyAlignment="1">
      <alignment horizontal="center"/>
    </xf>
    <xf numFmtId="0" fontId="89" fillId="12" borderId="1" xfId="117" applyFont="1" applyFill="1" applyAlignment="1">
      <alignment horizontal="left"/>
    </xf>
    <xf numFmtId="0" fontId="101" fillId="12" borderId="1" xfId="292" applyFont="1" applyFill="1"/>
    <xf numFmtId="0" fontId="89" fillId="12" borderId="1" xfId="292" applyFont="1" applyFill="1" applyAlignment="1">
      <alignment horizontal="center"/>
    </xf>
    <xf numFmtId="166" fontId="42" fillId="0" borderId="27" xfId="271" applyNumberFormat="1" applyFont="1" applyFill="1" applyBorder="1" applyAlignment="1">
      <alignment horizontal="center"/>
    </xf>
    <xf numFmtId="0" fontId="89" fillId="12" borderId="0" xfId="0" applyFont="1" applyFill="1" applyAlignment="1">
      <alignment horizontal="left" vertical="center" wrapText="1"/>
    </xf>
    <xf numFmtId="0" fontId="87" fillId="63" borderId="32" xfId="277" applyFont="1" applyFill="1" applyBorder="1" applyAlignment="1">
      <alignment horizontal="center" vertical="center" wrapText="1"/>
    </xf>
    <xf numFmtId="0" fontId="87" fillId="63" borderId="33" xfId="277" applyFont="1" applyFill="1" applyBorder="1" applyAlignment="1">
      <alignment horizontal="center" vertical="center" wrapText="1"/>
    </xf>
    <xf numFmtId="0" fontId="87" fillId="64" borderId="32" xfId="277" applyFont="1" applyFill="1" applyBorder="1" applyAlignment="1">
      <alignment horizontal="center" vertical="center" wrapText="1"/>
    </xf>
    <xf numFmtId="0" fontId="87" fillId="64" borderId="33" xfId="277" applyFont="1" applyFill="1" applyBorder="1" applyAlignment="1">
      <alignment horizontal="center" vertical="center" wrapText="1"/>
    </xf>
    <xf numFmtId="0" fontId="87" fillId="64" borderId="34" xfId="277" applyFont="1" applyFill="1" applyBorder="1" applyAlignment="1">
      <alignment horizontal="center" vertical="center" wrapText="1"/>
    </xf>
    <xf numFmtId="0" fontId="89" fillId="12" borderId="16" xfId="292" applyFont="1" applyFill="1" applyBorder="1" applyAlignment="1">
      <alignment horizontal="center" vertical="center"/>
    </xf>
    <xf numFmtId="0" fontId="89" fillId="12" borderId="16" xfId="292" applyFont="1" applyFill="1" applyBorder="1" applyAlignment="1">
      <alignment horizontal="center"/>
    </xf>
    <xf numFmtId="0" fontId="89" fillId="12" borderId="16" xfId="292" applyFont="1" applyFill="1" applyBorder="1" applyAlignment="1">
      <alignment horizontal="center" vertical="center" wrapText="1"/>
    </xf>
    <xf numFmtId="0" fontId="89" fillId="12" borderId="27" xfId="117" applyFont="1" applyFill="1" applyBorder="1" applyAlignment="1">
      <alignment horizontal="center" vertical="center" wrapText="1"/>
    </xf>
    <xf numFmtId="0" fontId="89" fillId="12" borderId="28" xfId="117" applyFont="1" applyFill="1" applyBorder="1" applyAlignment="1">
      <alignment horizontal="center" vertical="center" wrapText="1"/>
    </xf>
    <xf numFmtId="0" fontId="89" fillId="12" borderId="41" xfId="117" applyFont="1" applyFill="1" applyBorder="1" applyAlignment="1">
      <alignment horizontal="center" vertical="center" wrapText="1"/>
    </xf>
    <xf numFmtId="0" fontId="89" fillId="12" borderId="27" xfId="292" applyFont="1" applyFill="1" applyBorder="1" applyAlignment="1">
      <alignment horizontal="center"/>
    </xf>
    <xf numFmtId="0" fontId="89" fillId="12" borderId="28" xfId="292" applyFont="1" applyFill="1" applyBorder="1" applyAlignment="1">
      <alignment horizontal="center"/>
    </xf>
    <xf numFmtId="0" fontId="89" fillId="12" borderId="41" xfId="292" applyFont="1" applyFill="1" applyBorder="1" applyAlignment="1">
      <alignment horizontal="center"/>
    </xf>
    <xf numFmtId="0" fontId="90" fillId="0" borderId="16" xfId="292" applyFont="1" applyBorder="1" applyAlignment="1">
      <alignment horizontal="center" vertical="center"/>
    </xf>
    <xf numFmtId="0" fontId="89" fillId="12" borderId="1" xfId="117" applyFont="1" applyFill="1" applyAlignment="1">
      <alignment horizontal="center" wrapText="1"/>
    </xf>
    <xf numFmtId="0" fontId="89" fillId="12" borderId="1" xfId="292" applyFont="1" applyFill="1" applyAlignment="1">
      <alignment horizontal="center"/>
    </xf>
    <xf numFmtId="17" fontId="89" fillId="15" borderId="1" xfId="0" applyNumberFormat="1" applyFont="1" applyFill="1" applyBorder="1" applyAlignment="1">
      <alignment horizontal="center" vertical="center" wrapText="1"/>
    </xf>
    <xf numFmtId="0" fontId="45" fillId="15" borderId="1" xfId="16" applyFont="1" applyFill="1" applyBorder="1" applyAlignment="1">
      <alignment horizontal="center" vertical="center" wrapText="1"/>
    </xf>
    <xf numFmtId="0" fontId="89" fillId="15" borderId="1" xfId="0" applyFont="1" applyFill="1" applyBorder="1" applyAlignment="1">
      <alignment horizontal="center" vertical="center"/>
    </xf>
    <xf numFmtId="0" fontId="45" fillId="15" borderId="1" xfId="16" applyFont="1" applyFill="1" applyBorder="1" applyAlignment="1">
      <alignment horizontal="center" vertical="center"/>
    </xf>
    <xf numFmtId="17" fontId="89" fillId="15" borderId="1" xfId="0" quotePrefix="1" applyNumberFormat="1" applyFont="1" applyFill="1" applyBorder="1" applyAlignment="1">
      <alignment horizontal="center" vertical="center" wrapText="1"/>
    </xf>
    <xf numFmtId="0" fontId="86" fillId="20" borderId="14" xfId="0" applyFont="1" applyFill="1" applyBorder="1" applyAlignment="1">
      <alignment horizontal="center"/>
    </xf>
    <xf numFmtId="0" fontId="45" fillId="0" borderId="1" xfId="30" applyFont="1" applyFill="1" applyBorder="1" applyAlignment="1">
      <alignment horizontal="center"/>
    </xf>
    <xf numFmtId="0" fontId="45" fillId="7" borderId="1" xfId="30" applyFont="1" applyFill="1" applyBorder="1" applyAlignment="1">
      <alignment horizontal="center"/>
    </xf>
    <xf numFmtId="0" fontId="88" fillId="9" borderId="1" xfId="292" applyFont="1" applyFill="1" applyAlignment="1">
      <alignment horizontal="center" vertical="center"/>
    </xf>
    <xf numFmtId="0" fontId="88" fillId="9" borderId="1" xfId="292" applyFont="1" applyFill="1" applyAlignment="1">
      <alignment horizontal="center" vertical="center" textRotation="90"/>
    </xf>
    <xf numFmtId="0" fontId="1" fillId="0" borderId="1" xfId="292" applyFont="1"/>
    <xf numFmtId="3" fontId="1" fillId="0" borderId="1" xfId="292" applyNumberFormat="1" applyFont="1"/>
    <xf numFmtId="0" fontId="1" fillId="0" borderId="1" xfId="292" applyFont="1" applyFill="1"/>
    <xf numFmtId="0" fontId="1" fillId="0" borderId="13" xfId="292" applyFont="1" applyBorder="1"/>
    <xf numFmtId="0" fontId="1" fillId="10" borderId="1" xfId="292" applyFont="1" applyFill="1"/>
    <xf numFmtId="3" fontId="1" fillId="10" borderId="1" xfId="292" applyNumberFormat="1" applyFont="1" applyFill="1"/>
    <xf numFmtId="0" fontId="1" fillId="3" borderId="1" xfId="292" applyFont="1" applyFill="1"/>
    <xf numFmtId="3" fontId="1" fillId="3" borderId="1" xfId="292" applyNumberFormat="1" applyFont="1" applyFill="1"/>
    <xf numFmtId="2" fontId="1" fillId="3" borderId="1" xfId="292" applyNumberFormat="1" applyFont="1" applyFill="1"/>
    <xf numFmtId="2" fontId="1" fillId="10" borderId="1" xfId="292" applyNumberFormat="1" applyFont="1" applyFill="1"/>
    <xf numFmtId="175" fontId="1" fillId="57" borderId="1" xfId="292" applyNumberFormat="1" applyFont="1" applyFill="1" applyAlignment="1">
      <alignment horizontal="right"/>
    </xf>
    <xf numFmtId="0" fontId="1" fillId="9" borderId="1" xfId="292" applyFont="1" applyFill="1" applyAlignment="1">
      <alignment horizontal="center" vertical="center"/>
    </xf>
    <xf numFmtId="0" fontId="1" fillId="0" borderId="1" xfId="304" applyFont="1"/>
    <xf numFmtId="0" fontId="1" fillId="0" borderId="1" xfId="304" applyFont="1"/>
    <xf numFmtId="166" fontId="1" fillId="0" borderId="1" xfId="304" applyNumberFormat="1" applyFont="1"/>
    <xf numFmtId="0" fontId="1" fillId="0" borderId="1" xfId="23" applyFont="1"/>
    <xf numFmtId="3" fontId="1" fillId="0" borderId="1" xfId="260" applyNumberFormat="1" applyFont="1"/>
    <xf numFmtId="0" fontId="1" fillId="0" borderId="1" xfId="304" applyFont="1" applyAlignment="1">
      <alignment horizontal="center"/>
    </xf>
    <xf numFmtId="166" fontId="1" fillId="0" borderId="1" xfId="39" applyNumberFormat="1" applyFont="1" applyBorder="1"/>
    <xf numFmtId="0" fontId="1" fillId="0" borderId="1" xfId="304" quotePrefix="1" applyFont="1" applyAlignment="1">
      <alignment horizontal="right"/>
    </xf>
    <xf numFmtId="17" fontId="1" fillId="0" borderId="1" xfId="304" quotePrefix="1" applyNumberFormat="1" applyFont="1" applyAlignment="1">
      <alignment horizontal="right"/>
    </xf>
    <xf numFmtId="0" fontId="1" fillId="0" borderId="1" xfId="304" applyFont="1" applyAlignment="1">
      <alignment horizontal="left"/>
    </xf>
    <xf numFmtId="3" fontId="1" fillId="0" borderId="1" xfId="304" applyNumberFormat="1" applyFont="1"/>
    <xf numFmtId="0" fontId="1" fillId="0" borderId="1" xfId="304" applyFont="1" applyAlignment="1">
      <alignment horizontal="center"/>
    </xf>
    <xf numFmtId="10" fontId="1" fillId="0" borderId="1" xfId="39" applyNumberFormat="1" applyFont="1" applyBorder="1"/>
    <xf numFmtId="0" fontId="1" fillId="0" borderId="1" xfId="304" applyFont="1" applyAlignment="1">
      <alignment horizontal="center" wrapText="1"/>
    </xf>
    <xf numFmtId="10" fontId="1" fillId="0" borderId="1" xfId="298" applyNumberFormat="1" applyFont="1" applyBorder="1"/>
    <xf numFmtId="17" fontId="1" fillId="0" borderId="1" xfId="304" applyNumberFormat="1" applyFont="1"/>
    <xf numFmtId="166" fontId="1" fillId="0" borderId="1" xfId="298" applyNumberFormat="1" applyFont="1" applyBorder="1"/>
    <xf numFmtId="0" fontId="1" fillId="0" borderId="1" xfId="274" applyFont="1" applyAlignment="1">
      <alignment vertical="center"/>
    </xf>
    <xf numFmtId="0" fontId="1" fillId="0" borderId="1" xfId="269" applyFont="1"/>
    <xf numFmtId="2" fontId="1" fillId="0" borderId="1" xfId="269" applyNumberFormat="1" applyFont="1"/>
    <xf numFmtId="0" fontId="1" fillId="0" borderId="1" xfId="269" applyFont="1" applyFill="1"/>
    <xf numFmtId="0" fontId="1" fillId="0" borderId="1" xfId="263" applyFont="1" applyBorder="1"/>
    <xf numFmtId="10" fontId="1" fillId="0" borderId="1" xfId="263" applyNumberFormat="1" applyFont="1" applyBorder="1"/>
    <xf numFmtId="0" fontId="1" fillId="0" borderId="1" xfId="109" applyFont="1" applyBorder="1"/>
    <xf numFmtId="0" fontId="1" fillId="0" borderId="0" xfId="0" applyFont="1"/>
    <xf numFmtId="0" fontId="1" fillId="0" borderId="0" xfId="0" applyFont="1" applyAlignment="1">
      <alignment vertical="center"/>
    </xf>
    <xf numFmtId="10" fontId="1" fillId="21" borderId="17" xfId="0" applyNumberFormat="1" applyFont="1" applyFill="1" applyBorder="1" applyAlignment="1">
      <alignment horizontal="center"/>
    </xf>
    <xf numFmtId="3" fontId="1" fillId="0" borderId="17" xfId="0" applyNumberFormat="1" applyFont="1" applyBorder="1"/>
    <xf numFmtId="0" fontId="1" fillId="7" borderId="0" xfId="0" applyFont="1" applyFill="1"/>
    <xf numFmtId="10" fontId="1" fillId="7" borderId="0" xfId="0" applyNumberFormat="1" applyFont="1" applyFill="1"/>
    <xf numFmtId="10" fontId="1" fillId="21" borderId="1" xfId="0" applyNumberFormat="1" applyFont="1" applyFill="1" applyBorder="1" applyAlignment="1">
      <alignment horizontal="center"/>
    </xf>
    <xf numFmtId="10" fontId="1" fillId="7" borderId="1" xfId="0" applyNumberFormat="1" applyFont="1" applyFill="1" applyBorder="1"/>
    <xf numFmtId="3" fontId="1" fillId="0" borderId="1" xfId="0" applyNumberFormat="1" applyFont="1" applyBorder="1"/>
    <xf numFmtId="0" fontId="1" fillId="7" borderId="1" xfId="181" applyFont="1" applyFill="1" applyAlignment="1">
      <alignment horizontal="left"/>
    </xf>
    <xf numFmtId="177" fontId="1" fillId="7" borderId="1" xfId="181" applyNumberFormat="1" applyFont="1" applyFill="1" applyAlignment="1">
      <alignment horizontal="right" vertical="center"/>
    </xf>
    <xf numFmtId="177" fontId="1" fillId="68" borderId="1" xfId="181" applyNumberFormat="1" applyFont="1" applyFill="1" applyAlignment="1">
      <alignment horizontal="right" vertical="center"/>
    </xf>
    <xf numFmtId="0" fontId="1" fillId="7" borderId="1" xfId="181" applyFont="1" applyFill="1" applyAlignment="1">
      <alignment horizontal="left" wrapText="1"/>
    </xf>
    <xf numFmtId="0" fontId="86" fillId="57" borderId="30" xfId="181" applyFont="1" applyFill="1" applyBorder="1" applyAlignment="1">
      <alignment horizontal="left"/>
    </xf>
    <xf numFmtId="177" fontId="86" fillId="57" borderId="30" xfId="181" applyNumberFormat="1" applyFont="1" applyFill="1" applyBorder="1"/>
    <xf numFmtId="166" fontId="102" fillId="0" borderId="1" xfId="41" applyNumberFormat="1" applyFont="1" applyAlignment="1">
      <alignment vertical="center"/>
    </xf>
    <xf numFmtId="0" fontId="86" fillId="57" borderId="1" xfId="181" applyFont="1" applyFill="1"/>
    <xf numFmtId="0" fontId="86" fillId="68" borderId="1" xfId="181" applyFont="1" applyFill="1"/>
    <xf numFmtId="0" fontId="86" fillId="57" borderId="31" xfId="181" applyFont="1" applyFill="1" applyBorder="1"/>
    <xf numFmtId="0" fontId="86" fillId="57" borderId="31" xfId="181" applyNumberFormat="1" applyFont="1" applyFill="1" applyBorder="1"/>
    <xf numFmtId="0" fontId="86" fillId="68" borderId="31" xfId="181" applyFont="1" applyFill="1" applyBorder="1"/>
    <xf numFmtId="177" fontId="86" fillId="57" borderId="30" xfId="181" applyNumberFormat="1" applyFont="1" applyFill="1" applyBorder="1" applyAlignment="1">
      <alignment horizontal="right" vertical="center"/>
    </xf>
    <xf numFmtId="0" fontId="90" fillId="57" borderId="1" xfId="181" applyFont="1" applyFill="1"/>
    <xf numFmtId="0" fontId="90" fillId="68" borderId="1" xfId="181" applyFont="1" applyFill="1"/>
    <xf numFmtId="0" fontId="90" fillId="57" borderId="31" xfId="181" applyFont="1" applyFill="1" applyBorder="1"/>
    <xf numFmtId="0" fontId="90" fillId="57" borderId="31" xfId="181" applyNumberFormat="1" applyFont="1" applyFill="1" applyBorder="1"/>
    <xf numFmtId="0" fontId="90" fillId="68" borderId="31" xfId="181" applyFont="1" applyFill="1" applyBorder="1"/>
    <xf numFmtId="0" fontId="42" fillId="7" borderId="1" xfId="181" applyFont="1" applyFill="1" applyAlignment="1">
      <alignment horizontal="left"/>
    </xf>
    <xf numFmtId="177" fontId="42" fillId="7" borderId="1" xfId="181" applyNumberFormat="1" applyFont="1" applyFill="1" applyAlignment="1">
      <alignment horizontal="right" vertical="center"/>
    </xf>
    <xf numFmtId="177" fontId="42" fillId="68" borderId="1" xfId="181" applyNumberFormat="1" applyFont="1" applyFill="1" applyAlignment="1">
      <alignment horizontal="right" vertical="center"/>
    </xf>
    <xf numFmtId="0" fontId="90" fillId="57" borderId="30" xfId="181" applyFont="1" applyFill="1" applyBorder="1" applyAlignment="1">
      <alignment horizontal="left"/>
    </xf>
    <xf numFmtId="177" fontId="90" fillId="57" borderId="30" xfId="181" applyNumberFormat="1" applyFont="1" applyFill="1" applyBorder="1" applyAlignment="1">
      <alignment horizontal="right" vertical="center"/>
    </xf>
    <xf numFmtId="0" fontId="1" fillId="0" borderId="1" xfId="300" applyFont="1"/>
    <xf numFmtId="0" fontId="1" fillId="0" borderId="12" xfId="300" applyFont="1" applyBorder="1"/>
    <xf numFmtId="0" fontId="1" fillId="0" borderId="1" xfId="275" applyFont="1"/>
    <xf numFmtId="0" fontId="1" fillId="0" borderId="12" xfId="275" applyFont="1" applyBorder="1"/>
    <xf numFmtId="0" fontId="1" fillId="0" borderId="1" xfId="300" applyFont="1" applyAlignment="1">
      <alignment horizontal="left"/>
    </xf>
    <xf numFmtId="0" fontId="1" fillId="0" borderId="1" xfId="300" applyFont="1"/>
    <xf numFmtId="1" fontId="1" fillId="0" borderId="1" xfId="269" applyNumberFormat="1" applyFont="1"/>
    <xf numFmtId="10" fontId="1" fillId="0" borderId="1" xfId="292" applyNumberFormat="1" applyFont="1"/>
    <xf numFmtId="0" fontId="1" fillId="7" borderId="35" xfId="277" applyFont="1" applyFill="1" applyBorder="1" applyAlignment="1"/>
    <xf numFmtId="179" fontId="1" fillId="7" borderId="36" xfId="277" applyNumberFormat="1" applyFont="1" applyFill="1" applyBorder="1" applyAlignment="1">
      <alignment horizontal="center" vertical="center"/>
    </xf>
    <xf numFmtId="9" fontId="1" fillId="7" borderId="1" xfId="41" applyFont="1" applyFill="1" applyBorder="1" applyAlignment="1">
      <alignment horizontal="center" vertical="center"/>
    </xf>
    <xf numFmtId="2" fontId="1" fillId="7" borderId="37" xfId="306" applyNumberFormat="1" applyFont="1" applyFill="1" applyBorder="1" applyAlignment="1">
      <alignment horizontal="center" vertical="center"/>
    </xf>
    <xf numFmtId="0" fontId="1" fillId="7" borderId="17" xfId="277" applyFont="1" applyFill="1" applyBorder="1" applyAlignment="1"/>
    <xf numFmtId="179" fontId="1" fillId="7" borderId="18" xfId="277" applyNumberFormat="1" applyFont="1" applyFill="1" applyBorder="1" applyAlignment="1">
      <alignment horizontal="center" vertical="center"/>
    </xf>
    <xf numFmtId="179" fontId="1" fillId="7" borderId="1" xfId="277" applyNumberFormat="1" applyFont="1" applyFill="1" applyBorder="1" applyAlignment="1">
      <alignment horizontal="center" vertical="center"/>
    </xf>
    <xf numFmtId="180" fontId="1" fillId="7" borderId="18" xfId="277" applyNumberFormat="1" applyFont="1" applyFill="1" applyBorder="1" applyAlignment="1">
      <alignment horizontal="center" vertical="center"/>
    </xf>
    <xf numFmtId="179" fontId="1" fillId="7" borderId="38" xfId="277" applyNumberFormat="1" applyFont="1" applyFill="1" applyBorder="1" applyAlignment="1">
      <alignment horizontal="center" vertical="center"/>
    </xf>
    <xf numFmtId="0" fontId="42" fillId="0" borderId="1" xfId="0" applyFont="1" applyBorder="1" applyAlignment="1">
      <alignment horizontal="center"/>
    </xf>
    <xf numFmtId="0" fontId="91" fillId="0" borderId="1" xfId="7" applyFont="1"/>
    <xf numFmtId="0" fontId="45" fillId="4" borderId="1" xfId="16" applyFont="1" applyFill="1" applyBorder="1" applyAlignment="1">
      <alignment horizontal="center"/>
    </xf>
    <xf numFmtId="0" fontId="87" fillId="69" borderId="23" xfId="7" applyFont="1" applyFill="1" applyBorder="1" applyAlignment="1">
      <alignment horizontal="center" vertical="center" wrapText="1"/>
    </xf>
    <xf numFmtId="0" fontId="91" fillId="30" borderId="23" xfId="7" applyFont="1" applyFill="1" applyBorder="1" applyAlignment="1">
      <alignment horizontal="left" vertical="center"/>
    </xf>
    <xf numFmtId="0" fontId="91" fillId="30" borderId="23" xfId="7" applyFont="1" applyFill="1" applyBorder="1" applyAlignment="1">
      <alignment horizontal="left" vertical="center"/>
    </xf>
    <xf numFmtId="0" fontId="91" fillId="30" borderId="23" xfId="7" applyFont="1" applyFill="1" applyBorder="1" applyAlignment="1">
      <alignment horizontal="center"/>
    </xf>
    <xf numFmtId="0" fontId="91" fillId="0" borderId="23" xfId="7" applyFont="1" applyBorder="1" applyAlignment="1">
      <alignment horizontal="left" vertical="center"/>
    </xf>
    <xf numFmtId="0" fontId="91" fillId="0" borderId="23" xfId="7" applyFont="1" applyBorder="1" applyAlignment="1">
      <alignment horizontal="left" vertical="center"/>
    </xf>
    <xf numFmtId="0" fontId="91" fillId="0" borderId="23" xfId="7" applyFont="1" applyBorder="1" applyAlignment="1">
      <alignment horizontal="center"/>
    </xf>
    <xf numFmtId="2" fontId="1" fillId="0" borderId="1" xfId="292" applyNumberFormat="1" applyFont="1"/>
    <xf numFmtId="0" fontId="91" fillId="0" borderId="1" xfId="15" applyFont="1"/>
    <xf numFmtId="0" fontId="101" fillId="0" borderId="1" xfId="292" applyFont="1"/>
    <xf numFmtId="166" fontId="42" fillId="61" borderId="1" xfId="271" applyNumberFormat="1" applyFont="1" applyFill="1"/>
    <xf numFmtId="166" fontId="42" fillId="62" borderId="1" xfId="271" applyNumberFormat="1" applyFont="1" applyFill="1"/>
    <xf numFmtId="9" fontId="42" fillId="0" borderId="1" xfId="271" applyFont="1"/>
    <xf numFmtId="168" fontId="1" fillId="0" borderId="1" xfId="292" applyNumberFormat="1" applyFont="1"/>
    <xf numFmtId="0" fontId="101" fillId="12" borderId="16" xfId="260" applyFont="1" applyFill="1" applyBorder="1" applyAlignment="1">
      <alignment horizontal="center" vertical="center" wrapText="1"/>
    </xf>
    <xf numFmtId="1" fontId="91" fillId="30" borderId="23" xfId="260" applyNumberFormat="1" applyFont="1" applyFill="1" applyBorder="1" applyAlignment="1">
      <alignment horizontal="center"/>
    </xf>
    <xf numFmtId="14" fontId="91" fillId="30" borderId="23" xfId="260" applyNumberFormat="1" applyFont="1" applyFill="1" applyBorder="1" applyAlignment="1">
      <alignment horizontal="center"/>
    </xf>
    <xf numFmtId="2" fontId="91" fillId="30" borderId="23" xfId="260" applyNumberFormat="1" applyFont="1" applyFill="1" applyBorder="1" applyAlignment="1">
      <alignment horizontal="left"/>
    </xf>
    <xf numFmtId="2" fontId="91" fillId="30" borderId="23" xfId="260" applyNumberFormat="1" applyFont="1" applyFill="1" applyBorder="1" applyAlignment="1">
      <alignment horizontal="center"/>
    </xf>
    <xf numFmtId="1" fontId="91" fillId="0" borderId="23" xfId="260" applyNumberFormat="1" applyFont="1" applyBorder="1" applyAlignment="1">
      <alignment horizontal="center"/>
    </xf>
    <xf numFmtId="14" fontId="91" fillId="0" borderId="23" xfId="260" applyNumberFormat="1" applyFont="1" applyBorder="1" applyAlignment="1">
      <alignment horizontal="center"/>
    </xf>
    <xf numFmtId="2" fontId="91" fillId="0" borderId="23" xfId="260" applyNumberFormat="1" applyFont="1" applyBorder="1" applyAlignment="1">
      <alignment horizontal="left"/>
    </xf>
    <xf numFmtId="2" fontId="91" fillId="0" borderId="23" xfId="260" applyNumberFormat="1" applyFont="1" applyBorder="1" applyAlignment="1">
      <alignment horizontal="center"/>
    </xf>
    <xf numFmtId="3" fontId="42" fillId="0" borderId="1" xfId="260" applyNumberFormat="1" applyFont="1"/>
    <xf numFmtId="10" fontId="42" fillId="0" borderId="1" xfId="298" applyNumberFormat="1" applyFont="1"/>
    <xf numFmtId="166" fontId="42" fillId="0" borderId="1" xfId="298" applyNumberFormat="1" applyFont="1"/>
    <xf numFmtId="0" fontId="91" fillId="30" borderId="23" xfId="260" applyFont="1" applyFill="1" applyBorder="1" applyAlignment="1">
      <alignment horizontal="left"/>
    </xf>
    <xf numFmtId="0" fontId="91" fillId="0" borderId="23" xfId="260" applyFont="1" applyBorder="1" applyAlignment="1">
      <alignment horizontal="left"/>
    </xf>
    <xf numFmtId="0" fontId="91" fillId="30" borderId="23" xfId="260" applyFont="1" applyFill="1" applyBorder="1" applyAlignment="1">
      <alignment horizontal="center"/>
    </xf>
    <xf numFmtId="0" fontId="91" fillId="0" borderId="23" xfId="260" applyFont="1" applyBorder="1" applyAlignment="1">
      <alignment horizontal="center"/>
    </xf>
    <xf numFmtId="168" fontId="91" fillId="0" borderId="1" xfId="7" applyNumberFormat="1" applyFont="1"/>
    <xf numFmtId="3" fontId="91" fillId="0" borderId="1" xfId="7" applyNumberFormat="1" applyFont="1"/>
    <xf numFmtId="166" fontId="91" fillId="0" borderId="1" xfId="7" applyNumberFormat="1" applyFont="1"/>
    <xf numFmtId="10" fontId="91" fillId="0" borderId="1" xfId="7" applyNumberFormat="1" applyFont="1"/>
    <xf numFmtId="170" fontId="91" fillId="0" borderId="1" xfId="7" applyNumberFormat="1" applyFont="1"/>
    <xf numFmtId="176" fontId="91" fillId="0" borderId="1" xfId="7" applyNumberFormat="1" applyFont="1"/>
    <xf numFmtId="4" fontId="91" fillId="0" borderId="1" xfId="7" applyNumberFormat="1" applyFont="1"/>
    <xf numFmtId="172" fontId="42" fillId="0" borderId="1" xfId="173" applyNumberFormat="1" applyFont="1"/>
    <xf numFmtId="172" fontId="91" fillId="0" borderId="1" xfId="7" applyNumberFormat="1" applyFont="1"/>
    <xf numFmtId="10" fontId="42" fillId="0" borderId="1" xfId="31" applyNumberFormat="1" applyFont="1"/>
    <xf numFmtId="171" fontId="91" fillId="0" borderId="1" xfId="7" applyNumberFormat="1" applyFont="1"/>
    <xf numFmtId="167" fontId="42" fillId="0" borderId="1" xfId="173" applyNumberFormat="1" applyFont="1"/>
    <xf numFmtId="3" fontId="42" fillId="0" borderId="1" xfId="173" applyNumberFormat="1" applyFont="1"/>
    <xf numFmtId="171" fontId="91" fillId="0" borderId="1" xfId="173" applyNumberFormat="1" applyFont="1"/>
    <xf numFmtId="171" fontId="42" fillId="0" borderId="1" xfId="173" applyNumberFormat="1" applyFont="1"/>
    <xf numFmtId="0" fontId="91" fillId="0" borderId="1" xfId="7" applyNumberFormat="1" applyFont="1"/>
    <xf numFmtId="3" fontId="91" fillId="0" borderId="1" xfId="173" applyNumberFormat="1" applyFont="1"/>
    <xf numFmtId="3" fontId="42" fillId="0" borderId="1" xfId="31" applyNumberFormat="1" applyFont="1"/>
    <xf numFmtId="3" fontId="91" fillId="0" borderId="1" xfId="31" applyNumberFormat="1" applyFont="1"/>
    <xf numFmtId="2" fontId="91" fillId="0" borderId="1" xfId="7" applyNumberFormat="1" applyFont="1"/>
    <xf numFmtId="174" fontId="91" fillId="0" borderId="1" xfId="7" applyNumberFormat="1" applyFont="1"/>
    <xf numFmtId="0" fontId="1" fillId="0" borderId="1" xfId="292" applyFont="1" applyAlignment="1">
      <alignment vertical="center"/>
    </xf>
    <xf numFmtId="0" fontId="42" fillId="0" borderId="1" xfId="271" applyNumberFormat="1" applyFont="1"/>
    <xf numFmtId="0" fontId="42" fillId="0" borderId="1" xfId="270" applyNumberFormat="1" applyFont="1"/>
    <xf numFmtId="0" fontId="86" fillId="0" borderId="1" xfId="292" applyFont="1" applyAlignment="1">
      <alignment horizontal="center"/>
    </xf>
    <xf numFmtId="0" fontId="1" fillId="0" borderId="1" xfId="292" applyFont="1" applyAlignment="1">
      <alignment wrapText="1"/>
    </xf>
    <xf numFmtId="17" fontId="1" fillId="0" borderId="1" xfId="292" applyNumberFormat="1" applyFont="1"/>
    <xf numFmtId="14" fontId="1" fillId="0" borderId="1" xfId="292" applyNumberFormat="1" applyFont="1"/>
    <xf numFmtId="0" fontId="45" fillId="4" borderId="0" xfId="16" applyFont="1" applyFill="1" applyAlignment="1">
      <alignment horizontal="center"/>
    </xf>
    <xf numFmtId="0" fontId="45" fillId="0" borderId="0" xfId="16" applyFont="1" applyAlignment="1">
      <alignment horizontal="left" vertical="center"/>
    </xf>
    <xf numFmtId="0" fontId="102" fillId="0" borderId="1" xfId="177" applyFont="1"/>
    <xf numFmtId="0" fontId="102" fillId="0" borderId="1" xfId="181" applyFont="1"/>
    <xf numFmtId="0" fontId="102" fillId="7" borderId="1" xfId="177" applyFont="1" applyFill="1"/>
    <xf numFmtId="0" fontId="42" fillId="7" borderId="1" xfId="177" applyFont="1" applyFill="1"/>
    <xf numFmtId="177" fontId="1" fillId="0" borderId="1" xfId="269" applyNumberFormat="1" applyFont="1"/>
    <xf numFmtId="177" fontId="102" fillId="0" borderId="1" xfId="181" applyNumberFormat="1" applyFont="1"/>
    <xf numFmtId="9" fontId="42" fillId="0" borderId="1" xfId="41" applyFont="1"/>
    <xf numFmtId="0" fontId="102" fillId="7" borderId="1" xfId="181" applyFont="1" applyFill="1" applyAlignment="1"/>
    <xf numFmtId="177" fontId="102" fillId="7" borderId="1" xfId="181" applyNumberFormat="1" applyFont="1" applyFill="1"/>
    <xf numFmtId="0" fontId="102" fillId="0" borderId="1" xfId="181" applyFont="1" applyAlignment="1"/>
    <xf numFmtId="179" fontId="102" fillId="0" borderId="1" xfId="181" applyNumberFormat="1" applyFont="1"/>
    <xf numFmtId="2" fontId="102" fillId="0" borderId="1" xfId="181" applyNumberFormat="1" applyFont="1"/>
    <xf numFmtId="0" fontId="86" fillId="7" borderId="27" xfId="181" applyFont="1" applyFill="1" applyBorder="1" applyAlignment="1">
      <alignment horizontal="left"/>
    </xf>
    <xf numFmtId="177" fontId="86" fillId="7" borderId="28" xfId="181" applyNumberFormat="1" applyFont="1" applyFill="1" applyBorder="1"/>
    <xf numFmtId="177" fontId="1" fillId="0" borderId="1" xfId="42" applyNumberFormat="1" applyFont="1" applyFill="1"/>
    <xf numFmtId="0" fontId="102" fillId="7" borderId="1" xfId="181" applyFont="1" applyFill="1"/>
    <xf numFmtId="177" fontId="102" fillId="0" borderId="1" xfId="181" applyNumberFormat="1" applyFont="1" applyFill="1"/>
    <xf numFmtId="4" fontId="102" fillId="0" borderId="1" xfId="181" applyNumberFormat="1" applyFont="1"/>
    <xf numFmtId="0" fontId="1" fillId="7" borderId="1" xfId="181" applyFont="1" applyFill="1" applyBorder="1" applyAlignment="1">
      <alignment horizontal="left"/>
    </xf>
    <xf numFmtId="179" fontId="1" fillId="7" borderId="1" xfId="181" applyNumberFormat="1" applyFont="1" applyFill="1" applyBorder="1" applyAlignment="1">
      <alignment horizontal="right"/>
    </xf>
    <xf numFmtId="179" fontId="1" fillId="66" borderId="1" xfId="181" applyNumberFormat="1" applyFont="1" applyFill="1" applyBorder="1" applyAlignment="1">
      <alignment horizontal="right"/>
    </xf>
    <xf numFmtId="0" fontId="92" fillId="67" borderId="29" xfId="181" applyFont="1" applyFill="1" applyBorder="1" applyAlignment="1">
      <alignment horizontal="left"/>
    </xf>
    <xf numFmtId="179" fontId="92" fillId="67" borderId="29" xfId="181" applyNumberFormat="1" applyFont="1" applyFill="1" applyBorder="1" applyAlignment="1">
      <alignment horizontal="right"/>
    </xf>
    <xf numFmtId="166" fontId="42" fillId="0" borderId="1" xfId="41" applyNumberFormat="1" applyFont="1"/>
    <xf numFmtId="177" fontId="1" fillId="7" borderId="1" xfId="181" applyNumberFormat="1" applyFont="1" applyFill="1"/>
    <xf numFmtId="177" fontId="1" fillId="68" borderId="1" xfId="181" applyNumberFormat="1" applyFont="1" applyFill="1"/>
    <xf numFmtId="0" fontId="102" fillId="0" borderId="1" xfId="181" applyFont="1" applyAlignment="1">
      <alignment horizontal="center" vertical="center"/>
    </xf>
    <xf numFmtId="168" fontId="102" fillId="0" borderId="1" xfId="181" applyNumberFormat="1" applyFont="1" applyAlignment="1">
      <alignment horizontal="center" vertical="center"/>
    </xf>
    <xf numFmtId="168" fontId="102" fillId="0" borderId="1" xfId="181" applyNumberFormat="1" applyFont="1"/>
    <xf numFmtId="178" fontId="42" fillId="0" borderId="1" xfId="41" applyNumberFormat="1" applyFont="1"/>
    <xf numFmtId="14" fontId="102" fillId="7" borderId="1" xfId="181" applyNumberFormat="1" applyFont="1" applyFill="1"/>
    <xf numFmtId="0" fontId="92" fillId="0" borderId="1" xfId="181" applyFont="1" applyAlignment="1">
      <alignment horizontal="center" vertical="center" readingOrder="1"/>
    </xf>
    <xf numFmtId="0" fontId="42" fillId="0" borderId="1" xfId="177" applyFont="1"/>
    <xf numFmtId="177" fontId="102" fillId="0" borderId="1" xfId="177" applyNumberFormat="1" applyFont="1"/>
    <xf numFmtId="0" fontId="1" fillId="0" borderId="1" xfId="42" applyFont="1" applyAlignment="1">
      <alignment horizontal="left"/>
    </xf>
    <xf numFmtId="177" fontId="1" fillId="0" borderId="1" xfId="42" applyNumberFormat="1" applyFont="1"/>
    <xf numFmtId="177" fontId="42" fillId="0" borderId="1" xfId="177" applyNumberFormat="1" applyFont="1"/>
    <xf numFmtId="10" fontId="102" fillId="0" borderId="1" xfId="41" applyNumberFormat="1" applyFont="1"/>
    <xf numFmtId="177" fontId="1" fillId="0" borderId="1" xfId="177" applyNumberFormat="1" applyFont="1"/>
    <xf numFmtId="0" fontId="102" fillId="0" borderId="1" xfId="177" applyFont="1" applyAlignment="1"/>
    <xf numFmtId="179" fontId="42" fillId="0" borderId="1" xfId="177" applyNumberFormat="1" applyFont="1"/>
    <xf numFmtId="179" fontId="102" fillId="0" borderId="1" xfId="177" applyNumberFormat="1" applyFont="1"/>
    <xf numFmtId="2" fontId="102" fillId="0" borderId="1" xfId="177" applyNumberFormat="1" applyFont="1"/>
    <xf numFmtId="14" fontId="102" fillId="7" borderId="1" xfId="177" applyNumberFormat="1" applyFont="1" applyFill="1"/>
    <xf numFmtId="168" fontId="102" fillId="0" borderId="1" xfId="177" applyNumberFormat="1" applyFont="1"/>
    <xf numFmtId="4" fontId="102" fillId="0" borderId="1" xfId="177" applyNumberFormat="1" applyFont="1"/>
    <xf numFmtId="0" fontId="42" fillId="7" borderId="1" xfId="181" applyFont="1" applyFill="1" applyAlignment="1"/>
    <xf numFmtId="177" fontId="42" fillId="7" borderId="1" xfId="181" applyNumberFormat="1" applyFont="1" applyFill="1"/>
    <xf numFmtId="0" fontId="102" fillId="0" borderId="1" xfId="177" applyFont="1" applyAlignment="1">
      <alignment horizontal="center" vertical="center"/>
    </xf>
    <xf numFmtId="0" fontId="90" fillId="7" borderId="27" xfId="181" applyFont="1" applyFill="1" applyBorder="1" applyAlignment="1">
      <alignment horizontal="left"/>
    </xf>
    <xf numFmtId="177" fontId="90" fillId="7" borderId="28" xfId="181" applyNumberFormat="1" applyFont="1" applyFill="1" applyBorder="1"/>
    <xf numFmtId="168" fontId="102" fillId="0" borderId="1" xfId="177" applyNumberFormat="1" applyFont="1" applyAlignment="1">
      <alignment horizontal="center" vertical="center"/>
    </xf>
    <xf numFmtId="14" fontId="42" fillId="7" borderId="1" xfId="177" applyNumberFormat="1" applyFont="1" applyFill="1"/>
    <xf numFmtId="0" fontId="92" fillId="0" borderId="1" xfId="177" applyFont="1" applyAlignment="1">
      <alignment horizontal="center" vertical="center" readingOrder="1"/>
    </xf>
    <xf numFmtId="0" fontId="42" fillId="7" borderId="1" xfId="181" applyFont="1" applyFill="1" applyBorder="1" applyAlignment="1">
      <alignment horizontal="left"/>
    </xf>
    <xf numFmtId="179" fontId="42" fillId="7" borderId="1" xfId="181" applyNumberFormat="1" applyFont="1" applyFill="1" applyBorder="1" applyAlignment="1">
      <alignment horizontal="right"/>
    </xf>
    <xf numFmtId="179" fontId="42" fillId="66" borderId="1" xfId="181" applyNumberFormat="1" applyFont="1" applyFill="1" applyBorder="1" applyAlignment="1">
      <alignment horizontal="right"/>
    </xf>
    <xf numFmtId="0" fontId="90" fillId="67" borderId="29" xfId="181" applyFont="1" applyFill="1" applyBorder="1" applyAlignment="1">
      <alignment horizontal="left"/>
    </xf>
    <xf numFmtId="179" fontId="90" fillId="67" borderId="29" xfId="181" applyNumberFormat="1" applyFont="1" applyFill="1" applyBorder="1" applyAlignment="1">
      <alignment horizontal="right"/>
    </xf>
    <xf numFmtId="177" fontId="42" fillId="68" borderId="1" xfId="181" applyNumberFormat="1" applyFont="1" applyFill="1"/>
    <xf numFmtId="177" fontId="90" fillId="57" borderId="30" xfId="181" applyNumberFormat="1" applyFont="1" applyFill="1" applyBorder="1"/>
    <xf numFmtId="0" fontId="101" fillId="0" borderId="1" xfId="7" applyFont="1"/>
    <xf numFmtId="168" fontId="101" fillId="0" borderId="1" xfId="7" applyNumberFormat="1" applyFont="1"/>
    <xf numFmtId="0" fontId="91" fillId="0" borderId="1" xfId="7" applyFont="1" applyAlignment="1">
      <alignment horizontal="center"/>
    </xf>
    <xf numFmtId="166" fontId="42" fillId="0" borderId="1" xfId="31" applyNumberFormat="1" applyFont="1"/>
    <xf numFmtId="14" fontId="42" fillId="0" borderId="0" xfId="0" applyNumberFormat="1" applyFont="1"/>
    <xf numFmtId="11" fontId="42" fillId="0" borderId="0" xfId="0" applyNumberFormat="1" applyFont="1"/>
    <xf numFmtId="17" fontId="91" fillId="0" borderId="1" xfId="7" applyNumberFormat="1" applyFont="1"/>
    <xf numFmtId="177" fontId="91" fillId="0" borderId="1" xfId="7" applyNumberFormat="1" applyFont="1"/>
    <xf numFmtId="0" fontId="90" fillId="0" borderId="1" xfId="117" applyFont="1" applyAlignment="1">
      <alignment horizontal="left"/>
    </xf>
    <xf numFmtId="0" fontId="91" fillId="30" borderId="1" xfId="292" applyFont="1" applyFill="1" applyAlignment="1">
      <alignment horizontal="left" vertical="center"/>
    </xf>
    <xf numFmtId="166" fontId="91" fillId="30" borderId="1" xfId="271" applyNumberFormat="1" applyFont="1" applyFill="1" applyAlignment="1">
      <alignment horizontal="center"/>
    </xf>
    <xf numFmtId="0" fontId="91" fillId="0" borderId="1" xfId="292" applyFont="1" applyAlignment="1">
      <alignment horizontal="left" vertical="center"/>
    </xf>
    <xf numFmtId="166" fontId="91" fillId="0" borderId="1" xfId="271" applyNumberFormat="1" applyFont="1" applyAlignment="1">
      <alignment horizontal="center" vertical="center"/>
    </xf>
    <xf numFmtId="167" fontId="90" fillId="0" borderId="1" xfId="270" applyNumberFormat="1" applyFont="1" applyAlignment="1">
      <alignment horizontal="right"/>
    </xf>
    <xf numFmtId="3" fontId="91" fillId="30" borderId="1" xfId="292" applyNumberFormat="1" applyFont="1" applyFill="1" applyAlignment="1">
      <alignment horizontal="center" vertical="center"/>
    </xf>
    <xf numFmtId="3" fontId="91" fillId="30" borderId="1" xfId="292" applyNumberFormat="1" applyFont="1" applyFill="1" applyAlignment="1">
      <alignment horizontal="left"/>
    </xf>
    <xf numFmtId="3" fontId="91" fillId="0" borderId="1" xfId="292" applyNumberFormat="1" applyFont="1" applyAlignment="1">
      <alignment horizontal="left" vertical="center"/>
    </xf>
    <xf numFmtId="3" fontId="91" fillId="0" borderId="1" xfId="292" applyNumberFormat="1" applyFont="1" applyAlignment="1">
      <alignment horizontal="center" vertical="center"/>
    </xf>
    <xf numFmtId="0" fontId="89" fillId="12" borderId="1" xfId="292" applyFont="1" applyFill="1" applyAlignment="1">
      <alignment horizontal="center" vertical="center"/>
    </xf>
    <xf numFmtId="3" fontId="91" fillId="30" borderId="1" xfId="292" applyNumberFormat="1" applyFont="1" applyFill="1" applyAlignment="1">
      <alignment horizontal="center"/>
    </xf>
    <xf numFmtId="3" fontId="91" fillId="0" borderId="1" xfId="292" applyNumberFormat="1" applyFont="1" applyAlignment="1">
      <alignment horizontal="center" vertical="center"/>
    </xf>
    <xf numFmtId="166" fontId="91" fillId="30" borderId="1" xfId="271" applyNumberFormat="1" applyFont="1" applyFill="1" applyBorder="1" applyAlignment="1">
      <alignment horizontal="center"/>
    </xf>
    <xf numFmtId="0" fontId="1" fillId="7" borderId="42" xfId="292" applyFont="1" applyFill="1" applyBorder="1" applyAlignment="1">
      <alignment horizontal="center"/>
    </xf>
    <xf numFmtId="0" fontId="1" fillId="7" borderId="1" xfId="292" applyFont="1" applyFill="1" applyAlignment="1">
      <alignment horizontal="center"/>
    </xf>
    <xf numFmtId="0" fontId="1" fillId="7" borderId="1" xfId="292" applyFont="1" applyFill="1"/>
    <xf numFmtId="3" fontId="91" fillId="7" borderId="43" xfId="270" applyNumberFormat="1" applyFont="1" applyFill="1" applyBorder="1" applyAlignment="1">
      <alignment horizontal="center" vertical="center"/>
    </xf>
    <xf numFmtId="3" fontId="91" fillId="7" borderId="1" xfId="270" applyNumberFormat="1" applyFont="1" applyFill="1" applyBorder="1" applyAlignment="1">
      <alignment horizontal="center" vertical="center"/>
    </xf>
    <xf numFmtId="3" fontId="91" fillId="7" borderId="44" xfId="270" applyNumberFormat="1" applyFont="1" applyFill="1" applyBorder="1" applyAlignment="1">
      <alignment horizontal="center" vertical="center"/>
    </xf>
    <xf numFmtId="0" fontId="1" fillId="7" borderId="45" xfId="292" applyFont="1" applyFill="1" applyBorder="1"/>
    <xf numFmtId="3" fontId="91" fillId="7" borderId="46" xfId="270" applyNumberFormat="1" applyFont="1" applyFill="1" applyBorder="1" applyAlignment="1">
      <alignment horizontal="center" vertical="center"/>
    </xf>
    <xf numFmtId="3" fontId="91" fillId="7" borderId="47" xfId="270" applyNumberFormat="1" applyFont="1" applyFill="1" applyBorder="1" applyAlignment="1">
      <alignment horizontal="center" vertical="center"/>
    </xf>
    <xf numFmtId="3" fontId="91" fillId="7" borderId="48" xfId="270" applyNumberFormat="1" applyFont="1" applyFill="1" applyBorder="1" applyAlignment="1">
      <alignment horizontal="center" vertical="center"/>
    </xf>
    <xf numFmtId="3" fontId="1" fillId="7" borderId="43" xfId="270" applyNumberFormat="1" applyFont="1" applyFill="1" applyBorder="1" applyAlignment="1">
      <alignment horizontal="center"/>
    </xf>
    <xf numFmtId="3" fontId="1" fillId="7" borderId="49" xfId="270" applyNumberFormat="1" applyFont="1" applyFill="1" applyBorder="1" applyAlignment="1">
      <alignment horizontal="center"/>
    </xf>
    <xf numFmtId="3" fontId="1" fillId="7" borderId="44" xfId="270" applyNumberFormat="1" applyFont="1" applyFill="1" applyBorder="1" applyAlignment="1">
      <alignment horizontal="center"/>
    </xf>
    <xf numFmtId="0" fontId="1" fillId="7" borderId="50" xfId="292" applyFont="1" applyFill="1" applyBorder="1"/>
    <xf numFmtId="166" fontId="42" fillId="7" borderId="47" xfId="271" applyNumberFormat="1" applyFont="1" applyFill="1" applyBorder="1" applyAlignment="1">
      <alignment horizontal="center"/>
    </xf>
    <xf numFmtId="166" fontId="42" fillId="7" borderId="46" xfId="271" applyNumberFormat="1" applyFont="1" applyFill="1" applyBorder="1" applyAlignment="1">
      <alignment horizontal="center"/>
    </xf>
    <xf numFmtId="166" fontId="91" fillId="0" borderId="1" xfId="271" applyNumberFormat="1" applyFont="1" applyBorder="1" applyAlignment="1">
      <alignment horizontal="center" vertical="center"/>
    </xf>
    <xf numFmtId="10" fontId="91" fillId="30" borderId="1" xfId="271" applyNumberFormat="1" applyFont="1" applyFill="1" applyBorder="1" applyAlignment="1">
      <alignment horizontal="center"/>
    </xf>
    <xf numFmtId="10" fontId="91" fillId="0" borderId="1" xfId="271" applyNumberFormat="1" applyFont="1" applyBorder="1" applyAlignment="1">
      <alignment horizontal="center" vertical="center"/>
    </xf>
    <xf numFmtId="0" fontId="87" fillId="13" borderId="0" xfId="0" applyFont="1" applyFill="1" applyAlignment="1">
      <alignment horizontal="center" vertical="center"/>
    </xf>
    <xf numFmtId="0" fontId="42" fillId="3" borderId="0" xfId="0" applyFont="1" applyFill="1" applyAlignment="1">
      <alignment horizontal="center" vertical="center"/>
    </xf>
    <xf numFmtId="3" fontId="42" fillId="3" borderId="0" xfId="0" applyNumberFormat="1" applyFont="1" applyFill="1" applyAlignment="1">
      <alignment horizontal="center" vertical="center"/>
    </xf>
    <xf numFmtId="0" fontId="42" fillId="11" borderId="0" xfId="0" applyFont="1" applyFill="1" applyAlignment="1">
      <alignment horizontal="center" vertical="center"/>
    </xf>
    <xf numFmtId="0" fontId="92" fillId="0" borderId="23" xfId="7" applyFont="1" applyBorder="1" applyAlignment="1">
      <alignment horizontal="left" vertical="center"/>
    </xf>
    <xf numFmtId="0" fontId="92" fillId="0" borderId="23" xfId="7" applyFont="1" applyBorder="1" applyAlignment="1">
      <alignment horizontal="center"/>
    </xf>
    <xf numFmtId="49" fontId="87" fillId="69" borderId="23" xfId="7" applyNumberFormat="1" applyFont="1" applyFill="1" applyBorder="1" applyAlignment="1">
      <alignment horizontal="center" vertical="center" wrapText="1"/>
    </xf>
    <xf numFmtId="0" fontId="87" fillId="12" borderId="1" xfId="0" applyFont="1" applyFill="1" applyBorder="1" applyAlignment="1">
      <alignment horizontal="center" vertical="center" wrapText="1"/>
    </xf>
    <xf numFmtId="0" fontId="87" fillId="12" borderId="1" xfId="0" applyFont="1" applyFill="1" applyBorder="1" applyAlignment="1">
      <alignment horizontal="center" vertical="center" wrapText="1"/>
    </xf>
    <xf numFmtId="49" fontId="91" fillId="58" borderId="1" xfId="0" applyNumberFormat="1" applyFont="1" applyFill="1" applyBorder="1" applyAlignment="1">
      <alignment horizontal="center" vertical="center" wrapText="1"/>
    </xf>
    <xf numFmtId="10" fontId="91" fillId="56" borderId="1" xfId="0" applyNumberFormat="1" applyFont="1" applyFill="1" applyBorder="1" applyAlignment="1">
      <alignment horizontal="center" vertical="center" wrapText="1"/>
    </xf>
    <xf numFmtId="10" fontId="91" fillId="3" borderId="1" xfId="0" applyNumberFormat="1" applyFont="1" applyFill="1" applyBorder="1" applyAlignment="1">
      <alignment horizontal="center" vertical="center" wrapText="1"/>
    </xf>
    <xf numFmtId="0" fontId="87" fillId="6" borderId="22" xfId="0" applyFont="1" applyFill="1" applyBorder="1" applyAlignment="1">
      <alignment horizontal="center" vertical="center"/>
    </xf>
    <xf numFmtId="0" fontId="87" fillId="6" borderId="12" xfId="0" applyFont="1" applyFill="1" applyBorder="1" applyAlignment="1">
      <alignment horizontal="center" vertical="center"/>
    </xf>
    <xf numFmtId="0" fontId="87" fillId="6" borderId="12" xfId="0" applyFont="1" applyFill="1" applyBorder="1" applyAlignment="1">
      <alignment horizontal="center" vertical="center"/>
    </xf>
    <xf numFmtId="0" fontId="87" fillId="6" borderId="21" xfId="0" applyFont="1" applyFill="1" applyBorder="1" applyAlignment="1">
      <alignment horizontal="center" vertical="center"/>
    </xf>
    <xf numFmtId="0" fontId="91" fillId="3" borderId="0" xfId="0" applyFont="1" applyFill="1" applyAlignment="1">
      <alignment horizontal="justify" vertical="center"/>
    </xf>
    <xf numFmtId="3" fontId="91" fillId="3" borderId="0" xfId="0" applyNumberFormat="1" applyFont="1" applyFill="1" applyAlignment="1">
      <alignment horizontal="right" vertical="center"/>
    </xf>
    <xf numFmtId="0" fontId="91" fillId="3" borderId="12" xfId="0" applyFont="1" applyFill="1" applyBorder="1" applyAlignment="1">
      <alignment horizontal="center" vertical="center"/>
    </xf>
    <xf numFmtId="10" fontId="91" fillId="3" borderId="0" xfId="0" applyNumberFormat="1" applyFont="1" applyFill="1" applyAlignment="1">
      <alignment horizontal="center" vertical="center"/>
    </xf>
    <xf numFmtId="0" fontId="91" fillId="3" borderId="11" xfId="0" applyFont="1" applyFill="1" applyBorder="1" applyAlignment="1">
      <alignment horizontal="justify" vertical="center"/>
    </xf>
    <xf numFmtId="3" fontId="91" fillId="3" borderId="11" xfId="0" applyNumberFormat="1" applyFont="1" applyFill="1" applyBorder="1" applyAlignment="1">
      <alignment horizontal="right" vertical="center"/>
    </xf>
    <xf numFmtId="10" fontId="91" fillId="3" borderId="11" xfId="0" applyNumberFormat="1" applyFont="1" applyFill="1" applyBorder="1" applyAlignment="1">
      <alignment horizontal="center" vertical="center"/>
    </xf>
    <xf numFmtId="0" fontId="91" fillId="3" borderId="0" xfId="0" applyFont="1" applyFill="1" applyAlignment="1">
      <alignment horizontal="right" vertical="center"/>
    </xf>
    <xf numFmtId="0" fontId="91" fillId="3" borderId="11" xfId="0" applyFont="1" applyFill="1" applyBorder="1" applyAlignment="1">
      <alignment horizontal="right" vertical="center"/>
    </xf>
    <xf numFmtId="0" fontId="92" fillId="2" borderId="11" xfId="0" applyFont="1" applyFill="1" applyBorder="1" applyAlignment="1">
      <alignment horizontal="justify" vertical="center"/>
    </xf>
    <xf numFmtId="3" fontId="92" fillId="2" borderId="11" xfId="0" applyNumberFormat="1" applyFont="1" applyFill="1" applyBorder="1" applyAlignment="1">
      <alignment horizontal="right" vertical="center"/>
    </xf>
    <xf numFmtId="3" fontId="92" fillId="2" borderId="12" xfId="0" applyNumberFormat="1" applyFont="1" applyFill="1" applyBorder="1" applyAlignment="1">
      <alignment horizontal="center" vertical="center"/>
    </xf>
    <xf numFmtId="10" fontId="92" fillId="2" borderId="11" xfId="0" applyNumberFormat="1" applyFont="1" applyFill="1" applyBorder="1" applyAlignment="1">
      <alignment horizontal="center" vertical="center"/>
    </xf>
    <xf numFmtId="0" fontId="87" fillId="6" borderId="20" xfId="0" applyFont="1" applyFill="1" applyBorder="1" applyAlignment="1">
      <alignment horizontal="center" vertical="center"/>
    </xf>
    <xf numFmtId="0" fontId="87" fillId="6" borderId="11" xfId="0" applyFont="1" applyFill="1" applyBorder="1" applyAlignment="1">
      <alignment horizontal="center" vertical="center"/>
    </xf>
    <xf numFmtId="0" fontId="87" fillId="6" borderId="11" xfId="0" applyFont="1" applyFill="1" applyBorder="1" applyAlignment="1">
      <alignment horizontal="center" vertical="center"/>
    </xf>
    <xf numFmtId="0" fontId="87" fillId="6" borderId="19" xfId="0" applyFont="1" applyFill="1" applyBorder="1" applyAlignment="1">
      <alignment horizontal="center" vertical="center"/>
    </xf>
    <xf numFmtId="10" fontId="91" fillId="3" borderId="0" xfId="0" applyNumberFormat="1" applyFont="1" applyFill="1" applyAlignment="1">
      <alignment horizontal="right" vertical="center"/>
    </xf>
    <xf numFmtId="10" fontId="91" fillId="3" borderId="11" xfId="0" applyNumberFormat="1" applyFont="1" applyFill="1" applyBorder="1" applyAlignment="1">
      <alignment horizontal="right" vertical="center"/>
    </xf>
    <xf numFmtId="0" fontId="92" fillId="2" borderId="11" xfId="0" applyFont="1" applyFill="1" applyBorder="1" applyAlignment="1">
      <alignment horizontal="right" vertical="center"/>
    </xf>
    <xf numFmtId="10" fontId="92" fillId="2" borderId="11" xfId="0" applyNumberFormat="1" applyFont="1" applyFill="1" applyBorder="1" applyAlignment="1">
      <alignment horizontal="right" vertical="center"/>
    </xf>
    <xf numFmtId="0" fontId="87" fillId="6" borderId="20" xfId="0" applyFont="1" applyFill="1" applyBorder="1" applyAlignment="1">
      <alignment horizontal="center" vertical="center" wrapText="1"/>
    </xf>
    <xf numFmtId="0" fontId="87" fillId="6" borderId="20" xfId="0" applyFont="1" applyFill="1" applyBorder="1" applyAlignment="1">
      <alignment horizontal="center" vertical="center"/>
    </xf>
    <xf numFmtId="0" fontId="87" fillId="6" borderId="19" xfId="0" applyFont="1" applyFill="1" applyBorder="1" applyAlignment="1">
      <alignment horizontal="center" vertical="center" wrapText="1"/>
    </xf>
    <xf numFmtId="0" fontId="87" fillId="6" borderId="12" xfId="0" applyFont="1" applyFill="1" applyBorder="1" applyAlignment="1">
      <alignment horizontal="center" vertical="center" wrapText="1"/>
    </xf>
    <xf numFmtId="0" fontId="91" fillId="3" borderId="0" xfId="0" applyFont="1" applyFill="1" applyAlignment="1">
      <alignment horizontal="justify" vertical="center" wrapText="1"/>
    </xf>
    <xf numFmtId="3" fontId="91" fillId="3" borderId="12" xfId="0" applyNumberFormat="1" applyFont="1" applyFill="1" applyBorder="1" applyAlignment="1">
      <alignment horizontal="right" vertical="center"/>
    </xf>
    <xf numFmtId="0" fontId="92" fillId="2" borderId="12" xfId="0" applyFont="1" applyFill="1" applyBorder="1" applyAlignment="1">
      <alignment horizontal="justify" vertical="center"/>
    </xf>
    <xf numFmtId="3" fontId="92" fillId="2" borderId="12" xfId="0" applyNumberFormat="1" applyFont="1" applyFill="1" applyBorder="1" applyAlignment="1">
      <alignment horizontal="right" vertical="center"/>
    </xf>
    <xf numFmtId="10" fontId="92" fillId="2" borderId="12" xfId="0" applyNumberFormat="1" applyFont="1" applyFill="1" applyBorder="1" applyAlignment="1">
      <alignment horizontal="right" vertical="center"/>
    </xf>
    <xf numFmtId="0" fontId="91" fillId="3" borderId="12" xfId="0" applyFont="1" applyFill="1" applyBorder="1" applyAlignment="1">
      <alignment horizontal="justify" vertical="center" wrapText="1"/>
    </xf>
    <xf numFmtId="0" fontId="91" fillId="3" borderId="12" xfId="0" applyFont="1" applyFill="1" applyBorder="1" applyAlignment="1">
      <alignment horizontal="right" vertical="center"/>
    </xf>
    <xf numFmtId="10" fontId="91" fillId="3" borderId="12" xfId="0" applyNumberFormat="1" applyFont="1" applyFill="1" applyBorder="1" applyAlignment="1">
      <alignment horizontal="right" vertical="center"/>
    </xf>
    <xf numFmtId="0" fontId="91" fillId="3" borderId="11" xfId="0" applyFont="1" applyFill="1" applyBorder="1" applyAlignment="1">
      <alignment horizontal="justify" vertical="center" wrapText="1"/>
    </xf>
    <xf numFmtId="0" fontId="88" fillId="12" borderId="1" xfId="0" applyFont="1" applyFill="1" applyBorder="1" applyAlignment="1">
      <alignment horizontal="center" vertical="center" wrapText="1"/>
    </xf>
    <xf numFmtId="17" fontId="88" fillId="12" borderId="1" xfId="0" applyNumberFormat="1" applyFont="1" applyFill="1" applyBorder="1" applyAlignment="1">
      <alignment horizontal="center" vertical="center" wrapText="1"/>
    </xf>
    <xf numFmtId="0" fontId="91" fillId="56" borderId="1" xfId="0" applyFont="1" applyFill="1" applyBorder="1" applyAlignment="1">
      <alignment vertical="center" wrapText="1"/>
    </xf>
    <xf numFmtId="0" fontId="91" fillId="56" borderId="1" xfId="0" applyFont="1" applyFill="1" applyBorder="1" applyAlignment="1">
      <alignment horizontal="center" vertical="center" wrapText="1"/>
    </xf>
    <xf numFmtId="0" fontId="91" fillId="3" borderId="1" xfId="0" applyFont="1" applyFill="1" applyBorder="1" applyAlignment="1">
      <alignment vertical="center" wrapText="1"/>
    </xf>
    <xf numFmtId="3" fontId="91" fillId="3" borderId="1" xfId="0" applyNumberFormat="1" applyFont="1" applyFill="1" applyBorder="1" applyAlignment="1">
      <alignment horizontal="center" vertical="center" wrapText="1"/>
    </xf>
    <xf numFmtId="0" fontId="91" fillId="3" borderId="1" xfId="0" applyFont="1" applyFill="1" applyBorder="1" applyAlignment="1">
      <alignment horizontal="center" vertical="center" wrapText="1"/>
    </xf>
    <xf numFmtId="3" fontId="91" fillId="56" borderId="1" xfId="0" applyNumberFormat="1" applyFont="1" applyFill="1" applyBorder="1" applyAlignment="1">
      <alignment horizontal="center" vertical="center" wrapText="1"/>
    </xf>
    <xf numFmtId="0" fontId="91" fillId="58" borderId="1" xfId="0" applyFont="1" applyFill="1" applyBorder="1" applyAlignment="1">
      <alignment vertical="center" wrapText="1"/>
    </xf>
    <xf numFmtId="3" fontId="91" fillId="58" borderId="1" xfId="0" applyNumberFormat="1" applyFont="1" applyFill="1" applyBorder="1" applyAlignment="1">
      <alignment horizontal="center" vertical="center" wrapText="1"/>
    </xf>
    <xf numFmtId="0" fontId="91" fillId="58" borderId="1" xfId="0" applyFont="1" applyFill="1" applyBorder="1" applyAlignment="1">
      <alignment horizontal="center" vertical="center" wrapText="1"/>
    </xf>
    <xf numFmtId="10" fontId="91" fillId="58" borderId="1" xfId="0" applyNumberFormat="1" applyFont="1" applyFill="1" applyBorder="1" applyAlignment="1">
      <alignment horizontal="center" vertical="center" wrapText="1"/>
    </xf>
    <xf numFmtId="0" fontId="88" fillId="12" borderId="1" xfId="0" applyFont="1" applyFill="1" applyBorder="1" applyAlignment="1">
      <alignment horizontal="center" vertical="center" wrapText="1"/>
    </xf>
    <xf numFmtId="17" fontId="88" fillId="12" borderId="19" xfId="0" applyNumberFormat="1" applyFont="1" applyFill="1" applyBorder="1" applyAlignment="1">
      <alignment horizontal="center" vertical="center" wrapText="1"/>
    </xf>
    <xf numFmtId="0" fontId="88" fillId="12" borderId="19" xfId="0" applyFont="1" applyFill="1" applyBorder="1" applyAlignment="1">
      <alignment horizontal="center" vertical="center" wrapText="1"/>
    </xf>
    <xf numFmtId="3" fontId="91" fillId="3" borderId="1" xfId="0" applyNumberFormat="1" applyFont="1" applyFill="1" applyBorder="1" applyAlignment="1">
      <alignment vertical="center" wrapText="1"/>
    </xf>
    <xf numFmtId="3" fontId="91" fillId="56" borderId="1" xfId="0" applyNumberFormat="1" applyFont="1" applyFill="1" applyBorder="1" applyAlignment="1">
      <alignment vertical="center" wrapText="1"/>
    </xf>
    <xf numFmtId="3" fontId="91" fillId="58" borderId="1" xfId="0" applyNumberFormat="1" applyFont="1" applyFill="1" applyBorder="1" applyAlignment="1">
      <alignment vertical="center" wrapText="1"/>
    </xf>
    <xf numFmtId="0" fontId="92" fillId="58" borderId="1" xfId="0" applyFont="1" applyFill="1" applyBorder="1" applyAlignment="1">
      <alignment vertical="center" wrapText="1"/>
    </xf>
    <xf numFmtId="3" fontId="92" fillId="56" borderId="1" xfId="0" applyNumberFormat="1" applyFont="1" applyFill="1" applyBorder="1" applyAlignment="1">
      <alignment horizontal="center" vertical="center" wrapText="1"/>
    </xf>
    <xf numFmtId="10" fontId="92" fillId="56" borderId="1" xfId="0" applyNumberFormat="1" applyFont="1" applyFill="1" applyBorder="1" applyAlignment="1">
      <alignment horizontal="center" vertical="center" wrapText="1"/>
    </xf>
    <xf numFmtId="0" fontId="89" fillId="15" borderId="0" xfId="0" applyFont="1" applyFill="1" applyAlignment="1">
      <alignment horizontal="center" vertical="center"/>
    </xf>
    <xf numFmtId="0" fontId="89" fillId="15" borderId="0" xfId="0" applyFont="1" applyFill="1" applyAlignment="1">
      <alignment horizontal="center" vertical="center" wrapText="1"/>
    </xf>
    <xf numFmtId="1" fontId="89" fillId="15" borderId="0" xfId="0" quotePrefix="1" applyNumberFormat="1" applyFont="1" applyFill="1" applyAlignment="1">
      <alignment horizontal="center" vertical="center" wrapText="1"/>
    </xf>
    <xf numFmtId="0" fontId="89" fillId="15" borderId="0" xfId="0" applyFont="1" applyFill="1" applyAlignment="1">
      <alignment horizontal="center" vertical="center" wrapText="1"/>
    </xf>
    <xf numFmtId="0" fontId="90" fillId="24" borderId="0" xfId="0" applyFont="1" applyFill="1" applyAlignment="1">
      <alignment horizontal="center" vertical="center" wrapText="1"/>
    </xf>
    <xf numFmtId="10" fontId="90" fillId="7" borderId="1" xfId="82" applyNumberFormat="1" applyFont="1" applyFill="1" applyAlignment="1">
      <alignment horizontal="center" vertical="center"/>
    </xf>
    <xf numFmtId="0" fontId="42" fillId="16" borderId="0" xfId="0" applyFont="1" applyFill="1" applyAlignment="1">
      <alignment vertical="center" wrapText="1"/>
    </xf>
    <xf numFmtId="2" fontId="42" fillId="17" borderId="1" xfId="81" applyNumberFormat="1" applyFont="1" applyFill="1" applyAlignment="1">
      <alignment horizontal="center" vertical="center"/>
    </xf>
    <xf numFmtId="10" fontId="42" fillId="17" borderId="1" xfId="82" applyNumberFormat="1" applyFont="1" applyFill="1" applyAlignment="1">
      <alignment horizontal="center" vertical="center"/>
    </xf>
    <xf numFmtId="0" fontId="42" fillId="24" borderId="0" xfId="0" applyFont="1" applyFill="1" applyAlignment="1">
      <alignment vertical="center" wrapText="1"/>
    </xf>
    <xf numFmtId="10" fontId="42" fillId="7" borderId="1" xfId="82" applyNumberFormat="1" applyFont="1" applyFill="1" applyAlignment="1">
      <alignment horizontal="center" vertical="center"/>
    </xf>
    <xf numFmtId="0" fontId="88" fillId="71" borderId="1" xfId="0" applyFont="1" applyFill="1" applyBorder="1" applyAlignment="1">
      <alignment horizontal="center" vertical="center" wrapText="1"/>
    </xf>
    <xf numFmtId="0" fontId="91" fillId="72" borderId="1" xfId="0" applyFont="1" applyFill="1" applyBorder="1" applyAlignment="1">
      <alignment horizontal="left" vertical="center" wrapText="1"/>
    </xf>
    <xf numFmtId="3" fontId="91" fillId="73" borderId="1" xfId="0" applyNumberFormat="1" applyFont="1" applyFill="1" applyBorder="1" applyAlignment="1">
      <alignment horizontal="center" vertical="center" wrapText="1"/>
    </xf>
    <xf numFmtId="10" fontId="91" fillId="73" borderId="1" xfId="0" applyNumberFormat="1" applyFont="1" applyFill="1" applyBorder="1" applyAlignment="1">
      <alignment horizontal="center" vertical="center" wrapText="1"/>
    </xf>
    <xf numFmtId="9" fontId="91" fillId="3" borderId="1" xfId="0" applyNumberFormat="1" applyFont="1" applyFill="1" applyBorder="1" applyAlignment="1">
      <alignment horizontal="center" vertical="center" wrapText="1"/>
    </xf>
    <xf numFmtId="0" fontId="91" fillId="73" borderId="1" xfId="0" applyFont="1" applyFill="1" applyBorder="1" applyAlignment="1">
      <alignment horizontal="center" vertical="center" wrapText="1"/>
    </xf>
    <xf numFmtId="0" fontId="42" fillId="73"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0" fontId="88" fillId="74" borderId="1" xfId="0" applyFont="1" applyFill="1" applyBorder="1" applyAlignment="1">
      <alignment horizontal="left" vertical="center" wrapText="1"/>
    </xf>
    <xf numFmtId="3" fontId="88" fillId="74" borderId="1" xfId="0" applyNumberFormat="1" applyFont="1" applyFill="1" applyBorder="1" applyAlignment="1">
      <alignment horizontal="center" vertical="center" wrapText="1"/>
    </xf>
    <xf numFmtId="9" fontId="88" fillId="74" borderId="1" xfId="0" applyNumberFormat="1" applyFont="1" applyFill="1" applyBorder="1" applyAlignment="1">
      <alignment horizontal="center" vertical="center" wrapText="1"/>
    </xf>
    <xf numFmtId="10" fontId="88" fillId="74" borderId="1" xfId="0" applyNumberFormat="1" applyFont="1" applyFill="1" applyBorder="1" applyAlignment="1">
      <alignment horizontal="center" vertical="center" wrapText="1"/>
    </xf>
    <xf numFmtId="0" fontId="1" fillId="0" borderId="1" xfId="277" applyFont="1"/>
    <xf numFmtId="0" fontId="1" fillId="0" borderId="1" xfId="277" applyFont="1" applyFill="1" applyBorder="1"/>
    <xf numFmtId="0" fontId="1" fillId="0" borderId="1" xfId="277" applyFont="1" applyFill="1"/>
    <xf numFmtId="0" fontId="86" fillId="0" borderId="1" xfId="277" applyFont="1" applyAlignment="1">
      <alignment horizontal="center" vertical="center"/>
    </xf>
    <xf numFmtId="0" fontId="1" fillId="0" borderId="1" xfId="277" applyFont="1" applyFill="1" applyBorder="1" applyAlignment="1">
      <alignment wrapText="1"/>
    </xf>
    <xf numFmtId="0" fontId="87" fillId="12" borderId="0" xfId="0" applyFont="1" applyFill="1" applyAlignment="1">
      <alignment horizontal="justify" vertical="center" wrapText="1"/>
    </xf>
    <xf numFmtId="0" fontId="87" fillId="12" borderId="0" xfId="0" applyFont="1" applyFill="1" applyAlignment="1">
      <alignment horizontal="justify" vertical="center" wrapText="1"/>
    </xf>
    <xf numFmtId="0" fontId="92" fillId="58" borderId="0" xfId="0" applyFont="1" applyFill="1" applyAlignment="1">
      <alignment horizontal="left" vertical="center" wrapText="1"/>
    </xf>
    <xf numFmtId="3" fontId="92" fillId="58" borderId="0" xfId="0" applyNumberFormat="1" applyFont="1" applyFill="1" applyAlignment="1">
      <alignment horizontal="justify" vertical="center" wrapText="1"/>
    </xf>
    <xf numFmtId="10" fontId="92" fillId="58" borderId="0" xfId="0" applyNumberFormat="1" applyFont="1" applyFill="1" applyAlignment="1">
      <alignment horizontal="justify" vertical="center" wrapText="1"/>
    </xf>
    <xf numFmtId="0" fontId="91" fillId="0" borderId="0" xfId="0" applyFont="1" applyAlignment="1">
      <alignment horizontal="left" vertical="center"/>
    </xf>
    <xf numFmtId="10" fontId="91" fillId="0" borderId="0" xfId="0" applyNumberFormat="1" applyFont="1" applyAlignment="1">
      <alignment horizontal="justify" vertical="center"/>
    </xf>
    <xf numFmtId="0" fontId="91" fillId="56" borderId="0" xfId="0" applyFont="1" applyFill="1" applyAlignment="1">
      <alignment horizontal="left" vertical="center"/>
    </xf>
    <xf numFmtId="3" fontId="91" fillId="56" borderId="0" xfId="0" applyNumberFormat="1" applyFont="1" applyFill="1" applyAlignment="1">
      <alignment horizontal="justify" vertical="center"/>
    </xf>
    <xf numFmtId="10" fontId="91" fillId="56" borderId="0" xfId="0" applyNumberFormat="1" applyFont="1" applyFill="1" applyAlignment="1">
      <alignment horizontal="justify" vertical="center"/>
    </xf>
    <xf numFmtId="0" fontId="91" fillId="0" borderId="0" xfId="0" applyFont="1" applyAlignment="1">
      <alignment horizontal="left" vertical="center" wrapText="1"/>
    </xf>
    <xf numFmtId="3" fontId="91" fillId="0" borderId="0" xfId="0" applyNumberFormat="1" applyFont="1" applyAlignment="1">
      <alignment horizontal="justify" vertical="center" wrapText="1"/>
    </xf>
    <xf numFmtId="10" fontId="91" fillId="0" borderId="0" xfId="0" applyNumberFormat="1" applyFont="1" applyAlignment="1">
      <alignment horizontal="justify" vertical="center" wrapText="1"/>
    </xf>
    <xf numFmtId="0" fontId="91" fillId="56" borderId="0" xfId="0" applyFont="1" applyFill="1" applyAlignment="1">
      <alignment horizontal="left" vertical="center" wrapText="1"/>
    </xf>
    <xf numFmtId="3" fontId="91" fillId="56" borderId="0" xfId="0" applyNumberFormat="1" applyFont="1" applyFill="1" applyAlignment="1">
      <alignment horizontal="justify" vertical="center" wrapText="1"/>
    </xf>
    <xf numFmtId="10" fontId="91" fillId="56" borderId="0" xfId="0" applyNumberFormat="1" applyFont="1" applyFill="1" applyAlignment="1">
      <alignment horizontal="justify" vertical="center" wrapText="1"/>
    </xf>
    <xf numFmtId="0" fontId="91" fillId="56" borderId="0" xfId="0" applyFont="1" applyFill="1" applyAlignment="1">
      <alignment horizontal="justify" vertical="center"/>
    </xf>
    <xf numFmtId="0" fontId="91" fillId="0" borderId="0" xfId="0" applyFont="1" applyAlignment="1">
      <alignment horizontal="justify" vertical="center"/>
    </xf>
  </cellXfs>
  <cellStyles count="307">
    <cellStyle name="0" xfId="151" xr:uid="{00000000-0005-0000-0000-000000000000}"/>
    <cellStyle name="20% - Énfasis1 2" xfId="93" xr:uid="{00000000-0005-0000-0000-000001000000}"/>
    <cellStyle name="20% - Énfasis1 3" xfId="116" xr:uid="{00000000-0005-0000-0000-000002000000}"/>
    <cellStyle name="20% - Énfasis1 4" xfId="222" xr:uid="{00000000-0005-0000-0000-000003000000}"/>
    <cellStyle name="20% - Énfasis2 2" xfId="226" xr:uid="{00000000-0005-0000-0000-000004000000}"/>
    <cellStyle name="20% - Énfasis3 2" xfId="230" xr:uid="{00000000-0005-0000-0000-000005000000}"/>
    <cellStyle name="20% - Énfasis4 2" xfId="234" xr:uid="{00000000-0005-0000-0000-000006000000}"/>
    <cellStyle name="20% - Énfasis5 2" xfId="238" xr:uid="{00000000-0005-0000-0000-000007000000}"/>
    <cellStyle name="20% - Énfasis6 2" xfId="242" xr:uid="{00000000-0005-0000-0000-000008000000}"/>
    <cellStyle name="40% - Énfasis1 2" xfId="223" xr:uid="{00000000-0005-0000-0000-000009000000}"/>
    <cellStyle name="40% - Énfasis2 2" xfId="227" xr:uid="{00000000-0005-0000-0000-00000A000000}"/>
    <cellStyle name="40% - Énfasis3 2" xfId="231" xr:uid="{00000000-0005-0000-0000-00000B000000}"/>
    <cellStyle name="40% - Énfasis4 2" xfId="235" xr:uid="{00000000-0005-0000-0000-00000C000000}"/>
    <cellStyle name="40% - Énfasis5 2" xfId="239" xr:uid="{00000000-0005-0000-0000-00000D000000}"/>
    <cellStyle name="40% - Énfasis6 2" xfId="243" xr:uid="{00000000-0005-0000-0000-00000E000000}"/>
    <cellStyle name="60% - Énfasis1 2" xfId="224" xr:uid="{00000000-0005-0000-0000-00000F000000}"/>
    <cellStyle name="60% - Énfasis2 2" xfId="228" xr:uid="{00000000-0005-0000-0000-000010000000}"/>
    <cellStyle name="60% - Énfasis3 2" xfId="232" xr:uid="{00000000-0005-0000-0000-000011000000}"/>
    <cellStyle name="60% - Énfasis4 2" xfId="236" xr:uid="{00000000-0005-0000-0000-000012000000}"/>
    <cellStyle name="60% - Énfasis5 2" xfId="240" xr:uid="{00000000-0005-0000-0000-000013000000}"/>
    <cellStyle name="60% - Énfasis6 2" xfId="244" xr:uid="{00000000-0005-0000-0000-000014000000}"/>
    <cellStyle name="Bueno 2" xfId="209" xr:uid="{00000000-0005-0000-0000-000015000000}"/>
    <cellStyle name="Cálculo 2" xfId="214" xr:uid="{00000000-0005-0000-0000-000016000000}"/>
    <cellStyle name="Celda de comprobación 2" xfId="216" xr:uid="{00000000-0005-0000-0000-000017000000}"/>
    <cellStyle name="Celda vinculada 2" xfId="215" xr:uid="{00000000-0005-0000-0000-000018000000}"/>
    <cellStyle name="Encabezado 1 2" xfId="205" xr:uid="{00000000-0005-0000-0000-000019000000}"/>
    <cellStyle name="Encabezado 4 2" xfId="208" xr:uid="{00000000-0005-0000-0000-00001A000000}"/>
    <cellStyle name="Énfasis1 2" xfId="221" xr:uid="{00000000-0005-0000-0000-00001B000000}"/>
    <cellStyle name="Énfasis2 2" xfId="225" xr:uid="{00000000-0005-0000-0000-00001C000000}"/>
    <cellStyle name="Énfasis3 2" xfId="229" xr:uid="{00000000-0005-0000-0000-00001D000000}"/>
    <cellStyle name="Énfasis4 2" xfId="233" xr:uid="{00000000-0005-0000-0000-00001E000000}"/>
    <cellStyle name="Énfasis5 2" xfId="237" xr:uid="{00000000-0005-0000-0000-00001F000000}"/>
    <cellStyle name="Énfasis6 2" xfId="241" xr:uid="{00000000-0005-0000-0000-000020000000}"/>
    <cellStyle name="Entrada 2" xfId="212"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0" xr:uid="{00000000-0005-0000-0000-000026000000}"/>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4 2" xfId="289" xr:uid="{00000000-0005-0000-0000-00002D000000}"/>
    <cellStyle name="Millares 15" xfId="161" xr:uid="{00000000-0005-0000-0000-00002E000000}"/>
    <cellStyle name="Millares 16" xfId="6" xr:uid="{00000000-0005-0000-0000-00002F000000}"/>
    <cellStyle name="Millares 16 2" xfId="29" xr:uid="{00000000-0005-0000-0000-000030000000}"/>
    <cellStyle name="Millares 16 3" xfId="74" xr:uid="{00000000-0005-0000-0000-000031000000}"/>
    <cellStyle name="Millares 17" xfId="164" xr:uid="{00000000-0005-0000-0000-000032000000}"/>
    <cellStyle name="Millares 18" xfId="173" xr:uid="{00000000-0005-0000-0000-000033000000}"/>
    <cellStyle name="Millares 19" xfId="175" xr:uid="{00000000-0005-0000-0000-000034000000}"/>
    <cellStyle name="Millares 2" xfId="19" xr:uid="{00000000-0005-0000-0000-000035000000}"/>
    <cellStyle name="Millares 2 2" xfId="24" xr:uid="{00000000-0005-0000-0000-000036000000}"/>
    <cellStyle name="Millares 2 3" xfId="44" xr:uid="{00000000-0005-0000-0000-000037000000}"/>
    <cellStyle name="Millares 2 3 2" xfId="57" xr:uid="{00000000-0005-0000-0000-000038000000}"/>
    <cellStyle name="Millares 2 3 2 2" xfId="97" xr:uid="{00000000-0005-0000-0000-000039000000}"/>
    <cellStyle name="Millares 2 3 2 2 2" xfId="111" xr:uid="{00000000-0005-0000-0000-00003A000000}"/>
    <cellStyle name="Millares 2 4" xfId="53" xr:uid="{00000000-0005-0000-0000-00003B000000}"/>
    <cellStyle name="Millares 2 5" xfId="76" xr:uid="{00000000-0005-0000-0000-00003C000000}"/>
    <cellStyle name="Millares 2 6" xfId="135" xr:uid="{00000000-0005-0000-0000-00003D000000}"/>
    <cellStyle name="Millares 2 6 2" xfId="179" xr:uid="{00000000-0005-0000-0000-00003E000000}"/>
    <cellStyle name="Millares 2 6 2 2" xfId="270" xr:uid="{00000000-0005-0000-0000-00003F000000}"/>
    <cellStyle name="Millares 2 6 3" xfId="267" xr:uid="{00000000-0005-0000-0000-000040000000}"/>
    <cellStyle name="Millares 2 7" xfId="157" xr:uid="{00000000-0005-0000-0000-000041000000}"/>
    <cellStyle name="Millares 2 8" xfId="172" xr:uid="{00000000-0005-0000-0000-000042000000}"/>
    <cellStyle name="Millares 2 9" xfId="262" xr:uid="{00000000-0005-0000-0000-000043000000}"/>
    <cellStyle name="Millares 20" xfId="180" xr:uid="{00000000-0005-0000-0000-000044000000}"/>
    <cellStyle name="Millares 21" xfId="183" xr:uid="{00000000-0005-0000-0000-000045000000}"/>
    <cellStyle name="Millares 22" xfId="189" xr:uid="{00000000-0005-0000-0000-000046000000}"/>
    <cellStyle name="Millares 23" xfId="194" xr:uid="{00000000-0005-0000-0000-000047000000}"/>
    <cellStyle name="Millares 24" xfId="198" xr:uid="{00000000-0005-0000-0000-000048000000}"/>
    <cellStyle name="Millares 25" xfId="203" xr:uid="{00000000-0005-0000-0000-000049000000}"/>
    <cellStyle name="Millares 26" xfId="249" xr:uid="{00000000-0005-0000-0000-00004A000000}"/>
    <cellStyle name="Millares 27" xfId="306" xr:uid="{150E644C-5660-471C-87B1-5297025CC376}"/>
    <cellStyle name="Millares 3" xfId="21" xr:uid="{00000000-0005-0000-0000-00004B000000}"/>
    <cellStyle name="Millares 3 2" xfId="38" xr:uid="{00000000-0005-0000-0000-00004C000000}"/>
    <cellStyle name="Millares 4" xfId="32" xr:uid="{00000000-0005-0000-0000-00004D000000}"/>
    <cellStyle name="Millares 5" xfId="69" xr:uid="{00000000-0005-0000-0000-00004E000000}"/>
    <cellStyle name="Millares 6" xfId="81" xr:uid="{00000000-0005-0000-0000-00004F000000}"/>
    <cellStyle name="Millares 7" xfId="88" xr:uid="{00000000-0005-0000-0000-000050000000}"/>
    <cellStyle name="Millares 8" xfId="108" xr:uid="{00000000-0005-0000-0000-000051000000}"/>
    <cellStyle name="Millares 9" xfId="136" xr:uid="{00000000-0005-0000-0000-000052000000}"/>
    <cellStyle name="Moneda 2" xfId="40" xr:uid="{00000000-0005-0000-0000-000053000000}"/>
    <cellStyle name="Moneda 2 2" xfId="145" xr:uid="{00000000-0005-0000-0000-000054000000}"/>
    <cellStyle name="Moneda 2 3" xfId="167" xr:uid="{00000000-0005-0000-0000-000055000000}"/>
    <cellStyle name="Moneda 2 5" xfId="146" xr:uid="{00000000-0005-0000-0000-000056000000}"/>
    <cellStyle name="Moneda 2 5 2" xfId="168" xr:uid="{00000000-0005-0000-0000-000057000000}"/>
    <cellStyle name="Moneda 3" xfId="59" xr:uid="{00000000-0005-0000-0000-000058000000}"/>
    <cellStyle name="Moneda 4" xfId="112" xr:uid="{00000000-0005-0000-0000-000059000000}"/>
    <cellStyle name="Moneda 5" xfId="143" xr:uid="{00000000-0005-0000-0000-00005A000000}"/>
    <cellStyle name="Neutral 2" xfId="211" xr:uid="{00000000-0005-0000-0000-00005B000000}"/>
    <cellStyle name="Normal" xfId="0" builtinId="0"/>
    <cellStyle name="Normal 10" xfId="35" xr:uid="{00000000-0005-0000-0000-00005D000000}"/>
    <cellStyle name="Normal 10 2" xfId="42" xr:uid="{00000000-0005-0000-0000-00005E000000}"/>
    <cellStyle name="Normal 11" xfId="54" xr:uid="{00000000-0005-0000-0000-00005F000000}"/>
    <cellStyle name="Normal 12" xfId="62" xr:uid="{00000000-0005-0000-0000-000060000000}"/>
    <cellStyle name="Normal 12 2" xfId="176" xr:uid="{00000000-0005-0000-0000-000061000000}"/>
    <cellStyle name="Normal 12 3" xfId="191" xr:uid="{00000000-0005-0000-0000-000062000000}"/>
    <cellStyle name="Normal 12 4" xfId="200" xr:uid="{00000000-0005-0000-0000-000063000000}"/>
    <cellStyle name="Normal 12 5" xfId="251" xr:uid="{00000000-0005-0000-0000-000064000000}"/>
    <cellStyle name="Normal 12 6" xfId="260" xr:uid="{00000000-0005-0000-0000-000065000000}"/>
    <cellStyle name="Normal 12 7" xfId="287" xr:uid="{00000000-0005-0000-0000-000066000000}"/>
    <cellStyle name="Normal 12 7 2" xfId="296" xr:uid="{CFFEB7AB-F4E4-42C3-82BC-4F94C84D64C1}"/>
    <cellStyle name="Normal 13" xfId="64" xr:uid="{00000000-0005-0000-0000-000067000000}"/>
    <cellStyle name="Normal 14" xfId="66" xr:uid="{00000000-0005-0000-0000-000068000000}"/>
    <cellStyle name="Normal 15" xfId="68" xr:uid="{00000000-0005-0000-0000-000069000000}"/>
    <cellStyle name="Normal 16" xfId="80" xr:uid="{00000000-0005-0000-0000-00006A000000}"/>
    <cellStyle name="Normal 17" xfId="83" xr:uid="{00000000-0005-0000-0000-00006B000000}"/>
    <cellStyle name="Normal 18" xfId="12" xr:uid="{00000000-0005-0000-0000-00006C000000}"/>
    <cellStyle name="Normal 18 2" xfId="106" xr:uid="{00000000-0005-0000-0000-00006D000000}"/>
    <cellStyle name="Normal 18 2 2" xfId="253" xr:uid="{00000000-0005-0000-0000-00006E000000}"/>
    <cellStyle name="Normal 18 2 2 2" xfId="292" xr:uid="{F72EC248-5786-419D-A463-7A6F0437D905}"/>
    <cellStyle name="Normal 19" xfId="86" xr:uid="{00000000-0005-0000-0000-00006F000000}"/>
    <cellStyle name="Normal 19 2" xfId="109" xr:uid="{00000000-0005-0000-0000-000070000000}"/>
    <cellStyle name="Normal 2" xfId="1" xr:uid="{00000000-0005-0000-0000-000071000000}"/>
    <cellStyle name="Normal 2 10" xfId="130" xr:uid="{00000000-0005-0000-0000-000072000000}"/>
    <cellStyle name="Normal 2 11" xfId="174" xr:uid="{00000000-0005-0000-0000-000073000000}"/>
    <cellStyle name="Normal 2 12" xfId="181" xr:uid="{00000000-0005-0000-0000-000074000000}"/>
    <cellStyle name="Normal 2 13" xfId="185" xr:uid="{00000000-0005-0000-0000-000075000000}"/>
    <cellStyle name="Normal 2 14" xfId="187" xr:uid="{00000000-0005-0000-0000-000076000000}"/>
    <cellStyle name="Normal 2 14 2" xfId="269" xr:uid="{00000000-0005-0000-0000-000077000000}"/>
    <cellStyle name="Normal 2 15" xfId="188" xr:uid="{00000000-0005-0000-0000-000078000000}"/>
    <cellStyle name="Normal 2 16" xfId="278" xr:uid="{00000000-0005-0000-0000-000079000000}"/>
    <cellStyle name="Normal 2 17" xfId="288" xr:uid="{00000000-0005-0000-0000-00007A000000}"/>
    <cellStyle name="Normal 2 2" xfId="23" xr:uid="{00000000-0005-0000-0000-00007B000000}"/>
    <cellStyle name="Normal 2 2 2" xfId="117" xr:uid="{00000000-0005-0000-0000-00007C000000}"/>
    <cellStyle name="Normal 2 3" xfId="9" xr:uid="{00000000-0005-0000-0000-00007D000000}"/>
    <cellStyle name="Normal 2 3 2" xfId="103" xr:uid="{00000000-0005-0000-0000-00007E000000}"/>
    <cellStyle name="Normal 2 3 2 2" xfId="255" xr:uid="{00000000-0005-0000-0000-00007F000000}"/>
    <cellStyle name="Normal 2 3 2 2 2" xfId="274" xr:uid="{00000000-0005-0000-0000-000080000000}"/>
    <cellStyle name="Normal 2 3 3" xfId="10" xr:uid="{00000000-0005-0000-0000-000081000000}"/>
    <cellStyle name="Normal 2 3 3 2" xfId="104" xr:uid="{00000000-0005-0000-0000-000082000000}"/>
    <cellStyle name="Normal 2 3 3 2 2" xfId="256" xr:uid="{00000000-0005-0000-0000-000083000000}"/>
    <cellStyle name="Normal 2 3 3 2 2 2" xfId="275" xr:uid="{00000000-0005-0000-0000-000084000000}"/>
    <cellStyle name="Normal 2 3 4" xfId="126" xr:uid="{00000000-0005-0000-0000-000085000000}"/>
    <cellStyle name="Normal 2 4" xfId="85" xr:uid="{00000000-0005-0000-0000-000086000000}"/>
    <cellStyle name="Normal 2 5" xfId="91" xr:uid="{00000000-0005-0000-0000-000087000000}"/>
    <cellStyle name="Normal 2 6" xfId="94" xr:uid="{00000000-0005-0000-0000-000088000000}"/>
    <cellStyle name="Normal 2 7" xfId="49" xr:uid="{00000000-0005-0000-0000-000089000000}"/>
    <cellStyle name="Normal 2 8" xfId="101" xr:uid="{00000000-0005-0000-0000-00008A000000}"/>
    <cellStyle name="Normal 2 9" xfId="102" xr:uid="{00000000-0005-0000-0000-00008B000000}"/>
    <cellStyle name="Normal 2 9 2" xfId="125" xr:uid="{00000000-0005-0000-0000-00008C000000}"/>
    <cellStyle name="Normal 2 9 3" xfId="252" xr:uid="{00000000-0005-0000-0000-00008D000000}"/>
    <cellStyle name="Normal 2 9 3 2" xfId="273" xr:uid="{00000000-0005-0000-0000-00008E000000}"/>
    <cellStyle name="Normal 2 9 3 2 2" xfId="291" xr:uid="{1B999D5C-D1A2-4E7A-A767-09CBA8CD8F2A}"/>
    <cellStyle name="Normal 2 9 3 2 3" xfId="300" xr:uid="{08A88AEE-8221-4D26-B61E-1AFA2A22631A}"/>
    <cellStyle name="Normal 2 9 3 2 4" xfId="302" xr:uid="{AAA7C4A3-8446-4651-A6F5-515F3E7E8AB1}"/>
    <cellStyle name="Normal 2 9 3 2 5" xfId="304" xr:uid="{AD70FA5F-406A-4E6F-92A0-496BDD605452}"/>
    <cellStyle name="Normal 20" xfId="89" xr:uid="{00000000-0005-0000-0000-00008F000000}"/>
    <cellStyle name="Normal 21" xfId="25" xr:uid="{00000000-0005-0000-0000-000090000000}"/>
    <cellStyle name="Normal 22" xfId="121" xr:uid="{00000000-0005-0000-0000-000091000000}"/>
    <cellStyle name="Normal 22 2" xfId="276" xr:uid="{00000000-0005-0000-0000-000092000000}"/>
    <cellStyle name="Normal 23" xfId="123" xr:uid="{00000000-0005-0000-0000-000093000000}"/>
    <cellStyle name="Normal 24" xfId="2" xr:uid="{00000000-0005-0000-0000-000094000000}"/>
    <cellStyle name="Normal 24 2" xfId="27" xr:uid="{00000000-0005-0000-0000-000095000000}"/>
    <cellStyle name="Normal 24 2 2" xfId="46" xr:uid="{00000000-0005-0000-0000-000096000000}"/>
    <cellStyle name="Normal 24 2 2 2" xfId="58" xr:uid="{00000000-0005-0000-0000-000097000000}"/>
    <cellStyle name="Normal 24 3" xfId="72" xr:uid="{00000000-0005-0000-0000-000098000000}"/>
    <cellStyle name="Normal 25" xfId="124" xr:uid="{00000000-0005-0000-0000-000099000000}"/>
    <cellStyle name="Normal 26" xfId="132" xr:uid="{00000000-0005-0000-0000-00009A000000}"/>
    <cellStyle name="Normal 27" xfId="139" xr:uid="{00000000-0005-0000-0000-00009B000000}"/>
    <cellStyle name="Normal 28" xfId="148" xr:uid="{00000000-0005-0000-0000-00009C000000}"/>
    <cellStyle name="Normal 29" xfId="150" xr:uid="{00000000-0005-0000-0000-00009D000000}"/>
    <cellStyle name="Normal 3" xfId="7" xr:uid="{00000000-0005-0000-0000-00009E000000}"/>
    <cellStyle name="Normal 3 2" xfId="43" xr:uid="{00000000-0005-0000-0000-00009F000000}"/>
    <cellStyle name="Normal 3 2 2" xfId="55" xr:uid="{00000000-0005-0000-0000-0000A0000000}"/>
    <cellStyle name="Normal 3 3" xfId="71" xr:uid="{00000000-0005-0000-0000-0000A1000000}"/>
    <cellStyle name="Normal 3 4" xfId="79" xr:uid="{00000000-0005-0000-0000-0000A2000000}"/>
    <cellStyle name="Normal 3 5" xfId="115" xr:uid="{00000000-0005-0000-0000-0000A3000000}"/>
    <cellStyle name="Normal 3 6" xfId="129" xr:uid="{00000000-0005-0000-0000-0000A4000000}"/>
    <cellStyle name="Normal 3 7" xfId="142" xr:uid="{00000000-0005-0000-0000-0000A5000000}"/>
    <cellStyle name="Normal 3 7 2" xfId="178" xr:uid="{00000000-0005-0000-0000-0000A6000000}"/>
    <cellStyle name="Normal 3 7 2 2" xfId="277" xr:uid="{00000000-0005-0000-0000-0000A7000000}"/>
    <cellStyle name="Normal 3 7 3" xfId="268" xr:uid="{00000000-0005-0000-0000-0000A8000000}"/>
    <cellStyle name="Normal 30" xfId="152" xr:uid="{00000000-0005-0000-0000-0000A9000000}"/>
    <cellStyle name="Normal 31" xfId="158" xr:uid="{00000000-0005-0000-0000-0000AA000000}"/>
    <cellStyle name="Normal 32" xfId="165" xr:uid="{00000000-0005-0000-0000-0000AB000000}"/>
    <cellStyle name="Normal 33" xfId="182" xr:uid="{00000000-0005-0000-0000-0000AC000000}"/>
    <cellStyle name="Normal 34" xfId="186" xr:uid="{00000000-0005-0000-0000-0000AD000000}"/>
    <cellStyle name="Normal 35" xfId="190" xr:uid="{00000000-0005-0000-0000-0000AE000000}"/>
    <cellStyle name="Normal 36" xfId="192" xr:uid="{00000000-0005-0000-0000-0000AF000000}"/>
    <cellStyle name="Normal 37" xfId="195" xr:uid="{00000000-0005-0000-0000-0000B0000000}"/>
    <cellStyle name="Normal 37 2" xfId="283" xr:uid="{00000000-0005-0000-0000-0000B1000000}"/>
    <cellStyle name="Normal 38" xfId="197" xr:uid="{00000000-0005-0000-0000-0000B2000000}"/>
    <cellStyle name="Normal 39" xfId="201" xr:uid="{00000000-0005-0000-0000-0000B3000000}"/>
    <cellStyle name="Normal 4" xfId="8" xr:uid="{00000000-0005-0000-0000-0000B4000000}"/>
    <cellStyle name="Normal 4 10" xfId="170" xr:uid="{00000000-0005-0000-0000-0000B5000000}"/>
    <cellStyle name="Normal 4 2" xfId="37" xr:uid="{00000000-0005-0000-0000-0000B6000000}"/>
    <cellStyle name="Normal 4 2 2" xfId="177" xr:uid="{00000000-0005-0000-0000-0000B7000000}"/>
    <cellStyle name="Normal 4 3" xfId="47" xr:uid="{00000000-0005-0000-0000-0000B8000000}"/>
    <cellStyle name="Normal 4 4" xfId="51" xr:uid="{00000000-0005-0000-0000-0000B9000000}"/>
    <cellStyle name="Normal 4 5" xfId="75" xr:uid="{00000000-0005-0000-0000-0000BA000000}"/>
    <cellStyle name="Normal 4 6" xfId="99" xr:uid="{00000000-0005-0000-0000-0000BB000000}"/>
    <cellStyle name="Normal 4 7" xfId="113" xr:uid="{00000000-0005-0000-0000-0000BC000000}"/>
    <cellStyle name="Normal 4 8" xfId="133" xr:uid="{00000000-0005-0000-0000-0000BD000000}"/>
    <cellStyle name="Normal 4 9" xfId="155" xr:uid="{00000000-0005-0000-0000-0000BE000000}"/>
    <cellStyle name="Normal 40" xfId="246" xr:uid="{00000000-0005-0000-0000-0000BF000000}"/>
    <cellStyle name="Normal 41" xfId="247" xr:uid="{00000000-0005-0000-0000-0000C0000000}"/>
    <cellStyle name="Normal 42" xfId="258" xr:uid="{00000000-0005-0000-0000-0000C1000000}"/>
    <cellStyle name="Normal 43" xfId="261" xr:uid="{00000000-0005-0000-0000-0000C2000000}"/>
    <cellStyle name="Normal 44" xfId="263" xr:uid="{00000000-0005-0000-0000-0000C3000000}"/>
    <cellStyle name="Normal 45" xfId="265" xr:uid="{00000000-0005-0000-0000-0000C4000000}"/>
    <cellStyle name="Normal 46" xfId="266" xr:uid="{00000000-0005-0000-0000-0000C5000000}"/>
    <cellStyle name="Normal 46 2" xfId="297" xr:uid="{364312E6-ECC5-4CD0-90A4-D7230703E303}"/>
    <cellStyle name="Normal 47" xfId="280" xr:uid="{00000000-0005-0000-0000-0000C6000000}"/>
    <cellStyle name="Normal 48" xfId="282" xr:uid="{00000000-0005-0000-0000-0000C7000000}"/>
    <cellStyle name="Normal 49" xfId="286" xr:uid="{00000000-0005-0000-0000-0000C8000000}"/>
    <cellStyle name="Normal 5" xfId="13" xr:uid="{00000000-0005-0000-0000-0000C9000000}"/>
    <cellStyle name="Normal 5 2" xfId="78" xr:uid="{00000000-0005-0000-0000-0000CA000000}"/>
    <cellStyle name="Normal 50" xfId="290" xr:uid="{00000000-0005-0000-0000-0000CB000000}"/>
    <cellStyle name="Normal 51" xfId="294" xr:uid="{D9DCE838-EF39-44EB-9F40-DCADD82DFB51}"/>
    <cellStyle name="Normal 52" xfId="299" xr:uid="{7C3E1FD5-A30C-4AC2-8C76-61271479A6D4}"/>
    <cellStyle name="Normal 6" xfId="17" xr:uid="{00000000-0005-0000-0000-0000CC000000}"/>
    <cellStyle name="Normal 6 2" xfId="60" xr:uid="{00000000-0005-0000-0000-0000CD000000}"/>
    <cellStyle name="Normal 6 2 2" xfId="95" xr:uid="{00000000-0005-0000-0000-0000CE000000}"/>
    <cellStyle name="Normal 6 2 2 2" xfId="118" xr:uid="{00000000-0005-0000-0000-0000CF000000}"/>
    <cellStyle name="Normal 7" xfId="20" xr:uid="{00000000-0005-0000-0000-0000D0000000}"/>
    <cellStyle name="Normal 7 2" xfId="144" xr:uid="{00000000-0005-0000-0000-0000D1000000}"/>
    <cellStyle name="Normal 7 3" xfId="166" xr:uid="{00000000-0005-0000-0000-0000D2000000}"/>
    <cellStyle name="Normal 7 4" xfId="279" xr:uid="{00000000-0005-0000-0000-0000D3000000}"/>
    <cellStyle name="Normal 8" xfId="33" xr:uid="{00000000-0005-0000-0000-0000D4000000}"/>
    <cellStyle name="Normal 9" xfId="15" xr:uid="{00000000-0005-0000-0000-0000D5000000}"/>
    <cellStyle name="Notas 2" xfId="218" xr:uid="{00000000-0005-0000-0000-0000D6000000}"/>
    <cellStyle name="Porcentaje" xfId="138" builtinId="5"/>
    <cellStyle name="Porcentaje 10" xfId="45" xr:uid="{00000000-0005-0000-0000-0000D8000000}"/>
    <cellStyle name="Porcentaje 10 2" xfId="56" xr:uid="{00000000-0005-0000-0000-0000D9000000}"/>
    <cellStyle name="Porcentaje 10 2 2" xfId="98" xr:uid="{00000000-0005-0000-0000-0000DA000000}"/>
    <cellStyle name="Porcentaje 10 2 2 2" xfId="110" xr:uid="{00000000-0005-0000-0000-0000DB000000}"/>
    <cellStyle name="Porcentaje 11" xfId="63" xr:uid="{00000000-0005-0000-0000-0000DC000000}"/>
    <cellStyle name="Porcentaje 12" xfId="65" xr:uid="{00000000-0005-0000-0000-0000DD000000}"/>
    <cellStyle name="Porcentaje 13" xfId="67" xr:uid="{00000000-0005-0000-0000-0000DE000000}"/>
    <cellStyle name="Porcentaje 14" xfId="70" xr:uid="{00000000-0005-0000-0000-0000DF000000}"/>
    <cellStyle name="Porcentaje 15" xfId="82" xr:uid="{00000000-0005-0000-0000-0000E0000000}"/>
    <cellStyle name="Porcentaje 16" xfId="87" xr:uid="{00000000-0005-0000-0000-0000E1000000}"/>
    <cellStyle name="Porcentaje 16 2" xfId="119" xr:uid="{00000000-0005-0000-0000-0000E2000000}"/>
    <cellStyle name="Porcentaje 17" xfId="90" xr:uid="{00000000-0005-0000-0000-0000E3000000}"/>
    <cellStyle name="Porcentaje 18" xfId="11" xr:uid="{00000000-0005-0000-0000-0000E4000000}"/>
    <cellStyle name="Porcentaje 18 2" xfId="105" xr:uid="{00000000-0005-0000-0000-0000E5000000}"/>
    <cellStyle name="Porcentaje 18 2 2" xfId="257" xr:uid="{00000000-0005-0000-0000-0000E6000000}"/>
    <cellStyle name="Porcentaje 18 2 2 2" xfId="271" xr:uid="{00000000-0005-0000-0000-0000E7000000}"/>
    <cellStyle name="Porcentaje 19" xfId="92" xr:uid="{00000000-0005-0000-0000-0000E8000000}"/>
    <cellStyle name="Porcentaje 2" xfId="5" xr:uid="{00000000-0005-0000-0000-0000E9000000}"/>
    <cellStyle name="Porcentaje 2 10" xfId="131" xr:uid="{00000000-0005-0000-0000-0000EA000000}"/>
    <cellStyle name="Porcentaje 2 11" xfId="134" xr:uid="{00000000-0005-0000-0000-0000EB000000}"/>
    <cellStyle name="Porcentaje 2 12" xfId="156" xr:uid="{00000000-0005-0000-0000-0000EC000000}"/>
    <cellStyle name="Porcentaje 2 13" xfId="171" xr:uid="{00000000-0005-0000-0000-0000ED000000}"/>
    <cellStyle name="Porcentaje 2 13 2" xfId="272" xr:uid="{00000000-0005-0000-0000-0000EE000000}"/>
    <cellStyle name="Porcentaje 2 14" xfId="298" xr:uid="{E6C3473B-33BF-4CCD-9BE5-7EA3646E5FE8}"/>
    <cellStyle name="Porcentaje 2 2" xfId="48" xr:uid="{00000000-0005-0000-0000-0000EF000000}"/>
    <cellStyle name="Porcentaje 2 3" xfId="52" xr:uid="{00000000-0005-0000-0000-0000F0000000}"/>
    <cellStyle name="Porcentaje 2 4" xfId="77" xr:uid="{00000000-0005-0000-0000-0000F1000000}"/>
    <cellStyle name="Porcentaje 2 5" xfId="50" xr:uid="{00000000-0005-0000-0000-0000F2000000}"/>
    <cellStyle name="Porcentaje 2 6" xfId="100" xr:uid="{00000000-0005-0000-0000-0000F3000000}"/>
    <cellStyle name="Porcentaje 2 7" xfId="107" xr:uid="{00000000-0005-0000-0000-0000F4000000}"/>
    <cellStyle name="Porcentaje 2 7 2" xfId="254" xr:uid="{00000000-0005-0000-0000-0000F5000000}"/>
    <cellStyle name="Porcentaje 2 7 2 2" xfId="293" xr:uid="{D42E6EC8-68EF-4713-AED7-07F6DAC689F2}"/>
    <cellStyle name="Porcentaje 2 7 2 3" xfId="301" xr:uid="{656419B5-2D8F-4F42-8C5E-F649500144A0}"/>
    <cellStyle name="Porcentaje 2 7 2 4" xfId="303" xr:uid="{3887AA39-B7AE-4A5F-9329-2F86C8A8FC0E}"/>
    <cellStyle name="Porcentaje 2 7 2 5" xfId="305" xr:uid="{67D76FF9-E070-41F2-BDFB-62DE1A1BC79A}"/>
    <cellStyle name="Porcentaje 2 8" xfId="114" xr:uid="{00000000-0005-0000-0000-0000F6000000}"/>
    <cellStyle name="Porcentaje 2 9" xfId="128" xr:uid="{00000000-0005-0000-0000-0000F7000000}"/>
    <cellStyle name="Porcentaje 20" xfId="122" xr:uid="{00000000-0005-0000-0000-0000F8000000}"/>
    <cellStyle name="Porcentaje 21" xfId="127" xr:uid="{00000000-0005-0000-0000-0000F9000000}"/>
    <cellStyle name="Porcentaje 22" xfId="4" xr:uid="{00000000-0005-0000-0000-0000FA000000}"/>
    <cellStyle name="Porcentaje 22 2" xfId="28" xr:uid="{00000000-0005-0000-0000-0000FB000000}"/>
    <cellStyle name="Porcentaje 22 3" xfId="73" xr:uid="{00000000-0005-0000-0000-0000FC000000}"/>
    <cellStyle name="Porcentaje 23" xfId="137" xr:uid="{00000000-0005-0000-0000-0000FD000000}"/>
    <cellStyle name="Porcentaje 24" xfId="141" xr:uid="{00000000-0005-0000-0000-0000FE000000}"/>
    <cellStyle name="Porcentaje 25" xfId="149" xr:uid="{00000000-0005-0000-0000-0000FF000000}"/>
    <cellStyle name="Porcentaje 26" xfId="154" xr:uid="{00000000-0005-0000-0000-000000010000}"/>
    <cellStyle name="Porcentaje 27" xfId="159" xr:uid="{00000000-0005-0000-0000-000001010000}"/>
    <cellStyle name="Porcentaje 28" xfId="162" xr:uid="{00000000-0005-0000-0000-000002010000}"/>
    <cellStyle name="Porcentaje 29" xfId="163" xr:uid="{00000000-0005-0000-0000-000003010000}"/>
    <cellStyle name="Porcentaje 3" xfId="14" xr:uid="{00000000-0005-0000-0000-000004010000}"/>
    <cellStyle name="Porcentaje 3 2" xfId="39" xr:uid="{00000000-0005-0000-0000-000005010000}"/>
    <cellStyle name="Porcentaje 30" xfId="169" xr:uid="{00000000-0005-0000-0000-000006010000}"/>
    <cellStyle name="Porcentaje 31" xfId="184" xr:uid="{00000000-0005-0000-0000-000007010000}"/>
    <cellStyle name="Porcentaje 32" xfId="193" xr:uid="{00000000-0005-0000-0000-000008010000}"/>
    <cellStyle name="Porcentaje 33" xfId="196" xr:uid="{00000000-0005-0000-0000-000009010000}"/>
    <cellStyle name="Porcentaje 33 2" xfId="284" xr:uid="{00000000-0005-0000-0000-00000A010000}"/>
    <cellStyle name="Porcentaje 34" xfId="199" xr:uid="{00000000-0005-0000-0000-00000B010000}"/>
    <cellStyle name="Porcentaje 35" xfId="202" xr:uid="{00000000-0005-0000-0000-00000C010000}"/>
    <cellStyle name="Porcentaje 36" xfId="248" xr:uid="{00000000-0005-0000-0000-00000D010000}"/>
    <cellStyle name="Porcentaje 37" xfId="250" xr:uid="{00000000-0005-0000-0000-00000E010000}"/>
    <cellStyle name="Porcentaje 38" xfId="259" xr:uid="{00000000-0005-0000-0000-00000F010000}"/>
    <cellStyle name="Porcentaje 39" xfId="264" xr:uid="{00000000-0005-0000-0000-000010010000}"/>
    <cellStyle name="Porcentaje 4" xfId="18" xr:uid="{00000000-0005-0000-0000-000011010000}"/>
    <cellStyle name="Porcentaje 4 2" xfId="61" xr:uid="{00000000-0005-0000-0000-000012010000}"/>
    <cellStyle name="Porcentaje 4 2 2" xfId="96" xr:uid="{00000000-0005-0000-0000-000013010000}"/>
    <cellStyle name="Porcentaje 4 2 2 2" xfId="120" xr:uid="{00000000-0005-0000-0000-000014010000}"/>
    <cellStyle name="Porcentaje 40" xfId="281" xr:uid="{00000000-0005-0000-0000-000015010000}"/>
    <cellStyle name="Porcentaje 41" xfId="285" xr:uid="{00000000-0005-0000-0000-000016010000}"/>
    <cellStyle name="Porcentaje 42" xfId="295" xr:uid="{ABF517E3-7A5B-46F8-ABF4-ED36F18B7B0D}"/>
    <cellStyle name="Porcentaje 5" xfId="22" xr:uid="{00000000-0005-0000-0000-000017010000}"/>
    <cellStyle name="Porcentaje 6" xfId="31" xr:uid="{00000000-0005-0000-0000-000018010000}"/>
    <cellStyle name="Porcentaje 7" xfId="34" xr:uid="{00000000-0005-0000-0000-000019010000}"/>
    <cellStyle name="Porcentaje 8" xfId="36" xr:uid="{00000000-0005-0000-0000-00001A010000}"/>
    <cellStyle name="Porcentaje 9" xfId="41" xr:uid="{00000000-0005-0000-0000-00001B010000}"/>
    <cellStyle name="Salida 2" xfId="213" xr:uid="{00000000-0005-0000-0000-00001C010000}"/>
    <cellStyle name="Texto de advertencia 2" xfId="217" xr:uid="{00000000-0005-0000-0000-00001D010000}"/>
    <cellStyle name="Texto explicativo 2" xfId="219" xr:uid="{00000000-0005-0000-0000-00001E010000}"/>
    <cellStyle name="Título 2 2" xfId="206" xr:uid="{00000000-0005-0000-0000-00001F010000}"/>
    <cellStyle name="Título 3 2" xfId="207" xr:uid="{00000000-0005-0000-0000-000020010000}"/>
    <cellStyle name="Título 4" xfId="245" xr:uid="{00000000-0005-0000-0000-000021010000}"/>
    <cellStyle name="Título 5" xfId="204" xr:uid="{00000000-0005-0000-0000-000022010000}"/>
    <cellStyle name="Total 2" xfId="220" xr:uid="{00000000-0005-0000-0000-000023010000}"/>
  </cellStyles>
  <dxfs count="2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7C878E"/>
      <color rgb="FF606868"/>
      <color rgb="FFBF9000"/>
      <color rgb="FFE7E6E6"/>
      <color rgb="FFFFE79B"/>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externalLink" Target="externalLinks/externalLink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powerPivotData" Target="model/item.data"/><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5.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15"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connections" Target="connection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1.xml"/><Relationship Id="rId1" Type="http://schemas.microsoft.com/office/2011/relationships/chartStyle" Target="style41.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42.xml"/><Relationship Id="rId1" Type="http://schemas.microsoft.com/office/2011/relationships/chartStyle" Target="style42.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43.xml"/><Relationship Id="rId1" Type="http://schemas.microsoft.com/office/2011/relationships/chartStyle" Target="style43.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44.xml"/><Relationship Id="rId1" Type="http://schemas.microsoft.com/office/2011/relationships/chartStyle" Target="style44.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45.xml"/><Relationship Id="rId1" Type="http://schemas.microsoft.com/office/2011/relationships/chartStyle" Target="style45.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46.xml"/><Relationship Id="rId1" Type="http://schemas.microsoft.com/office/2011/relationships/chartStyle" Target="style46.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47.xml"/><Relationship Id="rId1" Type="http://schemas.microsoft.com/office/2011/relationships/chartStyle" Target="style47.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48.xml"/><Relationship Id="rId1" Type="http://schemas.microsoft.com/office/2011/relationships/chartStyle" Target="style48.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49.xml"/><Relationship Id="rId1" Type="http://schemas.microsoft.com/office/2011/relationships/chartStyle" Target="style49.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0.xml"/><Relationship Id="rId1" Type="http://schemas.microsoft.com/office/2011/relationships/chartStyle" Target="style5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1.xml"/><Relationship Id="rId1" Type="http://schemas.microsoft.com/office/2011/relationships/chartStyle" Target="style51.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52.xml"/><Relationship Id="rId1" Type="http://schemas.microsoft.com/office/2011/relationships/chartStyle" Target="style52.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53.xml"/><Relationship Id="rId1" Type="http://schemas.microsoft.com/office/2011/relationships/chartStyle" Target="style53.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54.xml"/><Relationship Id="rId1" Type="http://schemas.microsoft.com/office/2011/relationships/chartStyle" Target="style54.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55.xml"/><Relationship Id="rId1" Type="http://schemas.microsoft.com/office/2011/relationships/chartStyle" Target="style55.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56.xml"/><Relationship Id="rId1" Type="http://schemas.microsoft.com/office/2011/relationships/chartStyle" Target="style56.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57.xml"/><Relationship Id="rId1" Type="http://schemas.microsoft.com/office/2011/relationships/chartStyle" Target="style57.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58.xml"/><Relationship Id="rId1" Type="http://schemas.microsoft.com/office/2011/relationships/chartStyle" Target="style58.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59.xml"/><Relationship Id="rId1" Type="http://schemas.microsoft.com/office/2011/relationships/chartStyle" Target="style59.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60.xml"/><Relationship Id="rId1" Type="http://schemas.microsoft.com/office/2011/relationships/chartStyle" Target="style6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61.xml"/><Relationship Id="rId1" Type="http://schemas.microsoft.com/office/2011/relationships/chartStyle" Target="style61.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62.xml"/><Relationship Id="rId1" Type="http://schemas.microsoft.com/office/2011/relationships/chartStyle" Target="style62.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63.xml"/><Relationship Id="rId1" Type="http://schemas.microsoft.com/office/2011/relationships/chartStyle" Target="style63.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64.xml"/><Relationship Id="rId1" Type="http://schemas.microsoft.com/office/2011/relationships/chartStyle" Target="style64.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65.xml"/><Relationship Id="rId1" Type="http://schemas.microsoft.com/office/2011/relationships/chartStyle" Target="style65.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66.xml"/><Relationship Id="rId1" Type="http://schemas.microsoft.com/office/2011/relationships/chartStyle" Target="style66.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67.xml"/><Relationship Id="rId1" Type="http://schemas.microsoft.com/office/2011/relationships/chartStyle" Target="style67.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68.xml"/><Relationship Id="rId1" Type="http://schemas.microsoft.com/office/2011/relationships/chartStyle" Target="style68.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69.xml"/><Relationship Id="rId1" Type="http://schemas.microsoft.com/office/2011/relationships/chartStyle" Target="style69.xml"/></Relationships>
</file>

<file path=xl/charts/_rels/chart137.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8.xml"/><Relationship Id="rId1" Type="http://schemas.microsoft.com/office/2011/relationships/chartStyle" Target="style8.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12.xml"/><Relationship Id="rId1" Type="http://schemas.microsoft.com/office/2011/relationships/chartStyle" Target="style1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27.xml"/><Relationship Id="rId1" Type="http://schemas.microsoft.com/office/2011/relationships/chartStyle" Target="style27.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28.xml"/><Relationship Id="rId1" Type="http://schemas.microsoft.com/office/2011/relationships/chartStyle" Target="style28.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31.xml"/><Relationship Id="rId1" Type="http://schemas.microsoft.com/office/2011/relationships/chartStyle" Target="style31.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32.xml"/><Relationship Id="rId1" Type="http://schemas.microsoft.com/office/2011/relationships/chartStyle" Target="style32.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33.xml"/><Relationship Id="rId1" Type="http://schemas.microsoft.com/office/2011/relationships/chartStyle" Target="style33.xml"/></Relationships>
</file>

<file path=xl/charts/_rels/chart8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9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9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9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38.xml"/><Relationship Id="rId1" Type="http://schemas.microsoft.com/office/2011/relationships/chartStyle" Target="style38.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39.xml"/><Relationship Id="rId1" Type="http://schemas.microsoft.com/office/2011/relationships/chartStyle" Target="style39.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'F1'!$E$7</c:f>
              <c:strCache>
                <c:ptCount val="1"/>
                <c:pt idx="0">
                  <c:v>ENIGH 2018</c:v>
                </c:pt>
              </c:strCache>
            </c:strRef>
          </c:tx>
          <c:spPr>
            <a:solidFill>
              <a:schemeClr val="tx1">
                <a:lumMod val="50000"/>
                <a:lumOff val="50000"/>
              </a:schemeClr>
            </a:solidFill>
            <a:ln>
              <a:noFill/>
            </a:ln>
            <a:effectLst/>
          </c:spPr>
          <c:invertIfNegative val="0"/>
          <c:dPt>
            <c:idx val="18"/>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1-5ACA-473E-A729-B55847EFCA13}"/>
              </c:ext>
            </c:extLst>
          </c:dPt>
          <c:dLbls>
            <c:dLbl>
              <c:idx val="18"/>
              <c:layout>
                <c:manualLayout>
                  <c:x val="5.2527905449770186E-3"/>
                  <c:y val="2.32558139534883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CA-473E-A729-B55847EFCA13}"/>
                </c:ext>
              </c:extLst>
            </c:dLbl>
            <c:dLbl>
              <c:idx val="21"/>
              <c:layout>
                <c:manualLayout>
                  <c:x val="5.5273924611320621E-3"/>
                  <c:y val="-2.29862798472696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CA-473E-A729-B55847EFCA1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'F1'!$A$8:$A$40</c:f>
              <c:strCache>
                <c:ptCount val="33"/>
                <c:pt idx="0">
                  <c:v>Chiapas</c:v>
                </c:pt>
                <c:pt idx="1">
                  <c:v>Guerrero</c:v>
                </c:pt>
                <c:pt idx="2">
                  <c:v>Oaxaca</c:v>
                </c:pt>
                <c:pt idx="3">
                  <c:v>Veracruz</c:v>
                </c:pt>
                <c:pt idx="4">
                  <c:v>Tlaxcala</c:v>
                </c:pt>
                <c:pt idx="5">
                  <c:v>Puebla</c:v>
                </c:pt>
                <c:pt idx="6">
                  <c:v>Zacatecas</c:v>
                </c:pt>
                <c:pt idx="7">
                  <c:v>Tabasco</c:v>
                </c:pt>
                <c:pt idx="8">
                  <c:v>Hidalgo</c:v>
                </c:pt>
                <c:pt idx="9">
                  <c:v>Michoacán</c:v>
                </c:pt>
                <c:pt idx="10">
                  <c:v>Durango</c:v>
                </c:pt>
                <c:pt idx="11">
                  <c:v>Estado de México</c:v>
                </c:pt>
                <c:pt idx="12">
                  <c:v>Morelos</c:v>
                </c:pt>
                <c:pt idx="13">
                  <c:v>Campeche</c:v>
                </c:pt>
                <c:pt idx="14">
                  <c:v>Guanajuato</c:v>
                </c:pt>
                <c:pt idx="15">
                  <c:v>San Luis Potosí</c:v>
                </c:pt>
                <c:pt idx="16">
                  <c:v>Yucatán</c:v>
                </c:pt>
                <c:pt idx="17">
                  <c:v>Tamaulipas</c:v>
                </c:pt>
                <c:pt idx="18">
                  <c:v>Nacional</c:v>
                </c:pt>
                <c:pt idx="19">
                  <c:v>Nayarit</c:v>
                </c:pt>
                <c:pt idx="20">
                  <c:v>Colima</c:v>
                </c:pt>
                <c:pt idx="21">
                  <c:v>Jalisco</c:v>
                </c:pt>
                <c:pt idx="22">
                  <c:v>Sinaloa</c:v>
                </c:pt>
                <c:pt idx="23">
                  <c:v>Quintana Roo</c:v>
                </c:pt>
                <c:pt idx="24">
                  <c:v>Querétaro</c:v>
                </c:pt>
                <c:pt idx="25">
                  <c:v>Coahuila</c:v>
                </c:pt>
                <c:pt idx="26">
                  <c:v>Sonora</c:v>
                </c:pt>
                <c:pt idx="27">
                  <c:v>Aguascalientes</c:v>
                </c:pt>
                <c:pt idx="28">
                  <c:v>Chihuahua</c:v>
                </c:pt>
                <c:pt idx="29">
                  <c:v>Nuevo León</c:v>
                </c:pt>
                <c:pt idx="30">
                  <c:v>Baja California</c:v>
                </c:pt>
                <c:pt idx="31">
                  <c:v>Ciudad de México</c:v>
                </c:pt>
                <c:pt idx="32">
                  <c:v>Baja California Sur</c:v>
                </c:pt>
              </c:strCache>
            </c:strRef>
          </c:cat>
          <c:val>
            <c:numRef>
              <c:f>'F1'!$E$8:$E$40</c:f>
              <c:numCache>
                <c:formatCode>#,##0</c:formatCode>
                <c:ptCount val="33"/>
                <c:pt idx="0">
                  <c:v>10798.008611716999</c:v>
                </c:pt>
                <c:pt idx="1">
                  <c:v>11948.5803907926</c:v>
                </c:pt>
                <c:pt idx="2">
                  <c:v>12867.888982436132</c:v>
                </c:pt>
                <c:pt idx="3">
                  <c:v>13215.157261220533</c:v>
                </c:pt>
                <c:pt idx="4">
                  <c:v>16415.653622812468</c:v>
                </c:pt>
                <c:pt idx="5">
                  <c:v>15875.188117715799</c:v>
                </c:pt>
                <c:pt idx="6">
                  <c:v>15461.645124131666</c:v>
                </c:pt>
                <c:pt idx="7">
                  <c:v>16068.596430355234</c:v>
                </c:pt>
                <c:pt idx="8">
                  <c:v>15797.240949167499</c:v>
                </c:pt>
                <c:pt idx="9">
                  <c:v>17372.980706973132</c:v>
                </c:pt>
                <c:pt idx="10">
                  <c:v>17777.936113476902</c:v>
                </c:pt>
                <c:pt idx="11">
                  <c:v>19556.482057784968</c:v>
                </c:pt>
                <c:pt idx="12">
                  <c:v>17503.961678851534</c:v>
                </c:pt>
                <c:pt idx="13">
                  <c:v>19428.6778582939</c:v>
                </c:pt>
                <c:pt idx="14">
                  <c:v>18794.362658936301</c:v>
                </c:pt>
                <c:pt idx="15">
                  <c:v>18938.326408599165</c:v>
                </c:pt>
                <c:pt idx="16">
                  <c:v>20316.162666333232</c:v>
                </c:pt>
                <c:pt idx="17">
                  <c:v>20020.419531682568</c:v>
                </c:pt>
                <c:pt idx="18">
                  <c:v>20305.210190170499</c:v>
                </c:pt>
                <c:pt idx="19">
                  <c:v>19611.803402640166</c:v>
                </c:pt>
                <c:pt idx="20">
                  <c:v>21487.896128919267</c:v>
                </c:pt>
                <c:pt idx="21">
                  <c:v>24658.022549232133</c:v>
                </c:pt>
                <c:pt idx="22">
                  <c:v>22594.287998631396</c:v>
                </c:pt>
                <c:pt idx="23">
                  <c:v>23098.558068359533</c:v>
                </c:pt>
                <c:pt idx="24">
                  <c:v>24983.986197671464</c:v>
                </c:pt>
                <c:pt idx="25">
                  <c:v>22779.251691364134</c:v>
                </c:pt>
                <c:pt idx="26">
                  <c:v>24391.723401506868</c:v>
                </c:pt>
                <c:pt idx="27">
                  <c:v>24172.321204137232</c:v>
                </c:pt>
                <c:pt idx="28">
                  <c:v>22006.2804231593</c:v>
                </c:pt>
                <c:pt idx="29">
                  <c:v>28088.087060611131</c:v>
                </c:pt>
                <c:pt idx="30">
                  <c:v>24104.879294400467</c:v>
                </c:pt>
                <c:pt idx="31">
                  <c:v>32212.881219294566</c:v>
                </c:pt>
                <c:pt idx="32">
                  <c:v>28015.559941074931</c:v>
                </c:pt>
              </c:numCache>
            </c:numRef>
          </c:val>
          <c:extLst>
            <c:ext xmlns:c16="http://schemas.microsoft.com/office/drawing/2014/chart" uri="{C3380CC4-5D6E-409C-BE32-E72D297353CC}">
              <c16:uniqueId val="{00000003-5ACA-473E-A729-B55847EFCA13}"/>
            </c:ext>
          </c:extLst>
        </c:ser>
        <c:ser>
          <c:idx val="1"/>
          <c:order val="1"/>
          <c:tx>
            <c:strRef>
              <c:f>'F1'!$F$7</c:f>
              <c:strCache>
                <c:ptCount val="1"/>
                <c:pt idx="0">
                  <c:v>ENIGH 2022</c:v>
                </c:pt>
              </c:strCache>
            </c:strRef>
          </c:tx>
          <c:spPr>
            <a:solidFill>
              <a:srgbClr val="FFC000"/>
            </a:solidFill>
            <a:ln>
              <a:noFill/>
            </a:ln>
            <a:effectLst/>
          </c:spPr>
          <c:invertIfNegative val="0"/>
          <c:dPt>
            <c:idx val="18"/>
            <c:invertIfNegative val="0"/>
            <c:bubble3D val="0"/>
            <c:spPr>
              <a:solidFill>
                <a:schemeClr val="accent2"/>
              </a:solidFill>
              <a:ln>
                <a:noFill/>
              </a:ln>
              <a:effectLst/>
            </c:spPr>
            <c:extLst>
              <c:ext xmlns:c16="http://schemas.microsoft.com/office/drawing/2014/chart" uri="{C3380CC4-5D6E-409C-BE32-E72D297353CC}">
                <c16:uniqueId val="{00000005-5ACA-473E-A729-B55847EFCA13}"/>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CA-473E-A729-B55847EFCA13}"/>
                </c:ext>
              </c:extLst>
            </c:dLbl>
            <c:dLbl>
              <c:idx val="18"/>
              <c:layout>
                <c:manualLayout>
                  <c:x val="1.0505581089953942E-2"/>
                  <c:y val="-6.97674418604651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CA-473E-A729-B55847EFCA13}"/>
                </c:ext>
              </c:extLst>
            </c:dLbl>
            <c:dLbl>
              <c:idx val="21"/>
              <c:layout>
                <c:manualLayout>
                  <c:x val="1.7972943176751226E-2"/>
                  <c:y val="-1.3926594442516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CA-473E-A729-B55847EFCA13}"/>
                </c:ext>
              </c:extLst>
            </c:dLbl>
            <c:dLbl>
              <c:idx val="3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CA-473E-A729-B55847EFCA1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'F1'!$A$8:$A$40</c:f>
              <c:strCache>
                <c:ptCount val="33"/>
                <c:pt idx="0">
                  <c:v>Chiapas</c:v>
                </c:pt>
                <c:pt idx="1">
                  <c:v>Guerrero</c:v>
                </c:pt>
                <c:pt idx="2">
                  <c:v>Oaxaca</c:v>
                </c:pt>
                <c:pt idx="3">
                  <c:v>Veracruz</c:v>
                </c:pt>
                <c:pt idx="4">
                  <c:v>Tlaxcala</c:v>
                </c:pt>
                <c:pt idx="5">
                  <c:v>Puebla</c:v>
                </c:pt>
                <c:pt idx="6">
                  <c:v>Zacatecas</c:v>
                </c:pt>
                <c:pt idx="7">
                  <c:v>Tabasco</c:v>
                </c:pt>
                <c:pt idx="8">
                  <c:v>Hidalgo</c:v>
                </c:pt>
                <c:pt idx="9">
                  <c:v>Michoacán</c:v>
                </c:pt>
                <c:pt idx="10">
                  <c:v>Durango</c:v>
                </c:pt>
                <c:pt idx="11">
                  <c:v>Estado de México</c:v>
                </c:pt>
                <c:pt idx="12">
                  <c:v>Morelos</c:v>
                </c:pt>
                <c:pt idx="13">
                  <c:v>Campeche</c:v>
                </c:pt>
                <c:pt idx="14">
                  <c:v>Guanajuato</c:v>
                </c:pt>
                <c:pt idx="15">
                  <c:v>San Luis Potosí</c:v>
                </c:pt>
                <c:pt idx="16">
                  <c:v>Yucatán</c:v>
                </c:pt>
                <c:pt idx="17">
                  <c:v>Tamaulipas</c:v>
                </c:pt>
                <c:pt idx="18">
                  <c:v>Nacional</c:v>
                </c:pt>
                <c:pt idx="19">
                  <c:v>Nayarit</c:v>
                </c:pt>
                <c:pt idx="20">
                  <c:v>Colima</c:v>
                </c:pt>
                <c:pt idx="21">
                  <c:v>Jalisco</c:v>
                </c:pt>
                <c:pt idx="22">
                  <c:v>Sinaloa</c:v>
                </c:pt>
                <c:pt idx="23">
                  <c:v>Quintana Roo</c:v>
                </c:pt>
                <c:pt idx="24">
                  <c:v>Querétaro</c:v>
                </c:pt>
                <c:pt idx="25">
                  <c:v>Coahuila</c:v>
                </c:pt>
                <c:pt idx="26">
                  <c:v>Sonora</c:v>
                </c:pt>
                <c:pt idx="27">
                  <c:v>Aguascalientes</c:v>
                </c:pt>
                <c:pt idx="28">
                  <c:v>Chihuahua</c:v>
                </c:pt>
                <c:pt idx="29">
                  <c:v>Nuevo León</c:v>
                </c:pt>
                <c:pt idx="30">
                  <c:v>Baja California</c:v>
                </c:pt>
                <c:pt idx="31">
                  <c:v>Ciudad de México</c:v>
                </c:pt>
                <c:pt idx="32">
                  <c:v>Baja California Sur</c:v>
                </c:pt>
              </c:strCache>
            </c:strRef>
          </c:cat>
          <c:val>
            <c:numRef>
              <c:f>'F1'!$F$8:$F$40</c:f>
              <c:numCache>
                <c:formatCode>#,##0</c:formatCode>
                <c:ptCount val="33"/>
                <c:pt idx="0">
                  <c:v>13281.6097667555</c:v>
                </c:pt>
                <c:pt idx="1">
                  <c:v>13918.024339857568</c:v>
                </c:pt>
                <c:pt idx="2">
                  <c:v>14447.642437748267</c:v>
                </c:pt>
                <c:pt idx="3">
                  <c:v>14879.035057521965</c:v>
                </c:pt>
                <c:pt idx="4">
                  <c:v>15431.5923349188</c:v>
                </c:pt>
                <c:pt idx="5">
                  <c:v>16461.194564967867</c:v>
                </c:pt>
                <c:pt idx="6">
                  <c:v>16711.836948021632</c:v>
                </c:pt>
                <c:pt idx="7">
                  <c:v>17365.140572975532</c:v>
                </c:pt>
                <c:pt idx="8">
                  <c:v>17744.692233389334</c:v>
                </c:pt>
                <c:pt idx="9">
                  <c:v>18986.243389786501</c:v>
                </c:pt>
                <c:pt idx="10">
                  <c:v>19073.308924312998</c:v>
                </c:pt>
                <c:pt idx="11">
                  <c:v>19077.517136891332</c:v>
                </c:pt>
                <c:pt idx="12">
                  <c:v>19079.536654968168</c:v>
                </c:pt>
                <c:pt idx="13">
                  <c:v>19152.795304879866</c:v>
                </c:pt>
                <c:pt idx="14">
                  <c:v>20033.241385936366</c:v>
                </c:pt>
                <c:pt idx="15">
                  <c:v>20048.098483182632</c:v>
                </c:pt>
                <c:pt idx="16">
                  <c:v>20790.412678202065</c:v>
                </c:pt>
                <c:pt idx="17">
                  <c:v>21173.587345503034</c:v>
                </c:pt>
                <c:pt idx="18">
                  <c:v>21231.819300015235</c:v>
                </c:pt>
                <c:pt idx="19">
                  <c:v>21775.221563132767</c:v>
                </c:pt>
                <c:pt idx="20">
                  <c:v>23106.911892982735</c:v>
                </c:pt>
                <c:pt idx="21">
                  <c:v>23914.811748257198</c:v>
                </c:pt>
                <c:pt idx="22">
                  <c:v>23962.746486763233</c:v>
                </c:pt>
                <c:pt idx="23">
                  <c:v>23967.399995400236</c:v>
                </c:pt>
                <c:pt idx="24">
                  <c:v>24985.190445546468</c:v>
                </c:pt>
                <c:pt idx="25">
                  <c:v>25041.944581780768</c:v>
                </c:pt>
                <c:pt idx="26">
                  <c:v>25090.159927728764</c:v>
                </c:pt>
                <c:pt idx="27">
                  <c:v>26095.9617893867</c:v>
                </c:pt>
                <c:pt idx="28">
                  <c:v>27309.725751986432</c:v>
                </c:pt>
                <c:pt idx="29">
                  <c:v>28672.677225623902</c:v>
                </c:pt>
                <c:pt idx="30">
                  <c:v>29637.407883814201</c:v>
                </c:pt>
                <c:pt idx="31">
                  <c:v>29770.089185465302</c:v>
                </c:pt>
                <c:pt idx="32">
                  <c:v>30472.37255812703</c:v>
                </c:pt>
              </c:numCache>
            </c:numRef>
          </c:val>
          <c:extLst>
            <c:ext xmlns:c16="http://schemas.microsoft.com/office/drawing/2014/chart" uri="{C3380CC4-5D6E-409C-BE32-E72D297353CC}">
              <c16:uniqueId val="{00000009-5ACA-473E-A729-B55847EFCA13}"/>
            </c:ext>
          </c:extLst>
        </c:ser>
        <c:dLbls>
          <c:showLegendKey val="0"/>
          <c:showVal val="0"/>
          <c:showCatName val="0"/>
          <c:showSerName val="0"/>
          <c:showPercent val="0"/>
          <c:showBubbleSize val="0"/>
        </c:dLbls>
        <c:gapWidth val="100"/>
        <c:axId val="552400671"/>
        <c:axId val="676763295"/>
      </c:barChart>
      <c:catAx>
        <c:axId val="552400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676763295"/>
        <c:crosses val="autoZero"/>
        <c:auto val="1"/>
        <c:lblAlgn val="ctr"/>
        <c:lblOffset val="100"/>
        <c:tickLblSkip val="1"/>
        <c:noMultiLvlLbl val="0"/>
      </c:catAx>
      <c:valAx>
        <c:axId val="676763295"/>
        <c:scaling>
          <c:orientation val="minMax"/>
        </c:scaling>
        <c:delete val="1"/>
        <c:axPos val="b"/>
        <c:numFmt formatCode="#,##0" sourceLinked="1"/>
        <c:majorTickMark val="none"/>
        <c:minorTickMark val="none"/>
        <c:tickLblPos val="nextTo"/>
        <c:crossAx val="552400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2BB1-4C6E-8547-83D64F437DC2}"/>
              </c:ext>
            </c:extLst>
          </c:dPt>
          <c:dPt>
            <c:idx val="1"/>
            <c:invertIfNegative val="0"/>
            <c:bubble3D val="0"/>
            <c:extLst>
              <c:ext xmlns:c16="http://schemas.microsoft.com/office/drawing/2014/chart" uri="{C3380CC4-5D6E-409C-BE32-E72D297353CC}">
                <c16:uniqueId val="{00000001-2BB1-4C6E-8547-83D64F437DC2}"/>
              </c:ext>
            </c:extLst>
          </c:dPt>
          <c:dPt>
            <c:idx val="2"/>
            <c:invertIfNegative val="0"/>
            <c:bubble3D val="0"/>
            <c:extLst>
              <c:ext xmlns:c16="http://schemas.microsoft.com/office/drawing/2014/chart" uri="{C3380CC4-5D6E-409C-BE32-E72D297353CC}">
                <c16:uniqueId val="{00000002-2BB1-4C6E-8547-83D64F437DC2}"/>
              </c:ext>
            </c:extLst>
          </c:dPt>
          <c:dPt>
            <c:idx val="3"/>
            <c:invertIfNegative val="0"/>
            <c:bubble3D val="0"/>
            <c:spPr>
              <a:solidFill>
                <a:srgbClr val="FFC000"/>
              </a:solidFill>
              <a:ln>
                <a:noFill/>
              </a:ln>
              <a:effectLst/>
            </c:spPr>
            <c:extLst>
              <c:ext xmlns:c16="http://schemas.microsoft.com/office/drawing/2014/chart" uri="{C3380CC4-5D6E-409C-BE32-E72D297353CC}">
                <c16:uniqueId val="{00000004-2BB1-4C6E-8547-83D64F437DC2}"/>
              </c:ext>
            </c:extLst>
          </c:dPt>
          <c:dPt>
            <c:idx val="4"/>
            <c:invertIfNegative val="0"/>
            <c:bubble3D val="0"/>
            <c:extLst>
              <c:ext xmlns:c16="http://schemas.microsoft.com/office/drawing/2014/chart" uri="{C3380CC4-5D6E-409C-BE32-E72D297353CC}">
                <c16:uniqueId val="{00000005-2BB1-4C6E-8547-83D64F437DC2}"/>
              </c:ext>
            </c:extLst>
          </c:dPt>
          <c:dPt>
            <c:idx val="5"/>
            <c:invertIfNegative val="0"/>
            <c:bubble3D val="0"/>
            <c:extLst>
              <c:ext xmlns:c16="http://schemas.microsoft.com/office/drawing/2014/chart" uri="{C3380CC4-5D6E-409C-BE32-E72D297353CC}">
                <c16:uniqueId val="{00000006-2BB1-4C6E-8547-83D64F437DC2}"/>
              </c:ext>
            </c:extLst>
          </c:dPt>
          <c:dPt>
            <c:idx val="6"/>
            <c:invertIfNegative val="0"/>
            <c:bubble3D val="0"/>
            <c:extLst>
              <c:ext xmlns:c16="http://schemas.microsoft.com/office/drawing/2014/chart" uri="{C3380CC4-5D6E-409C-BE32-E72D297353CC}">
                <c16:uniqueId val="{00000007-2BB1-4C6E-8547-83D64F437DC2}"/>
              </c:ext>
            </c:extLst>
          </c:dPt>
          <c:dPt>
            <c:idx val="7"/>
            <c:invertIfNegative val="0"/>
            <c:bubble3D val="0"/>
            <c:extLst>
              <c:ext xmlns:c16="http://schemas.microsoft.com/office/drawing/2014/chart" uri="{C3380CC4-5D6E-409C-BE32-E72D297353CC}">
                <c16:uniqueId val="{00000008-2BB1-4C6E-8547-83D64F437DC2}"/>
              </c:ext>
            </c:extLst>
          </c:dPt>
          <c:dPt>
            <c:idx val="8"/>
            <c:invertIfNegative val="0"/>
            <c:bubble3D val="0"/>
            <c:extLst>
              <c:ext xmlns:c16="http://schemas.microsoft.com/office/drawing/2014/chart" uri="{C3380CC4-5D6E-409C-BE32-E72D297353CC}">
                <c16:uniqueId val="{00000009-2BB1-4C6E-8547-83D64F437DC2}"/>
              </c:ext>
            </c:extLst>
          </c:dPt>
          <c:dPt>
            <c:idx val="9"/>
            <c:invertIfNegative val="0"/>
            <c:bubble3D val="0"/>
            <c:extLst>
              <c:ext xmlns:c16="http://schemas.microsoft.com/office/drawing/2014/chart" uri="{C3380CC4-5D6E-409C-BE32-E72D297353CC}">
                <c16:uniqueId val="{0000000A-2BB1-4C6E-8547-83D64F437DC2}"/>
              </c:ext>
            </c:extLst>
          </c:dPt>
          <c:dPt>
            <c:idx val="10"/>
            <c:invertIfNegative val="0"/>
            <c:bubble3D val="0"/>
            <c:extLst>
              <c:ext xmlns:c16="http://schemas.microsoft.com/office/drawing/2014/chart" uri="{C3380CC4-5D6E-409C-BE32-E72D297353CC}">
                <c16:uniqueId val="{0000000B-2BB1-4C6E-8547-83D64F437DC2}"/>
              </c:ext>
            </c:extLst>
          </c:dPt>
          <c:dPt>
            <c:idx val="11"/>
            <c:invertIfNegative val="0"/>
            <c:bubble3D val="0"/>
            <c:extLst>
              <c:ext xmlns:c16="http://schemas.microsoft.com/office/drawing/2014/chart" uri="{C3380CC4-5D6E-409C-BE32-E72D297353CC}">
                <c16:uniqueId val="{0000000C-2BB1-4C6E-8547-83D64F437DC2}"/>
              </c:ext>
            </c:extLst>
          </c:dPt>
          <c:dPt>
            <c:idx val="12"/>
            <c:invertIfNegative val="0"/>
            <c:bubble3D val="0"/>
            <c:extLst>
              <c:ext xmlns:c16="http://schemas.microsoft.com/office/drawing/2014/chart" uri="{C3380CC4-5D6E-409C-BE32-E72D297353CC}">
                <c16:uniqueId val="{0000000D-2BB1-4C6E-8547-83D64F437DC2}"/>
              </c:ext>
            </c:extLst>
          </c:dPt>
          <c:dPt>
            <c:idx val="13"/>
            <c:invertIfNegative val="0"/>
            <c:bubble3D val="0"/>
            <c:extLst>
              <c:ext xmlns:c16="http://schemas.microsoft.com/office/drawing/2014/chart" uri="{C3380CC4-5D6E-409C-BE32-E72D297353CC}">
                <c16:uniqueId val="{0000000E-2BB1-4C6E-8547-83D64F437DC2}"/>
              </c:ext>
            </c:extLst>
          </c:dPt>
          <c:dPt>
            <c:idx val="14"/>
            <c:invertIfNegative val="0"/>
            <c:bubble3D val="0"/>
            <c:extLst>
              <c:ext xmlns:c16="http://schemas.microsoft.com/office/drawing/2014/chart" uri="{C3380CC4-5D6E-409C-BE32-E72D297353CC}">
                <c16:uniqueId val="{0000000F-2BB1-4C6E-8547-83D64F437DC2}"/>
              </c:ext>
            </c:extLst>
          </c:dPt>
          <c:dPt>
            <c:idx val="15"/>
            <c:invertIfNegative val="0"/>
            <c:bubble3D val="0"/>
            <c:extLst>
              <c:ext xmlns:c16="http://schemas.microsoft.com/office/drawing/2014/chart" uri="{C3380CC4-5D6E-409C-BE32-E72D297353CC}">
                <c16:uniqueId val="{00000010-2BB1-4C6E-8547-83D64F437DC2}"/>
              </c:ext>
            </c:extLst>
          </c:dPt>
          <c:dPt>
            <c:idx val="16"/>
            <c:invertIfNegative val="0"/>
            <c:bubble3D val="0"/>
            <c:extLst>
              <c:ext xmlns:c16="http://schemas.microsoft.com/office/drawing/2014/chart" uri="{C3380CC4-5D6E-409C-BE32-E72D297353CC}">
                <c16:uniqueId val="{00000011-2BB1-4C6E-8547-83D64F437DC2}"/>
              </c:ext>
            </c:extLst>
          </c:dPt>
          <c:dPt>
            <c:idx val="17"/>
            <c:invertIfNegative val="0"/>
            <c:bubble3D val="0"/>
            <c:extLst>
              <c:ext xmlns:c16="http://schemas.microsoft.com/office/drawing/2014/chart" uri="{C3380CC4-5D6E-409C-BE32-E72D297353CC}">
                <c16:uniqueId val="{00000012-2BB1-4C6E-8547-83D64F437DC2}"/>
              </c:ext>
            </c:extLst>
          </c:dPt>
          <c:dPt>
            <c:idx val="19"/>
            <c:invertIfNegative val="0"/>
            <c:bubble3D val="0"/>
            <c:spPr>
              <a:solidFill>
                <a:srgbClr val="F79646">
                  <a:lumMod val="75000"/>
                </a:srgbClr>
              </a:solidFill>
              <a:ln>
                <a:noFill/>
              </a:ln>
              <a:effectLst/>
            </c:spPr>
            <c:extLst>
              <c:ext xmlns:c16="http://schemas.microsoft.com/office/drawing/2014/chart" uri="{C3380CC4-5D6E-409C-BE32-E72D297353CC}">
                <c16:uniqueId val="{00000014-2BB1-4C6E-8547-83D64F437DC2}"/>
              </c:ext>
            </c:extLst>
          </c:dPt>
          <c:dPt>
            <c:idx val="21"/>
            <c:invertIfNegative val="0"/>
            <c:bubble3D val="0"/>
            <c:extLst>
              <c:ext xmlns:c16="http://schemas.microsoft.com/office/drawing/2014/chart" uri="{C3380CC4-5D6E-409C-BE32-E72D297353CC}">
                <c16:uniqueId val="{00000015-2BB1-4C6E-8547-83D64F437DC2}"/>
              </c:ext>
            </c:extLst>
          </c:dPt>
          <c:dPt>
            <c:idx val="31"/>
            <c:invertIfNegative val="0"/>
            <c:bubble3D val="0"/>
            <c:extLst>
              <c:ext xmlns:c16="http://schemas.microsoft.com/office/drawing/2014/chart" uri="{C3380CC4-5D6E-409C-BE32-E72D297353CC}">
                <c16:uniqueId val="{00000016-2BB1-4C6E-8547-83D64F437DC2}"/>
              </c:ext>
            </c:extLst>
          </c:dPt>
          <c:dLbls>
            <c:dLbl>
              <c:idx val="0"/>
              <c:layout>
                <c:manualLayout>
                  <c:x val="-6.6889632107023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B1-4C6E-8547-83D64F437DC2}"/>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'F14'!$A$44:$A$76</c:f>
              <c:strCache>
                <c:ptCount val="33"/>
                <c:pt idx="0">
                  <c:v>Sinaloa</c:v>
                </c:pt>
                <c:pt idx="1">
                  <c:v>Tabasco</c:v>
                </c:pt>
                <c:pt idx="2">
                  <c:v>Chihuahua</c:v>
                </c:pt>
                <c:pt idx="3">
                  <c:v>Jalisco</c:v>
                </c:pt>
                <c:pt idx="4">
                  <c:v>Tamaulipas</c:v>
                </c:pt>
                <c:pt idx="5">
                  <c:v>Sonora</c:v>
                </c:pt>
                <c:pt idx="6">
                  <c:v>Nuevo León</c:v>
                </c:pt>
                <c:pt idx="7">
                  <c:v>Quintana Roo</c:v>
                </c:pt>
                <c:pt idx="8">
                  <c:v>Michoacán</c:v>
                </c:pt>
                <c:pt idx="9">
                  <c:v>Coahuila</c:v>
                </c:pt>
                <c:pt idx="10">
                  <c:v>Nayarit</c:v>
                </c:pt>
                <c:pt idx="11">
                  <c:v>Baja California</c:v>
                </c:pt>
                <c:pt idx="12">
                  <c:v>Durango</c:v>
                </c:pt>
                <c:pt idx="13">
                  <c:v>Querétaro</c:v>
                </c:pt>
                <c:pt idx="14">
                  <c:v>Zacatecas</c:v>
                </c:pt>
                <c:pt idx="15">
                  <c:v>San Luis Potosí</c:v>
                </c:pt>
                <c:pt idx="16">
                  <c:v>Morelos</c:v>
                </c:pt>
                <c:pt idx="17">
                  <c:v>Guerrero</c:v>
                </c:pt>
                <c:pt idx="18">
                  <c:v>Guanajuato</c:v>
                </c:pt>
                <c:pt idx="19">
                  <c:v>Nacional</c:v>
                </c:pt>
                <c:pt idx="20">
                  <c:v>Oaxaca</c:v>
                </c:pt>
                <c:pt idx="21">
                  <c:v>Tlaxcala</c:v>
                </c:pt>
                <c:pt idx="22">
                  <c:v>Hidalgo</c:v>
                </c:pt>
                <c:pt idx="23">
                  <c:v>Ciudad de México</c:v>
                </c:pt>
                <c:pt idx="24">
                  <c:v>Campeche</c:v>
                </c:pt>
                <c:pt idx="25">
                  <c:v>Yucatán</c:v>
                </c:pt>
                <c:pt idx="26">
                  <c:v>Colima</c:v>
                </c:pt>
                <c:pt idx="27">
                  <c:v>Aguascalientes</c:v>
                </c:pt>
                <c:pt idx="28">
                  <c:v>Veracruz</c:v>
                </c:pt>
                <c:pt idx="29">
                  <c:v>Baja California Sur</c:v>
                </c:pt>
                <c:pt idx="30">
                  <c:v>Puebla</c:v>
                </c:pt>
                <c:pt idx="31">
                  <c:v>Estado de México</c:v>
                </c:pt>
                <c:pt idx="32">
                  <c:v>Chiapas</c:v>
                </c:pt>
              </c:strCache>
            </c:strRef>
          </c:cat>
          <c:val>
            <c:numRef>
              <c:f>'F14'!$B$44:$B$76</c:f>
              <c:numCache>
                <c:formatCode>General</c:formatCode>
                <c:ptCount val="33"/>
                <c:pt idx="0">
                  <c:v>-6.2439368108730187E-2</c:v>
                </c:pt>
                <c:pt idx="1">
                  <c:v>-3.1498366209699036E-2</c:v>
                </c:pt>
                <c:pt idx="2">
                  <c:v>-2.4233385975722221E-2</c:v>
                </c:pt>
                <c:pt idx="3">
                  <c:v>-1.7653270823462575E-2</c:v>
                </c:pt>
                <c:pt idx="4">
                  <c:v>-1.4267345078323945E-2</c:v>
                </c:pt>
                <c:pt idx="5">
                  <c:v>-1.1363229790552931E-2</c:v>
                </c:pt>
                <c:pt idx="6">
                  <c:v>-8.4467363947944296E-3</c:v>
                </c:pt>
                <c:pt idx="7">
                  <c:v>7.7626900122689246E-3</c:v>
                </c:pt>
                <c:pt idx="8">
                  <c:v>1.3154809708054271E-2</c:v>
                </c:pt>
                <c:pt idx="9">
                  <c:v>1.4457636302426025E-2</c:v>
                </c:pt>
                <c:pt idx="10">
                  <c:v>1.6557672704461623E-2</c:v>
                </c:pt>
                <c:pt idx="11">
                  <c:v>2.9660536457385422E-2</c:v>
                </c:pt>
                <c:pt idx="12">
                  <c:v>3.5246662213974211E-2</c:v>
                </c:pt>
                <c:pt idx="13">
                  <c:v>4.3022220278219114E-2</c:v>
                </c:pt>
                <c:pt idx="14">
                  <c:v>5.7756738849715106E-2</c:v>
                </c:pt>
                <c:pt idx="15">
                  <c:v>5.7894112880938486E-2</c:v>
                </c:pt>
                <c:pt idx="16">
                  <c:v>6.9423597254217428E-2</c:v>
                </c:pt>
                <c:pt idx="17">
                  <c:v>7.0140753122867716E-2</c:v>
                </c:pt>
                <c:pt idx="18">
                  <c:v>7.2788597687106771E-2</c:v>
                </c:pt>
                <c:pt idx="19">
                  <c:v>8.498231104178533E-2</c:v>
                </c:pt>
                <c:pt idx="20">
                  <c:v>8.9132572801105869E-2</c:v>
                </c:pt>
                <c:pt idx="21">
                  <c:v>9.0135636170060485E-2</c:v>
                </c:pt>
                <c:pt idx="22">
                  <c:v>9.5315174342085252E-2</c:v>
                </c:pt>
                <c:pt idx="23">
                  <c:v>9.8460737807483767E-2</c:v>
                </c:pt>
                <c:pt idx="24">
                  <c:v>0.11078584706573413</c:v>
                </c:pt>
                <c:pt idx="25">
                  <c:v>0.11785439781718532</c:v>
                </c:pt>
                <c:pt idx="26">
                  <c:v>0.12760462749955748</c:v>
                </c:pt>
                <c:pt idx="27">
                  <c:v>0.13098769497424234</c:v>
                </c:pt>
                <c:pt idx="28">
                  <c:v>0.13475099821903869</c:v>
                </c:pt>
                <c:pt idx="29">
                  <c:v>0.15589288204937479</c:v>
                </c:pt>
                <c:pt idx="30">
                  <c:v>0.17358936450600337</c:v>
                </c:pt>
                <c:pt idx="31">
                  <c:v>0.29063480789793794</c:v>
                </c:pt>
                <c:pt idx="32">
                  <c:v>0.43783821318493399</c:v>
                </c:pt>
              </c:numCache>
            </c:numRef>
          </c:val>
          <c:extLst>
            <c:ext xmlns:c16="http://schemas.microsoft.com/office/drawing/2014/chart" uri="{C3380CC4-5D6E-409C-BE32-E72D297353CC}">
              <c16:uniqueId val="{00000017-2BB1-4C6E-8547-83D64F437DC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5DE-4435-8A86-2C1CCE0DC664}"/>
              </c:ext>
            </c:extLst>
          </c:dPt>
          <c:dPt>
            <c:idx val="1"/>
            <c:invertIfNegative val="0"/>
            <c:bubble3D val="0"/>
            <c:spPr>
              <a:solidFill>
                <a:srgbClr val="7C878E"/>
              </a:solidFill>
              <a:ln>
                <a:noFill/>
              </a:ln>
              <a:effectLst/>
            </c:spPr>
            <c:extLst>
              <c:ext xmlns:c16="http://schemas.microsoft.com/office/drawing/2014/chart" uri="{C3380CC4-5D6E-409C-BE32-E72D297353CC}">
                <c16:uniqueId val="{00000003-65DE-4435-8A86-2C1CCE0DC664}"/>
              </c:ext>
            </c:extLst>
          </c:dPt>
          <c:dPt>
            <c:idx val="2"/>
            <c:invertIfNegative val="0"/>
            <c:bubble3D val="0"/>
            <c:spPr>
              <a:solidFill>
                <a:srgbClr val="7C878E"/>
              </a:solidFill>
              <a:ln>
                <a:noFill/>
              </a:ln>
              <a:effectLst/>
            </c:spPr>
            <c:extLst>
              <c:ext xmlns:c16="http://schemas.microsoft.com/office/drawing/2014/chart" uri="{C3380CC4-5D6E-409C-BE32-E72D297353CC}">
                <c16:uniqueId val="{00000005-65DE-4435-8A86-2C1CCE0DC664}"/>
              </c:ext>
            </c:extLst>
          </c:dPt>
          <c:dPt>
            <c:idx val="3"/>
            <c:invertIfNegative val="0"/>
            <c:bubble3D val="0"/>
            <c:spPr>
              <a:solidFill>
                <a:srgbClr val="7C878E"/>
              </a:solidFill>
              <a:ln>
                <a:noFill/>
              </a:ln>
              <a:effectLst/>
            </c:spPr>
            <c:extLst>
              <c:ext xmlns:c16="http://schemas.microsoft.com/office/drawing/2014/chart" uri="{C3380CC4-5D6E-409C-BE32-E72D297353CC}">
                <c16:uniqueId val="{00000007-65DE-4435-8A86-2C1CCE0DC664}"/>
              </c:ext>
            </c:extLst>
          </c:dPt>
          <c:dPt>
            <c:idx val="4"/>
            <c:invertIfNegative val="0"/>
            <c:bubble3D val="0"/>
            <c:spPr>
              <a:solidFill>
                <a:srgbClr val="7C878E"/>
              </a:solidFill>
              <a:ln>
                <a:noFill/>
              </a:ln>
              <a:effectLst/>
            </c:spPr>
            <c:extLst>
              <c:ext xmlns:c16="http://schemas.microsoft.com/office/drawing/2014/chart" uri="{C3380CC4-5D6E-409C-BE32-E72D297353CC}">
                <c16:uniqueId val="{00000009-65DE-4435-8A86-2C1CCE0DC664}"/>
              </c:ext>
            </c:extLst>
          </c:dPt>
          <c:dPt>
            <c:idx val="5"/>
            <c:invertIfNegative val="0"/>
            <c:bubble3D val="0"/>
            <c:spPr>
              <a:solidFill>
                <a:srgbClr val="7C878E"/>
              </a:solidFill>
              <a:ln>
                <a:noFill/>
              </a:ln>
              <a:effectLst/>
            </c:spPr>
            <c:extLst>
              <c:ext xmlns:c16="http://schemas.microsoft.com/office/drawing/2014/chart" uri="{C3380CC4-5D6E-409C-BE32-E72D297353CC}">
                <c16:uniqueId val="{0000000B-65DE-4435-8A86-2C1CCE0DC664}"/>
              </c:ext>
            </c:extLst>
          </c:dPt>
          <c:dPt>
            <c:idx val="6"/>
            <c:invertIfNegative val="0"/>
            <c:bubble3D val="0"/>
            <c:spPr>
              <a:solidFill>
                <a:srgbClr val="7C878E"/>
              </a:solidFill>
              <a:ln>
                <a:noFill/>
              </a:ln>
              <a:effectLst/>
            </c:spPr>
            <c:extLst>
              <c:ext xmlns:c16="http://schemas.microsoft.com/office/drawing/2014/chart" uri="{C3380CC4-5D6E-409C-BE32-E72D297353CC}">
                <c16:uniqueId val="{0000000D-65DE-4435-8A86-2C1CCE0DC664}"/>
              </c:ext>
            </c:extLst>
          </c:dPt>
          <c:dPt>
            <c:idx val="7"/>
            <c:invertIfNegative val="0"/>
            <c:bubble3D val="0"/>
            <c:spPr>
              <a:solidFill>
                <a:srgbClr val="7C878E"/>
              </a:solidFill>
              <a:ln>
                <a:noFill/>
              </a:ln>
              <a:effectLst/>
            </c:spPr>
            <c:extLst>
              <c:ext xmlns:c16="http://schemas.microsoft.com/office/drawing/2014/chart" uri="{C3380CC4-5D6E-409C-BE32-E72D297353CC}">
                <c16:uniqueId val="{0000000F-65DE-4435-8A86-2C1CCE0DC664}"/>
              </c:ext>
            </c:extLst>
          </c:dPt>
          <c:dPt>
            <c:idx val="8"/>
            <c:invertIfNegative val="0"/>
            <c:bubble3D val="0"/>
            <c:spPr>
              <a:solidFill>
                <a:srgbClr val="7C878E"/>
              </a:solidFill>
              <a:ln>
                <a:noFill/>
              </a:ln>
              <a:effectLst/>
            </c:spPr>
            <c:extLst>
              <c:ext xmlns:c16="http://schemas.microsoft.com/office/drawing/2014/chart" uri="{C3380CC4-5D6E-409C-BE32-E72D297353CC}">
                <c16:uniqueId val="{00000011-65DE-4435-8A86-2C1CCE0DC664}"/>
              </c:ext>
            </c:extLst>
          </c:dPt>
          <c:dPt>
            <c:idx val="9"/>
            <c:invertIfNegative val="0"/>
            <c:bubble3D val="0"/>
            <c:spPr>
              <a:solidFill>
                <a:srgbClr val="7C878E"/>
              </a:solidFill>
              <a:ln>
                <a:noFill/>
              </a:ln>
              <a:effectLst/>
            </c:spPr>
            <c:extLst>
              <c:ext xmlns:c16="http://schemas.microsoft.com/office/drawing/2014/chart" uri="{C3380CC4-5D6E-409C-BE32-E72D297353CC}">
                <c16:uniqueId val="{00000013-65DE-4435-8A86-2C1CCE0DC664}"/>
              </c:ext>
            </c:extLst>
          </c:dPt>
          <c:dPt>
            <c:idx val="10"/>
            <c:invertIfNegative val="0"/>
            <c:bubble3D val="0"/>
            <c:spPr>
              <a:solidFill>
                <a:srgbClr val="FBBB27"/>
              </a:solidFill>
              <a:ln>
                <a:noFill/>
              </a:ln>
              <a:effectLst/>
            </c:spPr>
            <c:extLst>
              <c:ext xmlns:c16="http://schemas.microsoft.com/office/drawing/2014/chart" uri="{C3380CC4-5D6E-409C-BE32-E72D297353CC}">
                <c16:uniqueId val="{00000015-65DE-4435-8A86-2C1CCE0DC66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5DE-4435-8A86-2C1CCE0DC66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5DE-4435-8A86-2C1CCE0DC66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5DE-4435-8A86-2C1CCE0DC66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5DE-4435-8A86-2C1CCE0DC66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5DE-4435-8A86-2C1CCE0DC66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5DE-4435-8A86-2C1CCE0DC66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5DE-4435-8A86-2C1CCE0DC664}"/>
              </c:ext>
            </c:extLst>
          </c:dPt>
          <c:dPt>
            <c:idx val="19"/>
            <c:invertIfNegative val="0"/>
            <c:bubble3D val="0"/>
            <c:spPr>
              <a:solidFill>
                <a:srgbClr val="95682B"/>
              </a:solidFill>
              <a:ln>
                <a:noFill/>
              </a:ln>
              <a:effectLst/>
            </c:spPr>
            <c:extLst>
              <c:ext xmlns:c16="http://schemas.microsoft.com/office/drawing/2014/chart" uri="{C3380CC4-5D6E-409C-BE32-E72D297353CC}">
                <c16:uniqueId val="{00000025-65DE-4435-8A86-2C1CCE0DC66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'F125'!$A$6:$A$38</c:f>
              <c:strCache>
                <c:ptCount val="33"/>
                <c:pt idx="0">
                  <c:v>Morelos</c:v>
                </c:pt>
                <c:pt idx="1">
                  <c:v>Colima</c:v>
                </c:pt>
                <c:pt idx="2">
                  <c:v>Tlaxcala</c:v>
                </c:pt>
                <c:pt idx="3">
                  <c:v>Tamaulipas</c:v>
                </c:pt>
                <c:pt idx="4">
                  <c:v>Sinaloa</c:v>
                </c:pt>
                <c:pt idx="5">
                  <c:v>Nayarit</c:v>
                </c:pt>
                <c:pt idx="6">
                  <c:v>Durango</c:v>
                </c:pt>
                <c:pt idx="7">
                  <c:v>Michoacán</c:v>
                </c:pt>
                <c:pt idx="8">
                  <c:v>Nuevo León</c:v>
                </c:pt>
                <c:pt idx="9">
                  <c:v>Veracruz</c:v>
                </c:pt>
                <c:pt idx="10">
                  <c:v>Jalisco</c:v>
                </c:pt>
                <c:pt idx="11">
                  <c:v>Querétaro</c:v>
                </c:pt>
                <c:pt idx="12">
                  <c:v>Hidalgo</c:v>
                </c:pt>
                <c:pt idx="13">
                  <c:v>Guerrero</c:v>
                </c:pt>
                <c:pt idx="14">
                  <c:v>Chiapas</c:v>
                </c:pt>
                <c:pt idx="15">
                  <c:v>Sonora</c:v>
                </c:pt>
                <c:pt idx="16">
                  <c:v>Campeche</c:v>
                </c:pt>
                <c:pt idx="17">
                  <c:v>Ciudad de México</c:v>
                </c:pt>
                <c:pt idx="18">
                  <c:v>Chihuahua</c:v>
                </c:pt>
                <c:pt idx="19">
                  <c:v>Nacional</c:v>
                </c:pt>
                <c:pt idx="20">
                  <c:v>Coahuila</c:v>
                </c:pt>
                <c:pt idx="21">
                  <c:v>Yucatán</c:v>
                </c:pt>
                <c:pt idx="22">
                  <c:v>Estado de México</c:v>
                </c:pt>
                <c:pt idx="23">
                  <c:v>Puebla</c:v>
                </c:pt>
                <c:pt idx="24">
                  <c:v>Baja California</c:v>
                </c:pt>
                <c:pt idx="25">
                  <c:v>Tabasco</c:v>
                </c:pt>
                <c:pt idx="26">
                  <c:v>Aguascalientes</c:v>
                </c:pt>
                <c:pt idx="27">
                  <c:v>San Luis Potosí</c:v>
                </c:pt>
                <c:pt idx="28">
                  <c:v>Guanajuato</c:v>
                </c:pt>
                <c:pt idx="29">
                  <c:v>Zacatecas</c:v>
                </c:pt>
                <c:pt idx="30">
                  <c:v>Baja California Sur</c:v>
                </c:pt>
                <c:pt idx="31">
                  <c:v>Oaxaca</c:v>
                </c:pt>
                <c:pt idx="32">
                  <c:v>Quintana Roo</c:v>
                </c:pt>
              </c:strCache>
            </c:strRef>
          </c:cat>
          <c:val>
            <c:numRef>
              <c:f>'F125'!$B$6:$B$38</c:f>
              <c:numCache>
                <c:formatCode>0.0</c:formatCode>
                <c:ptCount val="33"/>
                <c:pt idx="0">
                  <c:v>-20.390623165609</c:v>
                </c:pt>
                <c:pt idx="1">
                  <c:v>-7.3408890305860002</c:v>
                </c:pt>
                <c:pt idx="2">
                  <c:v>-6.6526903869899998</c:v>
                </c:pt>
                <c:pt idx="3">
                  <c:v>-6.5048774996249996</c:v>
                </c:pt>
                <c:pt idx="4">
                  <c:v>-5.105657959987</c:v>
                </c:pt>
                <c:pt idx="5">
                  <c:v>-3.7556742335009998</c:v>
                </c:pt>
                <c:pt idx="6">
                  <c:v>-2.1395708108260001</c:v>
                </c:pt>
                <c:pt idx="7">
                  <c:v>-1.8710891170099999</c:v>
                </c:pt>
                <c:pt idx="8">
                  <c:v>-1.807036395009</c:v>
                </c:pt>
                <c:pt idx="9">
                  <c:v>-1.575114005723</c:v>
                </c:pt>
                <c:pt idx="10">
                  <c:v>-1.151757526376</c:v>
                </c:pt>
                <c:pt idx="11">
                  <c:v>-0.87989373932399995</c:v>
                </c:pt>
                <c:pt idx="12">
                  <c:v>-0.29207450526000001</c:v>
                </c:pt>
                <c:pt idx="13">
                  <c:v>-0.28909111868699999</c:v>
                </c:pt>
                <c:pt idx="14">
                  <c:v>0.50662213586399996</c:v>
                </c:pt>
                <c:pt idx="15">
                  <c:v>0.57296448465899996</c:v>
                </c:pt>
                <c:pt idx="16">
                  <c:v>0.85081585714200003</c:v>
                </c:pt>
                <c:pt idx="17">
                  <c:v>1.167985369615</c:v>
                </c:pt>
                <c:pt idx="18">
                  <c:v>1.4675648342150001</c:v>
                </c:pt>
                <c:pt idx="19">
                  <c:v>1.725830645719</c:v>
                </c:pt>
                <c:pt idx="20">
                  <c:v>2.2315005162779999</c:v>
                </c:pt>
                <c:pt idx="21">
                  <c:v>2.7349836401940002</c:v>
                </c:pt>
                <c:pt idx="22">
                  <c:v>3.4594127206929999</c:v>
                </c:pt>
                <c:pt idx="23">
                  <c:v>3.9447425547449999</c:v>
                </c:pt>
                <c:pt idx="24">
                  <c:v>5.0872982515169998</c:v>
                </c:pt>
                <c:pt idx="25">
                  <c:v>5.1468157441490003</c:v>
                </c:pt>
                <c:pt idx="26">
                  <c:v>5.7003317047140003</c:v>
                </c:pt>
                <c:pt idx="27">
                  <c:v>7.5430814545249998</c:v>
                </c:pt>
                <c:pt idx="28">
                  <c:v>7.8796525123379997</c:v>
                </c:pt>
                <c:pt idx="29">
                  <c:v>10.158844056888</c:v>
                </c:pt>
                <c:pt idx="30">
                  <c:v>10.617556645459</c:v>
                </c:pt>
                <c:pt idx="31">
                  <c:v>12.76601755273</c:v>
                </c:pt>
                <c:pt idx="32">
                  <c:v>46.946454159451001</c:v>
                </c:pt>
              </c:numCache>
            </c:numRef>
          </c:val>
          <c:extLst>
            <c:ext xmlns:c16="http://schemas.microsoft.com/office/drawing/2014/chart" uri="{C3380CC4-5D6E-409C-BE32-E72D297353CC}">
              <c16:uniqueId val="{00000026-65DE-4435-8A86-2C1CCE0DC66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587-48DA-9EAF-1867E63A2D27}"/>
              </c:ext>
            </c:extLst>
          </c:dPt>
          <c:dPt>
            <c:idx val="1"/>
            <c:invertIfNegative val="0"/>
            <c:bubble3D val="0"/>
            <c:spPr>
              <a:solidFill>
                <a:srgbClr val="7C878E"/>
              </a:solidFill>
              <a:ln>
                <a:noFill/>
              </a:ln>
              <a:effectLst/>
            </c:spPr>
            <c:extLst>
              <c:ext xmlns:c16="http://schemas.microsoft.com/office/drawing/2014/chart" uri="{C3380CC4-5D6E-409C-BE32-E72D297353CC}">
                <c16:uniqueId val="{00000003-4587-48DA-9EAF-1867E63A2D27}"/>
              </c:ext>
            </c:extLst>
          </c:dPt>
          <c:dPt>
            <c:idx val="2"/>
            <c:invertIfNegative val="0"/>
            <c:bubble3D val="0"/>
            <c:spPr>
              <a:solidFill>
                <a:srgbClr val="7C878E"/>
              </a:solidFill>
              <a:ln>
                <a:noFill/>
              </a:ln>
              <a:effectLst/>
            </c:spPr>
            <c:extLst>
              <c:ext xmlns:c16="http://schemas.microsoft.com/office/drawing/2014/chart" uri="{C3380CC4-5D6E-409C-BE32-E72D297353CC}">
                <c16:uniqueId val="{00000005-4587-48DA-9EAF-1867E63A2D27}"/>
              </c:ext>
            </c:extLst>
          </c:dPt>
          <c:dPt>
            <c:idx val="3"/>
            <c:invertIfNegative val="0"/>
            <c:bubble3D val="0"/>
            <c:spPr>
              <a:solidFill>
                <a:srgbClr val="7C878E"/>
              </a:solidFill>
              <a:ln>
                <a:noFill/>
              </a:ln>
              <a:effectLst/>
            </c:spPr>
            <c:extLst>
              <c:ext xmlns:c16="http://schemas.microsoft.com/office/drawing/2014/chart" uri="{C3380CC4-5D6E-409C-BE32-E72D297353CC}">
                <c16:uniqueId val="{00000007-4587-48DA-9EAF-1867E63A2D27}"/>
              </c:ext>
            </c:extLst>
          </c:dPt>
          <c:dPt>
            <c:idx val="4"/>
            <c:invertIfNegative val="0"/>
            <c:bubble3D val="0"/>
            <c:spPr>
              <a:solidFill>
                <a:srgbClr val="7C878E"/>
              </a:solidFill>
              <a:ln>
                <a:noFill/>
              </a:ln>
              <a:effectLst/>
            </c:spPr>
            <c:extLst>
              <c:ext xmlns:c16="http://schemas.microsoft.com/office/drawing/2014/chart" uri="{C3380CC4-5D6E-409C-BE32-E72D297353CC}">
                <c16:uniqueId val="{00000009-4587-48DA-9EAF-1867E63A2D27}"/>
              </c:ext>
            </c:extLst>
          </c:dPt>
          <c:dPt>
            <c:idx val="5"/>
            <c:invertIfNegative val="0"/>
            <c:bubble3D val="0"/>
            <c:spPr>
              <a:solidFill>
                <a:srgbClr val="7C878E"/>
              </a:solidFill>
              <a:ln>
                <a:noFill/>
              </a:ln>
              <a:effectLst/>
            </c:spPr>
            <c:extLst>
              <c:ext xmlns:c16="http://schemas.microsoft.com/office/drawing/2014/chart" uri="{C3380CC4-5D6E-409C-BE32-E72D297353CC}">
                <c16:uniqueId val="{0000000B-4587-48DA-9EAF-1867E63A2D27}"/>
              </c:ext>
            </c:extLst>
          </c:dPt>
          <c:dPt>
            <c:idx val="6"/>
            <c:invertIfNegative val="0"/>
            <c:bubble3D val="0"/>
            <c:spPr>
              <a:solidFill>
                <a:srgbClr val="7C878E"/>
              </a:solidFill>
              <a:ln>
                <a:noFill/>
              </a:ln>
              <a:effectLst/>
            </c:spPr>
            <c:extLst>
              <c:ext xmlns:c16="http://schemas.microsoft.com/office/drawing/2014/chart" uri="{C3380CC4-5D6E-409C-BE32-E72D297353CC}">
                <c16:uniqueId val="{0000000D-4587-48DA-9EAF-1867E63A2D27}"/>
              </c:ext>
            </c:extLst>
          </c:dPt>
          <c:dPt>
            <c:idx val="7"/>
            <c:invertIfNegative val="0"/>
            <c:bubble3D val="0"/>
            <c:spPr>
              <a:solidFill>
                <a:srgbClr val="7C878E"/>
              </a:solidFill>
              <a:ln>
                <a:noFill/>
              </a:ln>
              <a:effectLst/>
            </c:spPr>
            <c:extLst>
              <c:ext xmlns:c16="http://schemas.microsoft.com/office/drawing/2014/chart" uri="{C3380CC4-5D6E-409C-BE32-E72D297353CC}">
                <c16:uniqueId val="{0000000F-4587-48DA-9EAF-1867E63A2D27}"/>
              </c:ext>
            </c:extLst>
          </c:dPt>
          <c:dPt>
            <c:idx val="8"/>
            <c:invertIfNegative val="0"/>
            <c:bubble3D val="0"/>
            <c:spPr>
              <a:solidFill>
                <a:srgbClr val="7C878E"/>
              </a:solidFill>
              <a:ln>
                <a:noFill/>
              </a:ln>
              <a:effectLst/>
            </c:spPr>
            <c:extLst>
              <c:ext xmlns:c16="http://schemas.microsoft.com/office/drawing/2014/chart" uri="{C3380CC4-5D6E-409C-BE32-E72D297353CC}">
                <c16:uniqueId val="{00000011-4587-48DA-9EAF-1867E63A2D27}"/>
              </c:ext>
            </c:extLst>
          </c:dPt>
          <c:dPt>
            <c:idx val="9"/>
            <c:invertIfNegative val="0"/>
            <c:bubble3D val="0"/>
            <c:spPr>
              <a:solidFill>
                <a:srgbClr val="7C878E"/>
              </a:solidFill>
              <a:ln>
                <a:noFill/>
              </a:ln>
              <a:effectLst/>
            </c:spPr>
            <c:extLst>
              <c:ext xmlns:c16="http://schemas.microsoft.com/office/drawing/2014/chart" uri="{C3380CC4-5D6E-409C-BE32-E72D297353CC}">
                <c16:uniqueId val="{00000013-4587-48DA-9EAF-1867E63A2D2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587-48DA-9EAF-1867E63A2D2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587-48DA-9EAF-1867E63A2D2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587-48DA-9EAF-1867E63A2D2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587-48DA-9EAF-1867E63A2D2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587-48DA-9EAF-1867E63A2D2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587-48DA-9EAF-1867E63A2D27}"/>
              </c:ext>
            </c:extLst>
          </c:dPt>
          <c:dPt>
            <c:idx val="16"/>
            <c:invertIfNegative val="0"/>
            <c:bubble3D val="0"/>
            <c:spPr>
              <a:solidFill>
                <a:srgbClr val="95682B"/>
              </a:solidFill>
              <a:ln>
                <a:noFill/>
              </a:ln>
              <a:effectLst/>
            </c:spPr>
            <c:extLst>
              <c:ext xmlns:c16="http://schemas.microsoft.com/office/drawing/2014/chart" uri="{C3380CC4-5D6E-409C-BE32-E72D297353CC}">
                <c16:uniqueId val="{00000021-4587-48DA-9EAF-1867E63A2D2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587-48DA-9EAF-1867E63A2D27}"/>
              </c:ext>
            </c:extLst>
          </c:dPt>
          <c:dPt>
            <c:idx val="20"/>
            <c:invertIfNegative val="0"/>
            <c:bubble3D val="0"/>
            <c:spPr>
              <a:solidFill>
                <a:srgbClr val="FBBB27"/>
              </a:solidFill>
              <a:ln>
                <a:noFill/>
              </a:ln>
              <a:effectLst/>
            </c:spPr>
            <c:extLst>
              <c:ext xmlns:c16="http://schemas.microsoft.com/office/drawing/2014/chart" uri="{C3380CC4-5D6E-409C-BE32-E72D297353CC}">
                <c16:uniqueId val="{00000025-4587-48DA-9EAF-1867E63A2D2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'F126'!$A$6:$A$38</c:f>
              <c:strCache>
                <c:ptCount val="33"/>
                <c:pt idx="0">
                  <c:v>Baja California Sur</c:v>
                </c:pt>
                <c:pt idx="1">
                  <c:v>Querétaro</c:v>
                </c:pt>
                <c:pt idx="2">
                  <c:v>Michoacán</c:v>
                </c:pt>
                <c:pt idx="3">
                  <c:v>Tlaxcala</c:v>
                </c:pt>
                <c:pt idx="4">
                  <c:v>Yucatán</c:v>
                </c:pt>
                <c:pt idx="5">
                  <c:v>Nayarit</c:v>
                </c:pt>
                <c:pt idx="6">
                  <c:v>Sonora</c:v>
                </c:pt>
                <c:pt idx="7">
                  <c:v>Guerrero</c:v>
                </c:pt>
                <c:pt idx="8">
                  <c:v>Ciudad de México</c:v>
                </c:pt>
                <c:pt idx="9">
                  <c:v>Durango</c:v>
                </c:pt>
                <c:pt idx="10">
                  <c:v>Sinaloa</c:v>
                </c:pt>
                <c:pt idx="11">
                  <c:v>Nuevo León</c:v>
                </c:pt>
                <c:pt idx="12">
                  <c:v>San Luis Potosí</c:v>
                </c:pt>
                <c:pt idx="13">
                  <c:v>Colima</c:v>
                </c:pt>
                <c:pt idx="14">
                  <c:v>Oaxaca</c:v>
                </c:pt>
                <c:pt idx="15">
                  <c:v>Chihuahua</c:v>
                </c:pt>
                <c:pt idx="16">
                  <c:v>Nacional</c:v>
                </c:pt>
                <c:pt idx="17">
                  <c:v>Hidalgo</c:v>
                </c:pt>
                <c:pt idx="18">
                  <c:v>Aguascalientes</c:v>
                </c:pt>
                <c:pt idx="19">
                  <c:v>Baja California</c:v>
                </c:pt>
                <c:pt idx="20">
                  <c:v>Jalisco</c:v>
                </c:pt>
                <c:pt idx="21">
                  <c:v>Tamaulipas</c:v>
                </c:pt>
                <c:pt idx="22">
                  <c:v>Veracruz</c:v>
                </c:pt>
                <c:pt idx="23">
                  <c:v>Coahuila</c:v>
                </c:pt>
                <c:pt idx="24">
                  <c:v>Chiapas</c:v>
                </c:pt>
                <c:pt idx="25">
                  <c:v>Tabasco</c:v>
                </c:pt>
                <c:pt idx="26">
                  <c:v>Campeche</c:v>
                </c:pt>
                <c:pt idx="27">
                  <c:v>Guanajuato</c:v>
                </c:pt>
                <c:pt idx="28">
                  <c:v>Quintana Roo</c:v>
                </c:pt>
                <c:pt idx="29">
                  <c:v>Zacatecas</c:v>
                </c:pt>
                <c:pt idx="30">
                  <c:v>Puebla</c:v>
                </c:pt>
                <c:pt idx="31">
                  <c:v>Morelos</c:v>
                </c:pt>
                <c:pt idx="32">
                  <c:v>Estado de México</c:v>
                </c:pt>
              </c:strCache>
            </c:strRef>
          </c:cat>
          <c:val>
            <c:numRef>
              <c:f>'F126'!$B$6:$B$38</c:f>
              <c:numCache>
                <c:formatCode>0.0</c:formatCode>
                <c:ptCount val="33"/>
                <c:pt idx="0">
                  <c:v>-11.010297211884</c:v>
                </c:pt>
                <c:pt idx="1">
                  <c:v>-7.0886833129270004</c:v>
                </c:pt>
                <c:pt idx="2">
                  <c:v>-6.6155507769549997</c:v>
                </c:pt>
                <c:pt idx="3">
                  <c:v>-6.3998915713880002</c:v>
                </c:pt>
                <c:pt idx="4">
                  <c:v>-5.4455188248819999</c:v>
                </c:pt>
                <c:pt idx="5">
                  <c:v>-4.3773711059040004</c:v>
                </c:pt>
                <c:pt idx="6">
                  <c:v>-2.9064287521210002</c:v>
                </c:pt>
                <c:pt idx="7">
                  <c:v>-2.483554323046</c:v>
                </c:pt>
                <c:pt idx="8">
                  <c:v>-2.3225744801160002</c:v>
                </c:pt>
                <c:pt idx="9">
                  <c:v>-2.2923009836829999</c:v>
                </c:pt>
                <c:pt idx="10">
                  <c:v>-1.92148930349</c:v>
                </c:pt>
                <c:pt idx="11">
                  <c:v>-1.3643112321099999</c:v>
                </c:pt>
                <c:pt idx="12">
                  <c:v>-0.66684448315800005</c:v>
                </c:pt>
                <c:pt idx="13">
                  <c:v>-0.54213953727099995</c:v>
                </c:pt>
                <c:pt idx="14">
                  <c:v>-0.49456620880699997</c:v>
                </c:pt>
                <c:pt idx="15">
                  <c:v>0.45392858858000001</c:v>
                </c:pt>
                <c:pt idx="16">
                  <c:v>0.51038783399400001</c:v>
                </c:pt>
                <c:pt idx="17">
                  <c:v>0.52845284615400001</c:v>
                </c:pt>
                <c:pt idx="18">
                  <c:v>0.62738322860100004</c:v>
                </c:pt>
                <c:pt idx="19">
                  <c:v>0.74698900180899996</c:v>
                </c:pt>
                <c:pt idx="20">
                  <c:v>0.82411616582900005</c:v>
                </c:pt>
                <c:pt idx="21">
                  <c:v>1.0093636983209999</c:v>
                </c:pt>
                <c:pt idx="22">
                  <c:v>1.0495348852590001</c:v>
                </c:pt>
                <c:pt idx="23">
                  <c:v>1.4373959172719999</c:v>
                </c:pt>
                <c:pt idx="24">
                  <c:v>1.806165424052</c:v>
                </c:pt>
                <c:pt idx="25">
                  <c:v>2.0404377956620001</c:v>
                </c:pt>
                <c:pt idx="26">
                  <c:v>2.531890751727</c:v>
                </c:pt>
                <c:pt idx="27">
                  <c:v>5.915367792174</c:v>
                </c:pt>
                <c:pt idx="28">
                  <c:v>7.4730121581919997</c:v>
                </c:pt>
                <c:pt idx="29">
                  <c:v>7.4857999655069998</c:v>
                </c:pt>
                <c:pt idx="30">
                  <c:v>7.5031097719569999</c:v>
                </c:pt>
                <c:pt idx="31">
                  <c:v>7.7614628374260004</c:v>
                </c:pt>
                <c:pt idx="32">
                  <c:v>8.5485033565639998</c:v>
                </c:pt>
              </c:numCache>
            </c:numRef>
          </c:val>
          <c:extLst>
            <c:ext xmlns:c16="http://schemas.microsoft.com/office/drawing/2014/chart" uri="{C3380CC4-5D6E-409C-BE32-E72D297353CC}">
              <c16:uniqueId val="{00000026-4587-48DA-9EAF-1867E63A2D2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DCC7-4CEB-B8A4-EDA4666DE439}"/>
              </c:ext>
            </c:extLst>
          </c:dPt>
          <c:dPt>
            <c:idx val="2"/>
            <c:invertIfNegative val="0"/>
            <c:bubble3D val="0"/>
            <c:spPr>
              <a:solidFill>
                <a:srgbClr val="95682B"/>
              </a:solidFill>
              <a:ln>
                <a:noFill/>
              </a:ln>
              <a:effectLst/>
            </c:spPr>
            <c:extLst>
              <c:ext xmlns:c16="http://schemas.microsoft.com/office/drawing/2014/chart" uri="{C3380CC4-5D6E-409C-BE32-E72D297353CC}">
                <c16:uniqueId val="{00000003-DCC7-4CEB-B8A4-EDA4666DE439}"/>
              </c:ext>
            </c:extLst>
          </c:dPt>
          <c:dPt>
            <c:idx val="3"/>
            <c:invertIfNegative val="0"/>
            <c:bubble3D val="0"/>
            <c:spPr>
              <a:solidFill>
                <a:srgbClr val="BDCFD6"/>
              </a:solidFill>
              <a:ln>
                <a:noFill/>
              </a:ln>
              <a:effectLst/>
            </c:spPr>
            <c:extLst>
              <c:ext xmlns:c16="http://schemas.microsoft.com/office/drawing/2014/chart" uri="{C3380CC4-5D6E-409C-BE32-E72D297353CC}">
                <c16:uniqueId val="{00000005-DCC7-4CEB-B8A4-EDA4666DE439}"/>
              </c:ext>
            </c:extLst>
          </c:dPt>
          <c:dPt>
            <c:idx val="4"/>
            <c:invertIfNegative val="0"/>
            <c:bubble3D val="0"/>
            <c:spPr>
              <a:solidFill>
                <a:srgbClr val="004A98"/>
              </a:solidFill>
              <a:ln>
                <a:noFill/>
              </a:ln>
              <a:effectLst/>
            </c:spPr>
            <c:extLst>
              <c:ext xmlns:c16="http://schemas.microsoft.com/office/drawing/2014/chart" uri="{C3380CC4-5D6E-409C-BE32-E72D297353CC}">
                <c16:uniqueId val="{00000007-DCC7-4CEB-B8A4-EDA4666DE439}"/>
              </c:ext>
            </c:extLst>
          </c:dPt>
          <c:dPt>
            <c:idx val="6"/>
            <c:invertIfNegative val="0"/>
            <c:bubble3D val="0"/>
            <c:spPr>
              <a:solidFill>
                <a:srgbClr val="FBBB27"/>
              </a:solidFill>
              <a:ln>
                <a:noFill/>
              </a:ln>
              <a:effectLst/>
            </c:spPr>
            <c:extLst>
              <c:ext xmlns:c16="http://schemas.microsoft.com/office/drawing/2014/chart" uri="{C3380CC4-5D6E-409C-BE32-E72D297353CC}">
                <c16:uniqueId val="{00000009-DCC7-4CEB-B8A4-EDA4666DE439}"/>
              </c:ext>
            </c:extLst>
          </c:dPt>
          <c:dPt>
            <c:idx val="10"/>
            <c:invertIfNegative val="0"/>
            <c:bubble3D val="0"/>
            <c:spPr>
              <a:solidFill>
                <a:srgbClr val="FBBB27"/>
              </a:solidFill>
              <a:ln>
                <a:noFill/>
              </a:ln>
              <a:effectLst/>
            </c:spPr>
            <c:extLst>
              <c:ext xmlns:c16="http://schemas.microsoft.com/office/drawing/2014/chart" uri="{C3380CC4-5D6E-409C-BE32-E72D297353CC}">
                <c16:uniqueId val="{0000000B-DCC7-4CEB-B8A4-EDA4666DE439}"/>
              </c:ext>
            </c:extLst>
          </c:dPt>
          <c:dPt>
            <c:idx val="14"/>
            <c:invertIfNegative val="0"/>
            <c:bubble3D val="0"/>
            <c:spPr>
              <a:solidFill>
                <a:srgbClr val="FBBB27"/>
              </a:solidFill>
              <a:ln>
                <a:noFill/>
              </a:ln>
              <a:effectLst/>
            </c:spPr>
            <c:extLst>
              <c:ext xmlns:c16="http://schemas.microsoft.com/office/drawing/2014/chart" uri="{C3380CC4-5D6E-409C-BE32-E72D297353CC}">
                <c16:uniqueId val="{0000000D-DCC7-4CEB-B8A4-EDA4666DE439}"/>
              </c:ext>
            </c:extLst>
          </c:dPt>
          <c:dPt>
            <c:idx val="18"/>
            <c:invertIfNegative val="0"/>
            <c:bubble3D val="0"/>
            <c:spPr>
              <a:solidFill>
                <a:srgbClr val="FBBB27"/>
              </a:solidFill>
              <a:ln>
                <a:noFill/>
              </a:ln>
              <a:effectLst/>
            </c:spPr>
            <c:extLst>
              <c:ext xmlns:c16="http://schemas.microsoft.com/office/drawing/2014/chart" uri="{C3380CC4-5D6E-409C-BE32-E72D297353CC}">
                <c16:uniqueId val="{0000000F-DCC7-4CEB-B8A4-EDA4666DE439}"/>
              </c:ext>
            </c:extLst>
          </c:dPt>
          <c:dPt>
            <c:idx val="22"/>
            <c:invertIfNegative val="0"/>
            <c:bubble3D val="0"/>
            <c:spPr>
              <a:solidFill>
                <a:srgbClr val="FBBB27"/>
              </a:solidFill>
              <a:ln>
                <a:noFill/>
              </a:ln>
              <a:effectLst/>
            </c:spPr>
            <c:extLst>
              <c:ext xmlns:c16="http://schemas.microsoft.com/office/drawing/2014/chart" uri="{C3380CC4-5D6E-409C-BE32-E72D297353CC}">
                <c16:uniqueId val="{00000011-DCC7-4CEB-B8A4-EDA4666DE439}"/>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'F127'!$A$6:$A$10</c:f>
              <c:strCache>
                <c:ptCount val="5"/>
                <c:pt idx="0">
                  <c:v>Actividades secundarias</c:v>
                </c:pt>
                <c:pt idx="1">
                  <c:v>Industria de la construcción</c:v>
                </c:pt>
                <c:pt idx="2">
                  <c:v>Industrias manufactureras</c:v>
                </c:pt>
                <c:pt idx="3">
                  <c:v>Minería</c:v>
                </c:pt>
                <c:pt idx="4">
                  <c:v>Servicios Públicos</c:v>
                </c:pt>
              </c:strCache>
            </c:strRef>
          </c:cat>
          <c:val>
            <c:numRef>
              <c:f>'F127'!$B$6:$B$10</c:f>
              <c:numCache>
                <c:formatCode>0.0</c:formatCode>
                <c:ptCount val="5"/>
                <c:pt idx="0">
                  <c:v>-2.8385523235560002</c:v>
                </c:pt>
                <c:pt idx="1">
                  <c:v>-2.7247847039500002</c:v>
                </c:pt>
                <c:pt idx="2">
                  <c:v>-3.0503971986080001</c:v>
                </c:pt>
                <c:pt idx="3">
                  <c:v>-0.21011220238299999</c:v>
                </c:pt>
                <c:pt idx="4">
                  <c:v>-0.36733315408799999</c:v>
                </c:pt>
              </c:numCache>
            </c:numRef>
          </c:val>
          <c:extLst>
            <c:ext xmlns:c16="http://schemas.microsoft.com/office/drawing/2014/chart" uri="{C3380CC4-5D6E-409C-BE32-E72D297353CC}">
              <c16:uniqueId val="{00000012-DCC7-4CEB-B8A4-EDA4666DE439}"/>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'F128'!$C$5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7456-4183-B431-3AB3585F5A85}"/>
              </c:ext>
            </c:extLst>
          </c:dPt>
          <c:dPt>
            <c:idx val="15"/>
            <c:invertIfNegative val="0"/>
            <c:bubble3D val="0"/>
            <c:spPr>
              <a:solidFill>
                <a:srgbClr val="7C878E"/>
              </a:solidFill>
              <a:ln>
                <a:noFill/>
              </a:ln>
              <a:effectLst/>
            </c:spPr>
            <c:extLst>
              <c:ext xmlns:c16="http://schemas.microsoft.com/office/drawing/2014/chart" uri="{C3380CC4-5D6E-409C-BE32-E72D297353CC}">
                <c16:uniqueId val="{00000003-7456-4183-B431-3AB3585F5A85}"/>
              </c:ext>
            </c:extLst>
          </c:dPt>
          <c:dPt>
            <c:idx val="27"/>
            <c:invertIfNegative val="0"/>
            <c:bubble3D val="0"/>
            <c:spPr>
              <a:solidFill>
                <a:srgbClr val="7C878E"/>
              </a:solidFill>
              <a:ln>
                <a:noFill/>
              </a:ln>
              <a:effectLst/>
            </c:spPr>
            <c:extLst>
              <c:ext xmlns:c16="http://schemas.microsoft.com/office/drawing/2014/chart" uri="{C3380CC4-5D6E-409C-BE32-E72D297353CC}">
                <c16:uniqueId val="{00000005-7456-4183-B431-3AB3585F5A85}"/>
              </c:ext>
            </c:extLst>
          </c:dPt>
          <c:dPt>
            <c:idx val="39"/>
            <c:invertIfNegative val="0"/>
            <c:bubble3D val="0"/>
            <c:spPr>
              <a:solidFill>
                <a:srgbClr val="7C878E"/>
              </a:solidFill>
              <a:ln>
                <a:noFill/>
              </a:ln>
              <a:effectLst/>
            </c:spPr>
            <c:extLst>
              <c:ext xmlns:c16="http://schemas.microsoft.com/office/drawing/2014/chart" uri="{C3380CC4-5D6E-409C-BE32-E72D297353CC}">
                <c16:uniqueId val="{00000007-7456-4183-B431-3AB3585F5A85}"/>
              </c:ext>
            </c:extLst>
          </c:dPt>
          <c:dPt>
            <c:idx val="51"/>
            <c:invertIfNegative val="0"/>
            <c:bubble3D val="0"/>
            <c:spPr>
              <a:solidFill>
                <a:srgbClr val="7C878E"/>
              </a:solidFill>
              <a:ln>
                <a:noFill/>
              </a:ln>
              <a:effectLst/>
            </c:spPr>
            <c:extLst>
              <c:ext xmlns:c16="http://schemas.microsoft.com/office/drawing/2014/chart" uri="{C3380CC4-5D6E-409C-BE32-E72D297353CC}">
                <c16:uniqueId val="{00000009-7456-4183-B431-3AB3585F5A85}"/>
              </c:ext>
            </c:extLst>
          </c:dPt>
          <c:dPt>
            <c:idx val="63"/>
            <c:invertIfNegative val="0"/>
            <c:bubble3D val="0"/>
            <c:spPr>
              <a:solidFill>
                <a:srgbClr val="7C878E"/>
              </a:solidFill>
              <a:ln>
                <a:noFill/>
              </a:ln>
              <a:effectLst/>
            </c:spPr>
            <c:extLst>
              <c:ext xmlns:c16="http://schemas.microsoft.com/office/drawing/2014/chart" uri="{C3380CC4-5D6E-409C-BE32-E72D297353CC}">
                <c16:uniqueId val="{0000000B-7456-4183-B431-3AB3585F5A85}"/>
              </c:ext>
            </c:extLst>
          </c:dPt>
          <c:dPt>
            <c:idx val="75"/>
            <c:invertIfNegative val="0"/>
            <c:bubble3D val="0"/>
            <c:spPr>
              <a:solidFill>
                <a:srgbClr val="7C878E"/>
              </a:solidFill>
              <a:ln>
                <a:noFill/>
              </a:ln>
              <a:effectLst/>
            </c:spPr>
            <c:extLst>
              <c:ext xmlns:c16="http://schemas.microsoft.com/office/drawing/2014/chart" uri="{C3380CC4-5D6E-409C-BE32-E72D297353CC}">
                <c16:uniqueId val="{0000000D-7456-4183-B431-3AB3585F5A85}"/>
              </c:ext>
            </c:extLst>
          </c:dPt>
          <c:dPt>
            <c:idx val="87"/>
            <c:invertIfNegative val="0"/>
            <c:bubble3D val="0"/>
            <c:spPr>
              <a:solidFill>
                <a:srgbClr val="7C878E"/>
              </a:solidFill>
              <a:ln>
                <a:noFill/>
              </a:ln>
              <a:effectLst/>
            </c:spPr>
            <c:extLst>
              <c:ext xmlns:c16="http://schemas.microsoft.com/office/drawing/2014/chart" uri="{C3380CC4-5D6E-409C-BE32-E72D297353CC}">
                <c16:uniqueId val="{0000000F-7456-4183-B431-3AB3585F5A85}"/>
              </c:ext>
            </c:extLst>
          </c:dPt>
          <c:dPt>
            <c:idx val="99"/>
            <c:invertIfNegative val="0"/>
            <c:bubble3D val="0"/>
            <c:spPr>
              <a:solidFill>
                <a:srgbClr val="7C878E"/>
              </a:solidFill>
              <a:ln>
                <a:noFill/>
              </a:ln>
              <a:effectLst/>
            </c:spPr>
            <c:extLst>
              <c:ext xmlns:c16="http://schemas.microsoft.com/office/drawing/2014/chart" uri="{C3380CC4-5D6E-409C-BE32-E72D297353CC}">
                <c16:uniqueId val="{00000011-7456-4183-B431-3AB3585F5A85}"/>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7456-4183-B431-3AB3585F5A85}"/>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7456-4183-B431-3AB3585F5A85}"/>
              </c:ext>
            </c:extLst>
          </c:dPt>
          <c:cat>
            <c:multiLvlStrRef>
              <c:f>'F128'!$A$6:$B$129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'F128'!$C$6:$C$129</c:f>
              <c:numCache>
                <c:formatCode>0.0</c:formatCode>
                <c:ptCount val="124"/>
                <c:pt idx="0">
                  <c:v>-6.3031121819370002</c:v>
                </c:pt>
                <c:pt idx="1">
                  <c:v>10.537063384554999</c:v>
                </c:pt>
                <c:pt idx="2">
                  <c:v>0.33558726262999999</c:v>
                </c:pt>
                <c:pt idx="3">
                  <c:v>5.5320223962249999</c:v>
                </c:pt>
                <c:pt idx="4">
                  <c:v>4.2365641332859996</c:v>
                </c:pt>
                <c:pt idx="5">
                  <c:v>-0.23777849001699999</c:v>
                </c:pt>
                <c:pt idx="6">
                  <c:v>-11.130718381801</c:v>
                </c:pt>
                <c:pt idx="7">
                  <c:v>-4.200247916086</c:v>
                </c:pt>
                <c:pt idx="8">
                  <c:v>-7.4554532942740002</c:v>
                </c:pt>
                <c:pt idx="9">
                  <c:v>2.9720674853209998</c:v>
                </c:pt>
                <c:pt idx="10">
                  <c:v>-4.208562471334</c:v>
                </c:pt>
                <c:pt idx="11">
                  <c:v>0.23463856098999999</c:v>
                </c:pt>
                <c:pt idx="12">
                  <c:v>-10.169581540872001</c:v>
                </c:pt>
                <c:pt idx="13">
                  <c:v>-10.979081154366</c:v>
                </c:pt>
                <c:pt idx="14">
                  <c:v>1.180799972797</c:v>
                </c:pt>
                <c:pt idx="15">
                  <c:v>-0.93292964626599995</c:v>
                </c:pt>
                <c:pt idx="16">
                  <c:v>1.2777288596330001</c:v>
                </c:pt>
                <c:pt idx="17">
                  <c:v>7.2424655394549999</c:v>
                </c:pt>
                <c:pt idx="18">
                  <c:v>-4.3922652021499999</c:v>
                </c:pt>
                <c:pt idx="19">
                  <c:v>-3.5340099628339998</c:v>
                </c:pt>
                <c:pt idx="20">
                  <c:v>-7.5068163262779999</c:v>
                </c:pt>
                <c:pt idx="21">
                  <c:v>-2.2533279101080002</c:v>
                </c:pt>
                <c:pt idx="22">
                  <c:v>-5.0355712647409998</c:v>
                </c:pt>
                <c:pt idx="23">
                  <c:v>-1.9466759155769999</c:v>
                </c:pt>
                <c:pt idx="24">
                  <c:v>3.1092007183839998</c:v>
                </c:pt>
                <c:pt idx="25">
                  <c:v>-8.6228559795220008</c:v>
                </c:pt>
                <c:pt idx="26">
                  <c:v>-8.6196097339400009</c:v>
                </c:pt>
                <c:pt idx="27">
                  <c:v>-1.6163133548349999</c:v>
                </c:pt>
                <c:pt idx="28">
                  <c:v>2.0055016537650001</c:v>
                </c:pt>
                <c:pt idx="29">
                  <c:v>7.7214146908689996</c:v>
                </c:pt>
                <c:pt idx="30">
                  <c:v>25.744627830896</c:v>
                </c:pt>
                <c:pt idx="31">
                  <c:v>26.009629438015001</c:v>
                </c:pt>
                <c:pt idx="32">
                  <c:v>62.383407765153002</c:v>
                </c:pt>
                <c:pt idx="33">
                  <c:v>2.6560510338080001</c:v>
                </c:pt>
                <c:pt idx="34">
                  <c:v>7.7189733441659998</c:v>
                </c:pt>
                <c:pt idx="35">
                  <c:v>7.4143304488590003</c:v>
                </c:pt>
                <c:pt idx="36">
                  <c:v>20.923419881510998</c:v>
                </c:pt>
                <c:pt idx="37">
                  <c:v>22.639993796336999</c:v>
                </c:pt>
                <c:pt idx="38">
                  <c:v>14.635077138631001</c:v>
                </c:pt>
                <c:pt idx="39">
                  <c:v>10.674821125245</c:v>
                </c:pt>
                <c:pt idx="40">
                  <c:v>6.1260534155900004</c:v>
                </c:pt>
                <c:pt idx="41">
                  <c:v>1.5032942089779999</c:v>
                </c:pt>
                <c:pt idx="42">
                  <c:v>-16.520344429226999</c:v>
                </c:pt>
                <c:pt idx="43">
                  <c:v>-13.7997441053</c:v>
                </c:pt>
                <c:pt idx="44">
                  <c:v>-21.932332778820999</c:v>
                </c:pt>
                <c:pt idx="45">
                  <c:v>2.841142275498</c:v>
                </c:pt>
                <c:pt idx="46">
                  <c:v>14.424069223244</c:v>
                </c:pt>
                <c:pt idx="47">
                  <c:v>2.1323816775709998</c:v>
                </c:pt>
                <c:pt idx="48">
                  <c:v>4.2474345951789996</c:v>
                </c:pt>
                <c:pt idx="49">
                  <c:v>5.2051274957859999</c:v>
                </c:pt>
                <c:pt idx="50">
                  <c:v>9.2332822513139998</c:v>
                </c:pt>
                <c:pt idx="51">
                  <c:v>-7.6107185117469998</c:v>
                </c:pt>
                <c:pt idx="52">
                  <c:v>-5.9209406560030002</c:v>
                </c:pt>
                <c:pt idx="53">
                  <c:v>-1.092581937539</c:v>
                </c:pt>
                <c:pt idx="54">
                  <c:v>4.7364756774050001</c:v>
                </c:pt>
                <c:pt idx="55">
                  <c:v>4.3877293956700001</c:v>
                </c:pt>
                <c:pt idx="56">
                  <c:v>11.220516436255</c:v>
                </c:pt>
                <c:pt idx="57">
                  <c:v>1.479535783142</c:v>
                </c:pt>
                <c:pt idx="58">
                  <c:v>-1.4891094768499999</c:v>
                </c:pt>
                <c:pt idx="59">
                  <c:v>11.403707076531999</c:v>
                </c:pt>
                <c:pt idx="60">
                  <c:v>1.3992506311820001</c:v>
                </c:pt>
                <c:pt idx="61">
                  <c:v>-5.0519255332470001</c:v>
                </c:pt>
                <c:pt idx="62">
                  <c:v>-7.7839283008900004</c:v>
                </c:pt>
                <c:pt idx="63">
                  <c:v>-2.6408699081989999</c:v>
                </c:pt>
                <c:pt idx="64">
                  <c:v>-4.3710884248169997</c:v>
                </c:pt>
                <c:pt idx="65">
                  <c:v>-15.405659565016</c:v>
                </c:pt>
                <c:pt idx="66">
                  <c:v>1.2267881905360001</c:v>
                </c:pt>
                <c:pt idx="67">
                  <c:v>-2.6028031073109998</c:v>
                </c:pt>
                <c:pt idx="68">
                  <c:v>-14.502027929485999</c:v>
                </c:pt>
                <c:pt idx="69">
                  <c:v>1.511453646464</c:v>
                </c:pt>
                <c:pt idx="70">
                  <c:v>-11.454541130981999</c:v>
                </c:pt>
                <c:pt idx="71">
                  <c:v>0.22705588347799999</c:v>
                </c:pt>
                <c:pt idx="72">
                  <c:v>8.3856788785529996</c:v>
                </c:pt>
                <c:pt idx="73">
                  <c:v>9.0888056121440002</c:v>
                </c:pt>
                <c:pt idx="74">
                  <c:v>1.009661572288</c:v>
                </c:pt>
                <c:pt idx="75">
                  <c:v>2.584134756868</c:v>
                </c:pt>
                <c:pt idx="76">
                  <c:v>-12.141761574617</c:v>
                </c:pt>
                <c:pt idx="77">
                  <c:v>-4.0638626550739998</c:v>
                </c:pt>
                <c:pt idx="78">
                  <c:v>-6.7634929984400003</c:v>
                </c:pt>
                <c:pt idx="79">
                  <c:v>-5.6360227401399996</c:v>
                </c:pt>
                <c:pt idx="80">
                  <c:v>-13.717499996916001</c:v>
                </c:pt>
                <c:pt idx="81">
                  <c:v>-16.507161653600999</c:v>
                </c:pt>
                <c:pt idx="82">
                  <c:v>-7.7549171657139997</c:v>
                </c:pt>
                <c:pt idx="83">
                  <c:v>-16.506219686760002</c:v>
                </c:pt>
                <c:pt idx="84">
                  <c:v>-14.206976404538</c:v>
                </c:pt>
                <c:pt idx="85">
                  <c:v>-12.898074409465</c:v>
                </c:pt>
                <c:pt idx="86">
                  <c:v>-0.63833149316299997</c:v>
                </c:pt>
                <c:pt idx="87">
                  <c:v>-46.426724947963997</c:v>
                </c:pt>
                <c:pt idx="88">
                  <c:v>-28.726346353520999</c:v>
                </c:pt>
                <c:pt idx="89">
                  <c:v>-11.237880181315001</c:v>
                </c:pt>
                <c:pt idx="90">
                  <c:v>-22.199996509114001</c:v>
                </c:pt>
                <c:pt idx="91">
                  <c:v>-6.482390416955</c:v>
                </c:pt>
                <c:pt idx="92">
                  <c:v>-8.9429463936419999</c:v>
                </c:pt>
                <c:pt idx="93">
                  <c:v>1.7068838819579999</c:v>
                </c:pt>
                <c:pt idx="94">
                  <c:v>11.802209637468</c:v>
                </c:pt>
                <c:pt idx="95">
                  <c:v>3.0242682445139999</c:v>
                </c:pt>
                <c:pt idx="96">
                  <c:v>6.9733523117890002</c:v>
                </c:pt>
                <c:pt idx="97">
                  <c:v>9.4124644202760006</c:v>
                </c:pt>
                <c:pt idx="98">
                  <c:v>-0.96651356015800005</c:v>
                </c:pt>
                <c:pt idx="99">
                  <c:v>68.232334807493004</c:v>
                </c:pt>
                <c:pt idx="100">
                  <c:v>39.905669538712999</c:v>
                </c:pt>
                <c:pt idx="101">
                  <c:v>-5.6395804237540004</c:v>
                </c:pt>
                <c:pt idx="102">
                  <c:v>17.824400470970001</c:v>
                </c:pt>
                <c:pt idx="103">
                  <c:v>4.7834232433960002</c:v>
                </c:pt>
                <c:pt idx="104">
                  <c:v>14.697807383948</c:v>
                </c:pt>
                <c:pt idx="105">
                  <c:v>-4.1832860482439997</c:v>
                </c:pt>
                <c:pt idx="106">
                  <c:v>-12.247911890225</c:v>
                </c:pt>
                <c:pt idx="107">
                  <c:v>-13.5607089429</c:v>
                </c:pt>
                <c:pt idx="108">
                  <c:v>-17.141009468</c:v>
                </c:pt>
                <c:pt idx="109">
                  <c:v>-17.635329888756001</c:v>
                </c:pt>
                <c:pt idx="110">
                  <c:v>-8.8130049494529992</c:v>
                </c:pt>
                <c:pt idx="111">
                  <c:v>-2.0843418859440002</c:v>
                </c:pt>
                <c:pt idx="112">
                  <c:v>-1.7499673122470001</c:v>
                </c:pt>
                <c:pt idx="113">
                  <c:v>11.417108974194001</c:v>
                </c:pt>
                <c:pt idx="114">
                  <c:v>-0.41900185271000001</c:v>
                </c:pt>
                <c:pt idx="115">
                  <c:v>-3.7621199852639999</c:v>
                </c:pt>
                <c:pt idx="116">
                  <c:v>-1.3414693062430001</c:v>
                </c:pt>
                <c:pt idx="117">
                  <c:v>2.6873276507230002</c:v>
                </c:pt>
                <c:pt idx="118">
                  <c:v>-0.17099872963400001</c:v>
                </c:pt>
                <c:pt idx="119">
                  <c:v>7.2028076617909997</c:v>
                </c:pt>
                <c:pt idx="120">
                  <c:v>-4.8984316217329997</c:v>
                </c:pt>
                <c:pt idx="121">
                  <c:v>-11.711287524177999</c:v>
                </c:pt>
                <c:pt idx="122">
                  <c:v>0.98070658565299995</c:v>
                </c:pt>
                <c:pt idx="123">
                  <c:v>-2.7247847039500002</c:v>
                </c:pt>
              </c:numCache>
            </c:numRef>
          </c:val>
          <c:extLst>
            <c:ext xmlns:c16="http://schemas.microsoft.com/office/drawing/2014/chart" uri="{C3380CC4-5D6E-409C-BE32-E72D297353CC}">
              <c16:uniqueId val="{00000016-7456-4183-B431-3AB3585F5A8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'F128'!$D$5</c:f>
              <c:strCache>
                <c:ptCount val="1"/>
                <c:pt idx="0">
                  <c:v>Variación promedio</c:v>
                </c:pt>
              </c:strCache>
            </c:strRef>
          </c:tx>
          <c:spPr>
            <a:ln w="28575" cap="rnd">
              <a:solidFill>
                <a:srgbClr val="B69630"/>
              </a:solidFill>
              <a:round/>
            </a:ln>
            <a:effectLst/>
          </c:spPr>
          <c:marker>
            <c:symbol val="none"/>
          </c:marker>
          <c:cat>
            <c:multiLvlStrRef>
              <c:f>'F128'!$A$6:$B$129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'F128'!$D$6:$D$129</c:f>
              <c:numCache>
                <c:formatCode>0.0</c:formatCode>
                <c:ptCount val="124"/>
                <c:pt idx="0">
                  <c:v>1.27906107001775</c:v>
                </c:pt>
                <c:pt idx="1">
                  <c:v>1.88819716091983</c:v>
                </c:pt>
                <c:pt idx="2">
                  <c:v>0.97254136526258295</c:v>
                </c:pt>
                <c:pt idx="3">
                  <c:v>1.7779634995770801</c:v>
                </c:pt>
                <c:pt idx="4">
                  <c:v>1.78394424472508</c:v>
                </c:pt>
                <c:pt idx="5">
                  <c:v>1.92259836857425</c:v>
                </c:pt>
                <c:pt idx="6">
                  <c:v>0.253317815948917</c:v>
                </c:pt>
                <c:pt idx="7">
                  <c:v>-0.78099699699708303</c:v>
                </c:pt>
                <c:pt idx="8">
                  <c:v>-2.0503524426593298</c:v>
                </c:pt>
                <c:pt idx="9">
                  <c:v>-1.4453642326904199</c:v>
                </c:pt>
                <c:pt idx="10">
                  <c:v>-1.2131713666060799</c:v>
                </c:pt>
                <c:pt idx="11">
                  <c:v>-0.80732745937016703</c:v>
                </c:pt>
                <c:pt idx="12">
                  <c:v>-1.1295332392814199</c:v>
                </c:pt>
                <c:pt idx="13">
                  <c:v>-2.9225452841915001</c:v>
                </c:pt>
                <c:pt idx="14">
                  <c:v>-2.8521108916775799</c:v>
                </c:pt>
                <c:pt idx="15">
                  <c:v>-3.3908568952185001</c:v>
                </c:pt>
                <c:pt idx="16">
                  <c:v>-3.6374265013562499</c:v>
                </c:pt>
                <c:pt idx="17">
                  <c:v>-3.0140728322335799</c:v>
                </c:pt>
                <c:pt idx="18">
                  <c:v>-2.4525350672626698</c:v>
                </c:pt>
                <c:pt idx="19">
                  <c:v>-2.3970152378249998</c:v>
                </c:pt>
                <c:pt idx="20">
                  <c:v>-2.4012954904920001</c:v>
                </c:pt>
                <c:pt idx="21">
                  <c:v>-2.8367451067777498</c:v>
                </c:pt>
                <c:pt idx="22">
                  <c:v>-2.9056625062283299</c:v>
                </c:pt>
                <c:pt idx="23">
                  <c:v>-3.08743871260892</c:v>
                </c:pt>
                <c:pt idx="24">
                  <c:v>-1.9808735243375799</c:v>
                </c:pt>
                <c:pt idx="25">
                  <c:v>-1.78452142643392</c:v>
                </c:pt>
                <c:pt idx="26">
                  <c:v>-2.6012222353286698</c:v>
                </c:pt>
                <c:pt idx="27">
                  <c:v>-2.65817087770942</c:v>
                </c:pt>
                <c:pt idx="28">
                  <c:v>-2.5975231448650802</c:v>
                </c:pt>
                <c:pt idx="29">
                  <c:v>-2.5576107155805801</c:v>
                </c:pt>
                <c:pt idx="30">
                  <c:v>-4.6202962826750099E-2</c:v>
                </c:pt>
                <c:pt idx="31">
                  <c:v>2.415766987244</c:v>
                </c:pt>
                <c:pt idx="32">
                  <c:v>8.2399523281965799</c:v>
                </c:pt>
                <c:pt idx="33">
                  <c:v>8.6490672401895807</c:v>
                </c:pt>
                <c:pt idx="34">
                  <c:v>9.7119459575985001</c:v>
                </c:pt>
                <c:pt idx="35">
                  <c:v>10.4920298213015</c:v>
                </c:pt>
                <c:pt idx="36">
                  <c:v>11.9765480848954</c:v>
                </c:pt>
                <c:pt idx="37">
                  <c:v>14.581785566217</c:v>
                </c:pt>
                <c:pt idx="38">
                  <c:v>16.519676138931199</c:v>
                </c:pt>
                <c:pt idx="39">
                  <c:v>17.543937345604601</c:v>
                </c:pt>
                <c:pt idx="40">
                  <c:v>17.887316659090001</c:v>
                </c:pt>
                <c:pt idx="41">
                  <c:v>17.369139952265801</c:v>
                </c:pt>
                <c:pt idx="42">
                  <c:v>13.847058930588799</c:v>
                </c:pt>
                <c:pt idx="43">
                  <c:v>10.529611135312599</c:v>
                </c:pt>
                <c:pt idx="44">
                  <c:v>3.5032994233147501</c:v>
                </c:pt>
                <c:pt idx="45">
                  <c:v>3.5187236934555801</c:v>
                </c:pt>
                <c:pt idx="46">
                  <c:v>4.0774816833787497</c:v>
                </c:pt>
                <c:pt idx="47">
                  <c:v>3.6373192857714201</c:v>
                </c:pt>
                <c:pt idx="48">
                  <c:v>2.2476538452437498</c:v>
                </c:pt>
                <c:pt idx="49">
                  <c:v>0.79474832019783404</c:v>
                </c:pt>
                <c:pt idx="50">
                  <c:v>0.34459874625475001</c:v>
                </c:pt>
                <c:pt idx="51">
                  <c:v>-1.1791962234945801</c:v>
                </c:pt>
                <c:pt idx="52">
                  <c:v>-2.18311239612733</c:v>
                </c:pt>
                <c:pt idx="53">
                  <c:v>-2.3994354083370801</c:v>
                </c:pt>
                <c:pt idx="54">
                  <c:v>-0.62803373278441699</c:v>
                </c:pt>
                <c:pt idx="55">
                  <c:v>0.88758905896308304</c:v>
                </c:pt>
                <c:pt idx="56">
                  <c:v>3.65032649355275</c:v>
                </c:pt>
                <c:pt idx="57">
                  <c:v>3.5368592858564201</c:v>
                </c:pt>
                <c:pt idx="58">
                  <c:v>2.2107610608485802</c:v>
                </c:pt>
                <c:pt idx="59">
                  <c:v>2.9833715107619998</c:v>
                </c:pt>
                <c:pt idx="60">
                  <c:v>2.7460228470955799</c:v>
                </c:pt>
                <c:pt idx="61">
                  <c:v>1.8912684280095</c:v>
                </c:pt>
                <c:pt idx="62">
                  <c:v>0.47316754865916699</c:v>
                </c:pt>
                <c:pt idx="63">
                  <c:v>0.88732159895483298</c:v>
                </c:pt>
                <c:pt idx="64">
                  <c:v>1.0164759515536701</c:v>
                </c:pt>
                <c:pt idx="65">
                  <c:v>-0.17628051740275</c:v>
                </c:pt>
                <c:pt idx="66">
                  <c:v>-0.46875447464183301</c:v>
                </c:pt>
                <c:pt idx="67">
                  <c:v>-1.05129884989025</c:v>
                </c:pt>
                <c:pt idx="68">
                  <c:v>-3.1948442137019999</c:v>
                </c:pt>
                <c:pt idx="69">
                  <c:v>-3.1921843917585</c:v>
                </c:pt>
                <c:pt idx="70">
                  <c:v>-4.02263702960283</c:v>
                </c:pt>
                <c:pt idx="71">
                  <c:v>-4.9540246290240004</c:v>
                </c:pt>
                <c:pt idx="72">
                  <c:v>-4.3718222750764202</c:v>
                </c:pt>
                <c:pt idx="73">
                  <c:v>-3.1934280129605002</c:v>
                </c:pt>
                <c:pt idx="74">
                  <c:v>-2.4606288568623298</c:v>
                </c:pt>
                <c:pt idx="75">
                  <c:v>-2.0252118014400802</c:v>
                </c:pt>
                <c:pt idx="76">
                  <c:v>-2.6727678972567501</c:v>
                </c:pt>
                <c:pt idx="77">
                  <c:v>-1.7276181547615801</c:v>
                </c:pt>
                <c:pt idx="78">
                  <c:v>-2.39347492050958</c:v>
                </c:pt>
                <c:pt idx="79">
                  <c:v>-2.6462432232453299</c:v>
                </c:pt>
                <c:pt idx="80">
                  <c:v>-2.5808658955311699</c:v>
                </c:pt>
                <c:pt idx="81">
                  <c:v>-4.0824171705365799</c:v>
                </c:pt>
                <c:pt idx="82">
                  <c:v>-3.77411517343092</c:v>
                </c:pt>
                <c:pt idx="83">
                  <c:v>-5.1685548042840797</c:v>
                </c:pt>
                <c:pt idx="84">
                  <c:v>-7.0512760778750003</c:v>
                </c:pt>
                <c:pt idx="85">
                  <c:v>-8.8835160796757506</c:v>
                </c:pt>
                <c:pt idx="86">
                  <c:v>-9.0208488351299998</c:v>
                </c:pt>
                <c:pt idx="87">
                  <c:v>-13.105087143865999</c:v>
                </c:pt>
                <c:pt idx="88">
                  <c:v>-14.4871358754413</c:v>
                </c:pt>
                <c:pt idx="89">
                  <c:v>-15.0849706692947</c:v>
                </c:pt>
                <c:pt idx="90">
                  <c:v>-16.371345961850899</c:v>
                </c:pt>
                <c:pt idx="91">
                  <c:v>-16.441876601585498</c:v>
                </c:pt>
                <c:pt idx="92">
                  <c:v>-16.043997134645998</c:v>
                </c:pt>
                <c:pt idx="93">
                  <c:v>-14.5261600066827</c:v>
                </c:pt>
                <c:pt idx="94">
                  <c:v>-12.896399439750899</c:v>
                </c:pt>
                <c:pt idx="95">
                  <c:v>-11.268858778811399</c:v>
                </c:pt>
                <c:pt idx="96">
                  <c:v>-9.5038313857841707</c:v>
                </c:pt>
                <c:pt idx="97">
                  <c:v>-7.6446198166390804</c:v>
                </c:pt>
                <c:pt idx="98">
                  <c:v>-7.6719683222219999</c:v>
                </c:pt>
                <c:pt idx="99">
                  <c:v>1.8829533240660801</c:v>
                </c:pt>
                <c:pt idx="100">
                  <c:v>7.6022879817522497</c:v>
                </c:pt>
                <c:pt idx="101">
                  <c:v>8.0688129615489999</c:v>
                </c:pt>
                <c:pt idx="102">
                  <c:v>11.404179376556</c:v>
                </c:pt>
                <c:pt idx="103">
                  <c:v>12.3429971815853</c:v>
                </c:pt>
                <c:pt idx="104">
                  <c:v>14.3130599963844</c:v>
                </c:pt>
                <c:pt idx="105">
                  <c:v>13.8222125022009</c:v>
                </c:pt>
                <c:pt idx="106">
                  <c:v>11.8180357082265</c:v>
                </c:pt>
                <c:pt idx="107">
                  <c:v>10.435954275942001</c:v>
                </c:pt>
                <c:pt idx="108">
                  <c:v>8.4264241276262499</c:v>
                </c:pt>
                <c:pt idx="109">
                  <c:v>6.1724412685402497</c:v>
                </c:pt>
                <c:pt idx="110">
                  <c:v>5.5185669860989996</c:v>
                </c:pt>
                <c:pt idx="111">
                  <c:v>-0.34115607168741702</c:v>
                </c:pt>
                <c:pt idx="112">
                  <c:v>-3.8124591426007499</c:v>
                </c:pt>
                <c:pt idx="113">
                  <c:v>-2.3910683594384201</c:v>
                </c:pt>
                <c:pt idx="114">
                  <c:v>-3.91135188641175</c:v>
                </c:pt>
                <c:pt idx="115">
                  <c:v>-4.6234804888000802</c:v>
                </c:pt>
                <c:pt idx="116">
                  <c:v>-5.9600868796493298</c:v>
                </c:pt>
                <c:pt idx="117">
                  <c:v>-5.3875357380687499</c:v>
                </c:pt>
                <c:pt idx="118">
                  <c:v>-4.3811263080194998</c:v>
                </c:pt>
                <c:pt idx="119">
                  <c:v>-2.6508332576285798</c:v>
                </c:pt>
                <c:pt idx="120">
                  <c:v>-1.6306184371063299</c:v>
                </c:pt>
                <c:pt idx="121">
                  <c:v>-1.1369482400581701</c:v>
                </c:pt>
                <c:pt idx="122">
                  <c:v>-0.32080561213266701</c:v>
                </c:pt>
                <c:pt idx="123">
                  <c:v>-0.37417584696650003</c:v>
                </c:pt>
              </c:numCache>
            </c:numRef>
          </c:val>
          <c:smooth val="0"/>
          <c:extLst>
            <c:ext xmlns:c16="http://schemas.microsoft.com/office/drawing/2014/chart" uri="{C3380CC4-5D6E-409C-BE32-E72D297353CC}">
              <c16:uniqueId val="{00000017-7456-4183-B431-3AB3585F5A8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F5FD-4766-BD79-1CAA4A8DA648}"/>
              </c:ext>
            </c:extLst>
          </c:dPt>
          <c:dPt>
            <c:idx val="1"/>
            <c:invertIfNegative val="0"/>
            <c:bubble3D val="0"/>
            <c:spPr>
              <a:solidFill>
                <a:srgbClr val="7C878E"/>
              </a:solidFill>
              <a:ln>
                <a:noFill/>
              </a:ln>
              <a:effectLst/>
            </c:spPr>
            <c:extLst>
              <c:ext xmlns:c16="http://schemas.microsoft.com/office/drawing/2014/chart" uri="{C3380CC4-5D6E-409C-BE32-E72D297353CC}">
                <c16:uniqueId val="{00000003-F5FD-4766-BD79-1CAA4A8DA648}"/>
              </c:ext>
            </c:extLst>
          </c:dPt>
          <c:dPt>
            <c:idx val="2"/>
            <c:invertIfNegative val="0"/>
            <c:bubble3D val="0"/>
            <c:spPr>
              <a:solidFill>
                <a:srgbClr val="7C878E"/>
              </a:solidFill>
              <a:ln>
                <a:noFill/>
              </a:ln>
              <a:effectLst/>
            </c:spPr>
            <c:extLst>
              <c:ext xmlns:c16="http://schemas.microsoft.com/office/drawing/2014/chart" uri="{C3380CC4-5D6E-409C-BE32-E72D297353CC}">
                <c16:uniqueId val="{00000005-F5FD-4766-BD79-1CAA4A8DA648}"/>
              </c:ext>
            </c:extLst>
          </c:dPt>
          <c:dPt>
            <c:idx val="3"/>
            <c:invertIfNegative val="0"/>
            <c:bubble3D val="0"/>
            <c:spPr>
              <a:solidFill>
                <a:srgbClr val="7C878E"/>
              </a:solidFill>
              <a:ln>
                <a:noFill/>
              </a:ln>
              <a:effectLst/>
            </c:spPr>
            <c:extLst>
              <c:ext xmlns:c16="http://schemas.microsoft.com/office/drawing/2014/chart" uri="{C3380CC4-5D6E-409C-BE32-E72D297353CC}">
                <c16:uniqueId val="{00000007-F5FD-4766-BD79-1CAA4A8DA648}"/>
              </c:ext>
            </c:extLst>
          </c:dPt>
          <c:dPt>
            <c:idx val="4"/>
            <c:invertIfNegative val="0"/>
            <c:bubble3D val="0"/>
            <c:spPr>
              <a:solidFill>
                <a:srgbClr val="7C878E"/>
              </a:solidFill>
              <a:ln>
                <a:noFill/>
              </a:ln>
              <a:effectLst/>
            </c:spPr>
            <c:extLst>
              <c:ext xmlns:c16="http://schemas.microsoft.com/office/drawing/2014/chart" uri="{C3380CC4-5D6E-409C-BE32-E72D297353CC}">
                <c16:uniqueId val="{00000009-F5FD-4766-BD79-1CAA4A8DA648}"/>
              </c:ext>
            </c:extLst>
          </c:dPt>
          <c:dPt>
            <c:idx val="5"/>
            <c:invertIfNegative val="0"/>
            <c:bubble3D val="0"/>
            <c:spPr>
              <a:solidFill>
                <a:srgbClr val="7C878E"/>
              </a:solidFill>
              <a:ln>
                <a:noFill/>
              </a:ln>
              <a:effectLst/>
            </c:spPr>
            <c:extLst>
              <c:ext xmlns:c16="http://schemas.microsoft.com/office/drawing/2014/chart" uri="{C3380CC4-5D6E-409C-BE32-E72D297353CC}">
                <c16:uniqueId val="{0000000B-F5FD-4766-BD79-1CAA4A8DA648}"/>
              </c:ext>
            </c:extLst>
          </c:dPt>
          <c:dPt>
            <c:idx val="6"/>
            <c:invertIfNegative val="0"/>
            <c:bubble3D val="0"/>
            <c:spPr>
              <a:solidFill>
                <a:srgbClr val="7C878E"/>
              </a:solidFill>
              <a:ln>
                <a:noFill/>
              </a:ln>
              <a:effectLst/>
            </c:spPr>
            <c:extLst>
              <c:ext xmlns:c16="http://schemas.microsoft.com/office/drawing/2014/chart" uri="{C3380CC4-5D6E-409C-BE32-E72D297353CC}">
                <c16:uniqueId val="{0000000D-F5FD-4766-BD79-1CAA4A8DA648}"/>
              </c:ext>
            </c:extLst>
          </c:dPt>
          <c:dPt>
            <c:idx val="7"/>
            <c:invertIfNegative val="0"/>
            <c:bubble3D val="0"/>
            <c:spPr>
              <a:solidFill>
                <a:srgbClr val="7C878E"/>
              </a:solidFill>
              <a:ln>
                <a:noFill/>
              </a:ln>
              <a:effectLst/>
            </c:spPr>
            <c:extLst>
              <c:ext xmlns:c16="http://schemas.microsoft.com/office/drawing/2014/chart" uri="{C3380CC4-5D6E-409C-BE32-E72D297353CC}">
                <c16:uniqueId val="{0000000F-F5FD-4766-BD79-1CAA4A8DA648}"/>
              </c:ext>
            </c:extLst>
          </c:dPt>
          <c:dPt>
            <c:idx val="8"/>
            <c:invertIfNegative val="0"/>
            <c:bubble3D val="0"/>
            <c:spPr>
              <a:solidFill>
                <a:srgbClr val="7C878E"/>
              </a:solidFill>
              <a:ln>
                <a:noFill/>
              </a:ln>
              <a:effectLst/>
            </c:spPr>
            <c:extLst>
              <c:ext xmlns:c16="http://schemas.microsoft.com/office/drawing/2014/chart" uri="{C3380CC4-5D6E-409C-BE32-E72D297353CC}">
                <c16:uniqueId val="{00000011-F5FD-4766-BD79-1CAA4A8DA648}"/>
              </c:ext>
            </c:extLst>
          </c:dPt>
          <c:dPt>
            <c:idx val="9"/>
            <c:invertIfNegative val="0"/>
            <c:bubble3D val="0"/>
            <c:spPr>
              <a:solidFill>
                <a:srgbClr val="7C878E"/>
              </a:solidFill>
              <a:ln>
                <a:noFill/>
              </a:ln>
              <a:effectLst/>
            </c:spPr>
            <c:extLst>
              <c:ext xmlns:c16="http://schemas.microsoft.com/office/drawing/2014/chart" uri="{C3380CC4-5D6E-409C-BE32-E72D297353CC}">
                <c16:uniqueId val="{00000013-F5FD-4766-BD79-1CAA4A8DA64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F5FD-4766-BD79-1CAA4A8DA64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F5FD-4766-BD79-1CAA4A8DA64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F5FD-4766-BD79-1CAA4A8DA64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F5FD-4766-BD79-1CAA4A8DA64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F5FD-4766-BD79-1CAA4A8DA64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F5FD-4766-BD79-1CAA4A8DA648}"/>
              </c:ext>
            </c:extLst>
          </c:dPt>
          <c:dPt>
            <c:idx val="16"/>
            <c:invertIfNegative val="0"/>
            <c:bubble3D val="0"/>
            <c:spPr>
              <a:solidFill>
                <a:srgbClr val="FBBB27"/>
              </a:solidFill>
              <a:ln>
                <a:noFill/>
              </a:ln>
              <a:effectLst/>
            </c:spPr>
            <c:extLst>
              <c:ext xmlns:c16="http://schemas.microsoft.com/office/drawing/2014/chart" uri="{C3380CC4-5D6E-409C-BE32-E72D297353CC}">
                <c16:uniqueId val="{00000021-F5FD-4766-BD79-1CAA4A8DA648}"/>
              </c:ext>
            </c:extLst>
          </c:dPt>
          <c:dPt>
            <c:idx val="17"/>
            <c:invertIfNegative val="0"/>
            <c:bubble3D val="0"/>
            <c:spPr>
              <a:solidFill>
                <a:srgbClr val="95682B"/>
              </a:solidFill>
              <a:ln>
                <a:noFill/>
              </a:ln>
              <a:effectLst/>
            </c:spPr>
            <c:extLst>
              <c:ext xmlns:c16="http://schemas.microsoft.com/office/drawing/2014/chart" uri="{C3380CC4-5D6E-409C-BE32-E72D297353CC}">
                <c16:uniqueId val="{00000023-F5FD-4766-BD79-1CAA4A8DA64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'F129'!$A$6:$A$38</c:f>
              <c:strCache>
                <c:ptCount val="33"/>
                <c:pt idx="0">
                  <c:v>Morelos</c:v>
                </c:pt>
                <c:pt idx="1">
                  <c:v>Tabasco</c:v>
                </c:pt>
                <c:pt idx="2">
                  <c:v>Colima</c:v>
                </c:pt>
                <c:pt idx="3">
                  <c:v>Tlaxcala</c:v>
                </c:pt>
                <c:pt idx="4">
                  <c:v>Sinaloa</c:v>
                </c:pt>
                <c:pt idx="5">
                  <c:v>Ciudad de México</c:v>
                </c:pt>
                <c:pt idx="6">
                  <c:v>Nuevo León</c:v>
                </c:pt>
                <c:pt idx="7">
                  <c:v>Michoacán</c:v>
                </c:pt>
                <c:pt idx="8">
                  <c:v>Puebla</c:v>
                </c:pt>
                <c:pt idx="9">
                  <c:v>Chiapas</c:v>
                </c:pt>
                <c:pt idx="10">
                  <c:v>San Luis Potosí</c:v>
                </c:pt>
                <c:pt idx="11">
                  <c:v>Hidalgo</c:v>
                </c:pt>
                <c:pt idx="12">
                  <c:v>Aguascalientes</c:v>
                </c:pt>
                <c:pt idx="13">
                  <c:v>Baja California</c:v>
                </c:pt>
                <c:pt idx="14">
                  <c:v>Guanajuato</c:v>
                </c:pt>
                <c:pt idx="15">
                  <c:v>Estado de México</c:v>
                </c:pt>
                <c:pt idx="16">
                  <c:v>Jalisco</c:v>
                </c:pt>
                <c:pt idx="17">
                  <c:v>Nacional</c:v>
                </c:pt>
                <c:pt idx="18">
                  <c:v>Veracruz</c:v>
                </c:pt>
                <c:pt idx="19">
                  <c:v>Querétaro</c:v>
                </c:pt>
                <c:pt idx="20">
                  <c:v>Tamaulipas</c:v>
                </c:pt>
                <c:pt idx="21">
                  <c:v>Coahuila</c:v>
                </c:pt>
                <c:pt idx="22">
                  <c:v>Guerrero</c:v>
                </c:pt>
                <c:pt idx="23">
                  <c:v>Durango</c:v>
                </c:pt>
                <c:pt idx="24">
                  <c:v>Nayarit</c:v>
                </c:pt>
                <c:pt idx="25">
                  <c:v>Zacatecas</c:v>
                </c:pt>
                <c:pt idx="26">
                  <c:v>Sonora</c:v>
                </c:pt>
                <c:pt idx="27">
                  <c:v>Baja California Sur</c:v>
                </c:pt>
                <c:pt idx="28">
                  <c:v>Yucatán</c:v>
                </c:pt>
                <c:pt idx="29">
                  <c:v>Chihuahua</c:v>
                </c:pt>
                <c:pt idx="30">
                  <c:v>Oaxaca</c:v>
                </c:pt>
                <c:pt idx="31">
                  <c:v>Campeche</c:v>
                </c:pt>
                <c:pt idx="32">
                  <c:v>Quintana Roo</c:v>
                </c:pt>
              </c:strCache>
            </c:strRef>
          </c:cat>
          <c:val>
            <c:numRef>
              <c:f>'F129'!$B$6:$B$38</c:f>
              <c:numCache>
                <c:formatCode>0.0</c:formatCode>
                <c:ptCount val="33"/>
                <c:pt idx="0">
                  <c:v>-29.979741813808999</c:v>
                </c:pt>
                <c:pt idx="1">
                  <c:v>-25.592277415723</c:v>
                </c:pt>
                <c:pt idx="2">
                  <c:v>-25.225730285996999</c:v>
                </c:pt>
                <c:pt idx="3">
                  <c:v>-24.853325042541002</c:v>
                </c:pt>
                <c:pt idx="4">
                  <c:v>-17.738880829041999</c:v>
                </c:pt>
                <c:pt idx="5">
                  <c:v>-14.079765988181</c:v>
                </c:pt>
                <c:pt idx="6">
                  <c:v>-13.943558667056999</c:v>
                </c:pt>
                <c:pt idx="7">
                  <c:v>-10.544648646558</c:v>
                </c:pt>
                <c:pt idx="8">
                  <c:v>-9.4427443496519992</c:v>
                </c:pt>
                <c:pt idx="9">
                  <c:v>-8.2886489357930007</c:v>
                </c:pt>
                <c:pt idx="10">
                  <c:v>-7.7336209720879996</c:v>
                </c:pt>
                <c:pt idx="11">
                  <c:v>-5.9552040522879999</c:v>
                </c:pt>
                <c:pt idx="12">
                  <c:v>-4.0249796548149996</c:v>
                </c:pt>
                <c:pt idx="13">
                  <c:v>-3.3163648407020001</c:v>
                </c:pt>
                <c:pt idx="14">
                  <c:v>-2.9918777039559998</c:v>
                </c:pt>
                <c:pt idx="15">
                  <c:v>-2.8716558866690001</c:v>
                </c:pt>
                <c:pt idx="16">
                  <c:v>-2.7247847039500002</c:v>
                </c:pt>
                <c:pt idx="17">
                  <c:v>-2.2058377838780001</c:v>
                </c:pt>
                <c:pt idx="18">
                  <c:v>-1.967679813051</c:v>
                </c:pt>
                <c:pt idx="19">
                  <c:v>-6.2105433534999997E-2</c:v>
                </c:pt>
                <c:pt idx="20">
                  <c:v>1.2448314058779999</c:v>
                </c:pt>
                <c:pt idx="21">
                  <c:v>2.735643555992</c:v>
                </c:pt>
                <c:pt idx="22">
                  <c:v>5.7654234511659999</c:v>
                </c:pt>
                <c:pt idx="23">
                  <c:v>5.9850659133770003</c:v>
                </c:pt>
                <c:pt idx="24">
                  <c:v>6.4227033420190001</c:v>
                </c:pt>
                <c:pt idx="25">
                  <c:v>9.4851646607629991</c:v>
                </c:pt>
                <c:pt idx="26">
                  <c:v>11.106337908889</c:v>
                </c:pt>
                <c:pt idx="27">
                  <c:v>13.682967052886999</c:v>
                </c:pt>
                <c:pt idx="28">
                  <c:v>17.234085197590002</c:v>
                </c:pt>
                <c:pt idx="29">
                  <c:v>19.521567629380002</c:v>
                </c:pt>
                <c:pt idx="30">
                  <c:v>31.774278045822999</c:v>
                </c:pt>
                <c:pt idx="31">
                  <c:v>55.114657287325997</c:v>
                </c:pt>
                <c:pt idx="32">
                  <c:v>78.355657754595001</c:v>
                </c:pt>
              </c:numCache>
            </c:numRef>
          </c:val>
          <c:extLst>
            <c:ext xmlns:c16="http://schemas.microsoft.com/office/drawing/2014/chart" uri="{C3380CC4-5D6E-409C-BE32-E72D297353CC}">
              <c16:uniqueId val="{00000024-F5FD-4766-BD79-1CAA4A8DA64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'F130'!$C$5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889C-4C91-9E5F-B6BA698E03F5}"/>
              </c:ext>
            </c:extLst>
          </c:dPt>
          <c:dPt>
            <c:idx val="15"/>
            <c:invertIfNegative val="0"/>
            <c:bubble3D val="0"/>
            <c:spPr>
              <a:solidFill>
                <a:srgbClr val="7C878E"/>
              </a:solidFill>
              <a:ln>
                <a:noFill/>
              </a:ln>
              <a:effectLst/>
            </c:spPr>
            <c:extLst>
              <c:ext xmlns:c16="http://schemas.microsoft.com/office/drawing/2014/chart" uri="{C3380CC4-5D6E-409C-BE32-E72D297353CC}">
                <c16:uniqueId val="{00000003-889C-4C91-9E5F-B6BA698E03F5}"/>
              </c:ext>
            </c:extLst>
          </c:dPt>
          <c:dPt>
            <c:idx val="27"/>
            <c:invertIfNegative val="0"/>
            <c:bubble3D val="0"/>
            <c:spPr>
              <a:solidFill>
                <a:srgbClr val="7C878E"/>
              </a:solidFill>
              <a:ln>
                <a:noFill/>
              </a:ln>
              <a:effectLst/>
            </c:spPr>
            <c:extLst>
              <c:ext xmlns:c16="http://schemas.microsoft.com/office/drawing/2014/chart" uri="{C3380CC4-5D6E-409C-BE32-E72D297353CC}">
                <c16:uniqueId val="{00000005-889C-4C91-9E5F-B6BA698E03F5}"/>
              </c:ext>
            </c:extLst>
          </c:dPt>
          <c:dPt>
            <c:idx val="39"/>
            <c:invertIfNegative val="0"/>
            <c:bubble3D val="0"/>
            <c:spPr>
              <a:solidFill>
                <a:srgbClr val="7C878E"/>
              </a:solidFill>
              <a:ln>
                <a:noFill/>
              </a:ln>
              <a:effectLst/>
            </c:spPr>
            <c:extLst>
              <c:ext xmlns:c16="http://schemas.microsoft.com/office/drawing/2014/chart" uri="{C3380CC4-5D6E-409C-BE32-E72D297353CC}">
                <c16:uniqueId val="{00000007-889C-4C91-9E5F-B6BA698E03F5}"/>
              </c:ext>
            </c:extLst>
          </c:dPt>
          <c:dPt>
            <c:idx val="51"/>
            <c:invertIfNegative val="0"/>
            <c:bubble3D val="0"/>
            <c:spPr>
              <a:solidFill>
                <a:srgbClr val="7C878E"/>
              </a:solidFill>
              <a:ln>
                <a:noFill/>
              </a:ln>
              <a:effectLst/>
            </c:spPr>
            <c:extLst>
              <c:ext xmlns:c16="http://schemas.microsoft.com/office/drawing/2014/chart" uri="{C3380CC4-5D6E-409C-BE32-E72D297353CC}">
                <c16:uniqueId val="{00000009-889C-4C91-9E5F-B6BA698E03F5}"/>
              </c:ext>
            </c:extLst>
          </c:dPt>
          <c:dPt>
            <c:idx val="63"/>
            <c:invertIfNegative val="0"/>
            <c:bubble3D val="0"/>
            <c:spPr>
              <a:solidFill>
                <a:srgbClr val="7C878E"/>
              </a:solidFill>
              <a:ln>
                <a:noFill/>
              </a:ln>
              <a:effectLst/>
            </c:spPr>
            <c:extLst>
              <c:ext xmlns:c16="http://schemas.microsoft.com/office/drawing/2014/chart" uri="{C3380CC4-5D6E-409C-BE32-E72D297353CC}">
                <c16:uniqueId val="{0000000B-889C-4C91-9E5F-B6BA698E03F5}"/>
              </c:ext>
            </c:extLst>
          </c:dPt>
          <c:dPt>
            <c:idx val="75"/>
            <c:invertIfNegative val="0"/>
            <c:bubble3D val="0"/>
            <c:spPr>
              <a:solidFill>
                <a:srgbClr val="7C878E"/>
              </a:solidFill>
              <a:ln>
                <a:noFill/>
              </a:ln>
              <a:effectLst/>
            </c:spPr>
            <c:extLst>
              <c:ext xmlns:c16="http://schemas.microsoft.com/office/drawing/2014/chart" uri="{C3380CC4-5D6E-409C-BE32-E72D297353CC}">
                <c16:uniqueId val="{0000000D-889C-4C91-9E5F-B6BA698E03F5}"/>
              </c:ext>
            </c:extLst>
          </c:dPt>
          <c:dPt>
            <c:idx val="87"/>
            <c:invertIfNegative val="0"/>
            <c:bubble3D val="0"/>
            <c:spPr>
              <a:solidFill>
                <a:srgbClr val="7C878E"/>
              </a:solidFill>
              <a:ln>
                <a:noFill/>
              </a:ln>
              <a:effectLst/>
            </c:spPr>
            <c:extLst>
              <c:ext xmlns:c16="http://schemas.microsoft.com/office/drawing/2014/chart" uri="{C3380CC4-5D6E-409C-BE32-E72D297353CC}">
                <c16:uniqueId val="{0000000F-889C-4C91-9E5F-B6BA698E03F5}"/>
              </c:ext>
            </c:extLst>
          </c:dPt>
          <c:dPt>
            <c:idx val="99"/>
            <c:invertIfNegative val="0"/>
            <c:bubble3D val="0"/>
            <c:spPr>
              <a:solidFill>
                <a:srgbClr val="7C878E"/>
              </a:solidFill>
              <a:ln>
                <a:noFill/>
              </a:ln>
              <a:effectLst/>
            </c:spPr>
            <c:extLst>
              <c:ext xmlns:c16="http://schemas.microsoft.com/office/drawing/2014/chart" uri="{C3380CC4-5D6E-409C-BE32-E72D297353CC}">
                <c16:uniqueId val="{00000011-889C-4C91-9E5F-B6BA698E03F5}"/>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889C-4C91-9E5F-B6BA698E03F5}"/>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889C-4C91-9E5F-B6BA698E03F5}"/>
              </c:ext>
            </c:extLst>
          </c:dPt>
          <c:cat>
            <c:multiLvlStrRef>
              <c:f>'F130'!$A$6:$B$129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'F130'!$C$6:$C$129</c:f>
              <c:numCache>
                <c:formatCode>0.0</c:formatCode>
                <c:ptCount val="124"/>
                <c:pt idx="0">
                  <c:v>4.3489832961100001</c:v>
                </c:pt>
                <c:pt idx="1">
                  <c:v>7.6690257082999994E-2</c:v>
                </c:pt>
                <c:pt idx="2">
                  <c:v>-5.3107607744359999</c:v>
                </c:pt>
                <c:pt idx="3">
                  <c:v>9.7672998303109999</c:v>
                </c:pt>
                <c:pt idx="4">
                  <c:v>-0.25038551672199999</c:v>
                </c:pt>
                <c:pt idx="5">
                  <c:v>0.41425957605699998</c:v>
                </c:pt>
                <c:pt idx="6">
                  <c:v>8.528031502608</c:v>
                </c:pt>
                <c:pt idx="7">
                  <c:v>9.367752017211</c:v>
                </c:pt>
                <c:pt idx="8">
                  <c:v>8.7003784790890002</c:v>
                </c:pt>
                <c:pt idx="9">
                  <c:v>10.349139572921001</c:v>
                </c:pt>
                <c:pt idx="10">
                  <c:v>8.4341733145770004</c:v>
                </c:pt>
                <c:pt idx="11">
                  <c:v>7.344993908497</c:v>
                </c:pt>
                <c:pt idx="12">
                  <c:v>12.679692233589</c:v>
                </c:pt>
                <c:pt idx="13">
                  <c:v>10.472685219388</c:v>
                </c:pt>
                <c:pt idx="14">
                  <c:v>17.076953678538001</c:v>
                </c:pt>
                <c:pt idx="15">
                  <c:v>10.079021747443001</c:v>
                </c:pt>
                <c:pt idx="16">
                  <c:v>19.196481837267999</c:v>
                </c:pt>
                <c:pt idx="17">
                  <c:v>14.833544462314</c:v>
                </c:pt>
                <c:pt idx="18">
                  <c:v>12.098833143706999</c:v>
                </c:pt>
                <c:pt idx="19">
                  <c:v>7.1974993614059999</c:v>
                </c:pt>
                <c:pt idx="20">
                  <c:v>15.484736391961</c:v>
                </c:pt>
                <c:pt idx="21">
                  <c:v>9.2245615531710001</c:v>
                </c:pt>
                <c:pt idx="22">
                  <c:v>10.836723716656</c:v>
                </c:pt>
                <c:pt idx="23">
                  <c:v>15.347848621709</c:v>
                </c:pt>
                <c:pt idx="24">
                  <c:v>12.581739789979</c:v>
                </c:pt>
                <c:pt idx="25">
                  <c:v>12.340397107284</c:v>
                </c:pt>
                <c:pt idx="26">
                  <c:v>6.092609710903</c:v>
                </c:pt>
                <c:pt idx="27">
                  <c:v>3.992021817381</c:v>
                </c:pt>
                <c:pt idx="28">
                  <c:v>0.96125066376199997</c:v>
                </c:pt>
                <c:pt idx="29">
                  <c:v>3.5036919525610002</c:v>
                </c:pt>
                <c:pt idx="30">
                  <c:v>4.347723335165</c:v>
                </c:pt>
                <c:pt idx="31">
                  <c:v>3.3938538445869999</c:v>
                </c:pt>
                <c:pt idx="32">
                  <c:v>2.56933793955</c:v>
                </c:pt>
                <c:pt idx="33">
                  <c:v>1.247092393285</c:v>
                </c:pt>
                <c:pt idx="34">
                  <c:v>1.0836756157730001</c:v>
                </c:pt>
                <c:pt idx="35">
                  <c:v>3.7286300923379998</c:v>
                </c:pt>
                <c:pt idx="36">
                  <c:v>-1.5802661763520001</c:v>
                </c:pt>
                <c:pt idx="37">
                  <c:v>1.6607842851779999</c:v>
                </c:pt>
                <c:pt idx="38">
                  <c:v>0.22140073713799999</c:v>
                </c:pt>
                <c:pt idx="39">
                  <c:v>5.4557741452800004</c:v>
                </c:pt>
                <c:pt idx="40">
                  <c:v>1.1026393438890001</c:v>
                </c:pt>
                <c:pt idx="41">
                  <c:v>2.446109357079</c:v>
                </c:pt>
                <c:pt idx="42">
                  <c:v>-1.7398799404550001</c:v>
                </c:pt>
                <c:pt idx="43">
                  <c:v>2.2406498357319999</c:v>
                </c:pt>
                <c:pt idx="44">
                  <c:v>-1.2971900599420001</c:v>
                </c:pt>
                <c:pt idx="45">
                  <c:v>-4.9589271985490004</c:v>
                </c:pt>
                <c:pt idx="46">
                  <c:v>-2.9733569066499999</c:v>
                </c:pt>
                <c:pt idx="47">
                  <c:v>-3.4625565292829998</c:v>
                </c:pt>
                <c:pt idx="48">
                  <c:v>-2.5053738286480001</c:v>
                </c:pt>
                <c:pt idx="49">
                  <c:v>-1.1244717681609999</c:v>
                </c:pt>
                <c:pt idx="50">
                  <c:v>7.0056551522230004</c:v>
                </c:pt>
                <c:pt idx="51">
                  <c:v>-4.2842886024339997</c:v>
                </c:pt>
                <c:pt idx="52">
                  <c:v>4.2749857175060004</c:v>
                </c:pt>
                <c:pt idx="53">
                  <c:v>5.4943275980269997</c:v>
                </c:pt>
                <c:pt idx="54">
                  <c:v>1.5465263237389999</c:v>
                </c:pt>
                <c:pt idx="55">
                  <c:v>2.6981436140169999</c:v>
                </c:pt>
                <c:pt idx="56">
                  <c:v>0.16769026556300001</c:v>
                </c:pt>
                <c:pt idx="57">
                  <c:v>1.229017646882</c:v>
                </c:pt>
                <c:pt idx="58">
                  <c:v>0.91436471238299999</c:v>
                </c:pt>
                <c:pt idx="59">
                  <c:v>2.0535841960969998</c:v>
                </c:pt>
                <c:pt idx="60">
                  <c:v>5.4766731526659997</c:v>
                </c:pt>
                <c:pt idx="61">
                  <c:v>3.4034328258879998</c:v>
                </c:pt>
                <c:pt idx="62">
                  <c:v>-1.389317842411</c:v>
                </c:pt>
                <c:pt idx="63">
                  <c:v>7.965573988059</c:v>
                </c:pt>
                <c:pt idx="64">
                  <c:v>2.4538633270760002</c:v>
                </c:pt>
                <c:pt idx="65">
                  <c:v>1.799884536263</c:v>
                </c:pt>
                <c:pt idx="66">
                  <c:v>2.9211265885439999</c:v>
                </c:pt>
                <c:pt idx="67">
                  <c:v>3.8358431191309998</c:v>
                </c:pt>
                <c:pt idx="68">
                  <c:v>1.682337389008</c:v>
                </c:pt>
                <c:pt idx="69">
                  <c:v>4.7399789123609999</c:v>
                </c:pt>
                <c:pt idx="70">
                  <c:v>1.0131474841679999</c:v>
                </c:pt>
                <c:pt idx="71">
                  <c:v>-7.209751422599</c:v>
                </c:pt>
                <c:pt idx="72">
                  <c:v>-4.7449532233890004</c:v>
                </c:pt>
                <c:pt idx="73">
                  <c:v>-0.20105310524299999</c:v>
                </c:pt>
                <c:pt idx="74">
                  <c:v>5.4935963484009998</c:v>
                </c:pt>
                <c:pt idx="75">
                  <c:v>2.1732663509900001</c:v>
                </c:pt>
                <c:pt idx="76">
                  <c:v>4.9079510935400004</c:v>
                </c:pt>
                <c:pt idx="77">
                  <c:v>0.84400626968699999</c:v>
                </c:pt>
                <c:pt idx="78">
                  <c:v>3.0797358950309999</c:v>
                </c:pt>
                <c:pt idx="79">
                  <c:v>0.998825819502</c:v>
                </c:pt>
                <c:pt idx="80">
                  <c:v>2.9279322244269999</c:v>
                </c:pt>
                <c:pt idx="81">
                  <c:v>0.64874653083199996</c:v>
                </c:pt>
                <c:pt idx="82">
                  <c:v>2.2951510942970001</c:v>
                </c:pt>
                <c:pt idx="83">
                  <c:v>5.235003609024</c:v>
                </c:pt>
                <c:pt idx="84">
                  <c:v>6.5312741831099999</c:v>
                </c:pt>
                <c:pt idx="85">
                  <c:v>0.89021183067499998</c:v>
                </c:pt>
                <c:pt idx="86">
                  <c:v>-8.000584584397</c:v>
                </c:pt>
                <c:pt idx="87">
                  <c:v>-24.637708204069</c:v>
                </c:pt>
                <c:pt idx="88">
                  <c:v>-28.551202427345999</c:v>
                </c:pt>
                <c:pt idx="89">
                  <c:v>-18.104951513679001</c:v>
                </c:pt>
                <c:pt idx="90">
                  <c:v>-10.890339530885001</c:v>
                </c:pt>
                <c:pt idx="91">
                  <c:v>-14.38328317685</c:v>
                </c:pt>
                <c:pt idx="92">
                  <c:v>-4.5633350808030002</c:v>
                </c:pt>
                <c:pt idx="93">
                  <c:v>-8.6211695198469993</c:v>
                </c:pt>
                <c:pt idx="94">
                  <c:v>-7.1678821316660004</c:v>
                </c:pt>
                <c:pt idx="95">
                  <c:v>1.6541418730690001</c:v>
                </c:pt>
                <c:pt idx="96">
                  <c:v>-9.8765648328310007</c:v>
                </c:pt>
                <c:pt idx="97">
                  <c:v>-4.7357943746669999</c:v>
                </c:pt>
                <c:pt idx="98">
                  <c:v>1.365633447157</c:v>
                </c:pt>
                <c:pt idx="99">
                  <c:v>22.897204458234</c:v>
                </c:pt>
                <c:pt idx="100">
                  <c:v>24.081933390323002</c:v>
                </c:pt>
                <c:pt idx="101">
                  <c:v>14.665717435846</c:v>
                </c:pt>
                <c:pt idx="102">
                  <c:v>8.8264684235490005</c:v>
                </c:pt>
                <c:pt idx="103">
                  <c:v>8.5802717514310007</c:v>
                </c:pt>
                <c:pt idx="104">
                  <c:v>-3.175384691608</c:v>
                </c:pt>
                <c:pt idx="105">
                  <c:v>3.081232873392</c:v>
                </c:pt>
                <c:pt idx="106">
                  <c:v>5.918808646744</c:v>
                </c:pt>
                <c:pt idx="107">
                  <c:v>2.8523960424779999</c:v>
                </c:pt>
                <c:pt idx="108">
                  <c:v>11.054966460244</c:v>
                </c:pt>
                <c:pt idx="109">
                  <c:v>12.300407190621</c:v>
                </c:pt>
                <c:pt idx="110">
                  <c:v>13.057929094807999</c:v>
                </c:pt>
                <c:pt idx="111">
                  <c:v>13.724832062559001</c:v>
                </c:pt>
                <c:pt idx="112">
                  <c:v>17.850966719919001</c:v>
                </c:pt>
                <c:pt idx="113">
                  <c:v>12.680153020582001</c:v>
                </c:pt>
                <c:pt idx="114">
                  <c:v>10.336632849075</c:v>
                </c:pt>
                <c:pt idx="115">
                  <c:v>11.102036995607</c:v>
                </c:pt>
                <c:pt idx="116">
                  <c:v>16.313558912803</c:v>
                </c:pt>
                <c:pt idx="117">
                  <c:v>10.070296250410999</c:v>
                </c:pt>
                <c:pt idx="118">
                  <c:v>4.7570180084949998</c:v>
                </c:pt>
                <c:pt idx="119">
                  <c:v>10.695825521188</c:v>
                </c:pt>
                <c:pt idx="120">
                  <c:v>6.0170287051170002</c:v>
                </c:pt>
                <c:pt idx="121">
                  <c:v>0.446401522326</c:v>
                </c:pt>
                <c:pt idx="122">
                  <c:v>-0.200283959358</c:v>
                </c:pt>
                <c:pt idx="123">
                  <c:v>-3.0503971986080001</c:v>
                </c:pt>
              </c:numCache>
            </c:numRef>
          </c:val>
          <c:extLst>
            <c:ext xmlns:c16="http://schemas.microsoft.com/office/drawing/2014/chart" uri="{C3380CC4-5D6E-409C-BE32-E72D297353CC}">
              <c16:uniqueId val="{00000016-889C-4C91-9E5F-B6BA698E03F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'F130'!$D$5</c:f>
              <c:strCache>
                <c:ptCount val="1"/>
                <c:pt idx="0">
                  <c:v>Variación promedio</c:v>
                </c:pt>
              </c:strCache>
            </c:strRef>
          </c:tx>
          <c:spPr>
            <a:ln w="28575" cap="rnd">
              <a:solidFill>
                <a:srgbClr val="B69630"/>
              </a:solidFill>
              <a:round/>
            </a:ln>
            <a:effectLst/>
          </c:spPr>
          <c:marker>
            <c:symbol val="none"/>
          </c:marker>
          <c:cat>
            <c:multiLvlStrRef>
              <c:f>'F130'!$A$6:$B$129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'F130'!$D$6:$D$129</c:f>
              <c:numCache>
                <c:formatCode>0.0</c:formatCode>
                <c:ptCount val="124"/>
                <c:pt idx="0">
                  <c:v>5.2030055645442497</c:v>
                </c:pt>
                <c:pt idx="1">
                  <c:v>4.7129199592831696</c:v>
                </c:pt>
                <c:pt idx="2">
                  <c:v>3.6913957760550802</c:v>
                </c:pt>
                <c:pt idx="3">
                  <c:v>4.2852159964186702</c:v>
                </c:pt>
                <c:pt idx="4">
                  <c:v>3.5709781728153298</c:v>
                </c:pt>
                <c:pt idx="5">
                  <c:v>2.9637607904149998</c:v>
                </c:pt>
                <c:pt idx="6">
                  <c:v>2.9196103058377498</c:v>
                </c:pt>
                <c:pt idx="7">
                  <c:v>3.4002357637088299</c:v>
                </c:pt>
                <c:pt idx="8">
                  <c:v>4.0924207687865799</c:v>
                </c:pt>
                <c:pt idx="9">
                  <c:v>4.4626177374588298</c:v>
                </c:pt>
                <c:pt idx="10">
                  <c:v>4.8845335735389197</c:v>
                </c:pt>
                <c:pt idx="11">
                  <c:v>5.1475462886088303</c:v>
                </c:pt>
                <c:pt idx="12">
                  <c:v>5.8417720333987502</c:v>
                </c:pt>
                <c:pt idx="13">
                  <c:v>6.7081049469241698</c:v>
                </c:pt>
                <c:pt idx="14">
                  <c:v>8.5737478180053301</c:v>
                </c:pt>
                <c:pt idx="15">
                  <c:v>8.5997246444329996</c:v>
                </c:pt>
                <c:pt idx="16">
                  <c:v>10.220296923932199</c:v>
                </c:pt>
                <c:pt idx="17">
                  <c:v>11.421903997786901</c:v>
                </c:pt>
                <c:pt idx="18">
                  <c:v>11.7194708012118</c:v>
                </c:pt>
                <c:pt idx="19">
                  <c:v>11.5386164132281</c:v>
                </c:pt>
                <c:pt idx="20">
                  <c:v>12.103979572634101</c:v>
                </c:pt>
                <c:pt idx="21">
                  <c:v>12.0102647376549</c:v>
                </c:pt>
                <c:pt idx="22">
                  <c:v>12.2104772711615</c:v>
                </c:pt>
                <c:pt idx="23">
                  <c:v>12.8773818305958</c:v>
                </c:pt>
                <c:pt idx="24">
                  <c:v>12.869219126961699</c:v>
                </c:pt>
                <c:pt idx="25">
                  <c:v>13.024861784286299</c:v>
                </c:pt>
                <c:pt idx="26">
                  <c:v>12.109499786983401</c:v>
                </c:pt>
                <c:pt idx="27">
                  <c:v>11.6022497928116</c:v>
                </c:pt>
                <c:pt idx="28">
                  <c:v>10.082647195019399</c:v>
                </c:pt>
                <c:pt idx="29">
                  <c:v>9.1384928192066699</c:v>
                </c:pt>
                <c:pt idx="30">
                  <c:v>8.4925670018281707</c:v>
                </c:pt>
                <c:pt idx="31">
                  <c:v>8.1755965420932508</c:v>
                </c:pt>
                <c:pt idx="32">
                  <c:v>7.0993133377256701</c:v>
                </c:pt>
                <c:pt idx="33">
                  <c:v>6.4345242410685</c:v>
                </c:pt>
                <c:pt idx="34">
                  <c:v>5.6217702326615804</c:v>
                </c:pt>
                <c:pt idx="35">
                  <c:v>4.6535020218806702</c:v>
                </c:pt>
                <c:pt idx="36">
                  <c:v>3.4733348580197498</c:v>
                </c:pt>
                <c:pt idx="37">
                  <c:v>2.5833671228442499</c:v>
                </c:pt>
                <c:pt idx="38">
                  <c:v>2.0940997083638302</c:v>
                </c:pt>
                <c:pt idx="39">
                  <c:v>2.2160790690220802</c:v>
                </c:pt>
                <c:pt idx="40">
                  <c:v>2.22786145903267</c:v>
                </c:pt>
                <c:pt idx="41">
                  <c:v>2.1397295760758301</c:v>
                </c:pt>
                <c:pt idx="42">
                  <c:v>1.6324293031074999</c:v>
                </c:pt>
                <c:pt idx="43">
                  <c:v>1.53632896903625</c:v>
                </c:pt>
                <c:pt idx="44">
                  <c:v>1.21411830241192</c:v>
                </c:pt>
                <c:pt idx="45">
                  <c:v>0.69695000309241695</c:v>
                </c:pt>
                <c:pt idx="46">
                  <c:v>0.35886395955716699</c:v>
                </c:pt>
                <c:pt idx="47">
                  <c:v>-0.24040159224458299</c:v>
                </c:pt>
                <c:pt idx="48">
                  <c:v>-0.31749389660258298</c:v>
                </c:pt>
                <c:pt idx="49">
                  <c:v>-0.54959856771416704</c:v>
                </c:pt>
                <c:pt idx="50">
                  <c:v>1.5755966876249999E-2</c:v>
                </c:pt>
                <c:pt idx="51">
                  <c:v>-0.79591592876658301</c:v>
                </c:pt>
                <c:pt idx="52">
                  <c:v>-0.531553730965167</c:v>
                </c:pt>
                <c:pt idx="53">
                  <c:v>-0.2775355442195</c:v>
                </c:pt>
                <c:pt idx="54">
                  <c:v>-3.6683555366666299E-3</c:v>
                </c:pt>
                <c:pt idx="55">
                  <c:v>3.4456125987083398E-2</c:v>
                </c:pt>
                <c:pt idx="56">
                  <c:v>0.156529486445833</c:v>
                </c:pt>
                <c:pt idx="57">
                  <c:v>0.67219155689841703</c:v>
                </c:pt>
                <c:pt idx="58">
                  <c:v>0.99616835848450003</c:v>
                </c:pt>
                <c:pt idx="59">
                  <c:v>1.45584675226617</c:v>
                </c:pt>
                <c:pt idx="60">
                  <c:v>2.1210173340423299</c:v>
                </c:pt>
                <c:pt idx="61">
                  <c:v>2.4983427168797498</c:v>
                </c:pt>
                <c:pt idx="62">
                  <c:v>1.7987616339935799</c:v>
                </c:pt>
                <c:pt idx="63">
                  <c:v>2.8195835165346699</c:v>
                </c:pt>
                <c:pt idx="64">
                  <c:v>2.6678233173321702</c:v>
                </c:pt>
                <c:pt idx="65">
                  <c:v>2.3599530621851699</c:v>
                </c:pt>
                <c:pt idx="66">
                  <c:v>2.47450308425225</c:v>
                </c:pt>
                <c:pt idx="67">
                  <c:v>2.5693113763450799</c:v>
                </c:pt>
                <c:pt idx="68">
                  <c:v>2.6955319699654998</c:v>
                </c:pt>
                <c:pt idx="69">
                  <c:v>2.9881120754220798</c:v>
                </c:pt>
                <c:pt idx="70">
                  <c:v>2.9963439730708301</c:v>
                </c:pt>
                <c:pt idx="71">
                  <c:v>2.2243993381795</c:v>
                </c:pt>
                <c:pt idx="72">
                  <c:v>1.37259714017492</c:v>
                </c:pt>
                <c:pt idx="73">
                  <c:v>1.0722233125806699</c:v>
                </c:pt>
                <c:pt idx="74">
                  <c:v>1.6457994951483299</c:v>
                </c:pt>
                <c:pt idx="75">
                  <c:v>1.16310719205925</c:v>
                </c:pt>
                <c:pt idx="76">
                  <c:v>1.3676145059312499</c:v>
                </c:pt>
                <c:pt idx="77">
                  <c:v>1.28795798371658</c:v>
                </c:pt>
                <c:pt idx="78">
                  <c:v>1.30117542592383</c:v>
                </c:pt>
                <c:pt idx="79">
                  <c:v>1.06475731762142</c:v>
                </c:pt>
                <c:pt idx="80">
                  <c:v>1.1685568872396701</c:v>
                </c:pt>
                <c:pt idx="81">
                  <c:v>0.82762085544558295</c:v>
                </c:pt>
                <c:pt idx="82">
                  <c:v>0.93445448962300004</c:v>
                </c:pt>
                <c:pt idx="83">
                  <c:v>1.9715174089249199</c:v>
                </c:pt>
                <c:pt idx="84">
                  <c:v>2.9112030261331698</c:v>
                </c:pt>
                <c:pt idx="85">
                  <c:v>3.002141770793</c:v>
                </c:pt>
                <c:pt idx="86">
                  <c:v>1.87762669305983</c:v>
                </c:pt>
                <c:pt idx="87">
                  <c:v>-0.35662118652841701</c:v>
                </c:pt>
                <c:pt idx="88">
                  <c:v>-3.1448839799355799</c:v>
                </c:pt>
                <c:pt idx="89">
                  <c:v>-4.72396379521608</c:v>
                </c:pt>
                <c:pt idx="90">
                  <c:v>-5.88813674737575</c:v>
                </c:pt>
                <c:pt idx="91">
                  <c:v>-7.1699791637384198</c:v>
                </c:pt>
                <c:pt idx="92">
                  <c:v>-7.7942514391742499</c:v>
                </c:pt>
                <c:pt idx="93">
                  <c:v>-8.5667444433975</c:v>
                </c:pt>
                <c:pt idx="94">
                  <c:v>-9.3553305455610793</c:v>
                </c:pt>
                <c:pt idx="95">
                  <c:v>-9.6537356902239999</c:v>
                </c:pt>
                <c:pt idx="96">
                  <c:v>-11.0210556082191</c:v>
                </c:pt>
                <c:pt idx="97">
                  <c:v>-11.4898894586642</c:v>
                </c:pt>
                <c:pt idx="98">
                  <c:v>-10.7093712893681</c:v>
                </c:pt>
                <c:pt idx="99">
                  <c:v>-6.7481285675095002</c:v>
                </c:pt>
                <c:pt idx="100">
                  <c:v>-2.3620339160370798</c:v>
                </c:pt>
                <c:pt idx="101">
                  <c:v>0.36885516308999999</c:v>
                </c:pt>
                <c:pt idx="102">
                  <c:v>2.0119224926261698</c:v>
                </c:pt>
                <c:pt idx="103">
                  <c:v>3.9255520699829201</c:v>
                </c:pt>
                <c:pt idx="104">
                  <c:v>4.0412146024158302</c:v>
                </c:pt>
                <c:pt idx="105">
                  <c:v>5.0164148018524202</c:v>
                </c:pt>
                <c:pt idx="106">
                  <c:v>6.1069723667199201</c:v>
                </c:pt>
                <c:pt idx="107">
                  <c:v>6.2068268808373297</c:v>
                </c:pt>
                <c:pt idx="108">
                  <c:v>7.9511211552602497</c:v>
                </c:pt>
                <c:pt idx="109">
                  <c:v>9.3708046190342493</c:v>
                </c:pt>
                <c:pt idx="110">
                  <c:v>10.3451625896718</c:v>
                </c:pt>
                <c:pt idx="111">
                  <c:v>9.58079822336558</c:v>
                </c:pt>
                <c:pt idx="112">
                  <c:v>9.0615510008319209</c:v>
                </c:pt>
                <c:pt idx="113">
                  <c:v>8.8960872995599196</c:v>
                </c:pt>
                <c:pt idx="114">
                  <c:v>9.0219343350204202</c:v>
                </c:pt>
                <c:pt idx="115">
                  <c:v>9.2320814387017496</c:v>
                </c:pt>
                <c:pt idx="116">
                  <c:v>10.8561600724027</c:v>
                </c:pt>
                <c:pt idx="117">
                  <c:v>11.438582020487599</c:v>
                </c:pt>
                <c:pt idx="118">
                  <c:v>11.3417661339668</c:v>
                </c:pt>
                <c:pt idx="119">
                  <c:v>11.9953852571927</c:v>
                </c:pt>
                <c:pt idx="120">
                  <c:v>11.575557110932101</c:v>
                </c:pt>
                <c:pt idx="121">
                  <c:v>10.5877233052408</c:v>
                </c:pt>
                <c:pt idx="122">
                  <c:v>9.4828722173936697</c:v>
                </c:pt>
                <c:pt idx="123">
                  <c:v>8.0849364456297508</c:v>
                </c:pt>
              </c:numCache>
            </c:numRef>
          </c:val>
          <c:smooth val="0"/>
          <c:extLst>
            <c:ext xmlns:c16="http://schemas.microsoft.com/office/drawing/2014/chart" uri="{C3380CC4-5D6E-409C-BE32-E72D297353CC}">
              <c16:uniqueId val="{00000017-889C-4C91-9E5F-B6BA698E03F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811-4736-8AA1-0C0420EF9710}"/>
              </c:ext>
            </c:extLst>
          </c:dPt>
          <c:dPt>
            <c:idx val="1"/>
            <c:invertIfNegative val="0"/>
            <c:bubble3D val="0"/>
            <c:spPr>
              <a:solidFill>
                <a:srgbClr val="7C878E"/>
              </a:solidFill>
              <a:ln>
                <a:noFill/>
              </a:ln>
              <a:effectLst/>
            </c:spPr>
            <c:extLst>
              <c:ext xmlns:c16="http://schemas.microsoft.com/office/drawing/2014/chart" uri="{C3380CC4-5D6E-409C-BE32-E72D297353CC}">
                <c16:uniqueId val="{00000003-4811-4736-8AA1-0C0420EF9710}"/>
              </c:ext>
            </c:extLst>
          </c:dPt>
          <c:dPt>
            <c:idx val="2"/>
            <c:invertIfNegative val="0"/>
            <c:bubble3D val="0"/>
            <c:spPr>
              <a:solidFill>
                <a:srgbClr val="7C878E"/>
              </a:solidFill>
              <a:ln>
                <a:noFill/>
              </a:ln>
              <a:effectLst/>
            </c:spPr>
            <c:extLst>
              <c:ext xmlns:c16="http://schemas.microsoft.com/office/drawing/2014/chart" uri="{C3380CC4-5D6E-409C-BE32-E72D297353CC}">
                <c16:uniqueId val="{00000005-4811-4736-8AA1-0C0420EF9710}"/>
              </c:ext>
            </c:extLst>
          </c:dPt>
          <c:dPt>
            <c:idx val="3"/>
            <c:invertIfNegative val="0"/>
            <c:bubble3D val="0"/>
            <c:spPr>
              <a:solidFill>
                <a:srgbClr val="7C878E"/>
              </a:solidFill>
              <a:ln>
                <a:noFill/>
              </a:ln>
              <a:effectLst/>
            </c:spPr>
            <c:extLst>
              <c:ext xmlns:c16="http://schemas.microsoft.com/office/drawing/2014/chart" uri="{C3380CC4-5D6E-409C-BE32-E72D297353CC}">
                <c16:uniqueId val="{00000007-4811-4736-8AA1-0C0420EF9710}"/>
              </c:ext>
            </c:extLst>
          </c:dPt>
          <c:dPt>
            <c:idx val="4"/>
            <c:invertIfNegative val="0"/>
            <c:bubble3D val="0"/>
            <c:spPr>
              <a:solidFill>
                <a:srgbClr val="7C878E"/>
              </a:solidFill>
              <a:ln>
                <a:noFill/>
              </a:ln>
              <a:effectLst/>
            </c:spPr>
            <c:extLst>
              <c:ext xmlns:c16="http://schemas.microsoft.com/office/drawing/2014/chart" uri="{C3380CC4-5D6E-409C-BE32-E72D297353CC}">
                <c16:uniqueId val="{00000009-4811-4736-8AA1-0C0420EF9710}"/>
              </c:ext>
            </c:extLst>
          </c:dPt>
          <c:dPt>
            <c:idx val="5"/>
            <c:invertIfNegative val="0"/>
            <c:bubble3D val="0"/>
            <c:spPr>
              <a:solidFill>
                <a:srgbClr val="7C878E"/>
              </a:solidFill>
              <a:ln>
                <a:noFill/>
              </a:ln>
              <a:effectLst/>
            </c:spPr>
            <c:extLst>
              <c:ext xmlns:c16="http://schemas.microsoft.com/office/drawing/2014/chart" uri="{C3380CC4-5D6E-409C-BE32-E72D297353CC}">
                <c16:uniqueId val="{0000000B-4811-4736-8AA1-0C0420EF9710}"/>
              </c:ext>
            </c:extLst>
          </c:dPt>
          <c:dPt>
            <c:idx val="6"/>
            <c:invertIfNegative val="0"/>
            <c:bubble3D val="0"/>
            <c:spPr>
              <a:solidFill>
                <a:srgbClr val="7C878E"/>
              </a:solidFill>
              <a:ln>
                <a:noFill/>
              </a:ln>
              <a:effectLst/>
            </c:spPr>
            <c:extLst>
              <c:ext xmlns:c16="http://schemas.microsoft.com/office/drawing/2014/chart" uri="{C3380CC4-5D6E-409C-BE32-E72D297353CC}">
                <c16:uniqueId val="{0000000D-4811-4736-8AA1-0C0420EF9710}"/>
              </c:ext>
            </c:extLst>
          </c:dPt>
          <c:dPt>
            <c:idx val="7"/>
            <c:invertIfNegative val="0"/>
            <c:bubble3D val="0"/>
            <c:spPr>
              <a:solidFill>
                <a:srgbClr val="7C878E"/>
              </a:solidFill>
              <a:ln>
                <a:noFill/>
              </a:ln>
              <a:effectLst/>
            </c:spPr>
            <c:extLst>
              <c:ext xmlns:c16="http://schemas.microsoft.com/office/drawing/2014/chart" uri="{C3380CC4-5D6E-409C-BE32-E72D297353CC}">
                <c16:uniqueId val="{0000000F-4811-4736-8AA1-0C0420EF9710}"/>
              </c:ext>
            </c:extLst>
          </c:dPt>
          <c:dPt>
            <c:idx val="8"/>
            <c:invertIfNegative val="0"/>
            <c:bubble3D val="0"/>
            <c:spPr>
              <a:solidFill>
                <a:srgbClr val="FBBB27"/>
              </a:solidFill>
              <a:ln>
                <a:noFill/>
              </a:ln>
              <a:effectLst/>
            </c:spPr>
            <c:extLst>
              <c:ext xmlns:c16="http://schemas.microsoft.com/office/drawing/2014/chart" uri="{C3380CC4-5D6E-409C-BE32-E72D297353CC}">
                <c16:uniqueId val="{00000011-4811-4736-8AA1-0C0420EF9710}"/>
              </c:ext>
            </c:extLst>
          </c:dPt>
          <c:dPt>
            <c:idx val="9"/>
            <c:invertIfNegative val="0"/>
            <c:bubble3D val="0"/>
            <c:spPr>
              <a:solidFill>
                <a:srgbClr val="7C878E"/>
              </a:solidFill>
              <a:ln>
                <a:noFill/>
              </a:ln>
              <a:effectLst/>
            </c:spPr>
            <c:extLst>
              <c:ext xmlns:c16="http://schemas.microsoft.com/office/drawing/2014/chart" uri="{C3380CC4-5D6E-409C-BE32-E72D297353CC}">
                <c16:uniqueId val="{00000013-4811-4736-8AA1-0C0420EF9710}"/>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811-4736-8AA1-0C0420EF9710}"/>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811-4736-8AA1-0C0420EF9710}"/>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811-4736-8AA1-0C0420EF9710}"/>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811-4736-8AA1-0C0420EF9710}"/>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811-4736-8AA1-0C0420EF9710}"/>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811-4736-8AA1-0C0420EF9710}"/>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811-4736-8AA1-0C0420EF9710}"/>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811-4736-8AA1-0C0420EF9710}"/>
              </c:ext>
            </c:extLst>
          </c:dPt>
          <c:dPt>
            <c:idx val="20"/>
            <c:invertIfNegative val="0"/>
            <c:bubble3D val="0"/>
            <c:spPr>
              <a:solidFill>
                <a:srgbClr val="95682B"/>
              </a:solidFill>
              <a:ln>
                <a:noFill/>
              </a:ln>
              <a:effectLst/>
            </c:spPr>
            <c:extLst>
              <c:ext xmlns:c16="http://schemas.microsoft.com/office/drawing/2014/chart" uri="{C3380CC4-5D6E-409C-BE32-E72D297353CC}">
                <c16:uniqueId val="{00000025-4811-4736-8AA1-0C0420EF971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'F131'!$A$6:$A$38</c:f>
              <c:strCache>
                <c:ptCount val="33"/>
                <c:pt idx="0">
                  <c:v>Tamaulipas</c:v>
                </c:pt>
                <c:pt idx="1">
                  <c:v>Morelos</c:v>
                </c:pt>
                <c:pt idx="2">
                  <c:v>Nayarit</c:v>
                </c:pt>
                <c:pt idx="3">
                  <c:v>Durango</c:v>
                </c:pt>
                <c:pt idx="4">
                  <c:v>Yucatán</c:v>
                </c:pt>
                <c:pt idx="5">
                  <c:v>Tabasco</c:v>
                </c:pt>
                <c:pt idx="6">
                  <c:v>Colima</c:v>
                </c:pt>
                <c:pt idx="7">
                  <c:v>Veracruz</c:v>
                </c:pt>
                <c:pt idx="8">
                  <c:v>Jalisco</c:v>
                </c:pt>
                <c:pt idx="9">
                  <c:v>Querétaro</c:v>
                </c:pt>
                <c:pt idx="10">
                  <c:v>Chihuahua</c:v>
                </c:pt>
                <c:pt idx="11">
                  <c:v>Sonora</c:v>
                </c:pt>
                <c:pt idx="12">
                  <c:v>Oaxaca</c:v>
                </c:pt>
                <c:pt idx="13">
                  <c:v>Campeche</c:v>
                </c:pt>
                <c:pt idx="14">
                  <c:v>Guerrero</c:v>
                </c:pt>
                <c:pt idx="15">
                  <c:v>Baja California Sur</c:v>
                </c:pt>
                <c:pt idx="16">
                  <c:v>Coahuila</c:v>
                </c:pt>
                <c:pt idx="17">
                  <c:v>Tlaxcala</c:v>
                </c:pt>
                <c:pt idx="18">
                  <c:v>Nuevo León</c:v>
                </c:pt>
                <c:pt idx="19">
                  <c:v>Sinaloa</c:v>
                </c:pt>
                <c:pt idx="20">
                  <c:v>Nacional</c:v>
                </c:pt>
                <c:pt idx="21">
                  <c:v>Hidalgo</c:v>
                </c:pt>
                <c:pt idx="22">
                  <c:v>Michoacán</c:v>
                </c:pt>
                <c:pt idx="23">
                  <c:v>Estado de México</c:v>
                </c:pt>
                <c:pt idx="24">
                  <c:v>Aguascalientes</c:v>
                </c:pt>
                <c:pt idx="25">
                  <c:v>Quintana Roo</c:v>
                </c:pt>
                <c:pt idx="26">
                  <c:v>Puebla</c:v>
                </c:pt>
                <c:pt idx="27">
                  <c:v>Baja California</c:v>
                </c:pt>
                <c:pt idx="28">
                  <c:v>San Luis Potosí</c:v>
                </c:pt>
                <c:pt idx="29">
                  <c:v>Ciudad de México</c:v>
                </c:pt>
                <c:pt idx="30">
                  <c:v>Guanajuato</c:v>
                </c:pt>
                <c:pt idx="31">
                  <c:v>Zacatecas</c:v>
                </c:pt>
                <c:pt idx="32">
                  <c:v>Chiapas</c:v>
                </c:pt>
              </c:strCache>
            </c:strRef>
          </c:cat>
          <c:val>
            <c:numRef>
              <c:f>'F131'!$B$6:$B$38</c:f>
              <c:numCache>
                <c:formatCode>0.0</c:formatCode>
                <c:ptCount val="33"/>
                <c:pt idx="0">
                  <c:v>-10.462826303427001</c:v>
                </c:pt>
                <c:pt idx="1">
                  <c:v>-8.9417839563430004</c:v>
                </c:pt>
                <c:pt idx="2">
                  <c:v>-8.7488005313859993</c:v>
                </c:pt>
                <c:pt idx="3">
                  <c:v>-6.2747495955719996</c:v>
                </c:pt>
                <c:pt idx="4">
                  <c:v>-6.098515696972</c:v>
                </c:pt>
                <c:pt idx="5">
                  <c:v>-5.8525475964179998</c:v>
                </c:pt>
                <c:pt idx="6">
                  <c:v>-4.2721250095450003</c:v>
                </c:pt>
                <c:pt idx="7">
                  <c:v>-3.100428191587</c:v>
                </c:pt>
                <c:pt idx="8">
                  <c:v>-3.0503971986080001</c:v>
                </c:pt>
                <c:pt idx="9">
                  <c:v>-2.1335206068530002</c:v>
                </c:pt>
                <c:pt idx="10">
                  <c:v>-1.9597562862669999</c:v>
                </c:pt>
                <c:pt idx="11">
                  <c:v>-1.5934038198960001</c:v>
                </c:pt>
                <c:pt idx="12">
                  <c:v>-1.2410615935660001</c:v>
                </c:pt>
                <c:pt idx="13">
                  <c:v>-1.091854331657</c:v>
                </c:pt>
                <c:pt idx="14">
                  <c:v>-0.32288535075899999</c:v>
                </c:pt>
                <c:pt idx="15">
                  <c:v>-0.19578423502600001</c:v>
                </c:pt>
                <c:pt idx="16">
                  <c:v>-0.163587050077</c:v>
                </c:pt>
                <c:pt idx="17">
                  <c:v>-1.1700489467000001E-2</c:v>
                </c:pt>
                <c:pt idx="18">
                  <c:v>0.46327961729</c:v>
                </c:pt>
                <c:pt idx="19">
                  <c:v>0.657269008712</c:v>
                </c:pt>
                <c:pt idx="20">
                  <c:v>1.428624058712</c:v>
                </c:pt>
                <c:pt idx="21">
                  <c:v>1.8293912756340001</c:v>
                </c:pt>
                <c:pt idx="22">
                  <c:v>2.7828524269789998</c:v>
                </c:pt>
                <c:pt idx="23">
                  <c:v>3.3579828689000002</c:v>
                </c:pt>
                <c:pt idx="24">
                  <c:v>5.0820345931470001</c:v>
                </c:pt>
                <c:pt idx="25">
                  <c:v>5.1073657734209998</c:v>
                </c:pt>
                <c:pt idx="26">
                  <c:v>6.7505715141450002</c:v>
                </c:pt>
                <c:pt idx="27">
                  <c:v>7.3165445218610001</c:v>
                </c:pt>
                <c:pt idx="28">
                  <c:v>8.4263857803830007</c:v>
                </c:pt>
                <c:pt idx="29">
                  <c:v>9.0796360116880006</c:v>
                </c:pt>
                <c:pt idx="30">
                  <c:v>9.9550023114480002</c:v>
                </c:pt>
                <c:pt idx="31">
                  <c:v>15.826509998254</c:v>
                </c:pt>
                <c:pt idx="32">
                  <c:v>22.833570276364998</c:v>
                </c:pt>
              </c:numCache>
            </c:numRef>
          </c:val>
          <c:extLst>
            <c:ext xmlns:c16="http://schemas.microsoft.com/office/drawing/2014/chart" uri="{C3380CC4-5D6E-409C-BE32-E72D297353CC}">
              <c16:uniqueId val="{00000026-4811-4736-8AA1-0C0420EF9710}"/>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5"/>
            <c:invertIfNegative val="0"/>
            <c:bubble3D val="0"/>
            <c:spPr>
              <a:solidFill>
                <a:srgbClr val="FBBB27"/>
              </a:solidFill>
              <a:ln>
                <a:noFill/>
              </a:ln>
              <a:effectLst/>
            </c:spPr>
            <c:extLst>
              <c:ext xmlns:c16="http://schemas.microsoft.com/office/drawing/2014/chart" uri="{C3380CC4-5D6E-409C-BE32-E72D297353CC}">
                <c16:uniqueId val="{00000001-8ACD-4673-98BE-2446C2C2D447}"/>
              </c:ext>
            </c:extLst>
          </c:dPt>
          <c:dPt>
            <c:idx val="6"/>
            <c:invertIfNegative val="0"/>
            <c:bubble3D val="0"/>
            <c:spPr>
              <a:solidFill>
                <a:srgbClr val="7C878E"/>
              </a:solidFill>
              <a:ln>
                <a:noFill/>
              </a:ln>
              <a:effectLst/>
            </c:spPr>
            <c:extLst>
              <c:ext xmlns:c16="http://schemas.microsoft.com/office/drawing/2014/chart" uri="{C3380CC4-5D6E-409C-BE32-E72D297353CC}">
                <c16:uniqueId val="{00000003-8ACD-4673-98BE-2446C2C2D447}"/>
              </c:ext>
            </c:extLst>
          </c:dPt>
          <c:dLbls>
            <c:dLbl>
              <c:idx val="0"/>
              <c:delete val="1"/>
              <c:extLst>
                <c:ext xmlns:c15="http://schemas.microsoft.com/office/drawing/2012/chart" uri="{CE6537A1-D6FC-4f65-9D91-7224C49458BB}"/>
                <c:ext xmlns:c16="http://schemas.microsoft.com/office/drawing/2014/chart" uri="{C3380CC4-5D6E-409C-BE32-E72D297353CC}">
                  <c16:uniqueId val="{00000004-8ACD-4673-98BE-2446C2C2D447}"/>
                </c:ext>
              </c:extLst>
            </c:dLbl>
            <c:dLbl>
              <c:idx val="1"/>
              <c:delete val="1"/>
              <c:extLst>
                <c:ext xmlns:c15="http://schemas.microsoft.com/office/drawing/2012/chart" uri="{CE6537A1-D6FC-4f65-9D91-7224C49458BB}"/>
                <c:ext xmlns:c16="http://schemas.microsoft.com/office/drawing/2014/chart" uri="{C3380CC4-5D6E-409C-BE32-E72D297353CC}">
                  <c16:uniqueId val="{00000005-8ACD-4673-98BE-2446C2C2D447}"/>
                </c:ext>
              </c:extLst>
            </c:dLbl>
            <c:dLbl>
              <c:idx val="2"/>
              <c:delete val="1"/>
              <c:extLst>
                <c:ext xmlns:c15="http://schemas.microsoft.com/office/drawing/2012/chart" uri="{CE6537A1-D6FC-4f65-9D91-7224C49458BB}"/>
                <c:ext xmlns:c16="http://schemas.microsoft.com/office/drawing/2014/chart" uri="{C3380CC4-5D6E-409C-BE32-E72D297353CC}">
                  <c16:uniqueId val="{00000006-8ACD-4673-98BE-2446C2C2D447}"/>
                </c:ext>
              </c:extLst>
            </c:dLbl>
            <c:dLbl>
              <c:idx val="3"/>
              <c:delete val="1"/>
              <c:extLst>
                <c:ext xmlns:c15="http://schemas.microsoft.com/office/drawing/2012/chart" uri="{CE6537A1-D6FC-4f65-9D91-7224C49458BB}"/>
                <c:ext xmlns:c16="http://schemas.microsoft.com/office/drawing/2014/chart" uri="{C3380CC4-5D6E-409C-BE32-E72D297353CC}">
                  <c16:uniqueId val="{00000007-8ACD-4673-98BE-2446C2C2D447}"/>
                </c:ext>
              </c:extLst>
            </c:dLbl>
            <c:dLbl>
              <c:idx val="4"/>
              <c:delete val="1"/>
              <c:extLst>
                <c:ext xmlns:c15="http://schemas.microsoft.com/office/drawing/2012/chart" uri="{CE6537A1-D6FC-4f65-9D91-7224C49458BB}"/>
                <c:ext xmlns:c16="http://schemas.microsoft.com/office/drawing/2014/chart" uri="{C3380CC4-5D6E-409C-BE32-E72D297353CC}">
                  <c16:uniqueId val="{00000008-8ACD-4673-98BE-2446C2C2D4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'F132'!$A$6:$A$11</c:f>
              <c:strCache>
                <c:ptCount val="6"/>
                <c:pt idx="0">
                  <c:v>2018/06</c:v>
                </c:pt>
                <c:pt idx="1">
                  <c:v>2019/06</c:v>
                </c:pt>
                <c:pt idx="2">
                  <c:v>2020/06</c:v>
                </c:pt>
                <c:pt idx="3">
                  <c:v>2021/06</c:v>
                </c:pt>
                <c:pt idx="4">
                  <c:v>2022/06</c:v>
                </c:pt>
                <c:pt idx="5">
                  <c:v>2023/06</c:v>
                </c:pt>
              </c:strCache>
            </c:strRef>
          </c:cat>
          <c:val>
            <c:numRef>
              <c:f>'F132'!$B$6:$B$11</c:f>
              <c:numCache>
                <c:formatCode>#,##0</c:formatCode>
                <c:ptCount val="6"/>
                <c:pt idx="0">
                  <c:v>2392.3670000000002</c:v>
                </c:pt>
                <c:pt idx="1">
                  <c:v>2365.35</c:v>
                </c:pt>
                <c:pt idx="2">
                  <c:v>1803.6469999999999</c:v>
                </c:pt>
                <c:pt idx="3">
                  <c:v>1969.211</c:v>
                </c:pt>
                <c:pt idx="4">
                  <c:v>4192.7089999999998</c:v>
                </c:pt>
                <c:pt idx="5">
                  <c:v>3339.7089999999998</c:v>
                </c:pt>
              </c:numCache>
            </c:numRef>
          </c:val>
          <c:extLst>
            <c:ext xmlns:c16="http://schemas.microsoft.com/office/drawing/2014/chart" uri="{C3380CC4-5D6E-409C-BE32-E72D297353CC}">
              <c16:uniqueId val="{00000009-8ACD-4673-98BE-2446C2C2D447}"/>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'F133'!$C$5</c:f>
              <c:strCache>
                <c:ptCount val="1"/>
                <c:pt idx="0">
                  <c:v>Valor de la producción</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29D5-4210-AE7F-BF146997C851}"/>
              </c:ext>
            </c:extLst>
          </c:dPt>
          <c:dPt>
            <c:idx val="17"/>
            <c:invertIfNegative val="0"/>
            <c:bubble3D val="0"/>
            <c:spPr>
              <a:solidFill>
                <a:srgbClr val="7C878E"/>
              </a:solidFill>
              <a:ln>
                <a:noFill/>
              </a:ln>
              <a:effectLst/>
            </c:spPr>
            <c:extLst>
              <c:ext xmlns:c16="http://schemas.microsoft.com/office/drawing/2014/chart" uri="{C3380CC4-5D6E-409C-BE32-E72D297353CC}">
                <c16:uniqueId val="{00000003-29D5-4210-AE7F-BF146997C851}"/>
              </c:ext>
            </c:extLst>
          </c:dPt>
          <c:dPt>
            <c:idx val="29"/>
            <c:invertIfNegative val="0"/>
            <c:bubble3D val="0"/>
            <c:spPr>
              <a:solidFill>
                <a:srgbClr val="7C878E"/>
              </a:solidFill>
              <a:ln>
                <a:noFill/>
              </a:ln>
              <a:effectLst/>
            </c:spPr>
            <c:extLst>
              <c:ext xmlns:c16="http://schemas.microsoft.com/office/drawing/2014/chart" uri="{C3380CC4-5D6E-409C-BE32-E72D297353CC}">
                <c16:uniqueId val="{00000005-29D5-4210-AE7F-BF146997C851}"/>
              </c:ext>
            </c:extLst>
          </c:dPt>
          <c:dPt>
            <c:idx val="41"/>
            <c:invertIfNegative val="0"/>
            <c:bubble3D val="0"/>
            <c:spPr>
              <a:solidFill>
                <a:srgbClr val="7C878E"/>
              </a:solidFill>
              <a:ln>
                <a:noFill/>
              </a:ln>
              <a:effectLst/>
            </c:spPr>
            <c:extLst>
              <c:ext xmlns:c16="http://schemas.microsoft.com/office/drawing/2014/chart" uri="{C3380CC4-5D6E-409C-BE32-E72D297353CC}">
                <c16:uniqueId val="{00000007-29D5-4210-AE7F-BF146997C851}"/>
              </c:ext>
            </c:extLst>
          </c:dPt>
          <c:dPt>
            <c:idx val="53"/>
            <c:invertIfNegative val="0"/>
            <c:bubble3D val="0"/>
            <c:spPr>
              <a:solidFill>
                <a:srgbClr val="FBBB27"/>
              </a:solidFill>
              <a:ln>
                <a:noFill/>
              </a:ln>
              <a:effectLst/>
            </c:spPr>
            <c:extLst>
              <c:ext xmlns:c16="http://schemas.microsoft.com/office/drawing/2014/chart" uri="{C3380CC4-5D6E-409C-BE32-E72D297353CC}">
                <c16:uniqueId val="{00000009-29D5-4210-AE7F-BF146997C851}"/>
              </c:ext>
            </c:extLst>
          </c:dPt>
          <c:cat>
            <c:multiLvlStrRef>
              <c:f>'F133'!$A$6:$B$59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'F133'!$C$6:$C$59</c:f>
              <c:numCache>
                <c:formatCode>#,##0</c:formatCode>
                <c:ptCount val="54"/>
                <c:pt idx="0">
                  <c:v>2673.652</c:v>
                </c:pt>
                <c:pt idx="1">
                  <c:v>2528.0189999999998</c:v>
                </c:pt>
                <c:pt idx="2">
                  <c:v>2990.5030000000002</c:v>
                </c:pt>
                <c:pt idx="3">
                  <c:v>2168.81</c:v>
                </c:pt>
                <c:pt idx="4">
                  <c:v>2432.1750000000002</c:v>
                </c:pt>
                <c:pt idx="5">
                  <c:v>2365.35</c:v>
                </c:pt>
                <c:pt idx="6">
                  <c:v>2201.4899999999998</c:v>
                </c:pt>
                <c:pt idx="7">
                  <c:v>2127.9630000000002</c:v>
                </c:pt>
                <c:pt idx="8">
                  <c:v>1972.433</c:v>
                </c:pt>
                <c:pt idx="9">
                  <c:v>2153.8380000000002</c:v>
                </c:pt>
                <c:pt idx="10">
                  <c:v>2303.473</c:v>
                </c:pt>
                <c:pt idx="11">
                  <c:v>2295.6770000000001</c:v>
                </c:pt>
                <c:pt idx="12">
                  <c:v>2004.155</c:v>
                </c:pt>
                <c:pt idx="13">
                  <c:v>2244.2750000000001</c:v>
                </c:pt>
                <c:pt idx="14">
                  <c:v>2193.8539999999998</c:v>
                </c:pt>
                <c:pt idx="15">
                  <c:v>1713.433</c:v>
                </c:pt>
                <c:pt idx="16">
                  <c:v>1639.184</c:v>
                </c:pt>
                <c:pt idx="17">
                  <c:v>1803.6469999999999</c:v>
                </c:pt>
                <c:pt idx="18">
                  <c:v>1932.2149999999999</c:v>
                </c:pt>
                <c:pt idx="19">
                  <c:v>1920.4829999999999</c:v>
                </c:pt>
                <c:pt idx="20">
                  <c:v>1992.7729999999999</c:v>
                </c:pt>
                <c:pt idx="21">
                  <c:v>2095.39</c:v>
                </c:pt>
                <c:pt idx="22">
                  <c:v>2154.1149999999998</c:v>
                </c:pt>
                <c:pt idx="23">
                  <c:v>2033.1410000000001</c:v>
                </c:pt>
                <c:pt idx="24">
                  <c:v>2086.8980000000001</c:v>
                </c:pt>
                <c:pt idx="25">
                  <c:v>2030.3040000000001</c:v>
                </c:pt>
                <c:pt idx="26">
                  <c:v>2123.4110000000001</c:v>
                </c:pt>
                <c:pt idx="27">
                  <c:v>1994.154</c:v>
                </c:pt>
                <c:pt idx="28">
                  <c:v>2061.1590000000001</c:v>
                </c:pt>
                <c:pt idx="29">
                  <c:v>1969.211</c:v>
                </c:pt>
                <c:pt idx="30">
                  <c:v>2076.6840000000002</c:v>
                </c:pt>
                <c:pt idx="31">
                  <c:v>2078.6170000000002</c:v>
                </c:pt>
                <c:pt idx="32">
                  <c:v>2371.817</c:v>
                </c:pt>
                <c:pt idx="33">
                  <c:v>2566.4180000000001</c:v>
                </c:pt>
                <c:pt idx="34">
                  <c:v>2633.3589999999999</c:v>
                </c:pt>
                <c:pt idx="35">
                  <c:v>2826.2080000000001</c:v>
                </c:pt>
                <c:pt idx="36">
                  <c:v>3886.8620000000001</c:v>
                </c:pt>
                <c:pt idx="37">
                  <c:v>3445.3670000000002</c:v>
                </c:pt>
                <c:pt idx="38">
                  <c:v>3699.828</c:v>
                </c:pt>
                <c:pt idx="39">
                  <c:v>3921.83</c:v>
                </c:pt>
                <c:pt idx="40">
                  <c:v>4265.6610000000001</c:v>
                </c:pt>
                <c:pt idx="41">
                  <c:v>4192.7089999999998</c:v>
                </c:pt>
                <c:pt idx="42">
                  <c:v>3903.5929999999998</c:v>
                </c:pt>
                <c:pt idx="43">
                  <c:v>3621.0030000000002</c:v>
                </c:pt>
                <c:pt idx="44">
                  <c:v>3429.3310000000001</c:v>
                </c:pt>
                <c:pt idx="45">
                  <c:v>3472.011</c:v>
                </c:pt>
                <c:pt idx="46">
                  <c:v>3877.3020000000001</c:v>
                </c:pt>
                <c:pt idx="47">
                  <c:v>4598.5240000000003</c:v>
                </c:pt>
                <c:pt idx="48">
                  <c:v>3909.41</c:v>
                </c:pt>
                <c:pt idx="49">
                  <c:v>3821.2869999999998</c:v>
                </c:pt>
                <c:pt idx="50">
                  <c:v>3934.6869999999999</c:v>
                </c:pt>
                <c:pt idx="51">
                  <c:v>3860.462</c:v>
                </c:pt>
                <c:pt idx="52">
                  <c:v>3883.8969999999999</c:v>
                </c:pt>
                <c:pt idx="53">
                  <c:v>3339.7089999999998</c:v>
                </c:pt>
              </c:numCache>
            </c:numRef>
          </c:val>
          <c:extLst>
            <c:ext xmlns:c16="http://schemas.microsoft.com/office/drawing/2014/chart" uri="{C3380CC4-5D6E-409C-BE32-E72D297353CC}">
              <c16:uniqueId val="{0000000A-29D5-4210-AE7F-BF146997C85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'F133'!$D$5</c:f>
              <c:strCache>
                <c:ptCount val="1"/>
                <c:pt idx="0">
                  <c:v>Promedio</c:v>
                </c:pt>
              </c:strCache>
            </c:strRef>
          </c:tx>
          <c:spPr>
            <a:ln w="28575" cap="rnd">
              <a:solidFill>
                <a:srgbClr val="B69630"/>
              </a:solidFill>
              <a:round/>
            </a:ln>
            <a:effectLst/>
          </c:spPr>
          <c:marker>
            <c:symbol val="none"/>
          </c:marker>
          <c:cat>
            <c:multiLvlStrRef>
              <c:f>'F133'!$A$6:$B$59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'F133'!$D$6:$D$59</c:f>
              <c:numCache>
                <c:formatCode>#,##0</c:formatCode>
                <c:ptCount val="54"/>
                <c:pt idx="0">
                  <c:v>2686.8505833333302</c:v>
                </c:pt>
                <c:pt idx="1">
                  <c:v>2722.1095833333302</c:v>
                </c:pt>
                <c:pt idx="2">
                  <c:v>2760.0162500000001</c:v>
                </c:pt>
                <c:pt idx="3">
                  <c:v>2752.64883333333</c:v>
                </c:pt>
                <c:pt idx="4">
                  <c:v>2730.95366666667</c:v>
                </c:pt>
                <c:pt idx="5">
                  <c:v>2728.7022499999998</c:v>
                </c:pt>
                <c:pt idx="6">
                  <c:v>2687.45</c:v>
                </c:pt>
                <c:pt idx="7">
                  <c:v>2608.7404166666702</c:v>
                </c:pt>
                <c:pt idx="8">
                  <c:v>2571.2802499999998</c:v>
                </c:pt>
                <c:pt idx="9">
                  <c:v>2477.69941666667</c:v>
                </c:pt>
                <c:pt idx="10">
                  <c:v>2456.9801666666699</c:v>
                </c:pt>
                <c:pt idx="11">
                  <c:v>2351.1152499999998</c:v>
                </c:pt>
                <c:pt idx="12">
                  <c:v>2295.3238333333302</c:v>
                </c:pt>
                <c:pt idx="13">
                  <c:v>2271.6785</c:v>
                </c:pt>
                <c:pt idx="14">
                  <c:v>2205.2910833333299</c:v>
                </c:pt>
                <c:pt idx="15">
                  <c:v>2167.3429999999998</c:v>
                </c:pt>
                <c:pt idx="16">
                  <c:v>2101.2604166666702</c:v>
                </c:pt>
                <c:pt idx="17">
                  <c:v>2054.4518333333299</c:v>
                </c:pt>
                <c:pt idx="18">
                  <c:v>2032.01225</c:v>
                </c:pt>
                <c:pt idx="19">
                  <c:v>2014.72225</c:v>
                </c:pt>
                <c:pt idx="20">
                  <c:v>2016.41725</c:v>
                </c:pt>
                <c:pt idx="21">
                  <c:v>2011.5465833333301</c:v>
                </c:pt>
                <c:pt idx="22">
                  <c:v>1999.1000833333301</c:v>
                </c:pt>
                <c:pt idx="23">
                  <c:v>1977.2220833333299</c:v>
                </c:pt>
                <c:pt idx="24">
                  <c:v>1984.11733333333</c:v>
                </c:pt>
                <c:pt idx="25">
                  <c:v>1966.28641666667</c:v>
                </c:pt>
                <c:pt idx="26">
                  <c:v>1960.4161666666701</c:v>
                </c:pt>
                <c:pt idx="27">
                  <c:v>1983.80958333333</c:v>
                </c:pt>
                <c:pt idx="28">
                  <c:v>2018.97416666667</c:v>
                </c:pt>
                <c:pt idx="29">
                  <c:v>2032.7711666666701</c:v>
                </c:pt>
                <c:pt idx="30">
                  <c:v>2044.81025</c:v>
                </c:pt>
                <c:pt idx="31">
                  <c:v>2057.98808333333</c:v>
                </c:pt>
                <c:pt idx="32">
                  <c:v>2089.57508333333</c:v>
                </c:pt>
                <c:pt idx="33">
                  <c:v>2128.8274166666702</c:v>
                </c:pt>
                <c:pt idx="34">
                  <c:v>2168.7644166666701</c:v>
                </c:pt>
                <c:pt idx="35">
                  <c:v>2234.8533333333298</c:v>
                </c:pt>
                <c:pt idx="36">
                  <c:v>2384.8503333333301</c:v>
                </c:pt>
                <c:pt idx="37">
                  <c:v>2502.77225</c:v>
                </c:pt>
                <c:pt idx="38">
                  <c:v>2634.1403333333301</c:v>
                </c:pt>
                <c:pt idx="39">
                  <c:v>2794.78</c:v>
                </c:pt>
                <c:pt idx="40">
                  <c:v>2978.4884999999999</c:v>
                </c:pt>
                <c:pt idx="41">
                  <c:v>3163.78</c:v>
                </c:pt>
                <c:pt idx="42">
                  <c:v>3316.0224166666699</c:v>
                </c:pt>
                <c:pt idx="43">
                  <c:v>3444.5545833333299</c:v>
                </c:pt>
                <c:pt idx="44">
                  <c:v>3532.68075</c:v>
                </c:pt>
                <c:pt idx="45">
                  <c:v>3608.1468333333301</c:v>
                </c:pt>
                <c:pt idx="46">
                  <c:v>3711.8087500000001</c:v>
                </c:pt>
                <c:pt idx="47">
                  <c:v>3859.5017499999999</c:v>
                </c:pt>
                <c:pt idx="48">
                  <c:v>3861.3807499999998</c:v>
                </c:pt>
                <c:pt idx="49">
                  <c:v>3892.7074166666698</c:v>
                </c:pt>
                <c:pt idx="50">
                  <c:v>3912.279</c:v>
                </c:pt>
                <c:pt idx="51">
                  <c:v>3907.165</c:v>
                </c:pt>
                <c:pt idx="52">
                  <c:v>3875.3513333333299</c:v>
                </c:pt>
                <c:pt idx="53">
                  <c:v>3804.268</c:v>
                </c:pt>
              </c:numCache>
            </c:numRef>
          </c:val>
          <c:smooth val="0"/>
          <c:extLst>
            <c:ext xmlns:c16="http://schemas.microsoft.com/office/drawing/2014/chart" uri="{C3380CC4-5D6E-409C-BE32-E72D297353CC}">
              <c16:uniqueId val="{0000000B-29D5-4210-AE7F-BF146997C85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C82-4187-AB1C-3361BE9C6208}"/>
              </c:ext>
            </c:extLst>
          </c:dPt>
          <c:dPt>
            <c:idx val="1"/>
            <c:invertIfNegative val="0"/>
            <c:bubble3D val="0"/>
            <c:spPr>
              <a:solidFill>
                <a:srgbClr val="7C878E"/>
              </a:solidFill>
              <a:ln>
                <a:noFill/>
              </a:ln>
              <a:effectLst/>
            </c:spPr>
            <c:extLst>
              <c:ext xmlns:c16="http://schemas.microsoft.com/office/drawing/2014/chart" uri="{C3380CC4-5D6E-409C-BE32-E72D297353CC}">
                <c16:uniqueId val="{00000003-1C82-4187-AB1C-3361BE9C6208}"/>
              </c:ext>
            </c:extLst>
          </c:dPt>
          <c:dPt>
            <c:idx val="2"/>
            <c:invertIfNegative val="0"/>
            <c:bubble3D val="0"/>
            <c:spPr>
              <a:solidFill>
                <a:srgbClr val="7C878E"/>
              </a:solidFill>
              <a:ln>
                <a:noFill/>
              </a:ln>
              <a:effectLst/>
            </c:spPr>
            <c:extLst>
              <c:ext xmlns:c16="http://schemas.microsoft.com/office/drawing/2014/chart" uri="{C3380CC4-5D6E-409C-BE32-E72D297353CC}">
                <c16:uniqueId val="{00000005-1C82-4187-AB1C-3361BE9C6208}"/>
              </c:ext>
            </c:extLst>
          </c:dPt>
          <c:dPt>
            <c:idx val="3"/>
            <c:invertIfNegative val="0"/>
            <c:bubble3D val="0"/>
            <c:spPr>
              <a:solidFill>
                <a:srgbClr val="7C878E"/>
              </a:solidFill>
              <a:ln>
                <a:noFill/>
              </a:ln>
              <a:effectLst/>
            </c:spPr>
            <c:extLst>
              <c:ext xmlns:c16="http://schemas.microsoft.com/office/drawing/2014/chart" uri="{C3380CC4-5D6E-409C-BE32-E72D297353CC}">
                <c16:uniqueId val="{00000007-1C82-4187-AB1C-3361BE9C6208}"/>
              </c:ext>
            </c:extLst>
          </c:dPt>
          <c:dPt>
            <c:idx val="4"/>
            <c:invertIfNegative val="0"/>
            <c:bubble3D val="0"/>
            <c:spPr>
              <a:solidFill>
                <a:srgbClr val="7C878E"/>
              </a:solidFill>
              <a:ln>
                <a:noFill/>
              </a:ln>
              <a:effectLst/>
            </c:spPr>
            <c:extLst>
              <c:ext xmlns:c16="http://schemas.microsoft.com/office/drawing/2014/chart" uri="{C3380CC4-5D6E-409C-BE32-E72D297353CC}">
                <c16:uniqueId val="{00000009-1C82-4187-AB1C-3361BE9C6208}"/>
              </c:ext>
            </c:extLst>
          </c:dPt>
          <c:dPt>
            <c:idx val="5"/>
            <c:invertIfNegative val="0"/>
            <c:bubble3D val="0"/>
            <c:spPr>
              <a:solidFill>
                <a:srgbClr val="7C878E"/>
              </a:solidFill>
              <a:ln>
                <a:noFill/>
              </a:ln>
              <a:effectLst/>
            </c:spPr>
            <c:extLst>
              <c:ext xmlns:c16="http://schemas.microsoft.com/office/drawing/2014/chart" uri="{C3380CC4-5D6E-409C-BE32-E72D297353CC}">
                <c16:uniqueId val="{0000000B-1C82-4187-AB1C-3361BE9C6208}"/>
              </c:ext>
            </c:extLst>
          </c:dPt>
          <c:dPt>
            <c:idx val="6"/>
            <c:invertIfNegative val="0"/>
            <c:bubble3D val="0"/>
            <c:spPr>
              <a:solidFill>
                <a:srgbClr val="7C878E"/>
              </a:solidFill>
              <a:ln>
                <a:noFill/>
              </a:ln>
              <a:effectLst/>
            </c:spPr>
            <c:extLst>
              <c:ext xmlns:c16="http://schemas.microsoft.com/office/drawing/2014/chart" uri="{C3380CC4-5D6E-409C-BE32-E72D297353CC}">
                <c16:uniqueId val="{0000000D-1C82-4187-AB1C-3361BE9C6208}"/>
              </c:ext>
            </c:extLst>
          </c:dPt>
          <c:dPt>
            <c:idx val="7"/>
            <c:invertIfNegative val="0"/>
            <c:bubble3D val="0"/>
            <c:spPr>
              <a:solidFill>
                <a:srgbClr val="7C878E"/>
              </a:solidFill>
              <a:ln>
                <a:noFill/>
              </a:ln>
              <a:effectLst/>
            </c:spPr>
            <c:extLst>
              <c:ext xmlns:c16="http://schemas.microsoft.com/office/drawing/2014/chart" uri="{C3380CC4-5D6E-409C-BE32-E72D297353CC}">
                <c16:uniqueId val="{0000000F-1C82-4187-AB1C-3361BE9C6208}"/>
              </c:ext>
            </c:extLst>
          </c:dPt>
          <c:dPt>
            <c:idx val="8"/>
            <c:invertIfNegative val="0"/>
            <c:bubble3D val="0"/>
            <c:spPr>
              <a:solidFill>
                <a:srgbClr val="7C878E"/>
              </a:solidFill>
              <a:ln>
                <a:noFill/>
              </a:ln>
              <a:effectLst/>
            </c:spPr>
            <c:extLst>
              <c:ext xmlns:c16="http://schemas.microsoft.com/office/drawing/2014/chart" uri="{C3380CC4-5D6E-409C-BE32-E72D297353CC}">
                <c16:uniqueId val="{00000011-1C82-4187-AB1C-3361BE9C6208}"/>
              </c:ext>
            </c:extLst>
          </c:dPt>
          <c:dPt>
            <c:idx val="9"/>
            <c:invertIfNegative val="0"/>
            <c:bubble3D val="0"/>
            <c:spPr>
              <a:solidFill>
                <a:srgbClr val="7C878E"/>
              </a:solidFill>
              <a:ln>
                <a:noFill/>
              </a:ln>
              <a:effectLst/>
            </c:spPr>
            <c:extLst>
              <c:ext xmlns:c16="http://schemas.microsoft.com/office/drawing/2014/chart" uri="{C3380CC4-5D6E-409C-BE32-E72D297353CC}">
                <c16:uniqueId val="{00000013-1C82-4187-AB1C-3361BE9C620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C82-4187-AB1C-3361BE9C620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C82-4187-AB1C-3361BE9C620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C82-4187-AB1C-3361BE9C6208}"/>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C82-4187-AB1C-3361BE9C620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C82-4187-AB1C-3361BE9C6208}"/>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C82-4187-AB1C-3361BE9C620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C82-4187-AB1C-3361BE9C620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C82-4187-AB1C-3361BE9C6208}"/>
              </c:ext>
            </c:extLst>
          </c:dPt>
          <c:dPt>
            <c:idx val="28"/>
            <c:invertIfNegative val="0"/>
            <c:bubble3D val="0"/>
            <c:spPr>
              <a:solidFill>
                <a:srgbClr val="FBBB27"/>
              </a:solidFill>
              <a:ln>
                <a:noFill/>
              </a:ln>
              <a:effectLst/>
            </c:spPr>
            <c:extLst>
              <c:ext xmlns:c16="http://schemas.microsoft.com/office/drawing/2014/chart" uri="{C3380CC4-5D6E-409C-BE32-E72D297353CC}">
                <c16:uniqueId val="{00000025-1C82-4187-AB1C-3361BE9C620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'F134'!$A$6:$A$37</c:f>
              <c:strCache>
                <c:ptCount val="32"/>
                <c:pt idx="0">
                  <c:v>Tlaxcala</c:v>
                </c:pt>
                <c:pt idx="1">
                  <c:v>Morelos</c:v>
                </c:pt>
                <c:pt idx="2">
                  <c:v>Colima</c:v>
                </c:pt>
                <c:pt idx="3">
                  <c:v>Zacatecas</c:v>
                </c:pt>
                <c:pt idx="4">
                  <c:v>Guerrero</c:v>
                </c:pt>
                <c:pt idx="5">
                  <c:v>Durango</c:v>
                </c:pt>
                <c:pt idx="6">
                  <c:v>Puebla</c:v>
                </c:pt>
                <c:pt idx="7">
                  <c:v>Chiapas</c:v>
                </c:pt>
                <c:pt idx="8">
                  <c:v>Aguascalientes</c:v>
                </c:pt>
                <c:pt idx="9">
                  <c:v>Michoacán</c:v>
                </c:pt>
                <c:pt idx="10">
                  <c:v>Baja California Sur</c:v>
                </c:pt>
                <c:pt idx="11">
                  <c:v>Nayarit</c:v>
                </c:pt>
                <c:pt idx="12">
                  <c:v>Tamaulipas</c:v>
                </c:pt>
                <c:pt idx="13">
                  <c:v>Sinaloa</c:v>
                </c:pt>
                <c:pt idx="14">
                  <c:v>San Luis Potosí</c:v>
                </c:pt>
                <c:pt idx="15">
                  <c:v>Veracruz</c:v>
                </c:pt>
                <c:pt idx="16">
                  <c:v>Yucatán</c:v>
                </c:pt>
                <c:pt idx="17">
                  <c:v>Oaxaca</c:v>
                </c:pt>
                <c:pt idx="18">
                  <c:v>Coahuila</c:v>
                </c:pt>
                <c:pt idx="19">
                  <c:v>Hidalgo</c:v>
                </c:pt>
                <c:pt idx="20">
                  <c:v>Guanajuato</c:v>
                </c:pt>
                <c:pt idx="21">
                  <c:v>Querétaro</c:v>
                </c:pt>
                <c:pt idx="22">
                  <c:v>Estado de México</c:v>
                </c:pt>
                <c:pt idx="23">
                  <c:v>Baja California</c:v>
                </c:pt>
                <c:pt idx="24">
                  <c:v>Ciudad de México</c:v>
                </c:pt>
                <c:pt idx="25">
                  <c:v>Chihuahua</c:v>
                </c:pt>
                <c:pt idx="26">
                  <c:v>Sonora</c:v>
                </c:pt>
                <c:pt idx="27">
                  <c:v>Tabasco</c:v>
                </c:pt>
                <c:pt idx="28">
                  <c:v>Jalisco</c:v>
                </c:pt>
                <c:pt idx="29">
                  <c:v>Nuevo León</c:v>
                </c:pt>
                <c:pt idx="30">
                  <c:v>Campeche</c:v>
                </c:pt>
                <c:pt idx="31">
                  <c:v>Quintana Roo</c:v>
                </c:pt>
              </c:strCache>
            </c:strRef>
          </c:cat>
          <c:val>
            <c:numRef>
              <c:f>'F134'!$B$6:$B$37</c:f>
              <c:numCache>
                <c:formatCode>0.0</c:formatCode>
                <c:ptCount val="32"/>
                <c:pt idx="0">
                  <c:v>7.0122120668159801E-2</c:v>
                </c:pt>
                <c:pt idx="1">
                  <c:v>0.43233654922577303</c:v>
                </c:pt>
                <c:pt idx="2">
                  <c:v>0.49689516653556598</c:v>
                </c:pt>
                <c:pt idx="3">
                  <c:v>0.63976749733912897</c:v>
                </c:pt>
                <c:pt idx="4">
                  <c:v>0.64323560689831205</c:v>
                </c:pt>
                <c:pt idx="5">
                  <c:v>1.03794819635207</c:v>
                </c:pt>
                <c:pt idx="6">
                  <c:v>1.1325501043115</c:v>
                </c:pt>
                <c:pt idx="7">
                  <c:v>1.28059666086985</c:v>
                </c:pt>
                <c:pt idx="8">
                  <c:v>1.37027206518586</c:v>
                </c:pt>
                <c:pt idx="9">
                  <c:v>1.44145957719014</c:v>
                </c:pt>
                <c:pt idx="10">
                  <c:v>1.5811450468466699</c:v>
                </c:pt>
                <c:pt idx="11">
                  <c:v>1.79669122232273</c:v>
                </c:pt>
                <c:pt idx="12">
                  <c:v>1.8237283213351401</c:v>
                </c:pt>
                <c:pt idx="13">
                  <c:v>2.2719824131456501</c:v>
                </c:pt>
                <c:pt idx="14">
                  <c:v>2.4080954691961098</c:v>
                </c:pt>
                <c:pt idx="15">
                  <c:v>2.43529461199565</c:v>
                </c:pt>
                <c:pt idx="16">
                  <c:v>2.4749990649887201</c:v>
                </c:pt>
                <c:pt idx="17">
                  <c:v>2.5595486704288599</c:v>
                </c:pt>
                <c:pt idx="18">
                  <c:v>2.6154388764129699</c:v>
                </c:pt>
                <c:pt idx="19">
                  <c:v>3.0778541051614301</c:v>
                </c:pt>
                <c:pt idx="20">
                  <c:v>3.13721987099377</c:v>
                </c:pt>
                <c:pt idx="21">
                  <c:v>3.4239386578959898</c:v>
                </c:pt>
                <c:pt idx="22">
                  <c:v>3.7230379626499102</c:v>
                </c:pt>
                <c:pt idx="23">
                  <c:v>3.8106477743229998</c:v>
                </c:pt>
                <c:pt idx="24">
                  <c:v>4.59669424714009</c:v>
                </c:pt>
                <c:pt idx="25">
                  <c:v>4.6332546781482602</c:v>
                </c:pt>
                <c:pt idx="26">
                  <c:v>5.6463822364843903</c:v>
                </c:pt>
                <c:pt idx="27">
                  <c:v>5.65937181546707</c:v>
                </c:pt>
                <c:pt idx="28">
                  <c:v>6.2204493597147099</c:v>
                </c:pt>
                <c:pt idx="29">
                  <c:v>7.3686096821870599</c:v>
                </c:pt>
                <c:pt idx="30">
                  <c:v>8.1979982116326102</c:v>
                </c:pt>
                <c:pt idx="31">
                  <c:v>11.9924341569529</c:v>
                </c:pt>
              </c:numCache>
            </c:numRef>
          </c:val>
          <c:extLst>
            <c:ext xmlns:c16="http://schemas.microsoft.com/office/drawing/2014/chart" uri="{C3380CC4-5D6E-409C-BE32-E72D297353CC}">
              <c16:uniqueId val="{00000026-1C82-4187-AB1C-3361BE9C620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ADDA-4720-8212-03AA8EBFCFCC}"/>
              </c:ext>
            </c:extLst>
          </c:dPt>
          <c:dPt>
            <c:idx val="1"/>
            <c:invertIfNegative val="0"/>
            <c:bubble3D val="0"/>
            <c:extLst>
              <c:ext xmlns:c16="http://schemas.microsoft.com/office/drawing/2014/chart" uri="{C3380CC4-5D6E-409C-BE32-E72D297353CC}">
                <c16:uniqueId val="{00000001-ADDA-4720-8212-03AA8EBFCFCC}"/>
              </c:ext>
            </c:extLst>
          </c:dPt>
          <c:dPt>
            <c:idx val="2"/>
            <c:invertIfNegative val="0"/>
            <c:bubble3D val="0"/>
            <c:extLst>
              <c:ext xmlns:c16="http://schemas.microsoft.com/office/drawing/2014/chart" uri="{C3380CC4-5D6E-409C-BE32-E72D297353CC}">
                <c16:uniqueId val="{00000002-ADDA-4720-8212-03AA8EBFCFCC}"/>
              </c:ext>
            </c:extLst>
          </c:dPt>
          <c:dPt>
            <c:idx val="3"/>
            <c:invertIfNegative val="0"/>
            <c:bubble3D val="0"/>
            <c:extLst>
              <c:ext xmlns:c16="http://schemas.microsoft.com/office/drawing/2014/chart" uri="{C3380CC4-5D6E-409C-BE32-E72D297353CC}">
                <c16:uniqueId val="{00000003-ADDA-4720-8212-03AA8EBFCFCC}"/>
              </c:ext>
            </c:extLst>
          </c:dPt>
          <c:dPt>
            <c:idx val="4"/>
            <c:invertIfNegative val="0"/>
            <c:bubble3D val="0"/>
            <c:extLst>
              <c:ext xmlns:c16="http://schemas.microsoft.com/office/drawing/2014/chart" uri="{C3380CC4-5D6E-409C-BE32-E72D297353CC}">
                <c16:uniqueId val="{00000004-ADDA-4720-8212-03AA8EBFCFCC}"/>
              </c:ext>
            </c:extLst>
          </c:dPt>
          <c:dPt>
            <c:idx val="5"/>
            <c:invertIfNegative val="0"/>
            <c:bubble3D val="0"/>
            <c:spPr>
              <a:solidFill>
                <a:srgbClr val="F79646">
                  <a:lumMod val="75000"/>
                </a:srgbClr>
              </a:solidFill>
              <a:ln>
                <a:noFill/>
              </a:ln>
              <a:effectLst/>
            </c:spPr>
            <c:extLst>
              <c:ext xmlns:c16="http://schemas.microsoft.com/office/drawing/2014/chart" uri="{C3380CC4-5D6E-409C-BE32-E72D297353CC}">
                <c16:uniqueId val="{00000006-ADDA-4720-8212-03AA8EBFCFCC}"/>
              </c:ext>
            </c:extLst>
          </c:dPt>
          <c:dPt>
            <c:idx val="6"/>
            <c:invertIfNegative val="0"/>
            <c:bubble3D val="0"/>
            <c:extLst>
              <c:ext xmlns:c16="http://schemas.microsoft.com/office/drawing/2014/chart" uri="{C3380CC4-5D6E-409C-BE32-E72D297353CC}">
                <c16:uniqueId val="{00000007-ADDA-4720-8212-03AA8EBFCFCC}"/>
              </c:ext>
            </c:extLst>
          </c:dPt>
          <c:dPt>
            <c:idx val="7"/>
            <c:invertIfNegative val="0"/>
            <c:bubble3D val="0"/>
            <c:extLst>
              <c:ext xmlns:c16="http://schemas.microsoft.com/office/drawing/2014/chart" uri="{C3380CC4-5D6E-409C-BE32-E72D297353CC}">
                <c16:uniqueId val="{00000008-ADDA-4720-8212-03AA8EBFCFCC}"/>
              </c:ext>
            </c:extLst>
          </c:dPt>
          <c:dPt>
            <c:idx val="8"/>
            <c:invertIfNegative val="0"/>
            <c:bubble3D val="0"/>
            <c:extLst>
              <c:ext xmlns:c16="http://schemas.microsoft.com/office/drawing/2014/chart" uri="{C3380CC4-5D6E-409C-BE32-E72D297353CC}">
                <c16:uniqueId val="{00000009-ADDA-4720-8212-03AA8EBFCFCC}"/>
              </c:ext>
            </c:extLst>
          </c:dPt>
          <c:dPt>
            <c:idx val="9"/>
            <c:invertIfNegative val="0"/>
            <c:bubble3D val="0"/>
            <c:extLst>
              <c:ext xmlns:c16="http://schemas.microsoft.com/office/drawing/2014/chart" uri="{C3380CC4-5D6E-409C-BE32-E72D297353CC}">
                <c16:uniqueId val="{0000000A-ADDA-4720-8212-03AA8EBFCFCC}"/>
              </c:ext>
            </c:extLst>
          </c:dPt>
          <c:dPt>
            <c:idx val="10"/>
            <c:invertIfNegative val="0"/>
            <c:bubble3D val="0"/>
            <c:extLst>
              <c:ext xmlns:c16="http://schemas.microsoft.com/office/drawing/2014/chart" uri="{C3380CC4-5D6E-409C-BE32-E72D297353CC}">
                <c16:uniqueId val="{0000000B-ADDA-4720-8212-03AA8EBFCFCC}"/>
              </c:ext>
            </c:extLst>
          </c:dPt>
          <c:dPt>
            <c:idx val="11"/>
            <c:invertIfNegative val="0"/>
            <c:bubble3D val="0"/>
            <c:extLst>
              <c:ext xmlns:c16="http://schemas.microsoft.com/office/drawing/2014/chart" uri="{C3380CC4-5D6E-409C-BE32-E72D297353CC}">
                <c16:uniqueId val="{0000000C-ADDA-4720-8212-03AA8EBFCFCC}"/>
              </c:ext>
            </c:extLst>
          </c:dPt>
          <c:dPt>
            <c:idx val="12"/>
            <c:invertIfNegative val="0"/>
            <c:bubble3D val="0"/>
            <c:extLst>
              <c:ext xmlns:c16="http://schemas.microsoft.com/office/drawing/2014/chart" uri="{C3380CC4-5D6E-409C-BE32-E72D297353CC}">
                <c16:uniqueId val="{0000000D-ADDA-4720-8212-03AA8EBFCFCC}"/>
              </c:ext>
            </c:extLst>
          </c:dPt>
          <c:dPt>
            <c:idx val="13"/>
            <c:invertIfNegative val="0"/>
            <c:bubble3D val="0"/>
            <c:extLst>
              <c:ext xmlns:c16="http://schemas.microsoft.com/office/drawing/2014/chart" uri="{C3380CC4-5D6E-409C-BE32-E72D297353CC}">
                <c16:uniqueId val="{0000000E-ADDA-4720-8212-03AA8EBFCFCC}"/>
              </c:ext>
            </c:extLst>
          </c:dPt>
          <c:dPt>
            <c:idx val="14"/>
            <c:invertIfNegative val="0"/>
            <c:bubble3D val="0"/>
            <c:extLst>
              <c:ext xmlns:c16="http://schemas.microsoft.com/office/drawing/2014/chart" uri="{C3380CC4-5D6E-409C-BE32-E72D297353CC}">
                <c16:uniqueId val="{0000000F-ADDA-4720-8212-03AA8EBFCFCC}"/>
              </c:ext>
            </c:extLst>
          </c:dPt>
          <c:dPt>
            <c:idx val="15"/>
            <c:invertIfNegative val="0"/>
            <c:bubble3D val="0"/>
            <c:extLst>
              <c:ext xmlns:c16="http://schemas.microsoft.com/office/drawing/2014/chart" uri="{C3380CC4-5D6E-409C-BE32-E72D297353CC}">
                <c16:uniqueId val="{00000010-ADDA-4720-8212-03AA8EBFCFCC}"/>
              </c:ext>
            </c:extLst>
          </c:dPt>
          <c:dPt>
            <c:idx val="16"/>
            <c:invertIfNegative val="0"/>
            <c:bubble3D val="0"/>
            <c:extLst>
              <c:ext xmlns:c16="http://schemas.microsoft.com/office/drawing/2014/chart" uri="{C3380CC4-5D6E-409C-BE32-E72D297353CC}">
                <c16:uniqueId val="{00000011-ADDA-4720-8212-03AA8EBFCFCC}"/>
              </c:ext>
            </c:extLst>
          </c:dPt>
          <c:dPt>
            <c:idx val="17"/>
            <c:invertIfNegative val="0"/>
            <c:bubble3D val="0"/>
            <c:extLst>
              <c:ext xmlns:c16="http://schemas.microsoft.com/office/drawing/2014/chart" uri="{C3380CC4-5D6E-409C-BE32-E72D297353CC}">
                <c16:uniqueId val="{00000012-ADDA-4720-8212-03AA8EBFCFCC}"/>
              </c:ext>
            </c:extLst>
          </c:dPt>
          <c:dPt>
            <c:idx val="31"/>
            <c:invertIfNegative val="0"/>
            <c:bubble3D val="0"/>
            <c:spPr>
              <a:solidFill>
                <a:srgbClr val="FBBB27"/>
              </a:solidFill>
              <a:ln>
                <a:noFill/>
              </a:ln>
              <a:effectLst/>
            </c:spPr>
            <c:extLst>
              <c:ext xmlns:c16="http://schemas.microsoft.com/office/drawing/2014/chart" uri="{C3380CC4-5D6E-409C-BE32-E72D297353CC}">
                <c16:uniqueId val="{00000014-ADDA-4720-8212-03AA8EBFCFCC}"/>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'F15'!$A$7:$A$38</c:f>
              <c:strCache>
                <c:ptCount val="32"/>
                <c:pt idx="0">
                  <c:v>Campeche</c:v>
                </c:pt>
                <c:pt idx="1">
                  <c:v>Baja California Sur</c:v>
                </c:pt>
                <c:pt idx="2">
                  <c:v>Tlaxcala</c:v>
                </c:pt>
                <c:pt idx="3">
                  <c:v>Quintana Roo</c:v>
                </c:pt>
                <c:pt idx="4">
                  <c:v>Tabasco</c:v>
                </c:pt>
                <c:pt idx="5">
                  <c:v>Yucatán</c:v>
                </c:pt>
                <c:pt idx="6">
                  <c:v>Colima</c:v>
                </c:pt>
                <c:pt idx="7">
                  <c:v>Nayarit</c:v>
                </c:pt>
                <c:pt idx="8">
                  <c:v>Sonora</c:v>
                </c:pt>
                <c:pt idx="9">
                  <c:v>Aguascalientes</c:v>
                </c:pt>
                <c:pt idx="10">
                  <c:v>Coahuila</c:v>
                </c:pt>
                <c:pt idx="11">
                  <c:v>Tamaulipas</c:v>
                </c:pt>
                <c:pt idx="12">
                  <c:v>Morelos</c:v>
                </c:pt>
                <c:pt idx="13">
                  <c:v>Sinaloa</c:v>
                </c:pt>
                <c:pt idx="14">
                  <c:v>Querétaro</c:v>
                </c:pt>
                <c:pt idx="15">
                  <c:v>Durango</c:v>
                </c:pt>
                <c:pt idx="16">
                  <c:v>Baja California</c:v>
                </c:pt>
                <c:pt idx="17">
                  <c:v>Nuevo León</c:v>
                </c:pt>
                <c:pt idx="18">
                  <c:v>Chihuahua</c:v>
                </c:pt>
                <c:pt idx="19">
                  <c:v>Hidalgo</c:v>
                </c:pt>
                <c:pt idx="20">
                  <c:v>Zacatecas</c:v>
                </c:pt>
                <c:pt idx="21">
                  <c:v>San Luis Potosí</c:v>
                </c:pt>
                <c:pt idx="22">
                  <c:v>Veracruz</c:v>
                </c:pt>
                <c:pt idx="23">
                  <c:v>Puebla</c:v>
                </c:pt>
                <c:pt idx="24">
                  <c:v>Oaxaca</c:v>
                </c:pt>
                <c:pt idx="25">
                  <c:v>Guerrero</c:v>
                </c:pt>
                <c:pt idx="26">
                  <c:v>Ciudad de México</c:v>
                </c:pt>
                <c:pt idx="27">
                  <c:v>Estado de México</c:v>
                </c:pt>
                <c:pt idx="28">
                  <c:v>Chiapas</c:v>
                </c:pt>
                <c:pt idx="29">
                  <c:v>Michoacán</c:v>
                </c:pt>
                <c:pt idx="30">
                  <c:v>Guanajuato</c:v>
                </c:pt>
                <c:pt idx="31">
                  <c:v>Jalisco</c:v>
                </c:pt>
              </c:strCache>
            </c:strRef>
          </c:cat>
          <c:val>
            <c:numRef>
              <c:f>'F15'!$K$7:$K$38</c:f>
              <c:numCache>
                <c:formatCode>0.0%</c:formatCode>
                <c:ptCount val="32"/>
                <c:pt idx="0">
                  <c:v>2.7563593158884672E-3</c:v>
                </c:pt>
                <c:pt idx="1">
                  <c:v>3.4468521688742204E-3</c:v>
                </c:pt>
                <c:pt idx="2">
                  <c:v>6.2863743483358575E-3</c:v>
                </c:pt>
                <c:pt idx="3">
                  <c:v>6.3012693870097966E-3</c:v>
                </c:pt>
                <c:pt idx="4">
                  <c:v>6.5807795499055978E-3</c:v>
                </c:pt>
                <c:pt idx="5">
                  <c:v>6.8656570857516209E-3</c:v>
                </c:pt>
                <c:pt idx="6">
                  <c:v>7.8473803540888669E-3</c:v>
                </c:pt>
                <c:pt idx="7">
                  <c:v>1.3957438319897843E-2</c:v>
                </c:pt>
                <c:pt idx="8">
                  <c:v>1.4747741821688696E-2</c:v>
                </c:pt>
                <c:pt idx="9">
                  <c:v>1.5046552039136251E-2</c:v>
                </c:pt>
                <c:pt idx="10">
                  <c:v>1.7177293274167442E-2</c:v>
                </c:pt>
                <c:pt idx="11">
                  <c:v>1.8062939574575013E-2</c:v>
                </c:pt>
                <c:pt idx="12">
                  <c:v>1.8227453027921767E-2</c:v>
                </c:pt>
                <c:pt idx="13">
                  <c:v>1.8771240994003738E-2</c:v>
                </c:pt>
                <c:pt idx="14">
                  <c:v>1.9721609941366822E-2</c:v>
                </c:pt>
                <c:pt idx="15">
                  <c:v>2.1696594841703255E-2</c:v>
                </c:pt>
                <c:pt idx="16">
                  <c:v>2.3634031280870972E-2</c:v>
                </c:pt>
                <c:pt idx="17">
                  <c:v>2.3748799802660581E-2</c:v>
                </c:pt>
                <c:pt idx="18">
                  <c:v>2.7016957806413212E-2</c:v>
                </c:pt>
                <c:pt idx="19">
                  <c:v>2.7448421174679834E-2</c:v>
                </c:pt>
                <c:pt idx="20">
                  <c:v>2.8596529697405008E-2</c:v>
                </c:pt>
                <c:pt idx="21">
                  <c:v>3.2547405634977662E-2</c:v>
                </c:pt>
                <c:pt idx="22">
                  <c:v>4.0837767878581233E-2</c:v>
                </c:pt>
                <c:pt idx="23">
                  <c:v>5.0185168579411986E-2</c:v>
                </c:pt>
                <c:pt idx="24">
                  <c:v>5.0229347713880268E-2</c:v>
                </c:pt>
                <c:pt idx="25">
                  <c:v>5.0987222097279315E-2</c:v>
                </c:pt>
                <c:pt idx="26">
                  <c:v>5.4087767924053426E-2</c:v>
                </c:pt>
                <c:pt idx="27">
                  <c:v>6.5209973332953239E-2</c:v>
                </c:pt>
                <c:pt idx="28">
                  <c:v>6.7978545654575034E-2</c:v>
                </c:pt>
                <c:pt idx="29">
                  <c:v>8.6029993164453783E-2</c:v>
                </c:pt>
                <c:pt idx="30">
                  <c:v>8.6397815297320463E-2</c:v>
                </c:pt>
                <c:pt idx="31">
                  <c:v>8.7570726837375698E-2</c:v>
                </c:pt>
              </c:numCache>
            </c:numRef>
          </c:val>
          <c:extLst>
            <c:ext xmlns:c16="http://schemas.microsoft.com/office/drawing/2014/chart" uri="{C3380CC4-5D6E-409C-BE32-E72D297353CC}">
              <c16:uniqueId val="{00000015-ADDA-4720-8212-03AA8EBFCFC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in val="-0.15000000000000002"/>
        </c:scaling>
        <c:delete val="0"/>
        <c:axPos val="b"/>
        <c:numFmt formatCode="0.0%" sourceLinked="1"/>
        <c:majorTickMark val="out"/>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061-43C1-964B-DE1245204E36}"/>
              </c:ext>
            </c:extLst>
          </c:dPt>
          <c:dPt>
            <c:idx val="1"/>
            <c:invertIfNegative val="0"/>
            <c:bubble3D val="0"/>
            <c:spPr>
              <a:solidFill>
                <a:srgbClr val="7C878E"/>
              </a:solidFill>
              <a:ln>
                <a:noFill/>
              </a:ln>
              <a:effectLst/>
            </c:spPr>
            <c:extLst>
              <c:ext xmlns:c16="http://schemas.microsoft.com/office/drawing/2014/chart" uri="{C3380CC4-5D6E-409C-BE32-E72D297353CC}">
                <c16:uniqueId val="{00000003-1061-43C1-964B-DE1245204E36}"/>
              </c:ext>
            </c:extLst>
          </c:dPt>
          <c:dPt>
            <c:idx val="2"/>
            <c:invertIfNegative val="0"/>
            <c:bubble3D val="0"/>
            <c:spPr>
              <a:solidFill>
                <a:srgbClr val="7C878E"/>
              </a:solidFill>
              <a:ln>
                <a:noFill/>
              </a:ln>
              <a:effectLst/>
            </c:spPr>
            <c:extLst>
              <c:ext xmlns:c16="http://schemas.microsoft.com/office/drawing/2014/chart" uri="{C3380CC4-5D6E-409C-BE32-E72D297353CC}">
                <c16:uniqueId val="{00000005-1061-43C1-964B-DE1245204E36}"/>
              </c:ext>
            </c:extLst>
          </c:dPt>
          <c:dPt>
            <c:idx val="3"/>
            <c:invertIfNegative val="0"/>
            <c:bubble3D val="0"/>
            <c:spPr>
              <a:solidFill>
                <a:srgbClr val="7C878E"/>
              </a:solidFill>
              <a:ln>
                <a:noFill/>
              </a:ln>
              <a:effectLst/>
            </c:spPr>
            <c:extLst>
              <c:ext xmlns:c16="http://schemas.microsoft.com/office/drawing/2014/chart" uri="{C3380CC4-5D6E-409C-BE32-E72D297353CC}">
                <c16:uniqueId val="{00000007-1061-43C1-964B-DE1245204E36}"/>
              </c:ext>
            </c:extLst>
          </c:dPt>
          <c:dPt>
            <c:idx val="4"/>
            <c:invertIfNegative val="0"/>
            <c:bubble3D val="0"/>
            <c:spPr>
              <a:solidFill>
                <a:srgbClr val="FBBB27"/>
              </a:solidFill>
              <a:ln>
                <a:noFill/>
              </a:ln>
              <a:effectLst/>
            </c:spPr>
            <c:extLst>
              <c:ext xmlns:c16="http://schemas.microsoft.com/office/drawing/2014/chart" uri="{C3380CC4-5D6E-409C-BE32-E72D297353CC}">
                <c16:uniqueId val="{00000009-1061-43C1-964B-DE1245204E36}"/>
              </c:ext>
            </c:extLst>
          </c:dPt>
          <c:dPt>
            <c:idx val="5"/>
            <c:invertIfNegative val="0"/>
            <c:bubble3D val="0"/>
            <c:spPr>
              <a:solidFill>
                <a:srgbClr val="7C878E"/>
              </a:solidFill>
              <a:ln>
                <a:noFill/>
              </a:ln>
              <a:effectLst/>
            </c:spPr>
            <c:extLst>
              <c:ext xmlns:c16="http://schemas.microsoft.com/office/drawing/2014/chart" uri="{C3380CC4-5D6E-409C-BE32-E72D297353CC}">
                <c16:uniqueId val="{0000000B-1061-43C1-964B-DE1245204E36}"/>
              </c:ext>
            </c:extLst>
          </c:dPt>
          <c:dPt>
            <c:idx val="6"/>
            <c:invertIfNegative val="0"/>
            <c:bubble3D val="0"/>
            <c:spPr>
              <a:solidFill>
                <a:srgbClr val="7C878E"/>
              </a:solidFill>
              <a:ln>
                <a:noFill/>
              </a:ln>
              <a:effectLst/>
            </c:spPr>
            <c:extLst>
              <c:ext xmlns:c16="http://schemas.microsoft.com/office/drawing/2014/chart" uri="{C3380CC4-5D6E-409C-BE32-E72D297353CC}">
                <c16:uniqueId val="{0000000D-1061-43C1-964B-DE1245204E36}"/>
              </c:ext>
            </c:extLst>
          </c:dPt>
          <c:dPt>
            <c:idx val="7"/>
            <c:invertIfNegative val="0"/>
            <c:bubble3D val="0"/>
            <c:spPr>
              <a:solidFill>
                <a:srgbClr val="7C878E"/>
              </a:solidFill>
              <a:ln>
                <a:noFill/>
              </a:ln>
              <a:effectLst/>
            </c:spPr>
            <c:extLst>
              <c:ext xmlns:c16="http://schemas.microsoft.com/office/drawing/2014/chart" uri="{C3380CC4-5D6E-409C-BE32-E72D297353CC}">
                <c16:uniqueId val="{0000000F-1061-43C1-964B-DE1245204E36}"/>
              </c:ext>
            </c:extLst>
          </c:dPt>
          <c:dPt>
            <c:idx val="8"/>
            <c:invertIfNegative val="0"/>
            <c:bubble3D val="0"/>
            <c:spPr>
              <a:solidFill>
                <a:srgbClr val="7C878E"/>
              </a:solidFill>
              <a:ln>
                <a:noFill/>
              </a:ln>
              <a:effectLst/>
            </c:spPr>
            <c:extLst>
              <c:ext xmlns:c16="http://schemas.microsoft.com/office/drawing/2014/chart" uri="{C3380CC4-5D6E-409C-BE32-E72D297353CC}">
                <c16:uniqueId val="{00000011-1061-43C1-964B-DE1245204E36}"/>
              </c:ext>
            </c:extLst>
          </c:dPt>
          <c:dPt>
            <c:idx val="9"/>
            <c:invertIfNegative val="0"/>
            <c:bubble3D val="0"/>
            <c:spPr>
              <a:solidFill>
                <a:srgbClr val="7C878E"/>
              </a:solidFill>
              <a:ln>
                <a:noFill/>
              </a:ln>
              <a:effectLst/>
            </c:spPr>
            <c:extLst>
              <c:ext xmlns:c16="http://schemas.microsoft.com/office/drawing/2014/chart" uri="{C3380CC4-5D6E-409C-BE32-E72D297353CC}">
                <c16:uniqueId val="{00000013-1061-43C1-964B-DE1245204E3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061-43C1-964B-DE1245204E3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061-43C1-964B-DE1245204E3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061-43C1-964B-DE1245204E3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061-43C1-964B-DE1245204E3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061-43C1-964B-DE1245204E3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061-43C1-964B-DE1245204E3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061-43C1-964B-DE1245204E3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061-43C1-964B-DE1245204E36}"/>
              </c:ext>
            </c:extLst>
          </c:dPt>
          <c:dPt>
            <c:idx val="19"/>
            <c:invertIfNegative val="0"/>
            <c:bubble3D val="0"/>
            <c:spPr>
              <a:solidFill>
                <a:srgbClr val="95682B"/>
              </a:solidFill>
              <a:ln>
                <a:noFill/>
              </a:ln>
              <a:effectLst/>
            </c:spPr>
            <c:extLst>
              <c:ext xmlns:c16="http://schemas.microsoft.com/office/drawing/2014/chart" uri="{C3380CC4-5D6E-409C-BE32-E72D297353CC}">
                <c16:uniqueId val="{00000025-1061-43C1-964B-DE1245204E3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'F135'!$A$6:$A$38</c:f>
              <c:strCache>
                <c:ptCount val="33"/>
                <c:pt idx="0">
                  <c:v>Tlaxcala</c:v>
                </c:pt>
                <c:pt idx="1">
                  <c:v>Ciudad de México</c:v>
                </c:pt>
                <c:pt idx="2">
                  <c:v>Chiapas</c:v>
                </c:pt>
                <c:pt idx="3">
                  <c:v>Coahuila</c:v>
                </c:pt>
                <c:pt idx="4">
                  <c:v>Jalisco</c:v>
                </c:pt>
                <c:pt idx="5">
                  <c:v>Morelos</c:v>
                </c:pt>
                <c:pt idx="6">
                  <c:v>Guanajuato</c:v>
                </c:pt>
                <c:pt idx="7">
                  <c:v>Estado de México</c:v>
                </c:pt>
                <c:pt idx="8">
                  <c:v>Sinaloa</c:v>
                </c:pt>
                <c:pt idx="9">
                  <c:v>Tamaulipas</c:v>
                </c:pt>
                <c:pt idx="10">
                  <c:v>Tabasco</c:v>
                </c:pt>
                <c:pt idx="11">
                  <c:v>Hidalgo</c:v>
                </c:pt>
                <c:pt idx="12">
                  <c:v>Zacatecas</c:v>
                </c:pt>
                <c:pt idx="13">
                  <c:v>Aguascalientes</c:v>
                </c:pt>
                <c:pt idx="14">
                  <c:v>Nayarit</c:v>
                </c:pt>
                <c:pt idx="15">
                  <c:v>Yucatán</c:v>
                </c:pt>
                <c:pt idx="16">
                  <c:v>Veracruz</c:v>
                </c:pt>
                <c:pt idx="17">
                  <c:v>Colima</c:v>
                </c:pt>
                <c:pt idx="18">
                  <c:v>Michoacán</c:v>
                </c:pt>
                <c:pt idx="19">
                  <c:v>Nacional</c:v>
                </c:pt>
                <c:pt idx="20">
                  <c:v>Puebla</c:v>
                </c:pt>
                <c:pt idx="21">
                  <c:v>Nuevo León</c:v>
                </c:pt>
                <c:pt idx="22">
                  <c:v>Baja California</c:v>
                </c:pt>
                <c:pt idx="23">
                  <c:v>Guerrero</c:v>
                </c:pt>
                <c:pt idx="24">
                  <c:v>Baja California Sur</c:v>
                </c:pt>
                <c:pt idx="25">
                  <c:v>Sonora</c:v>
                </c:pt>
                <c:pt idx="26">
                  <c:v>San Luis Potosí</c:v>
                </c:pt>
                <c:pt idx="27">
                  <c:v>Chihuahua</c:v>
                </c:pt>
                <c:pt idx="28">
                  <c:v>Querétaro</c:v>
                </c:pt>
                <c:pt idx="29">
                  <c:v>Durango</c:v>
                </c:pt>
                <c:pt idx="30">
                  <c:v>Oaxaca</c:v>
                </c:pt>
                <c:pt idx="31">
                  <c:v>Campeche</c:v>
                </c:pt>
                <c:pt idx="32">
                  <c:v>Quintana Roo</c:v>
                </c:pt>
              </c:strCache>
            </c:strRef>
          </c:cat>
          <c:val>
            <c:numRef>
              <c:f>'F135'!$B$6:$B$38</c:f>
              <c:numCache>
                <c:formatCode>0.0</c:formatCode>
                <c:ptCount val="33"/>
                <c:pt idx="0">
                  <c:v>-39.125232435928503</c:v>
                </c:pt>
                <c:pt idx="1">
                  <c:v>-34.8884060781388</c:v>
                </c:pt>
                <c:pt idx="2">
                  <c:v>-29.173851862382101</c:v>
                </c:pt>
                <c:pt idx="3">
                  <c:v>-25.625679280180201</c:v>
                </c:pt>
                <c:pt idx="4">
                  <c:v>-20.344841485540702</c:v>
                </c:pt>
                <c:pt idx="5">
                  <c:v>-19.6150409685619</c:v>
                </c:pt>
                <c:pt idx="6">
                  <c:v>-18.366860303376001</c:v>
                </c:pt>
                <c:pt idx="7">
                  <c:v>-17.367210450032999</c:v>
                </c:pt>
                <c:pt idx="8">
                  <c:v>-12.304901773299999</c:v>
                </c:pt>
                <c:pt idx="9">
                  <c:v>-12.0098239648307</c:v>
                </c:pt>
                <c:pt idx="10">
                  <c:v>-11.568962315823899</c:v>
                </c:pt>
                <c:pt idx="11">
                  <c:v>-9.2530354701065995</c:v>
                </c:pt>
                <c:pt idx="12">
                  <c:v>1.6946844227592199</c:v>
                </c:pt>
                <c:pt idx="13">
                  <c:v>3.9004618187467299</c:v>
                </c:pt>
                <c:pt idx="14">
                  <c:v>14.0985409877755</c:v>
                </c:pt>
                <c:pt idx="15">
                  <c:v>18.3274843698658</c:v>
                </c:pt>
                <c:pt idx="16">
                  <c:v>22.3906946789829</c:v>
                </c:pt>
                <c:pt idx="17">
                  <c:v>23.962176478788201</c:v>
                </c:pt>
                <c:pt idx="18">
                  <c:v>26.776224830125901</c:v>
                </c:pt>
                <c:pt idx="19">
                  <c:v>31.5674585967346</c:v>
                </c:pt>
                <c:pt idx="20">
                  <c:v>33.509792727911503</c:v>
                </c:pt>
                <c:pt idx="21">
                  <c:v>33.605543951247299</c:v>
                </c:pt>
                <c:pt idx="22">
                  <c:v>47.437064325437198</c:v>
                </c:pt>
                <c:pt idx="23">
                  <c:v>49.2177204360544</c:v>
                </c:pt>
                <c:pt idx="24">
                  <c:v>59.620927936821303</c:v>
                </c:pt>
                <c:pt idx="25">
                  <c:v>66.165237967602295</c:v>
                </c:pt>
                <c:pt idx="26">
                  <c:v>86.522062165028004</c:v>
                </c:pt>
                <c:pt idx="27">
                  <c:v>89.285290339861106</c:v>
                </c:pt>
                <c:pt idx="28">
                  <c:v>136.681335716088</c:v>
                </c:pt>
                <c:pt idx="29">
                  <c:v>140.61883357729201</c:v>
                </c:pt>
                <c:pt idx="30">
                  <c:v>248.41234426420701</c:v>
                </c:pt>
                <c:pt idx="31">
                  <c:v>333.8611565914</c:v>
                </c:pt>
                <c:pt idx="32">
                  <c:v>894.50604784213101</c:v>
                </c:pt>
              </c:numCache>
            </c:numRef>
          </c:val>
          <c:extLst>
            <c:ext xmlns:c16="http://schemas.microsoft.com/office/drawing/2014/chart" uri="{C3380CC4-5D6E-409C-BE32-E72D297353CC}">
              <c16:uniqueId val="{00000026-1061-43C1-964B-DE1245204E3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F52-4DB5-8010-0D022BCEB4DF}"/>
              </c:ext>
            </c:extLst>
          </c:dPt>
          <c:dPt>
            <c:idx val="1"/>
            <c:invertIfNegative val="0"/>
            <c:bubble3D val="0"/>
            <c:spPr>
              <a:solidFill>
                <a:srgbClr val="7C878E"/>
              </a:solidFill>
              <a:ln>
                <a:noFill/>
              </a:ln>
              <a:effectLst/>
            </c:spPr>
            <c:extLst>
              <c:ext xmlns:c16="http://schemas.microsoft.com/office/drawing/2014/chart" uri="{C3380CC4-5D6E-409C-BE32-E72D297353CC}">
                <c16:uniqueId val="{00000003-3F52-4DB5-8010-0D022BCEB4DF}"/>
              </c:ext>
            </c:extLst>
          </c:dPt>
          <c:dPt>
            <c:idx val="2"/>
            <c:invertIfNegative val="0"/>
            <c:bubble3D val="0"/>
            <c:spPr>
              <a:solidFill>
                <a:srgbClr val="7C878E"/>
              </a:solidFill>
              <a:ln>
                <a:noFill/>
              </a:ln>
              <a:effectLst/>
            </c:spPr>
            <c:extLst>
              <c:ext xmlns:c16="http://schemas.microsoft.com/office/drawing/2014/chart" uri="{C3380CC4-5D6E-409C-BE32-E72D297353CC}">
                <c16:uniqueId val="{00000005-3F52-4DB5-8010-0D022BCEB4DF}"/>
              </c:ext>
            </c:extLst>
          </c:dPt>
          <c:dPt>
            <c:idx val="3"/>
            <c:invertIfNegative val="0"/>
            <c:bubble3D val="0"/>
            <c:spPr>
              <a:solidFill>
                <a:srgbClr val="7C878E"/>
              </a:solidFill>
              <a:ln>
                <a:noFill/>
              </a:ln>
              <a:effectLst/>
            </c:spPr>
            <c:extLst>
              <c:ext xmlns:c16="http://schemas.microsoft.com/office/drawing/2014/chart" uri="{C3380CC4-5D6E-409C-BE32-E72D297353CC}">
                <c16:uniqueId val="{00000007-3F52-4DB5-8010-0D022BCEB4DF}"/>
              </c:ext>
            </c:extLst>
          </c:dPt>
          <c:dPt>
            <c:idx val="4"/>
            <c:invertIfNegative val="0"/>
            <c:bubble3D val="0"/>
            <c:spPr>
              <a:solidFill>
                <a:srgbClr val="FBBB27"/>
              </a:solidFill>
              <a:ln>
                <a:noFill/>
              </a:ln>
              <a:effectLst/>
            </c:spPr>
            <c:extLst>
              <c:ext xmlns:c16="http://schemas.microsoft.com/office/drawing/2014/chart" uri="{C3380CC4-5D6E-409C-BE32-E72D297353CC}">
                <c16:uniqueId val="{00000009-3F52-4DB5-8010-0D022BCEB4DF}"/>
              </c:ext>
            </c:extLst>
          </c:dPt>
          <c:dPt>
            <c:idx val="5"/>
            <c:invertIfNegative val="0"/>
            <c:bubble3D val="0"/>
            <c:spPr>
              <a:solidFill>
                <a:srgbClr val="7C878E"/>
              </a:solidFill>
              <a:ln>
                <a:noFill/>
              </a:ln>
              <a:effectLst/>
            </c:spPr>
            <c:extLst>
              <c:ext xmlns:c16="http://schemas.microsoft.com/office/drawing/2014/chart" uri="{C3380CC4-5D6E-409C-BE32-E72D297353CC}">
                <c16:uniqueId val="{0000000B-3F52-4DB5-8010-0D022BCEB4DF}"/>
              </c:ext>
            </c:extLst>
          </c:dPt>
          <c:dPt>
            <c:idx val="6"/>
            <c:invertIfNegative val="0"/>
            <c:bubble3D val="0"/>
            <c:spPr>
              <a:solidFill>
                <a:srgbClr val="7C878E"/>
              </a:solidFill>
              <a:ln>
                <a:noFill/>
              </a:ln>
              <a:effectLst/>
            </c:spPr>
            <c:extLst>
              <c:ext xmlns:c16="http://schemas.microsoft.com/office/drawing/2014/chart" uri="{C3380CC4-5D6E-409C-BE32-E72D297353CC}">
                <c16:uniqueId val="{0000000D-3F52-4DB5-8010-0D022BCEB4DF}"/>
              </c:ext>
            </c:extLst>
          </c:dPt>
          <c:dPt>
            <c:idx val="7"/>
            <c:invertIfNegative val="0"/>
            <c:bubble3D val="0"/>
            <c:spPr>
              <a:solidFill>
                <a:srgbClr val="7C878E"/>
              </a:solidFill>
              <a:ln>
                <a:noFill/>
              </a:ln>
              <a:effectLst/>
            </c:spPr>
            <c:extLst>
              <c:ext xmlns:c16="http://schemas.microsoft.com/office/drawing/2014/chart" uri="{C3380CC4-5D6E-409C-BE32-E72D297353CC}">
                <c16:uniqueId val="{0000000F-3F52-4DB5-8010-0D022BCEB4DF}"/>
              </c:ext>
            </c:extLst>
          </c:dPt>
          <c:dPt>
            <c:idx val="8"/>
            <c:invertIfNegative val="0"/>
            <c:bubble3D val="0"/>
            <c:spPr>
              <a:solidFill>
                <a:srgbClr val="7C878E"/>
              </a:solidFill>
              <a:ln>
                <a:noFill/>
              </a:ln>
              <a:effectLst/>
            </c:spPr>
            <c:extLst>
              <c:ext xmlns:c16="http://schemas.microsoft.com/office/drawing/2014/chart" uri="{C3380CC4-5D6E-409C-BE32-E72D297353CC}">
                <c16:uniqueId val="{00000011-3F52-4DB5-8010-0D022BCEB4DF}"/>
              </c:ext>
            </c:extLst>
          </c:dPt>
          <c:dPt>
            <c:idx val="9"/>
            <c:invertIfNegative val="0"/>
            <c:bubble3D val="0"/>
            <c:spPr>
              <a:solidFill>
                <a:srgbClr val="7C878E"/>
              </a:solidFill>
              <a:ln>
                <a:noFill/>
              </a:ln>
              <a:effectLst/>
            </c:spPr>
            <c:extLst>
              <c:ext xmlns:c16="http://schemas.microsoft.com/office/drawing/2014/chart" uri="{C3380CC4-5D6E-409C-BE32-E72D297353CC}">
                <c16:uniqueId val="{00000013-3F52-4DB5-8010-0D022BCEB4D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F52-4DB5-8010-0D022BCEB4D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F52-4DB5-8010-0D022BCEB4D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F52-4DB5-8010-0D022BCEB4D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F52-4DB5-8010-0D022BCEB4D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F52-4DB5-8010-0D022BCEB4D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F52-4DB5-8010-0D022BCEB4DF}"/>
              </c:ext>
            </c:extLst>
          </c:dPt>
          <c:dPt>
            <c:idx val="16"/>
            <c:invertIfNegative val="0"/>
            <c:bubble3D val="0"/>
            <c:spPr>
              <a:solidFill>
                <a:srgbClr val="95682B"/>
              </a:solidFill>
              <a:ln>
                <a:noFill/>
              </a:ln>
              <a:effectLst/>
            </c:spPr>
            <c:extLst>
              <c:ext xmlns:c16="http://schemas.microsoft.com/office/drawing/2014/chart" uri="{C3380CC4-5D6E-409C-BE32-E72D297353CC}">
                <c16:uniqueId val="{00000021-3F52-4DB5-8010-0D022BCEB4DF}"/>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F52-4DB5-8010-0D022BCEB4D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'F136'!$A$6:$A$38</c:f>
              <c:strCache>
                <c:ptCount val="33"/>
                <c:pt idx="0">
                  <c:v>Tlaxcala</c:v>
                </c:pt>
                <c:pt idx="1">
                  <c:v>Tamaulipas</c:v>
                </c:pt>
                <c:pt idx="2">
                  <c:v>Coahuila</c:v>
                </c:pt>
                <c:pt idx="3">
                  <c:v>Estado de México</c:v>
                </c:pt>
                <c:pt idx="4">
                  <c:v>Jalisco</c:v>
                </c:pt>
                <c:pt idx="5">
                  <c:v>Guanajuato</c:v>
                </c:pt>
                <c:pt idx="6">
                  <c:v>Hidalgo</c:v>
                </c:pt>
                <c:pt idx="7">
                  <c:v>Sinaloa</c:v>
                </c:pt>
                <c:pt idx="8">
                  <c:v>Michoacán</c:v>
                </c:pt>
                <c:pt idx="9">
                  <c:v>Aguascalientes</c:v>
                </c:pt>
                <c:pt idx="10">
                  <c:v>Yucatán</c:v>
                </c:pt>
                <c:pt idx="11">
                  <c:v>Tabasco</c:v>
                </c:pt>
                <c:pt idx="12">
                  <c:v>Chihuahua</c:v>
                </c:pt>
                <c:pt idx="13">
                  <c:v>Nuevo León</c:v>
                </c:pt>
                <c:pt idx="14">
                  <c:v>Veracruz</c:v>
                </c:pt>
                <c:pt idx="15">
                  <c:v>Colima</c:v>
                </c:pt>
                <c:pt idx="16">
                  <c:v>Nacional</c:v>
                </c:pt>
                <c:pt idx="17">
                  <c:v>Baja California</c:v>
                </c:pt>
                <c:pt idx="18">
                  <c:v>Nayarit</c:v>
                </c:pt>
                <c:pt idx="19">
                  <c:v>Querétaro</c:v>
                </c:pt>
                <c:pt idx="20">
                  <c:v>Chiapas</c:v>
                </c:pt>
                <c:pt idx="21">
                  <c:v>Puebla</c:v>
                </c:pt>
                <c:pt idx="22">
                  <c:v>Ciudad de México</c:v>
                </c:pt>
                <c:pt idx="23">
                  <c:v>Sonora</c:v>
                </c:pt>
                <c:pt idx="24">
                  <c:v>Campeche</c:v>
                </c:pt>
                <c:pt idx="25">
                  <c:v>Morelos</c:v>
                </c:pt>
                <c:pt idx="26">
                  <c:v>Baja California Sur</c:v>
                </c:pt>
                <c:pt idx="27">
                  <c:v>San Luis Potosí</c:v>
                </c:pt>
                <c:pt idx="28">
                  <c:v>Oaxaca</c:v>
                </c:pt>
                <c:pt idx="29">
                  <c:v>Durango</c:v>
                </c:pt>
                <c:pt idx="30">
                  <c:v>Zacatecas</c:v>
                </c:pt>
                <c:pt idx="31">
                  <c:v>Quintana Roo</c:v>
                </c:pt>
                <c:pt idx="32">
                  <c:v>Guerrero</c:v>
                </c:pt>
              </c:strCache>
            </c:strRef>
          </c:cat>
          <c:val>
            <c:numRef>
              <c:f>'F136'!$B$6:$B$38</c:f>
              <c:numCache>
                <c:formatCode>0.0</c:formatCode>
                <c:ptCount val="33"/>
                <c:pt idx="0">
                  <c:v>-45.839567268960799</c:v>
                </c:pt>
                <c:pt idx="1">
                  <c:v>-29.8328779237047</c:v>
                </c:pt>
                <c:pt idx="2">
                  <c:v>-14.670542788754</c:v>
                </c:pt>
                <c:pt idx="3">
                  <c:v>-14.2363293660924</c:v>
                </c:pt>
                <c:pt idx="4">
                  <c:v>-14.0113911362737</c:v>
                </c:pt>
                <c:pt idx="5">
                  <c:v>-13.4174237649882</c:v>
                </c:pt>
                <c:pt idx="6">
                  <c:v>-13.2825807914206</c:v>
                </c:pt>
                <c:pt idx="7">
                  <c:v>-13.0448822821166</c:v>
                </c:pt>
                <c:pt idx="8">
                  <c:v>-8.3309149875450199</c:v>
                </c:pt>
                <c:pt idx="9">
                  <c:v>-7.2687510635213703</c:v>
                </c:pt>
                <c:pt idx="10">
                  <c:v>-6.3073016884762403</c:v>
                </c:pt>
                <c:pt idx="11">
                  <c:v>-5.4662408432672196</c:v>
                </c:pt>
                <c:pt idx="12">
                  <c:v>-5.0805814010281196</c:v>
                </c:pt>
                <c:pt idx="13">
                  <c:v>-4.2805057653367502</c:v>
                </c:pt>
                <c:pt idx="14">
                  <c:v>-1.31964754051963</c:v>
                </c:pt>
                <c:pt idx="15">
                  <c:v>1.4731500992750199</c:v>
                </c:pt>
                <c:pt idx="16">
                  <c:v>2.6341570391613001</c:v>
                </c:pt>
                <c:pt idx="17">
                  <c:v>4.5709200772613201</c:v>
                </c:pt>
                <c:pt idx="18">
                  <c:v>4.9844911463491597</c:v>
                </c:pt>
                <c:pt idx="19">
                  <c:v>5.1343114226904998</c:v>
                </c:pt>
                <c:pt idx="20">
                  <c:v>7.7199546272098898</c:v>
                </c:pt>
                <c:pt idx="21">
                  <c:v>7.9399427332873103</c:v>
                </c:pt>
                <c:pt idx="22">
                  <c:v>8.5895139421475495</c:v>
                </c:pt>
                <c:pt idx="23">
                  <c:v>10.4925570988121</c:v>
                </c:pt>
                <c:pt idx="24">
                  <c:v>15.9366887085082</c:v>
                </c:pt>
                <c:pt idx="25">
                  <c:v>20.272132812418999</c:v>
                </c:pt>
                <c:pt idx="26">
                  <c:v>23.4193198521127</c:v>
                </c:pt>
                <c:pt idx="27">
                  <c:v>26.484785279914799</c:v>
                </c:pt>
                <c:pt idx="28">
                  <c:v>27.229759632032</c:v>
                </c:pt>
                <c:pt idx="29">
                  <c:v>30.835728104280498</c:v>
                </c:pt>
                <c:pt idx="30">
                  <c:v>38.616442557587703</c:v>
                </c:pt>
                <c:pt idx="31">
                  <c:v>39.853253414801301</c:v>
                </c:pt>
                <c:pt idx="32">
                  <c:v>55.682781253944498</c:v>
                </c:pt>
              </c:numCache>
            </c:numRef>
          </c:val>
          <c:extLst>
            <c:ext xmlns:c16="http://schemas.microsoft.com/office/drawing/2014/chart" uri="{C3380CC4-5D6E-409C-BE32-E72D297353CC}">
              <c16:uniqueId val="{00000024-3F52-4DB5-8010-0D022BCEB4D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2"/>
          <c:order val="2"/>
          <c:tx>
            <c:strRef>
              <c:f>'F137'!$E$5</c:f>
              <c:strCache>
                <c:ptCount val="1"/>
                <c:pt idx="0">
                  <c:v>Porcentaje sector público</c:v>
                </c:pt>
              </c:strCache>
            </c:strRef>
          </c:tx>
          <c:spPr>
            <a:solidFill>
              <a:schemeClr val="bg1">
                <a:lumMod val="85000"/>
              </a:schemeClr>
            </a:solidFill>
            <a:ln>
              <a:solidFill>
                <a:schemeClr val="bg1">
                  <a:lumMod val="85000"/>
                </a:schemeClr>
              </a:solidFill>
            </a:ln>
            <a:effectLst/>
          </c:spPr>
          <c:invertIfNegative val="0"/>
          <c:cat>
            <c:multiLvlStrRef>
              <c:f>'F137'!$A$6:$B$71</c:f>
              <c:multiLvlStrCache>
                <c:ptCount val="6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lvl>
                <c:lvl>
                  <c:pt idx="0">
                    <c:v>2018</c:v>
                  </c:pt>
                  <c:pt idx="12">
                    <c:v>2019</c:v>
                  </c:pt>
                  <c:pt idx="24">
                    <c:v>2020</c:v>
                  </c:pt>
                  <c:pt idx="36">
                    <c:v>2021</c:v>
                  </c:pt>
                  <c:pt idx="48">
                    <c:v>2022</c:v>
                  </c:pt>
                  <c:pt idx="60">
                    <c:v>2023</c:v>
                  </c:pt>
                </c:lvl>
              </c:multiLvlStrCache>
            </c:multiLvlStrRef>
          </c:cat>
          <c:val>
            <c:numRef>
              <c:f>'F137'!$E$6:$E$71</c:f>
              <c:numCache>
                <c:formatCode>0.0%</c:formatCode>
                <c:ptCount val="66"/>
                <c:pt idx="0">
                  <c:v>0.208068093125964</c:v>
                </c:pt>
                <c:pt idx="1">
                  <c:v>0.25605168104494702</c:v>
                </c:pt>
                <c:pt idx="2">
                  <c:v>0.25071589901180102</c:v>
                </c:pt>
                <c:pt idx="3">
                  <c:v>0.226632418032987</c:v>
                </c:pt>
                <c:pt idx="4">
                  <c:v>0.18900493478778399</c:v>
                </c:pt>
                <c:pt idx="5">
                  <c:v>0.25636869259607697</c:v>
                </c:pt>
                <c:pt idx="6">
                  <c:v>0.21607577478651199</c:v>
                </c:pt>
                <c:pt idx="7">
                  <c:v>0.18655528208826899</c:v>
                </c:pt>
                <c:pt idx="8">
                  <c:v>0.17537443924432899</c:v>
                </c:pt>
                <c:pt idx="9">
                  <c:v>0.19053969594800799</c:v>
                </c:pt>
                <c:pt idx="10">
                  <c:v>0.24149094237538901</c:v>
                </c:pt>
                <c:pt idx="11">
                  <c:v>0.12826074520422601</c:v>
                </c:pt>
                <c:pt idx="12">
                  <c:v>0.172427077271088</c:v>
                </c:pt>
                <c:pt idx="13">
                  <c:v>0.10636352021088399</c:v>
                </c:pt>
                <c:pt idx="14">
                  <c:v>0.14156882638138099</c:v>
                </c:pt>
                <c:pt idx="15">
                  <c:v>0.139430378871363</c:v>
                </c:pt>
                <c:pt idx="16">
                  <c:v>0.12974518692117101</c:v>
                </c:pt>
                <c:pt idx="17">
                  <c:v>0.141424313526539</c:v>
                </c:pt>
                <c:pt idx="18">
                  <c:v>0.17135258393179201</c:v>
                </c:pt>
                <c:pt idx="19">
                  <c:v>0.14308143515653199</c:v>
                </c:pt>
                <c:pt idx="20">
                  <c:v>0.162981961871455</c:v>
                </c:pt>
                <c:pt idx="21">
                  <c:v>0.19207851286865599</c:v>
                </c:pt>
                <c:pt idx="22">
                  <c:v>0.194999897980137</c:v>
                </c:pt>
                <c:pt idx="23">
                  <c:v>0.207698208415208</c:v>
                </c:pt>
                <c:pt idx="24">
                  <c:v>0.18750396052201601</c:v>
                </c:pt>
                <c:pt idx="25">
                  <c:v>0.164904033596596</c:v>
                </c:pt>
                <c:pt idx="26">
                  <c:v>0.165470901892286</c:v>
                </c:pt>
                <c:pt idx="27">
                  <c:v>0.158592719995471</c:v>
                </c:pt>
                <c:pt idx="28">
                  <c:v>0.14722386260480799</c:v>
                </c:pt>
                <c:pt idx="29">
                  <c:v>0.13937372445938701</c:v>
                </c:pt>
                <c:pt idx="30">
                  <c:v>0.13632230367738599</c:v>
                </c:pt>
                <c:pt idx="31">
                  <c:v>0.14548319355078901</c:v>
                </c:pt>
                <c:pt idx="32">
                  <c:v>0.16058427126421301</c:v>
                </c:pt>
                <c:pt idx="33">
                  <c:v>0.172797903970144</c:v>
                </c:pt>
                <c:pt idx="34">
                  <c:v>0.15611608479584399</c:v>
                </c:pt>
                <c:pt idx="35">
                  <c:v>0.15622871212572101</c:v>
                </c:pt>
                <c:pt idx="36">
                  <c:v>0.155140308726157</c:v>
                </c:pt>
                <c:pt idx="37">
                  <c:v>0.14631010922502199</c:v>
                </c:pt>
                <c:pt idx="38">
                  <c:v>0.161452493181961</c:v>
                </c:pt>
                <c:pt idx="39">
                  <c:v>0.145676311859566</c:v>
                </c:pt>
                <c:pt idx="40">
                  <c:v>0.14474914356437299</c:v>
                </c:pt>
                <c:pt idx="41">
                  <c:v>0.16397481021586799</c:v>
                </c:pt>
                <c:pt idx="42">
                  <c:v>0.150241924144453</c:v>
                </c:pt>
                <c:pt idx="43">
                  <c:v>0.143591147383092</c:v>
                </c:pt>
                <c:pt idx="44">
                  <c:v>0.157902991672629</c:v>
                </c:pt>
                <c:pt idx="45">
                  <c:v>0.18683238661823601</c:v>
                </c:pt>
                <c:pt idx="46">
                  <c:v>0.14730653891095</c:v>
                </c:pt>
                <c:pt idx="47">
                  <c:v>0.17017714195133499</c:v>
                </c:pt>
                <c:pt idx="48">
                  <c:v>0.24566809935624201</c:v>
                </c:pt>
                <c:pt idx="49">
                  <c:v>0.23409639669736201</c:v>
                </c:pt>
                <c:pt idx="50">
                  <c:v>0.20267725959152699</c:v>
                </c:pt>
                <c:pt idx="51">
                  <c:v>0.201496750241596</c:v>
                </c:pt>
                <c:pt idx="52">
                  <c:v>0.17389450310280199</c:v>
                </c:pt>
                <c:pt idx="53">
                  <c:v>0.20404874271026199</c:v>
                </c:pt>
                <c:pt idx="54">
                  <c:v>0.26029634749319402</c:v>
                </c:pt>
                <c:pt idx="55">
                  <c:v>0.278457101526842</c:v>
                </c:pt>
                <c:pt idx="56">
                  <c:v>0.29157757008582702</c:v>
                </c:pt>
                <c:pt idx="57">
                  <c:v>0.24576707850291901</c:v>
                </c:pt>
                <c:pt idx="58">
                  <c:v>0.35594596448767701</c:v>
                </c:pt>
                <c:pt idx="59">
                  <c:v>0.39440677052028</c:v>
                </c:pt>
                <c:pt idx="60">
                  <c:v>0.24161650990814501</c:v>
                </c:pt>
                <c:pt idx="61">
                  <c:v>0.33223701857515497</c:v>
                </c:pt>
                <c:pt idx="62">
                  <c:v>0.38732458261610098</c:v>
                </c:pt>
                <c:pt idx="63">
                  <c:v>0.42499731897373899</c:v>
                </c:pt>
                <c:pt idx="64">
                  <c:v>0.368937178303132</c:v>
                </c:pt>
                <c:pt idx="65">
                  <c:v>0.30680068233489799</c:v>
                </c:pt>
              </c:numCache>
            </c:numRef>
          </c:val>
          <c:extLst>
            <c:ext xmlns:c16="http://schemas.microsoft.com/office/drawing/2014/chart" uri="{C3380CC4-5D6E-409C-BE32-E72D297353CC}">
              <c16:uniqueId val="{00000000-F392-4777-9468-DD47AA4A5019}"/>
            </c:ext>
          </c:extLst>
        </c:ser>
        <c:dLbls>
          <c:showLegendKey val="0"/>
          <c:showVal val="0"/>
          <c:showCatName val="0"/>
          <c:showSerName val="0"/>
          <c:showPercent val="0"/>
          <c:showBubbleSize val="0"/>
        </c:dLbls>
        <c:gapWidth val="219"/>
        <c:axId val="971652808"/>
        <c:axId val="971660024"/>
      </c:barChart>
      <c:lineChart>
        <c:grouping val="standard"/>
        <c:varyColors val="0"/>
        <c:ser>
          <c:idx val="0"/>
          <c:order val="0"/>
          <c:tx>
            <c:strRef>
              <c:f>'F137'!$C$5</c:f>
              <c:strCache>
                <c:ptCount val="1"/>
                <c:pt idx="0">
                  <c:v>Sector público</c:v>
                </c:pt>
              </c:strCache>
            </c:strRef>
          </c:tx>
          <c:spPr>
            <a:ln w="28575" cap="rnd">
              <a:solidFill>
                <a:srgbClr val="393D3F"/>
              </a:solidFill>
              <a:round/>
            </a:ln>
            <a:effectLst/>
          </c:spPr>
          <c:marker>
            <c:symbol val="none"/>
          </c:marker>
          <c:cat>
            <c:multiLvlStrRef>
              <c:f>'F137'!$A$6:$B$71</c:f>
              <c:multiLvlStrCache>
                <c:ptCount val="6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lvl>
                <c:lvl>
                  <c:pt idx="0">
                    <c:v>2018</c:v>
                  </c:pt>
                  <c:pt idx="12">
                    <c:v>2019</c:v>
                  </c:pt>
                  <c:pt idx="24">
                    <c:v>2020</c:v>
                  </c:pt>
                  <c:pt idx="36">
                    <c:v>2021</c:v>
                  </c:pt>
                  <c:pt idx="48">
                    <c:v>2022</c:v>
                  </c:pt>
                  <c:pt idx="60">
                    <c:v>2023</c:v>
                  </c:pt>
                </c:lvl>
              </c:multiLvlStrCache>
            </c:multiLvlStrRef>
          </c:cat>
          <c:val>
            <c:numRef>
              <c:f>'F137'!$C$6:$C$71</c:f>
              <c:numCache>
                <c:formatCode>#,##0</c:formatCode>
                <c:ptCount val="66"/>
                <c:pt idx="0">
                  <c:v>437</c:v>
                </c:pt>
                <c:pt idx="1">
                  <c:v>539</c:v>
                </c:pt>
                <c:pt idx="2">
                  <c:v>636</c:v>
                </c:pt>
                <c:pt idx="3">
                  <c:v>512</c:v>
                </c:pt>
                <c:pt idx="4">
                  <c:v>509</c:v>
                </c:pt>
                <c:pt idx="5">
                  <c:v>613</c:v>
                </c:pt>
                <c:pt idx="6">
                  <c:v>583</c:v>
                </c:pt>
                <c:pt idx="7">
                  <c:v>573</c:v>
                </c:pt>
                <c:pt idx="8">
                  <c:v>425</c:v>
                </c:pt>
                <c:pt idx="9">
                  <c:v>624</c:v>
                </c:pt>
                <c:pt idx="10">
                  <c:v>616</c:v>
                </c:pt>
                <c:pt idx="11">
                  <c:v>457</c:v>
                </c:pt>
                <c:pt idx="12">
                  <c:v>461</c:v>
                </c:pt>
                <c:pt idx="13">
                  <c:v>269</c:v>
                </c:pt>
                <c:pt idx="14">
                  <c:v>423</c:v>
                </c:pt>
                <c:pt idx="15">
                  <c:v>302</c:v>
                </c:pt>
                <c:pt idx="16">
                  <c:v>316</c:v>
                </c:pt>
                <c:pt idx="17">
                  <c:v>335</c:v>
                </c:pt>
                <c:pt idx="18">
                  <c:v>377</c:v>
                </c:pt>
                <c:pt idx="19">
                  <c:v>304</c:v>
                </c:pt>
                <c:pt idx="20">
                  <c:v>321</c:v>
                </c:pt>
                <c:pt idx="21">
                  <c:v>414</c:v>
                </c:pt>
                <c:pt idx="22">
                  <c:v>449</c:v>
                </c:pt>
                <c:pt idx="23">
                  <c:v>477</c:v>
                </c:pt>
                <c:pt idx="24">
                  <c:v>376</c:v>
                </c:pt>
                <c:pt idx="25">
                  <c:v>370</c:v>
                </c:pt>
                <c:pt idx="26">
                  <c:v>363</c:v>
                </c:pt>
                <c:pt idx="27">
                  <c:v>272</c:v>
                </c:pt>
                <c:pt idx="28">
                  <c:v>241</c:v>
                </c:pt>
                <c:pt idx="29">
                  <c:v>251</c:v>
                </c:pt>
                <c:pt idx="30">
                  <c:v>263</c:v>
                </c:pt>
                <c:pt idx="31">
                  <c:v>279</c:v>
                </c:pt>
                <c:pt idx="32">
                  <c:v>320</c:v>
                </c:pt>
                <c:pt idx="33">
                  <c:v>362</c:v>
                </c:pt>
                <c:pt idx="34">
                  <c:v>336</c:v>
                </c:pt>
                <c:pt idx="35">
                  <c:v>318</c:v>
                </c:pt>
                <c:pt idx="36">
                  <c:v>324</c:v>
                </c:pt>
                <c:pt idx="37">
                  <c:v>297</c:v>
                </c:pt>
                <c:pt idx="38">
                  <c:v>343</c:v>
                </c:pt>
                <c:pt idx="39">
                  <c:v>291</c:v>
                </c:pt>
                <c:pt idx="40">
                  <c:v>298</c:v>
                </c:pt>
                <c:pt idx="41">
                  <c:v>323</c:v>
                </c:pt>
                <c:pt idx="42">
                  <c:v>312</c:v>
                </c:pt>
                <c:pt idx="43">
                  <c:v>298</c:v>
                </c:pt>
                <c:pt idx="44">
                  <c:v>375</c:v>
                </c:pt>
                <c:pt idx="45">
                  <c:v>479</c:v>
                </c:pt>
                <c:pt idx="46">
                  <c:v>388</c:v>
                </c:pt>
                <c:pt idx="47">
                  <c:v>481</c:v>
                </c:pt>
                <c:pt idx="48">
                  <c:v>955</c:v>
                </c:pt>
                <c:pt idx="49">
                  <c:v>807</c:v>
                </c:pt>
                <c:pt idx="50">
                  <c:v>750</c:v>
                </c:pt>
                <c:pt idx="51">
                  <c:v>790</c:v>
                </c:pt>
                <c:pt idx="52">
                  <c:v>742</c:v>
                </c:pt>
                <c:pt idx="53">
                  <c:v>856</c:v>
                </c:pt>
                <c:pt idx="54">
                  <c:v>1016</c:v>
                </c:pt>
                <c:pt idx="55">
                  <c:v>1008</c:v>
                </c:pt>
                <c:pt idx="56">
                  <c:v>1000</c:v>
                </c:pt>
                <c:pt idx="57">
                  <c:v>853</c:v>
                </c:pt>
                <c:pt idx="58">
                  <c:v>1380</c:v>
                </c:pt>
                <c:pt idx="59">
                  <c:v>1814</c:v>
                </c:pt>
                <c:pt idx="60">
                  <c:v>945</c:v>
                </c:pt>
                <c:pt idx="61">
                  <c:v>1270</c:v>
                </c:pt>
                <c:pt idx="62">
                  <c:v>1524</c:v>
                </c:pt>
                <c:pt idx="63">
                  <c:v>1641</c:v>
                </c:pt>
                <c:pt idx="64">
                  <c:v>1433</c:v>
                </c:pt>
                <c:pt idx="65">
                  <c:v>1025</c:v>
                </c:pt>
              </c:numCache>
            </c:numRef>
          </c:val>
          <c:smooth val="0"/>
          <c:extLst>
            <c:ext xmlns:c16="http://schemas.microsoft.com/office/drawing/2014/chart" uri="{C3380CC4-5D6E-409C-BE32-E72D297353CC}">
              <c16:uniqueId val="{00000001-F392-4777-9468-DD47AA4A5019}"/>
            </c:ext>
          </c:extLst>
        </c:ser>
        <c:ser>
          <c:idx val="1"/>
          <c:order val="1"/>
          <c:tx>
            <c:strRef>
              <c:f>'F137'!$D$5</c:f>
              <c:strCache>
                <c:ptCount val="1"/>
                <c:pt idx="0">
                  <c:v>Sector privado</c:v>
                </c:pt>
              </c:strCache>
            </c:strRef>
          </c:tx>
          <c:spPr>
            <a:ln w="28575" cap="rnd">
              <a:solidFill>
                <a:srgbClr val="FABB28"/>
              </a:solidFill>
              <a:round/>
            </a:ln>
            <a:effectLst/>
          </c:spPr>
          <c:marker>
            <c:symbol val="none"/>
          </c:marker>
          <c:cat>
            <c:multiLvlStrRef>
              <c:f>'F137'!$A$6:$B$71</c:f>
              <c:multiLvlStrCache>
                <c:ptCount val="6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lvl>
                <c:lvl>
                  <c:pt idx="0">
                    <c:v>2018</c:v>
                  </c:pt>
                  <c:pt idx="12">
                    <c:v>2019</c:v>
                  </c:pt>
                  <c:pt idx="24">
                    <c:v>2020</c:v>
                  </c:pt>
                  <c:pt idx="36">
                    <c:v>2021</c:v>
                  </c:pt>
                  <c:pt idx="48">
                    <c:v>2022</c:v>
                  </c:pt>
                  <c:pt idx="60">
                    <c:v>2023</c:v>
                  </c:pt>
                </c:lvl>
              </c:multiLvlStrCache>
            </c:multiLvlStrRef>
          </c:cat>
          <c:val>
            <c:numRef>
              <c:f>'F137'!$D$6:$D$71</c:f>
              <c:numCache>
                <c:formatCode>#,##0</c:formatCode>
                <c:ptCount val="66"/>
                <c:pt idx="0">
                  <c:v>1664</c:v>
                </c:pt>
                <c:pt idx="1">
                  <c:v>1566</c:v>
                </c:pt>
                <c:pt idx="2">
                  <c:v>1900</c:v>
                </c:pt>
                <c:pt idx="3">
                  <c:v>1746</c:v>
                </c:pt>
                <c:pt idx="4">
                  <c:v>2184</c:v>
                </c:pt>
                <c:pt idx="5">
                  <c:v>1779</c:v>
                </c:pt>
                <c:pt idx="6">
                  <c:v>2114</c:v>
                </c:pt>
                <c:pt idx="7">
                  <c:v>2499</c:v>
                </c:pt>
                <c:pt idx="8">
                  <c:v>1997</c:v>
                </c:pt>
                <c:pt idx="9">
                  <c:v>2652</c:v>
                </c:pt>
                <c:pt idx="10">
                  <c:v>1936</c:v>
                </c:pt>
                <c:pt idx="11">
                  <c:v>3109</c:v>
                </c:pt>
                <c:pt idx="12">
                  <c:v>2213</c:v>
                </c:pt>
                <c:pt idx="13">
                  <c:v>2259</c:v>
                </c:pt>
                <c:pt idx="14">
                  <c:v>2567</c:v>
                </c:pt>
                <c:pt idx="15">
                  <c:v>1866</c:v>
                </c:pt>
                <c:pt idx="16">
                  <c:v>2117</c:v>
                </c:pt>
                <c:pt idx="17">
                  <c:v>2031</c:v>
                </c:pt>
                <c:pt idx="18">
                  <c:v>1824</c:v>
                </c:pt>
                <c:pt idx="19">
                  <c:v>1823</c:v>
                </c:pt>
                <c:pt idx="20">
                  <c:v>1651</c:v>
                </c:pt>
                <c:pt idx="21">
                  <c:v>1740</c:v>
                </c:pt>
                <c:pt idx="22">
                  <c:v>1854</c:v>
                </c:pt>
                <c:pt idx="23">
                  <c:v>1819</c:v>
                </c:pt>
                <c:pt idx="24">
                  <c:v>1628</c:v>
                </c:pt>
                <c:pt idx="25">
                  <c:v>1874</c:v>
                </c:pt>
                <c:pt idx="26">
                  <c:v>1831</c:v>
                </c:pt>
                <c:pt idx="27">
                  <c:v>1442</c:v>
                </c:pt>
                <c:pt idx="28">
                  <c:v>1398</c:v>
                </c:pt>
                <c:pt idx="29">
                  <c:v>1552</c:v>
                </c:pt>
                <c:pt idx="30">
                  <c:v>1669</c:v>
                </c:pt>
                <c:pt idx="31">
                  <c:v>1641</c:v>
                </c:pt>
                <c:pt idx="32">
                  <c:v>1673</c:v>
                </c:pt>
                <c:pt idx="33">
                  <c:v>1733</c:v>
                </c:pt>
                <c:pt idx="34">
                  <c:v>1818</c:v>
                </c:pt>
                <c:pt idx="35">
                  <c:v>1716</c:v>
                </c:pt>
                <c:pt idx="36">
                  <c:v>1763</c:v>
                </c:pt>
                <c:pt idx="37">
                  <c:v>1733</c:v>
                </c:pt>
                <c:pt idx="38">
                  <c:v>1781</c:v>
                </c:pt>
                <c:pt idx="39">
                  <c:v>1704</c:v>
                </c:pt>
                <c:pt idx="40">
                  <c:v>1763</c:v>
                </c:pt>
                <c:pt idx="41">
                  <c:v>1646</c:v>
                </c:pt>
                <c:pt idx="42">
                  <c:v>1765</c:v>
                </c:pt>
                <c:pt idx="43">
                  <c:v>1780</c:v>
                </c:pt>
                <c:pt idx="44">
                  <c:v>1997</c:v>
                </c:pt>
                <c:pt idx="45">
                  <c:v>2087</c:v>
                </c:pt>
                <c:pt idx="46">
                  <c:v>2245</c:v>
                </c:pt>
                <c:pt idx="47">
                  <c:v>2345</c:v>
                </c:pt>
                <c:pt idx="48">
                  <c:v>2932</c:v>
                </c:pt>
                <c:pt idx="49">
                  <c:v>2639</c:v>
                </c:pt>
                <c:pt idx="50">
                  <c:v>2950</c:v>
                </c:pt>
                <c:pt idx="51">
                  <c:v>3132</c:v>
                </c:pt>
                <c:pt idx="52">
                  <c:v>3524</c:v>
                </c:pt>
                <c:pt idx="53">
                  <c:v>3337</c:v>
                </c:pt>
                <c:pt idx="54">
                  <c:v>2888</c:v>
                </c:pt>
                <c:pt idx="55">
                  <c:v>2613</c:v>
                </c:pt>
                <c:pt idx="56">
                  <c:v>2429</c:v>
                </c:pt>
                <c:pt idx="57">
                  <c:v>2619</c:v>
                </c:pt>
                <c:pt idx="58">
                  <c:v>2497</c:v>
                </c:pt>
                <c:pt idx="59">
                  <c:v>2785</c:v>
                </c:pt>
                <c:pt idx="60">
                  <c:v>2965</c:v>
                </c:pt>
                <c:pt idx="61">
                  <c:v>2552</c:v>
                </c:pt>
                <c:pt idx="62">
                  <c:v>2411</c:v>
                </c:pt>
                <c:pt idx="63">
                  <c:v>2220</c:v>
                </c:pt>
                <c:pt idx="64">
                  <c:v>2451</c:v>
                </c:pt>
                <c:pt idx="65">
                  <c:v>2315</c:v>
                </c:pt>
              </c:numCache>
            </c:numRef>
          </c:val>
          <c:smooth val="0"/>
          <c:extLst>
            <c:ext xmlns:c16="http://schemas.microsoft.com/office/drawing/2014/chart" uri="{C3380CC4-5D6E-409C-BE32-E72D297353CC}">
              <c16:uniqueId val="{00000002-F392-4777-9468-DD47AA4A5019}"/>
            </c:ext>
          </c:extLst>
        </c:ser>
        <c:dLbls>
          <c:showLegendKey val="0"/>
          <c:showVal val="0"/>
          <c:showCatName val="0"/>
          <c:showSerName val="0"/>
          <c:showPercent val="0"/>
          <c:showBubbleSize val="0"/>
        </c:dLbls>
        <c:marker val="1"/>
        <c:smooth val="0"/>
        <c:axId val="832984528"/>
        <c:axId val="832982560"/>
      </c:lineChart>
      <c:catAx>
        <c:axId val="97165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60024"/>
        <c:crosses val="autoZero"/>
        <c:auto val="1"/>
        <c:lblAlgn val="ctr"/>
        <c:lblOffset val="100"/>
        <c:noMultiLvlLbl val="0"/>
      </c:catAx>
      <c:valAx>
        <c:axId val="971660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71652808"/>
        <c:crosses val="autoZero"/>
        <c:crossBetween val="between"/>
      </c:valAx>
      <c:valAx>
        <c:axId val="8329825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32984528"/>
        <c:crosses val="max"/>
        <c:crossBetween val="between"/>
      </c:valAx>
      <c:catAx>
        <c:axId val="832984528"/>
        <c:scaling>
          <c:orientation val="minMax"/>
        </c:scaling>
        <c:delete val="1"/>
        <c:axPos val="b"/>
        <c:numFmt formatCode="General" sourceLinked="1"/>
        <c:majorTickMark val="out"/>
        <c:minorTickMark val="none"/>
        <c:tickLblPos val="nextTo"/>
        <c:crossAx val="8329825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'F138'!$B$5</c:f>
              <c:strCache>
                <c:ptCount val="1"/>
                <c:pt idx="0">
                  <c:v>Edificación</c:v>
                </c:pt>
              </c:strCache>
            </c:strRef>
          </c:tx>
          <c:spPr>
            <a:solidFill>
              <a:srgbClr val="7C868D"/>
            </a:solidFill>
            <a:ln>
              <a:noFill/>
            </a:ln>
            <a:effectLst/>
          </c:spPr>
          <c:invertIfNegative val="0"/>
          <c:cat>
            <c:strRef>
              <c:f>'F138'!$A$6:$A$11</c:f>
              <c:strCache>
                <c:ptCount val="6"/>
                <c:pt idx="0">
                  <c:v>2018/06</c:v>
                </c:pt>
                <c:pt idx="1">
                  <c:v>2019/06</c:v>
                </c:pt>
                <c:pt idx="2">
                  <c:v>2020/06</c:v>
                </c:pt>
                <c:pt idx="3">
                  <c:v>2021/06</c:v>
                </c:pt>
                <c:pt idx="4">
                  <c:v>2022/06</c:v>
                </c:pt>
                <c:pt idx="5">
                  <c:v>2023/06</c:v>
                </c:pt>
              </c:strCache>
            </c:strRef>
          </c:cat>
          <c:val>
            <c:numRef>
              <c:f>'F138'!$B$6:$B$11</c:f>
              <c:numCache>
                <c:formatCode>#,##0</c:formatCode>
                <c:ptCount val="6"/>
                <c:pt idx="0">
                  <c:v>1529.6289999999999</c:v>
                </c:pt>
                <c:pt idx="1">
                  <c:v>1634.9390000000001</c:v>
                </c:pt>
                <c:pt idx="2">
                  <c:v>1418.633</c:v>
                </c:pt>
                <c:pt idx="3">
                  <c:v>1431.1690000000001</c:v>
                </c:pt>
                <c:pt idx="4">
                  <c:v>2284.877</c:v>
                </c:pt>
                <c:pt idx="5">
                  <c:v>2002.152</c:v>
                </c:pt>
              </c:numCache>
            </c:numRef>
          </c:val>
          <c:extLst>
            <c:ext xmlns:c16="http://schemas.microsoft.com/office/drawing/2014/chart" uri="{C3380CC4-5D6E-409C-BE32-E72D297353CC}">
              <c16:uniqueId val="{00000000-A7FE-4806-98D9-123B9F1BE9EE}"/>
            </c:ext>
          </c:extLst>
        </c:ser>
        <c:ser>
          <c:idx val="1"/>
          <c:order val="1"/>
          <c:tx>
            <c:strRef>
              <c:f>'F138'!$C$5</c:f>
              <c:strCache>
                <c:ptCount val="1"/>
                <c:pt idx="0">
                  <c:v>Transporte y urbanización</c:v>
                </c:pt>
              </c:strCache>
            </c:strRef>
          </c:tx>
          <c:spPr>
            <a:solidFill>
              <a:srgbClr val="FABB28"/>
            </a:solidFill>
            <a:ln>
              <a:noFill/>
            </a:ln>
            <a:effectLst/>
          </c:spPr>
          <c:invertIfNegative val="0"/>
          <c:cat>
            <c:strRef>
              <c:f>'F138'!$A$6:$A$11</c:f>
              <c:strCache>
                <c:ptCount val="6"/>
                <c:pt idx="0">
                  <c:v>2018/06</c:v>
                </c:pt>
                <c:pt idx="1">
                  <c:v>2019/06</c:v>
                </c:pt>
                <c:pt idx="2">
                  <c:v>2020/06</c:v>
                </c:pt>
                <c:pt idx="3">
                  <c:v>2021/06</c:v>
                </c:pt>
                <c:pt idx="4">
                  <c:v>2022/06</c:v>
                </c:pt>
                <c:pt idx="5">
                  <c:v>2023/06</c:v>
                </c:pt>
              </c:strCache>
            </c:strRef>
          </c:cat>
          <c:val>
            <c:numRef>
              <c:f>'F138'!$C$6:$C$11</c:f>
              <c:numCache>
                <c:formatCode>#,##0</c:formatCode>
                <c:ptCount val="6"/>
                <c:pt idx="0">
                  <c:v>396.10899999999998</c:v>
                </c:pt>
                <c:pt idx="1">
                  <c:v>352.55200000000002</c:v>
                </c:pt>
                <c:pt idx="2">
                  <c:v>161.489</c:v>
                </c:pt>
                <c:pt idx="3">
                  <c:v>184.785</c:v>
                </c:pt>
                <c:pt idx="4">
                  <c:v>656.65499999999997</c:v>
                </c:pt>
                <c:pt idx="5">
                  <c:v>412.24400000000003</c:v>
                </c:pt>
              </c:numCache>
            </c:numRef>
          </c:val>
          <c:extLst>
            <c:ext xmlns:c16="http://schemas.microsoft.com/office/drawing/2014/chart" uri="{C3380CC4-5D6E-409C-BE32-E72D297353CC}">
              <c16:uniqueId val="{00000001-A7FE-4806-98D9-123B9F1BE9EE}"/>
            </c:ext>
          </c:extLst>
        </c:ser>
        <c:ser>
          <c:idx val="2"/>
          <c:order val="2"/>
          <c:tx>
            <c:strRef>
              <c:f>'F138'!$D$5</c:f>
              <c:strCache>
                <c:ptCount val="1"/>
                <c:pt idx="0">
                  <c:v>Agua riego y saneamiento</c:v>
                </c:pt>
              </c:strCache>
            </c:strRef>
          </c:tx>
          <c:spPr>
            <a:solidFill>
              <a:srgbClr val="94682A"/>
            </a:solidFill>
            <a:ln>
              <a:noFill/>
            </a:ln>
            <a:effectLst/>
          </c:spPr>
          <c:invertIfNegative val="0"/>
          <c:cat>
            <c:strRef>
              <c:f>'F138'!$A$6:$A$11</c:f>
              <c:strCache>
                <c:ptCount val="6"/>
                <c:pt idx="0">
                  <c:v>2018/06</c:v>
                </c:pt>
                <c:pt idx="1">
                  <c:v>2019/06</c:v>
                </c:pt>
                <c:pt idx="2">
                  <c:v>2020/06</c:v>
                </c:pt>
                <c:pt idx="3">
                  <c:v>2021/06</c:v>
                </c:pt>
                <c:pt idx="4">
                  <c:v>2022/06</c:v>
                </c:pt>
                <c:pt idx="5">
                  <c:v>2023/06</c:v>
                </c:pt>
              </c:strCache>
            </c:strRef>
          </c:cat>
          <c:val>
            <c:numRef>
              <c:f>'F138'!$D$6:$D$11</c:f>
              <c:numCache>
                <c:formatCode>#,##0</c:formatCode>
                <c:ptCount val="6"/>
                <c:pt idx="0">
                  <c:v>77.905000000000001</c:v>
                </c:pt>
                <c:pt idx="1">
                  <c:v>24.259</c:v>
                </c:pt>
                <c:pt idx="2">
                  <c:v>20.673999999999999</c:v>
                </c:pt>
                <c:pt idx="3">
                  <c:v>96.42</c:v>
                </c:pt>
                <c:pt idx="4">
                  <c:v>148.92099999999999</c:v>
                </c:pt>
                <c:pt idx="5">
                  <c:v>366.30900000000003</c:v>
                </c:pt>
              </c:numCache>
            </c:numRef>
          </c:val>
          <c:extLst>
            <c:ext xmlns:c16="http://schemas.microsoft.com/office/drawing/2014/chart" uri="{C3380CC4-5D6E-409C-BE32-E72D297353CC}">
              <c16:uniqueId val="{00000002-A7FE-4806-98D9-123B9F1BE9EE}"/>
            </c:ext>
          </c:extLst>
        </c:ser>
        <c:ser>
          <c:idx val="3"/>
          <c:order val="3"/>
          <c:tx>
            <c:strRef>
              <c:f>'F138'!$E$5</c:f>
              <c:strCache>
                <c:ptCount val="1"/>
                <c:pt idx="0">
                  <c:v>Otras</c:v>
                </c:pt>
              </c:strCache>
            </c:strRef>
          </c:tx>
          <c:spPr>
            <a:solidFill>
              <a:srgbClr val="BCCDD6"/>
            </a:solidFill>
            <a:ln>
              <a:noFill/>
            </a:ln>
            <a:effectLst/>
          </c:spPr>
          <c:invertIfNegative val="0"/>
          <c:cat>
            <c:strRef>
              <c:f>'F138'!$A$6:$A$11</c:f>
              <c:strCache>
                <c:ptCount val="6"/>
                <c:pt idx="0">
                  <c:v>2018/06</c:v>
                </c:pt>
                <c:pt idx="1">
                  <c:v>2019/06</c:v>
                </c:pt>
                <c:pt idx="2">
                  <c:v>2020/06</c:v>
                </c:pt>
                <c:pt idx="3">
                  <c:v>2021/06</c:v>
                </c:pt>
                <c:pt idx="4">
                  <c:v>2022/06</c:v>
                </c:pt>
                <c:pt idx="5">
                  <c:v>2023/06</c:v>
                </c:pt>
              </c:strCache>
            </c:strRef>
          </c:cat>
          <c:val>
            <c:numRef>
              <c:f>'F138'!$E$6:$E$11</c:f>
              <c:numCache>
                <c:formatCode>#,##0</c:formatCode>
                <c:ptCount val="6"/>
                <c:pt idx="0">
                  <c:v>388.72399999999999</c:v>
                </c:pt>
                <c:pt idx="1">
                  <c:v>353.6</c:v>
                </c:pt>
                <c:pt idx="2">
                  <c:v>202.851</c:v>
                </c:pt>
                <c:pt idx="3">
                  <c:v>256.83699999999999</c:v>
                </c:pt>
                <c:pt idx="4">
                  <c:v>1102.2560000000001</c:v>
                </c:pt>
                <c:pt idx="5">
                  <c:v>559.00400000000002</c:v>
                </c:pt>
              </c:numCache>
            </c:numRef>
          </c:val>
          <c:extLst>
            <c:ext xmlns:c16="http://schemas.microsoft.com/office/drawing/2014/chart" uri="{C3380CC4-5D6E-409C-BE32-E72D297353CC}">
              <c16:uniqueId val="{00000003-A7FE-4806-98D9-123B9F1BE9EE}"/>
            </c:ext>
          </c:extLst>
        </c:ser>
        <c:dLbls>
          <c:showLegendKey val="0"/>
          <c:showVal val="0"/>
          <c:showCatName val="0"/>
          <c:showSerName val="0"/>
          <c:showPercent val="0"/>
          <c:showBubbleSize val="0"/>
        </c:dLbls>
        <c:gapWidth val="219"/>
        <c:overlap val="-27"/>
        <c:axId val="844031976"/>
        <c:axId val="844032304"/>
      </c:barChart>
      <c:catAx>
        <c:axId val="844031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2304"/>
        <c:crosses val="autoZero"/>
        <c:auto val="1"/>
        <c:lblAlgn val="ctr"/>
        <c:lblOffset val="100"/>
        <c:noMultiLvlLbl val="0"/>
      </c:catAx>
      <c:valAx>
        <c:axId val="844032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8440319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'F139'!$C$5</c:f>
              <c:strCache>
                <c:ptCount val="1"/>
                <c:pt idx="0">
                  <c:v>Valor</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5664-4425-8E4F-5E6DCD44F62B}"/>
              </c:ext>
            </c:extLst>
          </c:dPt>
          <c:dPt>
            <c:idx val="17"/>
            <c:invertIfNegative val="0"/>
            <c:bubble3D val="0"/>
            <c:spPr>
              <a:solidFill>
                <a:srgbClr val="7C878E"/>
              </a:solidFill>
              <a:ln>
                <a:noFill/>
              </a:ln>
              <a:effectLst/>
            </c:spPr>
            <c:extLst>
              <c:ext xmlns:c16="http://schemas.microsoft.com/office/drawing/2014/chart" uri="{C3380CC4-5D6E-409C-BE32-E72D297353CC}">
                <c16:uniqueId val="{00000003-5664-4425-8E4F-5E6DCD44F62B}"/>
              </c:ext>
            </c:extLst>
          </c:dPt>
          <c:dPt>
            <c:idx val="29"/>
            <c:invertIfNegative val="0"/>
            <c:bubble3D val="0"/>
            <c:spPr>
              <a:solidFill>
                <a:srgbClr val="7C878E"/>
              </a:solidFill>
              <a:ln>
                <a:noFill/>
              </a:ln>
              <a:effectLst/>
            </c:spPr>
            <c:extLst>
              <c:ext xmlns:c16="http://schemas.microsoft.com/office/drawing/2014/chart" uri="{C3380CC4-5D6E-409C-BE32-E72D297353CC}">
                <c16:uniqueId val="{00000005-5664-4425-8E4F-5E6DCD44F62B}"/>
              </c:ext>
            </c:extLst>
          </c:dPt>
          <c:dPt>
            <c:idx val="41"/>
            <c:invertIfNegative val="0"/>
            <c:bubble3D val="0"/>
            <c:spPr>
              <a:solidFill>
                <a:srgbClr val="7C878E"/>
              </a:solidFill>
              <a:ln>
                <a:noFill/>
              </a:ln>
              <a:effectLst/>
            </c:spPr>
            <c:extLst>
              <c:ext xmlns:c16="http://schemas.microsoft.com/office/drawing/2014/chart" uri="{C3380CC4-5D6E-409C-BE32-E72D297353CC}">
                <c16:uniqueId val="{00000007-5664-4425-8E4F-5E6DCD44F62B}"/>
              </c:ext>
            </c:extLst>
          </c:dPt>
          <c:dPt>
            <c:idx val="53"/>
            <c:invertIfNegative val="0"/>
            <c:bubble3D val="0"/>
            <c:spPr>
              <a:solidFill>
                <a:srgbClr val="FBBB27"/>
              </a:solidFill>
              <a:ln>
                <a:noFill/>
              </a:ln>
              <a:effectLst/>
            </c:spPr>
            <c:extLst>
              <c:ext xmlns:c16="http://schemas.microsoft.com/office/drawing/2014/chart" uri="{C3380CC4-5D6E-409C-BE32-E72D297353CC}">
                <c16:uniqueId val="{00000009-5664-4425-8E4F-5E6DCD44F62B}"/>
              </c:ext>
            </c:extLst>
          </c:dPt>
          <c:cat>
            <c:multiLvlStrRef>
              <c:f>'F139'!$A$6:$B$59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'F139'!$C$6:$C$59</c:f>
              <c:numCache>
                <c:formatCode>#,##0</c:formatCode>
                <c:ptCount val="54"/>
                <c:pt idx="0">
                  <c:v>260737</c:v>
                </c:pt>
                <c:pt idx="1">
                  <c:v>262936</c:v>
                </c:pt>
                <c:pt idx="2">
                  <c:v>263057</c:v>
                </c:pt>
                <c:pt idx="3">
                  <c:v>264347</c:v>
                </c:pt>
                <c:pt idx="4">
                  <c:v>265395</c:v>
                </c:pt>
                <c:pt idx="5">
                  <c:v>267595</c:v>
                </c:pt>
                <c:pt idx="6">
                  <c:v>267058</c:v>
                </c:pt>
                <c:pt idx="7">
                  <c:v>265555</c:v>
                </c:pt>
                <c:pt idx="8">
                  <c:v>268251</c:v>
                </c:pt>
                <c:pt idx="9">
                  <c:v>264982</c:v>
                </c:pt>
                <c:pt idx="10">
                  <c:v>265034</c:v>
                </c:pt>
                <c:pt idx="11">
                  <c:v>264643</c:v>
                </c:pt>
                <c:pt idx="12">
                  <c:v>263735</c:v>
                </c:pt>
                <c:pt idx="13">
                  <c:v>263434</c:v>
                </c:pt>
                <c:pt idx="14">
                  <c:v>264782</c:v>
                </c:pt>
                <c:pt idx="15">
                  <c:v>260637</c:v>
                </c:pt>
                <c:pt idx="16">
                  <c:v>257592</c:v>
                </c:pt>
                <c:pt idx="17">
                  <c:v>255373</c:v>
                </c:pt>
                <c:pt idx="18">
                  <c:v>255717</c:v>
                </c:pt>
                <c:pt idx="19">
                  <c:v>256844</c:v>
                </c:pt>
                <c:pt idx="20">
                  <c:v>258573</c:v>
                </c:pt>
                <c:pt idx="21">
                  <c:v>260732</c:v>
                </c:pt>
                <c:pt idx="22">
                  <c:v>262675</c:v>
                </c:pt>
                <c:pt idx="23">
                  <c:v>264142</c:v>
                </c:pt>
                <c:pt idx="24">
                  <c:v>257254</c:v>
                </c:pt>
                <c:pt idx="25">
                  <c:v>259763</c:v>
                </c:pt>
                <c:pt idx="26">
                  <c:v>261855</c:v>
                </c:pt>
                <c:pt idx="27">
                  <c:v>262792</c:v>
                </c:pt>
                <c:pt idx="28">
                  <c:v>263780</c:v>
                </c:pt>
                <c:pt idx="29">
                  <c:v>264301</c:v>
                </c:pt>
                <c:pt idx="30">
                  <c:v>265562</c:v>
                </c:pt>
                <c:pt idx="31">
                  <c:v>265503</c:v>
                </c:pt>
                <c:pt idx="32">
                  <c:v>267736</c:v>
                </c:pt>
                <c:pt idx="33">
                  <c:v>268144</c:v>
                </c:pt>
                <c:pt idx="34">
                  <c:v>270864</c:v>
                </c:pt>
                <c:pt idx="35">
                  <c:v>271212</c:v>
                </c:pt>
                <c:pt idx="36">
                  <c:v>269760</c:v>
                </c:pt>
                <c:pt idx="37">
                  <c:v>274569</c:v>
                </c:pt>
                <c:pt idx="38">
                  <c:v>274904</c:v>
                </c:pt>
                <c:pt idx="39">
                  <c:v>280513</c:v>
                </c:pt>
                <c:pt idx="40">
                  <c:v>277157</c:v>
                </c:pt>
                <c:pt idx="41">
                  <c:v>278173</c:v>
                </c:pt>
                <c:pt idx="42">
                  <c:v>279098</c:v>
                </c:pt>
                <c:pt idx="43">
                  <c:v>280895</c:v>
                </c:pt>
                <c:pt idx="44">
                  <c:v>282468</c:v>
                </c:pt>
                <c:pt idx="45">
                  <c:v>283433</c:v>
                </c:pt>
                <c:pt idx="46">
                  <c:v>285852</c:v>
                </c:pt>
                <c:pt idx="47">
                  <c:v>285905</c:v>
                </c:pt>
                <c:pt idx="48">
                  <c:v>284134</c:v>
                </c:pt>
                <c:pt idx="49">
                  <c:v>286570</c:v>
                </c:pt>
                <c:pt idx="50">
                  <c:v>286843</c:v>
                </c:pt>
                <c:pt idx="51">
                  <c:v>288385</c:v>
                </c:pt>
                <c:pt idx="52">
                  <c:v>290540</c:v>
                </c:pt>
                <c:pt idx="53">
                  <c:v>290884</c:v>
                </c:pt>
              </c:numCache>
            </c:numRef>
          </c:val>
          <c:extLst>
            <c:ext xmlns:c16="http://schemas.microsoft.com/office/drawing/2014/chart" uri="{C3380CC4-5D6E-409C-BE32-E72D297353CC}">
              <c16:uniqueId val="{0000000A-5664-4425-8E4F-5E6DCD44F62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'F139'!$D$5</c:f>
              <c:strCache>
                <c:ptCount val="1"/>
                <c:pt idx="0">
                  <c:v>Promedio</c:v>
                </c:pt>
              </c:strCache>
            </c:strRef>
          </c:tx>
          <c:spPr>
            <a:ln w="28575" cap="rnd">
              <a:solidFill>
                <a:srgbClr val="B69630"/>
              </a:solidFill>
              <a:round/>
            </a:ln>
            <a:effectLst/>
          </c:spPr>
          <c:marker>
            <c:symbol val="none"/>
          </c:marker>
          <c:cat>
            <c:multiLvlStrRef>
              <c:f>'F139'!$A$6:$B$59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'F139'!$D$6:$D$59</c:f>
              <c:numCache>
                <c:formatCode>#,##0</c:formatCode>
                <c:ptCount val="54"/>
                <c:pt idx="0">
                  <c:v>257534</c:v>
                </c:pt>
                <c:pt idx="1">
                  <c:v>258478.5</c:v>
                </c:pt>
                <c:pt idx="2">
                  <c:v>259358</c:v>
                </c:pt>
                <c:pt idx="3">
                  <c:v>260221.08333333299</c:v>
                </c:pt>
                <c:pt idx="4">
                  <c:v>261024.5</c:v>
                </c:pt>
                <c:pt idx="5">
                  <c:v>261879.33333333299</c:v>
                </c:pt>
                <c:pt idx="6">
                  <c:v>262682.58333333302</c:v>
                </c:pt>
                <c:pt idx="7">
                  <c:v>263274.16666666698</c:v>
                </c:pt>
                <c:pt idx="8">
                  <c:v>264045.91666666698</c:v>
                </c:pt>
                <c:pt idx="9">
                  <c:v>264392.33333333302</c:v>
                </c:pt>
                <c:pt idx="10">
                  <c:v>264731.16666666698</c:v>
                </c:pt>
                <c:pt idx="11">
                  <c:v>264965.83333333302</c:v>
                </c:pt>
                <c:pt idx="12">
                  <c:v>265215.66666666698</c:v>
                </c:pt>
                <c:pt idx="13">
                  <c:v>265257.16666666698</c:v>
                </c:pt>
                <c:pt idx="14">
                  <c:v>265400.91666666698</c:v>
                </c:pt>
                <c:pt idx="15">
                  <c:v>265091.75</c:v>
                </c:pt>
                <c:pt idx="16">
                  <c:v>264441.5</c:v>
                </c:pt>
                <c:pt idx="17">
                  <c:v>263423</c:v>
                </c:pt>
                <c:pt idx="18">
                  <c:v>262477.91666666698</c:v>
                </c:pt>
                <c:pt idx="19">
                  <c:v>261752</c:v>
                </c:pt>
                <c:pt idx="20">
                  <c:v>260945.5</c:v>
                </c:pt>
                <c:pt idx="21">
                  <c:v>260591.33333333299</c:v>
                </c:pt>
                <c:pt idx="22">
                  <c:v>260394.75</c:v>
                </c:pt>
                <c:pt idx="23">
                  <c:v>260353</c:v>
                </c:pt>
                <c:pt idx="24">
                  <c:v>259812.91666666701</c:v>
                </c:pt>
                <c:pt idx="25">
                  <c:v>259507</c:v>
                </c:pt>
                <c:pt idx="26">
                  <c:v>259263.08333333299</c:v>
                </c:pt>
                <c:pt idx="27">
                  <c:v>259442.66666666701</c:v>
                </c:pt>
                <c:pt idx="28">
                  <c:v>259958.33333333299</c:v>
                </c:pt>
                <c:pt idx="29">
                  <c:v>260702.33333333299</c:v>
                </c:pt>
                <c:pt idx="30">
                  <c:v>261522.75</c:v>
                </c:pt>
                <c:pt idx="31">
                  <c:v>262244.33333333302</c:v>
                </c:pt>
                <c:pt idx="32">
                  <c:v>263007.91666666698</c:v>
                </c:pt>
                <c:pt idx="33">
                  <c:v>263625.58333333302</c:v>
                </c:pt>
                <c:pt idx="34">
                  <c:v>264308</c:v>
                </c:pt>
                <c:pt idx="35">
                  <c:v>264897.16666666698</c:v>
                </c:pt>
                <c:pt idx="36">
                  <c:v>265939.33333333302</c:v>
                </c:pt>
                <c:pt idx="37">
                  <c:v>267173.16666666698</c:v>
                </c:pt>
                <c:pt idx="38">
                  <c:v>268260.58333333302</c:v>
                </c:pt>
                <c:pt idx="39">
                  <c:v>269737.33333333302</c:v>
                </c:pt>
                <c:pt idx="40">
                  <c:v>270852.08333333302</c:v>
                </c:pt>
                <c:pt idx="41">
                  <c:v>272008.08333333302</c:v>
                </c:pt>
                <c:pt idx="42">
                  <c:v>273136.08333333302</c:v>
                </c:pt>
                <c:pt idx="43">
                  <c:v>274418.75</c:v>
                </c:pt>
                <c:pt idx="44">
                  <c:v>275646.41666666698</c:v>
                </c:pt>
                <c:pt idx="45">
                  <c:v>276920.5</c:v>
                </c:pt>
                <c:pt idx="46">
                  <c:v>278169.5</c:v>
                </c:pt>
                <c:pt idx="47">
                  <c:v>279393.91666666698</c:v>
                </c:pt>
                <c:pt idx="48">
                  <c:v>280591.75</c:v>
                </c:pt>
                <c:pt idx="49">
                  <c:v>281591.83333333302</c:v>
                </c:pt>
                <c:pt idx="50">
                  <c:v>282586.75</c:v>
                </c:pt>
                <c:pt idx="51">
                  <c:v>283242.75</c:v>
                </c:pt>
                <c:pt idx="52">
                  <c:v>284358</c:v>
                </c:pt>
                <c:pt idx="53">
                  <c:v>285417.25</c:v>
                </c:pt>
              </c:numCache>
            </c:numRef>
          </c:val>
          <c:smooth val="0"/>
          <c:extLst>
            <c:ext xmlns:c16="http://schemas.microsoft.com/office/drawing/2014/chart" uri="{C3380CC4-5D6E-409C-BE32-E72D297353CC}">
              <c16:uniqueId val="{0000000B-5664-4425-8E4F-5E6DCD44F62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CA4-4930-AB58-3BD73A08E7A4}"/>
              </c:ext>
            </c:extLst>
          </c:dPt>
          <c:dPt>
            <c:idx val="1"/>
            <c:invertIfNegative val="0"/>
            <c:bubble3D val="0"/>
            <c:spPr>
              <a:solidFill>
                <a:srgbClr val="7C878E"/>
              </a:solidFill>
              <a:ln>
                <a:noFill/>
              </a:ln>
              <a:effectLst/>
            </c:spPr>
            <c:extLst>
              <c:ext xmlns:c16="http://schemas.microsoft.com/office/drawing/2014/chart" uri="{C3380CC4-5D6E-409C-BE32-E72D297353CC}">
                <c16:uniqueId val="{00000003-6CA4-4930-AB58-3BD73A08E7A4}"/>
              </c:ext>
            </c:extLst>
          </c:dPt>
          <c:dPt>
            <c:idx val="2"/>
            <c:invertIfNegative val="0"/>
            <c:bubble3D val="0"/>
            <c:spPr>
              <a:solidFill>
                <a:srgbClr val="7C878E"/>
              </a:solidFill>
              <a:ln>
                <a:noFill/>
              </a:ln>
              <a:effectLst/>
            </c:spPr>
            <c:extLst>
              <c:ext xmlns:c16="http://schemas.microsoft.com/office/drawing/2014/chart" uri="{C3380CC4-5D6E-409C-BE32-E72D297353CC}">
                <c16:uniqueId val="{00000005-6CA4-4930-AB58-3BD73A08E7A4}"/>
              </c:ext>
            </c:extLst>
          </c:dPt>
          <c:dPt>
            <c:idx val="3"/>
            <c:invertIfNegative val="0"/>
            <c:bubble3D val="0"/>
            <c:spPr>
              <a:solidFill>
                <a:srgbClr val="7C878E"/>
              </a:solidFill>
              <a:ln>
                <a:noFill/>
              </a:ln>
              <a:effectLst/>
            </c:spPr>
            <c:extLst>
              <c:ext xmlns:c16="http://schemas.microsoft.com/office/drawing/2014/chart" uri="{C3380CC4-5D6E-409C-BE32-E72D297353CC}">
                <c16:uniqueId val="{00000007-6CA4-4930-AB58-3BD73A08E7A4}"/>
              </c:ext>
            </c:extLst>
          </c:dPt>
          <c:dPt>
            <c:idx val="4"/>
            <c:invertIfNegative val="0"/>
            <c:bubble3D val="0"/>
            <c:spPr>
              <a:solidFill>
                <a:srgbClr val="7C878E"/>
              </a:solidFill>
              <a:ln>
                <a:noFill/>
              </a:ln>
              <a:effectLst/>
            </c:spPr>
            <c:extLst>
              <c:ext xmlns:c16="http://schemas.microsoft.com/office/drawing/2014/chart" uri="{C3380CC4-5D6E-409C-BE32-E72D297353CC}">
                <c16:uniqueId val="{00000009-6CA4-4930-AB58-3BD73A08E7A4}"/>
              </c:ext>
            </c:extLst>
          </c:dPt>
          <c:dPt>
            <c:idx val="5"/>
            <c:invertIfNegative val="0"/>
            <c:bubble3D val="0"/>
            <c:spPr>
              <a:solidFill>
                <a:srgbClr val="7C878E"/>
              </a:solidFill>
              <a:ln>
                <a:noFill/>
              </a:ln>
              <a:effectLst/>
            </c:spPr>
            <c:extLst>
              <c:ext xmlns:c16="http://schemas.microsoft.com/office/drawing/2014/chart" uri="{C3380CC4-5D6E-409C-BE32-E72D297353CC}">
                <c16:uniqueId val="{0000000B-6CA4-4930-AB58-3BD73A08E7A4}"/>
              </c:ext>
            </c:extLst>
          </c:dPt>
          <c:dPt>
            <c:idx val="6"/>
            <c:invertIfNegative val="0"/>
            <c:bubble3D val="0"/>
            <c:spPr>
              <a:solidFill>
                <a:srgbClr val="7C878E"/>
              </a:solidFill>
              <a:ln>
                <a:noFill/>
              </a:ln>
              <a:effectLst/>
            </c:spPr>
            <c:extLst>
              <c:ext xmlns:c16="http://schemas.microsoft.com/office/drawing/2014/chart" uri="{C3380CC4-5D6E-409C-BE32-E72D297353CC}">
                <c16:uniqueId val="{0000000D-6CA4-4930-AB58-3BD73A08E7A4}"/>
              </c:ext>
            </c:extLst>
          </c:dPt>
          <c:dPt>
            <c:idx val="7"/>
            <c:invertIfNegative val="0"/>
            <c:bubble3D val="0"/>
            <c:spPr>
              <a:solidFill>
                <a:srgbClr val="7C878E"/>
              </a:solidFill>
              <a:ln>
                <a:noFill/>
              </a:ln>
              <a:effectLst/>
            </c:spPr>
            <c:extLst>
              <c:ext xmlns:c16="http://schemas.microsoft.com/office/drawing/2014/chart" uri="{C3380CC4-5D6E-409C-BE32-E72D297353CC}">
                <c16:uniqueId val="{0000000F-6CA4-4930-AB58-3BD73A08E7A4}"/>
              </c:ext>
            </c:extLst>
          </c:dPt>
          <c:dPt>
            <c:idx val="8"/>
            <c:invertIfNegative val="0"/>
            <c:bubble3D val="0"/>
            <c:spPr>
              <a:solidFill>
                <a:srgbClr val="7C878E"/>
              </a:solidFill>
              <a:ln>
                <a:noFill/>
              </a:ln>
              <a:effectLst/>
            </c:spPr>
            <c:extLst>
              <c:ext xmlns:c16="http://schemas.microsoft.com/office/drawing/2014/chart" uri="{C3380CC4-5D6E-409C-BE32-E72D297353CC}">
                <c16:uniqueId val="{00000011-6CA4-4930-AB58-3BD73A08E7A4}"/>
              </c:ext>
            </c:extLst>
          </c:dPt>
          <c:dPt>
            <c:idx val="9"/>
            <c:invertIfNegative val="0"/>
            <c:bubble3D val="0"/>
            <c:spPr>
              <a:solidFill>
                <a:srgbClr val="7C878E"/>
              </a:solidFill>
              <a:ln>
                <a:noFill/>
              </a:ln>
              <a:effectLst/>
            </c:spPr>
            <c:extLst>
              <c:ext xmlns:c16="http://schemas.microsoft.com/office/drawing/2014/chart" uri="{C3380CC4-5D6E-409C-BE32-E72D297353CC}">
                <c16:uniqueId val="{00000013-6CA4-4930-AB58-3BD73A08E7A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CA4-4930-AB58-3BD73A08E7A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CA4-4930-AB58-3BD73A08E7A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CA4-4930-AB58-3BD73A08E7A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CA4-4930-AB58-3BD73A08E7A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CA4-4930-AB58-3BD73A08E7A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CA4-4930-AB58-3BD73A08E7A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CA4-4930-AB58-3BD73A08E7A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CA4-4930-AB58-3BD73A08E7A4}"/>
              </c:ext>
            </c:extLst>
          </c:dPt>
          <c:dPt>
            <c:idx val="21"/>
            <c:invertIfNegative val="0"/>
            <c:bubble3D val="0"/>
            <c:spPr>
              <a:solidFill>
                <a:srgbClr val="94682A"/>
              </a:solidFill>
              <a:ln>
                <a:noFill/>
              </a:ln>
              <a:effectLst/>
            </c:spPr>
            <c:extLst>
              <c:ext xmlns:c16="http://schemas.microsoft.com/office/drawing/2014/chart" uri="{C3380CC4-5D6E-409C-BE32-E72D297353CC}">
                <c16:uniqueId val="{00000025-6CA4-4930-AB58-3BD73A08E7A4}"/>
              </c:ext>
            </c:extLst>
          </c:dPt>
          <c:dPt>
            <c:idx val="32"/>
            <c:invertIfNegative val="0"/>
            <c:bubble3D val="0"/>
            <c:spPr>
              <a:solidFill>
                <a:srgbClr val="FBBB27"/>
              </a:solidFill>
              <a:ln>
                <a:noFill/>
              </a:ln>
              <a:effectLst/>
            </c:spPr>
            <c:extLst>
              <c:ext xmlns:c16="http://schemas.microsoft.com/office/drawing/2014/chart" uri="{C3380CC4-5D6E-409C-BE32-E72D297353CC}">
                <c16:uniqueId val="{00000027-6CA4-4930-AB58-3BD73A08E7A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'F140'!$A$6:$A$38</c:f>
              <c:strCache>
                <c:ptCount val="33"/>
                <c:pt idx="0">
                  <c:v>Chiapas</c:v>
                </c:pt>
                <c:pt idx="1">
                  <c:v>Guerrero</c:v>
                </c:pt>
                <c:pt idx="2">
                  <c:v>Tamaulipas</c:v>
                </c:pt>
                <c:pt idx="3">
                  <c:v>Baja California Sur</c:v>
                </c:pt>
                <c:pt idx="4">
                  <c:v>Durango</c:v>
                </c:pt>
                <c:pt idx="5">
                  <c:v>Nayarit</c:v>
                </c:pt>
                <c:pt idx="6">
                  <c:v>Quintana Roo</c:v>
                </c:pt>
                <c:pt idx="7">
                  <c:v>Sonora</c:v>
                </c:pt>
                <c:pt idx="8">
                  <c:v>Morelos</c:v>
                </c:pt>
                <c:pt idx="9">
                  <c:v>Oaxaca</c:v>
                </c:pt>
                <c:pt idx="10">
                  <c:v>Querétaro</c:v>
                </c:pt>
                <c:pt idx="11">
                  <c:v>Zacatecas</c:v>
                </c:pt>
                <c:pt idx="12">
                  <c:v>Baja California</c:v>
                </c:pt>
                <c:pt idx="13">
                  <c:v>Campeche</c:v>
                </c:pt>
                <c:pt idx="14">
                  <c:v>Tabasco</c:v>
                </c:pt>
                <c:pt idx="15">
                  <c:v>Puebla</c:v>
                </c:pt>
                <c:pt idx="16">
                  <c:v>Yucatán</c:v>
                </c:pt>
                <c:pt idx="17">
                  <c:v>Chihuahua</c:v>
                </c:pt>
                <c:pt idx="18">
                  <c:v>Sinaloa</c:v>
                </c:pt>
                <c:pt idx="19">
                  <c:v>Hidalgo</c:v>
                </c:pt>
                <c:pt idx="20">
                  <c:v>Ciudad de México</c:v>
                </c:pt>
                <c:pt idx="21">
                  <c:v>Nacional</c:v>
                </c:pt>
                <c:pt idx="22">
                  <c:v>Veracruz</c:v>
                </c:pt>
                <c:pt idx="23">
                  <c:v>Michoacán</c:v>
                </c:pt>
                <c:pt idx="24">
                  <c:v>Aguascalientes</c:v>
                </c:pt>
                <c:pt idx="25">
                  <c:v>Estado de México</c:v>
                </c:pt>
                <c:pt idx="26">
                  <c:v>San Luis Potosí</c:v>
                </c:pt>
                <c:pt idx="27">
                  <c:v>Coahuila</c:v>
                </c:pt>
                <c:pt idx="28">
                  <c:v>Nuevo León</c:v>
                </c:pt>
                <c:pt idx="29">
                  <c:v>Guanajuato</c:v>
                </c:pt>
                <c:pt idx="30">
                  <c:v>Colima</c:v>
                </c:pt>
                <c:pt idx="31">
                  <c:v>Tlaxcala</c:v>
                </c:pt>
                <c:pt idx="32">
                  <c:v>Jalisco</c:v>
                </c:pt>
              </c:strCache>
            </c:strRef>
          </c:cat>
          <c:val>
            <c:numRef>
              <c:f>'F140'!$B$6:$B$38</c:f>
              <c:numCache>
                <c:formatCode>0.0</c:formatCode>
                <c:ptCount val="33"/>
                <c:pt idx="0">
                  <c:v>-18.280613235008701</c:v>
                </c:pt>
                <c:pt idx="1">
                  <c:v>-14.1025641025641</c:v>
                </c:pt>
                <c:pt idx="2">
                  <c:v>-9.5578620796075704</c:v>
                </c:pt>
                <c:pt idx="3">
                  <c:v>-9.5394736842105292</c:v>
                </c:pt>
                <c:pt idx="4">
                  <c:v>-5.7853970876794296</c:v>
                </c:pt>
                <c:pt idx="5">
                  <c:v>-5.21472392638037</c:v>
                </c:pt>
                <c:pt idx="6">
                  <c:v>-4.0123456790123404</c:v>
                </c:pt>
                <c:pt idx="7">
                  <c:v>-3.9041916167664699</c:v>
                </c:pt>
                <c:pt idx="8">
                  <c:v>-3.8472358981572601</c:v>
                </c:pt>
                <c:pt idx="9">
                  <c:v>-3.4454912516823599</c:v>
                </c:pt>
                <c:pt idx="10">
                  <c:v>-2.8690570210077402</c:v>
                </c:pt>
                <c:pt idx="11">
                  <c:v>-2.4040353450434599</c:v>
                </c:pt>
                <c:pt idx="12">
                  <c:v>-2.34339987698851</c:v>
                </c:pt>
                <c:pt idx="13">
                  <c:v>-1.9679786524349501</c:v>
                </c:pt>
                <c:pt idx="14">
                  <c:v>-1.2795423754327899</c:v>
                </c:pt>
                <c:pt idx="15">
                  <c:v>-1.1748206915895301</c:v>
                </c:pt>
                <c:pt idx="16">
                  <c:v>-1.1084977061549499</c:v>
                </c:pt>
                <c:pt idx="17">
                  <c:v>-0.97574783300665702</c:v>
                </c:pt>
                <c:pt idx="18">
                  <c:v>-0.93286322902894603</c:v>
                </c:pt>
                <c:pt idx="19">
                  <c:v>-0.78255267545853702</c:v>
                </c:pt>
                <c:pt idx="20">
                  <c:v>-0.69145346851387002</c:v>
                </c:pt>
                <c:pt idx="21">
                  <c:v>-0.173649414206589</c:v>
                </c:pt>
                <c:pt idx="22">
                  <c:v>0.11093555652670301</c:v>
                </c:pt>
                <c:pt idx="23">
                  <c:v>0.125018603958926</c:v>
                </c:pt>
                <c:pt idx="24">
                  <c:v>0.45558930291131899</c:v>
                </c:pt>
                <c:pt idx="25">
                  <c:v>0.74150135582917698</c:v>
                </c:pt>
                <c:pt idx="26">
                  <c:v>1.97747664956809</c:v>
                </c:pt>
                <c:pt idx="27">
                  <c:v>3.0008036568203602</c:v>
                </c:pt>
                <c:pt idx="28">
                  <c:v>3.1241128448131801</c:v>
                </c:pt>
                <c:pt idx="29">
                  <c:v>3.2405458372650102</c:v>
                </c:pt>
                <c:pt idx="30">
                  <c:v>4.3189998105701797</c:v>
                </c:pt>
                <c:pt idx="31">
                  <c:v>4.4706874736398099</c:v>
                </c:pt>
                <c:pt idx="32">
                  <c:v>4.5694585743404303</c:v>
                </c:pt>
              </c:numCache>
            </c:numRef>
          </c:val>
          <c:extLst>
            <c:ext xmlns:c16="http://schemas.microsoft.com/office/drawing/2014/chart" uri="{C3380CC4-5D6E-409C-BE32-E72D297353CC}">
              <c16:uniqueId val="{00000028-6CA4-4930-AB58-3BD73A08E7A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'F141'!$C$5</c:f>
              <c:strCache>
                <c:ptCount val="1"/>
                <c:pt idx="0">
                  <c:v>Valor</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8A0A-41FB-8403-89643F993EA2}"/>
              </c:ext>
            </c:extLst>
          </c:dPt>
          <c:dPt>
            <c:idx val="17"/>
            <c:invertIfNegative val="0"/>
            <c:bubble3D val="0"/>
            <c:spPr>
              <a:solidFill>
                <a:srgbClr val="7C878E"/>
              </a:solidFill>
              <a:ln>
                <a:noFill/>
              </a:ln>
              <a:effectLst/>
            </c:spPr>
            <c:extLst>
              <c:ext xmlns:c16="http://schemas.microsoft.com/office/drawing/2014/chart" uri="{C3380CC4-5D6E-409C-BE32-E72D297353CC}">
                <c16:uniqueId val="{00000003-8A0A-41FB-8403-89643F993EA2}"/>
              </c:ext>
            </c:extLst>
          </c:dPt>
          <c:dPt>
            <c:idx val="29"/>
            <c:invertIfNegative val="0"/>
            <c:bubble3D val="0"/>
            <c:spPr>
              <a:solidFill>
                <a:srgbClr val="7C878E"/>
              </a:solidFill>
              <a:ln>
                <a:noFill/>
              </a:ln>
              <a:effectLst/>
            </c:spPr>
            <c:extLst>
              <c:ext xmlns:c16="http://schemas.microsoft.com/office/drawing/2014/chart" uri="{C3380CC4-5D6E-409C-BE32-E72D297353CC}">
                <c16:uniqueId val="{00000005-8A0A-41FB-8403-89643F993EA2}"/>
              </c:ext>
            </c:extLst>
          </c:dPt>
          <c:dPt>
            <c:idx val="41"/>
            <c:invertIfNegative val="0"/>
            <c:bubble3D val="0"/>
            <c:spPr>
              <a:solidFill>
                <a:srgbClr val="7C878E"/>
              </a:solidFill>
              <a:ln>
                <a:noFill/>
              </a:ln>
              <a:effectLst/>
            </c:spPr>
            <c:extLst>
              <c:ext xmlns:c16="http://schemas.microsoft.com/office/drawing/2014/chart" uri="{C3380CC4-5D6E-409C-BE32-E72D297353CC}">
                <c16:uniqueId val="{00000007-8A0A-41FB-8403-89643F993EA2}"/>
              </c:ext>
            </c:extLst>
          </c:dPt>
          <c:dPt>
            <c:idx val="53"/>
            <c:invertIfNegative val="0"/>
            <c:bubble3D val="0"/>
            <c:spPr>
              <a:solidFill>
                <a:srgbClr val="FBBB27"/>
              </a:solidFill>
              <a:ln>
                <a:noFill/>
              </a:ln>
              <a:effectLst/>
            </c:spPr>
            <c:extLst>
              <c:ext xmlns:c16="http://schemas.microsoft.com/office/drawing/2014/chart" uri="{C3380CC4-5D6E-409C-BE32-E72D297353CC}">
                <c16:uniqueId val="{00000009-8A0A-41FB-8403-89643F993EA2}"/>
              </c:ext>
            </c:extLst>
          </c:dPt>
          <c:cat>
            <c:multiLvlStrRef>
              <c:f>'F141'!$A$6:$B$59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'F141'!$C$6:$C$59</c:f>
              <c:numCache>
                <c:formatCode>#,##0</c:formatCode>
                <c:ptCount val="54"/>
                <c:pt idx="0">
                  <c:v>53815.067999999999</c:v>
                </c:pt>
                <c:pt idx="1">
                  <c:v>50297.057999999997</c:v>
                </c:pt>
                <c:pt idx="2">
                  <c:v>53789.991000000002</c:v>
                </c:pt>
                <c:pt idx="3">
                  <c:v>52644.396999999997</c:v>
                </c:pt>
                <c:pt idx="4">
                  <c:v>56431.995999999999</c:v>
                </c:pt>
                <c:pt idx="5">
                  <c:v>54017.95</c:v>
                </c:pt>
                <c:pt idx="6">
                  <c:v>56228.315000000002</c:v>
                </c:pt>
                <c:pt idx="7">
                  <c:v>56291.163999999997</c:v>
                </c:pt>
                <c:pt idx="8">
                  <c:v>53451.858999999997</c:v>
                </c:pt>
                <c:pt idx="9">
                  <c:v>55845.48</c:v>
                </c:pt>
                <c:pt idx="10">
                  <c:v>54060.936999999998</c:v>
                </c:pt>
                <c:pt idx="11">
                  <c:v>51493.353000000003</c:v>
                </c:pt>
                <c:pt idx="12">
                  <c:v>54725.824000000001</c:v>
                </c:pt>
                <c:pt idx="13">
                  <c:v>51449.364000000001</c:v>
                </c:pt>
                <c:pt idx="14">
                  <c:v>53756.404999999999</c:v>
                </c:pt>
                <c:pt idx="15">
                  <c:v>46407.639000000003</c:v>
                </c:pt>
                <c:pt idx="16">
                  <c:v>48111.021000000001</c:v>
                </c:pt>
                <c:pt idx="17">
                  <c:v>51083.012999999999</c:v>
                </c:pt>
                <c:pt idx="18">
                  <c:v>53583.942000000003</c:v>
                </c:pt>
                <c:pt idx="19">
                  <c:v>52281.873</c:v>
                </c:pt>
                <c:pt idx="20">
                  <c:v>52106.337</c:v>
                </c:pt>
                <c:pt idx="21">
                  <c:v>55079.758000000002</c:v>
                </c:pt>
                <c:pt idx="22">
                  <c:v>52001.184999999998</c:v>
                </c:pt>
                <c:pt idx="23">
                  <c:v>52709.785000000003</c:v>
                </c:pt>
                <c:pt idx="24">
                  <c:v>52085.59</c:v>
                </c:pt>
                <c:pt idx="25">
                  <c:v>49059.286</c:v>
                </c:pt>
                <c:pt idx="26">
                  <c:v>54754.936999999998</c:v>
                </c:pt>
                <c:pt idx="27">
                  <c:v>53222.498</c:v>
                </c:pt>
                <c:pt idx="28">
                  <c:v>52787.131999999998</c:v>
                </c:pt>
                <c:pt idx="29">
                  <c:v>54167.142999999996</c:v>
                </c:pt>
                <c:pt idx="30">
                  <c:v>55742.262000000002</c:v>
                </c:pt>
                <c:pt idx="31">
                  <c:v>54395.040999999997</c:v>
                </c:pt>
                <c:pt idx="32">
                  <c:v>54657.608</c:v>
                </c:pt>
                <c:pt idx="33">
                  <c:v>55176.88</c:v>
                </c:pt>
                <c:pt idx="34">
                  <c:v>54983.572</c:v>
                </c:pt>
                <c:pt idx="35">
                  <c:v>54265.118000000002</c:v>
                </c:pt>
                <c:pt idx="36">
                  <c:v>55033.396999999997</c:v>
                </c:pt>
                <c:pt idx="37">
                  <c:v>52409.042000000001</c:v>
                </c:pt>
                <c:pt idx="38">
                  <c:v>57772.648000000001</c:v>
                </c:pt>
                <c:pt idx="39">
                  <c:v>56257.347999999998</c:v>
                </c:pt>
                <c:pt idx="40">
                  <c:v>57025.944000000003</c:v>
                </c:pt>
                <c:pt idx="41">
                  <c:v>57640.733</c:v>
                </c:pt>
                <c:pt idx="42">
                  <c:v>57547.46</c:v>
                </c:pt>
                <c:pt idx="43">
                  <c:v>59646.661999999997</c:v>
                </c:pt>
                <c:pt idx="44">
                  <c:v>57658.675999999999</c:v>
                </c:pt>
                <c:pt idx="45">
                  <c:v>58278.946000000004</c:v>
                </c:pt>
                <c:pt idx="46">
                  <c:v>58016.190999999999</c:v>
                </c:pt>
                <c:pt idx="47">
                  <c:v>58253.703999999998</c:v>
                </c:pt>
                <c:pt idx="48">
                  <c:v>58576.508000000002</c:v>
                </c:pt>
                <c:pt idx="49">
                  <c:v>54860.154999999999</c:v>
                </c:pt>
                <c:pt idx="50">
                  <c:v>59869.898999999998</c:v>
                </c:pt>
                <c:pt idx="51">
                  <c:v>55835.478000000003</c:v>
                </c:pt>
                <c:pt idx="52">
                  <c:v>59074.114999999998</c:v>
                </c:pt>
                <c:pt idx="53">
                  <c:v>59736.205999999998</c:v>
                </c:pt>
              </c:numCache>
            </c:numRef>
          </c:val>
          <c:extLst>
            <c:ext xmlns:c16="http://schemas.microsoft.com/office/drawing/2014/chart" uri="{C3380CC4-5D6E-409C-BE32-E72D297353CC}">
              <c16:uniqueId val="{0000000A-8A0A-41FB-8403-89643F993EA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'F141'!$D$5</c:f>
              <c:strCache>
                <c:ptCount val="1"/>
                <c:pt idx="0">
                  <c:v>Promedio</c:v>
                </c:pt>
              </c:strCache>
            </c:strRef>
          </c:tx>
          <c:spPr>
            <a:ln w="28575" cap="rnd">
              <a:solidFill>
                <a:srgbClr val="B69630"/>
              </a:solidFill>
              <a:round/>
            </a:ln>
            <a:effectLst/>
          </c:spPr>
          <c:marker>
            <c:symbol val="none"/>
          </c:marker>
          <c:cat>
            <c:multiLvlStrRef>
              <c:f>'F141'!$A$6:$B$59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'F141'!$D$6:$D$59</c:f>
              <c:numCache>
                <c:formatCode>#,##0</c:formatCode>
                <c:ptCount val="54"/>
                <c:pt idx="0">
                  <c:v>53004.2255</c:v>
                </c:pt>
                <c:pt idx="1">
                  <c:v>53141.279999999999</c:v>
                </c:pt>
                <c:pt idx="2">
                  <c:v>53315.417500000003</c:v>
                </c:pt>
                <c:pt idx="3">
                  <c:v>53391.455833333297</c:v>
                </c:pt>
                <c:pt idx="4">
                  <c:v>53613.846749999997</c:v>
                </c:pt>
                <c:pt idx="5">
                  <c:v>53653.655583333297</c:v>
                </c:pt>
                <c:pt idx="6">
                  <c:v>53863.9263333333</c:v>
                </c:pt>
                <c:pt idx="7">
                  <c:v>53940.7045</c:v>
                </c:pt>
                <c:pt idx="8">
                  <c:v>53981.317499999997</c:v>
                </c:pt>
                <c:pt idx="9">
                  <c:v>54024.714</c:v>
                </c:pt>
                <c:pt idx="10">
                  <c:v>54022.737249999998</c:v>
                </c:pt>
                <c:pt idx="11">
                  <c:v>54030.630666666701</c:v>
                </c:pt>
                <c:pt idx="12">
                  <c:v>54106.527000000002</c:v>
                </c:pt>
                <c:pt idx="13">
                  <c:v>54202.552499999998</c:v>
                </c:pt>
                <c:pt idx="14">
                  <c:v>54199.7536666667</c:v>
                </c:pt>
                <c:pt idx="15">
                  <c:v>53680.023833333304</c:v>
                </c:pt>
                <c:pt idx="16">
                  <c:v>52986.609250000001</c:v>
                </c:pt>
                <c:pt idx="17">
                  <c:v>52742.031166666697</c:v>
                </c:pt>
                <c:pt idx="18">
                  <c:v>52521.666749999997</c:v>
                </c:pt>
                <c:pt idx="19">
                  <c:v>52187.559166666702</c:v>
                </c:pt>
                <c:pt idx="20">
                  <c:v>52075.432333333301</c:v>
                </c:pt>
                <c:pt idx="21">
                  <c:v>52011.622166666697</c:v>
                </c:pt>
                <c:pt idx="22">
                  <c:v>51839.976166666696</c:v>
                </c:pt>
                <c:pt idx="23">
                  <c:v>51941.345500000003</c:v>
                </c:pt>
                <c:pt idx="24">
                  <c:v>51721.326000000001</c:v>
                </c:pt>
                <c:pt idx="25">
                  <c:v>51522.152833333297</c:v>
                </c:pt>
                <c:pt idx="26">
                  <c:v>51605.3638333333</c:v>
                </c:pt>
                <c:pt idx="27">
                  <c:v>52173.268750000003</c:v>
                </c:pt>
                <c:pt idx="28">
                  <c:v>52562.944666666699</c:v>
                </c:pt>
                <c:pt idx="29">
                  <c:v>52819.955499999996</c:v>
                </c:pt>
                <c:pt idx="30">
                  <c:v>52999.815499999997</c:v>
                </c:pt>
                <c:pt idx="31">
                  <c:v>53175.912833333299</c:v>
                </c:pt>
                <c:pt idx="32">
                  <c:v>53388.518750000003</c:v>
                </c:pt>
                <c:pt idx="33">
                  <c:v>53396.612249999998</c:v>
                </c:pt>
                <c:pt idx="34">
                  <c:v>53645.144500000002</c:v>
                </c:pt>
                <c:pt idx="35">
                  <c:v>53774.755583333303</c:v>
                </c:pt>
                <c:pt idx="36">
                  <c:v>54020.406166666697</c:v>
                </c:pt>
                <c:pt idx="37">
                  <c:v>54299.552499999998</c:v>
                </c:pt>
                <c:pt idx="38">
                  <c:v>54551.028416666697</c:v>
                </c:pt>
                <c:pt idx="39">
                  <c:v>54803.932583333299</c:v>
                </c:pt>
                <c:pt idx="40">
                  <c:v>55157.166916666698</c:v>
                </c:pt>
                <c:pt idx="41">
                  <c:v>55446.632749999997</c:v>
                </c:pt>
                <c:pt idx="42">
                  <c:v>55597.065916666703</c:v>
                </c:pt>
                <c:pt idx="43">
                  <c:v>56034.701000000001</c:v>
                </c:pt>
                <c:pt idx="44">
                  <c:v>56284.79</c:v>
                </c:pt>
                <c:pt idx="45">
                  <c:v>56543.2955</c:v>
                </c:pt>
                <c:pt idx="46">
                  <c:v>56796.013749999998</c:v>
                </c:pt>
                <c:pt idx="47">
                  <c:v>57128.395916666697</c:v>
                </c:pt>
                <c:pt idx="48">
                  <c:v>57423.6551666667</c:v>
                </c:pt>
                <c:pt idx="49">
                  <c:v>57627.914583333302</c:v>
                </c:pt>
                <c:pt idx="50">
                  <c:v>57802.6855</c:v>
                </c:pt>
                <c:pt idx="51">
                  <c:v>57767.529666666698</c:v>
                </c:pt>
                <c:pt idx="52">
                  <c:v>57938.210583333297</c:v>
                </c:pt>
                <c:pt idx="53">
                  <c:v>58112.833333333299</c:v>
                </c:pt>
              </c:numCache>
            </c:numRef>
          </c:val>
          <c:smooth val="0"/>
          <c:extLst>
            <c:ext xmlns:c16="http://schemas.microsoft.com/office/drawing/2014/chart" uri="{C3380CC4-5D6E-409C-BE32-E72D297353CC}">
              <c16:uniqueId val="{0000000B-8A0A-41FB-8403-89643F993EA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65000"/>
          <c:min val="40000"/>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11C-4319-BE3A-F20F214F13A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11C-4319-BE3A-F20F214F13AB}"/>
              </c:ext>
            </c:extLst>
          </c:dPt>
          <c:dPt>
            <c:idx val="2"/>
            <c:invertIfNegative val="0"/>
            <c:bubble3D val="0"/>
            <c:spPr>
              <a:solidFill>
                <a:srgbClr val="7C878E"/>
              </a:solidFill>
              <a:ln>
                <a:noFill/>
              </a:ln>
              <a:effectLst/>
            </c:spPr>
            <c:extLst>
              <c:ext xmlns:c16="http://schemas.microsoft.com/office/drawing/2014/chart" uri="{C3380CC4-5D6E-409C-BE32-E72D297353CC}">
                <c16:uniqueId val="{00000005-411C-4319-BE3A-F20F214F13AB}"/>
              </c:ext>
            </c:extLst>
          </c:dPt>
          <c:dPt>
            <c:idx val="3"/>
            <c:invertIfNegative val="0"/>
            <c:bubble3D val="0"/>
            <c:spPr>
              <a:solidFill>
                <a:srgbClr val="7C878E"/>
              </a:solidFill>
              <a:ln>
                <a:noFill/>
              </a:ln>
              <a:effectLst/>
            </c:spPr>
            <c:extLst>
              <c:ext xmlns:c16="http://schemas.microsoft.com/office/drawing/2014/chart" uri="{C3380CC4-5D6E-409C-BE32-E72D297353CC}">
                <c16:uniqueId val="{00000007-411C-4319-BE3A-F20F214F13AB}"/>
              </c:ext>
            </c:extLst>
          </c:dPt>
          <c:dPt>
            <c:idx val="4"/>
            <c:invertIfNegative val="0"/>
            <c:bubble3D val="0"/>
            <c:spPr>
              <a:solidFill>
                <a:srgbClr val="7C878E"/>
              </a:solidFill>
              <a:ln>
                <a:noFill/>
              </a:ln>
              <a:effectLst/>
            </c:spPr>
            <c:extLst>
              <c:ext xmlns:c16="http://schemas.microsoft.com/office/drawing/2014/chart" uri="{C3380CC4-5D6E-409C-BE32-E72D297353CC}">
                <c16:uniqueId val="{00000009-411C-4319-BE3A-F20F214F13AB}"/>
              </c:ext>
            </c:extLst>
          </c:dPt>
          <c:dPt>
            <c:idx val="5"/>
            <c:invertIfNegative val="0"/>
            <c:bubble3D val="0"/>
            <c:spPr>
              <a:solidFill>
                <a:srgbClr val="7C878E"/>
              </a:solidFill>
              <a:ln>
                <a:noFill/>
              </a:ln>
              <a:effectLst/>
            </c:spPr>
            <c:extLst>
              <c:ext xmlns:c16="http://schemas.microsoft.com/office/drawing/2014/chart" uri="{C3380CC4-5D6E-409C-BE32-E72D297353CC}">
                <c16:uniqueId val="{0000000B-411C-4319-BE3A-F20F214F13AB}"/>
              </c:ext>
            </c:extLst>
          </c:dPt>
          <c:dPt>
            <c:idx val="6"/>
            <c:invertIfNegative val="0"/>
            <c:bubble3D val="0"/>
            <c:spPr>
              <a:solidFill>
                <a:srgbClr val="7C878E"/>
              </a:solidFill>
              <a:ln>
                <a:noFill/>
              </a:ln>
              <a:effectLst/>
            </c:spPr>
            <c:extLst>
              <c:ext xmlns:c16="http://schemas.microsoft.com/office/drawing/2014/chart" uri="{C3380CC4-5D6E-409C-BE32-E72D297353CC}">
                <c16:uniqueId val="{0000000D-411C-4319-BE3A-F20F214F13AB}"/>
              </c:ext>
            </c:extLst>
          </c:dPt>
          <c:dPt>
            <c:idx val="7"/>
            <c:invertIfNegative val="0"/>
            <c:bubble3D val="0"/>
            <c:spPr>
              <a:solidFill>
                <a:srgbClr val="7C878E"/>
              </a:solidFill>
              <a:ln>
                <a:noFill/>
              </a:ln>
              <a:effectLst/>
            </c:spPr>
            <c:extLst>
              <c:ext xmlns:c16="http://schemas.microsoft.com/office/drawing/2014/chart" uri="{C3380CC4-5D6E-409C-BE32-E72D297353CC}">
                <c16:uniqueId val="{0000000F-411C-4319-BE3A-F20F214F13AB}"/>
              </c:ext>
            </c:extLst>
          </c:dPt>
          <c:dPt>
            <c:idx val="8"/>
            <c:invertIfNegative val="0"/>
            <c:bubble3D val="0"/>
            <c:spPr>
              <a:solidFill>
                <a:srgbClr val="7C878E"/>
              </a:solidFill>
              <a:ln>
                <a:noFill/>
              </a:ln>
              <a:effectLst/>
            </c:spPr>
            <c:extLst>
              <c:ext xmlns:c16="http://schemas.microsoft.com/office/drawing/2014/chart" uri="{C3380CC4-5D6E-409C-BE32-E72D297353CC}">
                <c16:uniqueId val="{00000011-411C-4319-BE3A-F20F214F13AB}"/>
              </c:ext>
            </c:extLst>
          </c:dPt>
          <c:dPt>
            <c:idx val="9"/>
            <c:invertIfNegative val="0"/>
            <c:bubble3D val="0"/>
            <c:spPr>
              <a:solidFill>
                <a:srgbClr val="7C878E"/>
              </a:solidFill>
              <a:ln>
                <a:noFill/>
              </a:ln>
              <a:effectLst/>
            </c:spPr>
            <c:extLst>
              <c:ext xmlns:c16="http://schemas.microsoft.com/office/drawing/2014/chart" uri="{C3380CC4-5D6E-409C-BE32-E72D297353CC}">
                <c16:uniqueId val="{00000013-411C-4319-BE3A-F20F214F13AB}"/>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11C-4319-BE3A-F20F214F13AB}"/>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11C-4319-BE3A-F20F214F13AB}"/>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11C-4319-BE3A-F20F214F13AB}"/>
              </c:ext>
            </c:extLst>
          </c:dPt>
          <c:dPt>
            <c:idx val="13"/>
            <c:invertIfNegative val="0"/>
            <c:bubble3D val="0"/>
            <c:spPr>
              <a:solidFill>
                <a:srgbClr val="7C878E"/>
              </a:solidFill>
              <a:ln>
                <a:noFill/>
              </a:ln>
              <a:effectLst/>
            </c:spPr>
            <c:extLst>
              <c:ext xmlns:c16="http://schemas.microsoft.com/office/drawing/2014/chart" uri="{C3380CC4-5D6E-409C-BE32-E72D297353CC}">
                <c16:uniqueId val="{0000001B-411C-4319-BE3A-F20F214F13AB}"/>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11C-4319-BE3A-F20F214F13AB}"/>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11C-4319-BE3A-F20F214F13AB}"/>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11C-4319-BE3A-F20F214F13AB}"/>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11C-4319-BE3A-F20F214F13AB}"/>
              </c:ext>
            </c:extLst>
          </c:dPt>
          <c:dPt>
            <c:idx val="19"/>
            <c:invertIfNegative val="0"/>
            <c:bubble3D val="0"/>
            <c:spPr>
              <a:solidFill>
                <a:srgbClr val="94682A"/>
              </a:solidFill>
              <a:ln>
                <a:noFill/>
              </a:ln>
              <a:effectLst/>
            </c:spPr>
            <c:extLst>
              <c:ext xmlns:c16="http://schemas.microsoft.com/office/drawing/2014/chart" uri="{C3380CC4-5D6E-409C-BE32-E72D297353CC}">
                <c16:uniqueId val="{00000025-411C-4319-BE3A-F20F214F13AB}"/>
              </c:ext>
            </c:extLst>
          </c:dPt>
          <c:dPt>
            <c:idx val="30"/>
            <c:invertIfNegative val="0"/>
            <c:bubble3D val="0"/>
            <c:spPr>
              <a:solidFill>
                <a:srgbClr val="FBBB27"/>
              </a:solidFill>
              <a:ln>
                <a:noFill/>
              </a:ln>
              <a:effectLst/>
            </c:spPr>
            <c:extLst>
              <c:ext xmlns:c16="http://schemas.microsoft.com/office/drawing/2014/chart" uri="{C3380CC4-5D6E-409C-BE32-E72D297353CC}">
                <c16:uniqueId val="{00000027-411C-4319-BE3A-F20F214F13AB}"/>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'F142'!$A$6:$A$38</c:f>
              <c:strCache>
                <c:ptCount val="33"/>
                <c:pt idx="0">
                  <c:v>Guerrero</c:v>
                </c:pt>
                <c:pt idx="1">
                  <c:v>Chiapas</c:v>
                </c:pt>
                <c:pt idx="2">
                  <c:v>Campeche</c:v>
                </c:pt>
                <c:pt idx="3">
                  <c:v>Tamaulipas</c:v>
                </c:pt>
                <c:pt idx="4">
                  <c:v>Baja California Sur</c:v>
                </c:pt>
                <c:pt idx="5">
                  <c:v>Quintana Roo</c:v>
                </c:pt>
                <c:pt idx="6">
                  <c:v>Colima</c:v>
                </c:pt>
                <c:pt idx="7">
                  <c:v>Morelos</c:v>
                </c:pt>
                <c:pt idx="8">
                  <c:v>Durango</c:v>
                </c:pt>
                <c:pt idx="9">
                  <c:v>Oaxaca</c:v>
                </c:pt>
                <c:pt idx="10">
                  <c:v>Nayarit</c:v>
                </c:pt>
                <c:pt idx="11">
                  <c:v>Tabasco</c:v>
                </c:pt>
                <c:pt idx="12">
                  <c:v>Sonora</c:v>
                </c:pt>
                <c:pt idx="13">
                  <c:v>Querétaro</c:v>
                </c:pt>
                <c:pt idx="14">
                  <c:v>Baja California</c:v>
                </c:pt>
                <c:pt idx="15">
                  <c:v>Yucatán</c:v>
                </c:pt>
                <c:pt idx="16">
                  <c:v>Michoacán</c:v>
                </c:pt>
                <c:pt idx="17">
                  <c:v>Ciudad de México</c:v>
                </c:pt>
                <c:pt idx="18">
                  <c:v>Chihuahua</c:v>
                </c:pt>
                <c:pt idx="19">
                  <c:v>Nacional</c:v>
                </c:pt>
                <c:pt idx="20">
                  <c:v>Sinaloa</c:v>
                </c:pt>
                <c:pt idx="21">
                  <c:v>Coahuila</c:v>
                </c:pt>
                <c:pt idx="22">
                  <c:v>Puebla</c:v>
                </c:pt>
                <c:pt idx="23">
                  <c:v>Zacatecas</c:v>
                </c:pt>
                <c:pt idx="24">
                  <c:v>Estado de México</c:v>
                </c:pt>
                <c:pt idx="25">
                  <c:v>San Luis Potosí</c:v>
                </c:pt>
                <c:pt idx="26">
                  <c:v>Veracruz</c:v>
                </c:pt>
                <c:pt idx="27">
                  <c:v>Guanajuato</c:v>
                </c:pt>
                <c:pt idx="28">
                  <c:v>Hidalgo</c:v>
                </c:pt>
                <c:pt idx="29">
                  <c:v>Nuevo León</c:v>
                </c:pt>
                <c:pt idx="30">
                  <c:v>Jalisco</c:v>
                </c:pt>
                <c:pt idx="31">
                  <c:v>Aguascalientes</c:v>
                </c:pt>
                <c:pt idx="32">
                  <c:v>Tlaxcala</c:v>
                </c:pt>
              </c:strCache>
            </c:strRef>
          </c:cat>
          <c:val>
            <c:numRef>
              <c:f>'F142'!$B$6:$B$38</c:f>
              <c:numCache>
                <c:formatCode>0.0</c:formatCode>
                <c:ptCount val="33"/>
                <c:pt idx="0">
                  <c:v>-22.4867452955435</c:v>
                </c:pt>
                <c:pt idx="1">
                  <c:v>-19.984452241981</c:v>
                </c:pt>
                <c:pt idx="2">
                  <c:v>-12.804638473324401</c:v>
                </c:pt>
                <c:pt idx="3">
                  <c:v>-12.4280662245394</c:v>
                </c:pt>
                <c:pt idx="4">
                  <c:v>-7.58916770034772</c:v>
                </c:pt>
                <c:pt idx="5">
                  <c:v>-7.0063384584467103</c:v>
                </c:pt>
                <c:pt idx="6">
                  <c:v>-6.3388386974907904</c:v>
                </c:pt>
                <c:pt idx="7">
                  <c:v>-4.8165363079842196</c:v>
                </c:pt>
                <c:pt idx="8">
                  <c:v>-4.4375569616158597</c:v>
                </c:pt>
                <c:pt idx="9">
                  <c:v>-3.7596555255792001</c:v>
                </c:pt>
                <c:pt idx="10">
                  <c:v>-3.0447961440035698</c:v>
                </c:pt>
                <c:pt idx="11">
                  <c:v>-2.9335736527237102</c:v>
                </c:pt>
                <c:pt idx="12">
                  <c:v>-2.74718737086181</c:v>
                </c:pt>
                <c:pt idx="13">
                  <c:v>-2.5759537122238698</c:v>
                </c:pt>
                <c:pt idx="14">
                  <c:v>-2.1545619335125599</c:v>
                </c:pt>
                <c:pt idx="15">
                  <c:v>-1.5285285559839901</c:v>
                </c:pt>
                <c:pt idx="16">
                  <c:v>-1.36533047428682</c:v>
                </c:pt>
                <c:pt idx="17">
                  <c:v>-1.2087724536894799</c:v>
                </c:pt>
                <c:pt idx="18">
                  <c:v>-0.96599453527654899</c:v>
                </c:pt>
                <c:pt idx="19">
                  <c:v>-0.528828373151502</c:v>
                </c:pt>
                <c:pt idx="20">
                  <c:v>-0.40304121446479402</c:v>
                </c:pt>
                <c:pt idx="21">
                  <c:v>-3.2179704571400097E-2</c:v>
                </c:pt>
                <c:pt idx="22">
                  <c:v>6.5808782073961698E-3</c:v>
                </c:pt>
                <c:pt idx="23">
                  <c:v>7.9543365123946295E-3</c:v>
                </c:pt>
                <c:pt idx="24">
                  <c:v>0.90850849531034505</c:v>
                </c:pt>
                <c:pt idx="25">
                  <c:v>0.99710350288606497</c:v>
                </c:pt>
                <c:pt idx="26">
                  <c:v>1.66496879472504</c:v>
                </c:pt>
                <c:pt idx="27">
                  <c:v>2.3989972332691099</c:v>
                </c:pt>
                <c:pt idx="28">
                  <c:v>3.1290972835361601</c:v>
                </c:pt>
                <c:pt idx="29">
                  <c:v>3.1600358232753099</c:v>
                </c:pt>
                <c:pt idx="30">
                  <c:v>3.63540310981125</c:v>
                </c:pt>
                <c:pt idx="31">
                  <c:v>3.6691444380879701</c:v>
                </c:pt>
                <c:pt idx="32">
                  <c:v>6.7009148959818097</c:v>
                </c:pt>
              </c:numCache>
            </c:numRef>
          </c:val>
          <c:extLst>
            <c:ext xmlns:c16="http://schemas.microsoft.com/office/drawing/2014/chart" uri="{C3380CC4-5D6E-409C-BE32-E72D297353CC}">
              <c16:uniqueId val="{00000028-411C-4319-BE3A-F20F214F13A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'F143'!$C$5</c:f>
              <c:strCache>
                <c:ptCount val="1"/>
                <c:pt idx="0">
                  <c:v>Valor</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F7AF-4D0B-98A6-453CF7167B87}"/>
              </c:ext>
            </c:extLst>
          </c:dPt>
          <c:dPt>
            <c:idx val="17"/>
            <c:invertIfNegative val="0"/>
            <c:bubble3D val="0"/>
            <c:spPr>
              <a:solidFill>
                <a:srgbClr val="7C878E"/>
              </a:solidFill>
              <a:ln>
                <a:noFill/>
              </a:ln>
              <a:effectLst/>
            </c:spPr>
            <c:extLst>
              <c:ext xmlns:c16="http://schemas.microsoft.com/office/drawing/2014/chart" uri="{C3380CC4-5D6E-409C-BE32-E72D297353CC}">
                <c16:uniqueId val="{00000003-F7AF-4D0B-98A6-453CF7167B87}"/>
              </c:ext>
            </c:extLst>
          </c:dPt>
          <c:dPt>
            <c:idx val="29"/>
            <c:invertIfNegative val="0"/>
            <c:bubble3D val="0"/>
            <c:spPr>
              <a:solidFill>
                <a:srgbClr val="7C878E"/>
              </a:solidFill>
              <a:ln>
                <a:noFill/>
              </a:ln>
              <a:effectLst/>
            </c:spPr>
            <c:extLst>
              <c:ext xmlns:c16="http://schemas.microsoft.com/office/drawing/2014/chart" uri="{C3380CC4-5D6E-409C-BE32-E72D297353CC}">
                <c16:uniqueId val="{00000005-F7AF-4D0B-98A6-453CF7167B87}"/>
              </c:ext>
            </c:extLst>
          </c:dPt>
          <c:dPt>
            <c:idx val="41"/>
            <c:invertIfNegative val="0"/>
            <c:bubble3D val="0"/>
            <c:spPr>
              <a:solidFill>
                <a:srgbClr val="7C878E"/>
              </a:solidFill>
              <a:ln>
                <a:noFill/>
              </a:ln>
              <a:effectLst/>
            </c:spPr>
            <c:extLst>
              <c:ext xmlns:c16="http://schemas.microsoft.com/office/drawing/2014/chart" uri="{C3380CC4-5D6E-409C-BE32-E72D297353CC}">
                <c16:uniqueId val="{00000007-F7AF-4D0B-98A6-453CF7167B87}"/>
              </c:ext>
            </c:extLst>
          </c:dPt>
          <c:dPt>
            <c:idx val="53"/>
            <c:invertIfNegative val="0"/>
            <c:bubble3D val="0"/>
            <c:spPr>
              <a:solidFill>
                <a:srgbClr val="FBBB27"/>
              </a:solidFill>
              <a:ln>
                <a:noFill/>
              </a:ln>
              <a:effectLst/>
            </c:spPr>
            <c:extLst>
              <c:ext xmlns:c16="http://schemas.microsoft.com/office/drawing/2014/chart" uri="{C3380CC4-5D6E-409C-BE32-E72D297353CC}">
                <c16:uniqueId val="{00000009-F7AF-4D0B-98A6-453CF7167B87}"/>
              </c:ext>
            </c:extLst>
          </c:dPt>
          <c:cat>
            <c:multiLvlStrRef>
              <c:f>'F143'!$A$6:$B$59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'F143'!$C$6:$C$59</c:f>
              <c:numCache>
                <c:formatCode>#,##0</c:formatCode>
                <c:ptCount val="54"/>
                <c:pt idx="0">
                  <c:v>54813.102798198102</c:v>
                </c:pt>
                <c:pt idx="1">
                  <c:v>53571.957374339698</c:v>
                </c:pt>
                <c:pt idx="2">
                  <c:v>58187.194206623702</c:v>
                </c:pt>
                <c:pt idx="3">
                  <c:v>56864.787767121299</c:v>
                </c:pt>
                <c:pt idx="4">
                  <c:v>59939.427450244002</c:v>
                </c:pt>
                <c:pt idx="5">
                  <c:v>56436.285318699498</c:v>
                </c:pt>
                <c:pt idx="6">
                  <c:v>57383.679364961303</c:v>
                </c:pt>
                <c:pt idx="7">
                  <c:v>58754.007693500098</c:v>
                </c:pt>
                <c:pt idx="8">
                  <c:v>56146.412629973303</c:v>
                </c:pt>
                <c:pt idx="9">
                  <c:v>59892.010415039702</c:v>
                </c:pt>
                <c:pt idx="10">
                  <c:v>57788.790689465699</c:v>
                </c:pt>
                <c:pt idx="11">
                  <c:v>52657.920818162303</c:v>
                </c:pt>
                <c:pt idx="12">
                  <c:v>55439.759150876402</c:v>
                </c:pt>
                <c:pt idx="13">
                  <c:v>54083.387003896103</c:v>
                </c:pt>
                <c:pt idx="14">
                  <c:v>58224.227950566798</c:v>
                </c:pt>
                <c:pt idx="15">
                  <c:v>49080.2405929089</c:v>
                </c:pt>
                <c:pt idx="16">
                  <c:v>48708.227394421599</c:v>
                </c:pt>
                <c:pt idx="17">
                  <c:v>51985.737822299998</c:v>
                </c:pt>
                <c:pt idx="18">
                  <c:v>53905.621366321298</c:v>
                </c:pt>
                <c:pt idx="19">
                  <c:v>53419.169934328602</c:v>
                </c:pt>
                <c:pt idx="20">
                  <c:v>55034.427278339303</c:v>
                </c:pt>
                <c:pt idx="21">
                  <c:v>57498.831874866402</c:v>
                </c:pt>
                <c:pt idx="22">
                  <c:v>56111.368933666898</c:v>
                </c:pt>
                <c:pt idx="23">
                  <c:v>54948.672219627399</c:v>
                </c:pt>
                <c:pt idx="24">
                  <c:v>53943.016965110197</c:v>
                </c:pt>
                <c:pt idx="25">
                  <c:v>52727.224126490401</c:v>
                </c:pt>
                <c:pt idx="26">
                  <c:v>58412.873011633201</c:v>
                </c:pt>
                <c:pt idx="27">
                  <c:v>56095.455423785002</c:v>
                </c:pt>
                <c:pt idx="28">
                  <c:v>55011.427885673198</c:v>
                </c:pt>
                <c:pt idx="29">
                  <c:v>54745.318205670999</c:v>
                </c:pt>
                <c:pt idx="30">
                  <c:v>55785.838919718502</c:v>
                </c:pt>
                <c:pt idx="31">
                  <c:v>54519.1673592605</c:v>
                </c:pt>
                <c:pt idx="32">
                  <c:v>52818.278458427601</c:v>
                </c:pt>
                <c:pt idx="33">
                  <c:v>54161.623335495497</c:v>
                </c:pt>
                <c:pt idx="34">
                  <c:v>55000.106727886203</c:v>
                </c:pt>
                <c:pt idx="35">
                  <c:v>54978.879882123802</c:v>
                </c:pt>
                <c:pt idx="36">
                  <c:v>56180.124884969897</c:v>
                </c:pt>
                <c:pt idx="37">
                  <c:v>55349.336487684697</c:v>
                </c:pt>
                <c:pt idx="38">
                  <c:v>58409.535436541701</c:v>
                </c:pt>
                <c:pt idx="39">
                  <c:v>54480.435982183997</c:v>
                </c:pt>
                <c:pt idx="40">
                  <c:v>56279.1818182895</c:v>
                </c:pt>
                <c:pt idx="41">
                  <c:v>55306.738255657801</c:v>
                </c:pt>
                <c:pt idx="42">
                  <c:v>54983.314307392298</c:v>
                </c:pt>
                <c:pt idx="43">
                  <c:v>57947.373857786501</c:v>
                </c:pt>
                <c:pt idx="44">
                  <c:v>55381.064545179201</c:v>
                </c:pt>
                <c:pt idx="45">
                  <c:v>58496.818613432697</c:v>
                </c:pt>
                <c:pt idx="46">
                  <c:v>58141.253144975701</c:v>
                </c:pt>
                <c:pt idx="47">
                  <c:v>59604.121078204298</c:v>
                </c:pt>
                <c:pt idx="48">
                  <c:v>59953.005760653097</c:v>
                </c:pt>
                <c:pt idx="49">
                  <c:v>58423.402653672601</c:v>
                </c:pt>
                <c:pt idx="50">
                  <c:v>62922.545153979401</c:v>
                </c:pt>
                <c:pt idx="51">
                  <c:v>56146.248453859698</c:v>
                </c:pt>
                <c:pt idx="52">
                  <c:v>58665.063937221399</c:v>
                </c:pt>
                <c:pt idx="53">
                  <c:v>57999.588000000003</c:v>
                </c:pt>
              </c:numCache>
            </c:numRef>
          </c:val>
          <c:extLst>
            <c:ext xmlns:c16="http://schemas.microsoft.com/office/drawing/2014/chart" uri="{C3380CC4-5D6E-409C-BE32-E72D297353CC}">
              <c16:uniqueId val="{0000000A-F7AF-4D0B-98A6-453CF7167B87}"/>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'F143'!$D$5</c:f>
              <c:strCache>
                <c:ptCount val="1"/>
                <c:pt idx="0">
                  <c:v>Promedio</c:v>
                </c:pt>
              </c:strCache>
            </c:strRef>
          </c:tx>
          <c:spPr>
            <a:ln w="28575" cap="rnd">
              <a:solidFill>
                <a:srgbClr val="B69630"/>
              </a:solidFill>
              <a:round/>
            </a:ln>
            <a:effectLst/>
          </c:spPr>
          <c:marker>
            <c:symbol val="none"/>
          </c:marker>
          <c:cat>
            <c:multiLvlStrRef>
              <c:f>'F143'!$A$6:$B$59</c:f>
              <c:multiLvlStrCache>
                <c:ptCount val="5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lvl>
                <c:lvl>
                  <c:pt idx="0">
                    <c:v>2019</c:v>
                  </c:pt>
                  <c:pt idx="12">
                    <c:v>2020</c:v>
                  </c:pt>
                  <c:pt idx="24">
                    <c:v>2021</c:v>
                  </c:pt>
                  <c:pt idx="36">
                    <c:v>2022</c:v>
                  </c:pt>
                  <c:pt idx="48">
                    <c:v>2023</c:v>
                  </c:pt>
                </c:lvl>
              </c:multiLvlStrCache>
            </c:multiLvlStrRef>
          </c:cat>
          <c:val>
            <c:numRef>
              <c:f>'F143'!$D$6:$D$59</c:f>
              <c:numCache>
                <c:formatCode>#,##0</c:formatCode>
                <c:ptCount val="54"/>
                <c:pt idx="0">
                  <c:v>55138.016855825103</c:v>
                </c:pt>
                <c:pt idx="1">
                  <c:v>55118.4843968356</c:v>
                </c:pt>
                <c:pt idx="2">
                  <c:v>55183.572666343403</c:v>
                </c:pt>
                <c:pt idx="3">
                  <c:v>55223.603170445997</c:v>
                </c:pt>
                <c:pt idx="4">
                  <c:v>55491.796591731101</c:v>
                </c:pt>
                <c:pt idx="5">
                  <c:v>55615.711941130103</c:v>
                </c:pt>
                <c:pt idx="6">
                  <c:v>55862.437259507999</c:v>
                </c:pt>
                <c:pt idx="7">
                  <c:v>55981.898224724901</c:v>
                </c:pt>
                <c:pt idx="8">
                  <c:v>56232.450439877102</c:v>
                </c:pt>
                <c:pt idx="9">
                  <c:v>56592.425106919298</c:v>
                </c:pt>
                <c:pt idx="10">
                  <c:v>56800.315055157102</c:v>
                </c:pt>
                <c:pt idx="11">
                  <c:v>56869.631377194099</c:v>
                </c:pt>
                <c:pt idx="12">
                  <c:v>56921.852739917304</c:v>
                </c:pt>
                <c:pt idx="13">
                  <c:v>56964.4718757136</c:v>
                </c:pt>
                <c:pt idx="14">
                  <c:v>56967.558021042198</c:v>
                </c:pt>
                <c:pt idx="15">
                  <c:v>56318.845756524497</c:v>
                </c:pt>
                <c:pt idx="16">
                  <c:v>55382.912418539301</c:v>
                </c:pt>
                <c:pt idx="17">
                  <c:v>55012.033460505998</c:v>
                </c:pt>
                <c:pt idx="18">
                  <c:v>54722.195293952696</c:v>
                </c:pt>
                <c:pt idx="19">
                  <c:v>54277.625480688403</c:v>
                </c:pt>
                <c:pt idx="20">
                  <c:v>54184.960034718897</c:v>
                </c:pt>
                <c:pt idx="21">
                  <c:v>53985.528489704397</c:v>
                </c:pt>
                <c:pt idx="22">
                  <c:v>53845.743343387898</c:v>
                </c:pt>
                <c:pt idx="23">
                  <c:v>54036.639293510001</c:v>
                </c:pt>
                <c:pt idx="24">
                  <c:v>53911.910778029502</c:v>
                </c:pt>
                <c:pt idx="25">
                  <c:v>53798.897204912297</c:v>
                </c:pt>
                <c:pt idx="26">
                  <c:v>53814.617626667801</c:v>
                </c:pt>
                <c:pt idx="27">
                  <c:v>54399.218862574198</c:v>
                </c:pt>
                <c:pt idx="28">
                  <c:v>54924.485570178498</c:v>
                </c:pt>
                <c:pt idx="29">
                  <c:v>55154.450602126097</c:v>
                </c:pt>
                <c:pt idx="30">
                  <c:v>55311.135398242499</c:v>
                </c:pt>
                <c:pt idx="31">
                  <c:v>55402.801850320197</c:v>
                </c:pt>
                <c:pt idx="32">
                  <c:v>55218.1227819942</c:v>
                </c:pt>
                <c:pt idx="33">
                  <c:v>54940.022070379899</c:v>
                </c:pt>
                <c:pt idx="34">
                  <c:v>54847.416886564897</c:v>
                </c:pt>
                <c:pt idx="35">
                  <c:v>54849.934191772903</c:v>
                </c:pt>
                <c:pt idx="36">
                  <c:v>55036.359851761197</c:v>
                </c:pt>
                <c:pt idx="37">
                  <c:v>55254.8692151941</c:v>
                </c:pt>
                <c:pt idx="38">
                  <c:v>55254.591083936502</c:v>
                </c:pt>
                <c:pt idx="39">
                  <c:v>55120.006130469701</c:v>
                </c:pt>
                <c:pt idx="40">
                  <c:v>55225.652291521103</c:v>
                </c:pt>
                <c:pt idx="41">
                  <c:v>55272.437295686701</c:v>
                </c:pt>
                <c:pt idx="42">
                  <c:v>55205.5602446595</c:v>
                </c:pt>
                <c:pt idx="43">
                  <c:v>55491.244119536597</c:v>
                </c:pt>
                <c:pt idx="44">
                  <c:v>55704.809626765898</c:v>
                </c:pt>
                <c:pt idx="45">
                  <c:v>56066.075899927397</c:v>
                </c:pt>
                <c:pt idx="46">
                  <c:v>56327.838101351503</c:v>
                </c:pt>
                <c:pt idx="47">
                  <c:v>56713.2748676915</c:v>
                </c:pt>
                <c:pt idx="48">
                  <c:v>57027.681607331797</c:v>
                </c:pt>
                <c:pt idx="49">
                  <c:v>57283.853787830798</c:v>
                </c:pt>
                <c:pt idx="50">
                  <c:v>57659.937930950597</c:v>
                </c:pt>
                <c:pt idx="51">
                  <c:v>57798.755636923597</c:v>
                </c:pt>
                <c:pt idx="52">
                  <c:v>57997.5791468346</c:v>
                </c:pt>
                <c:pt idx="53">
                  <c:v>58221.983292196397</c:v>
                </c:pt>
              </c:numCache>
            </c:numRef>
          </c:val>
          <c:smooth val="0"/>
          <c:extLst>
            <c:ext xmlns:c16="http://schemas.microsoft.com/office/drawing/2014/chart" uri="{C3380CC4-5D6E-409C-BE32-E72D297353CC}">
              <c16:uniqueId val="{0000000B-F7AF-4D0B-98A6-453CF7167B87}"/>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in val="45000"/>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62-41A4-AB2B-21B03E56E785}"/>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62-41A4-AB2B-21B03E56E785}"/>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62-41A4-AB2B-21B03E56E785}"/>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62-41A4-AB2B-21B03E56E785}"/>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62-41A4-AB2B-21B03E56E785}"/>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62-41A4-AB2B-21B03E56E785}"/>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62-41A4-AB2B-21B03E56E785}"/>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62-41A4-AB2B-21B03E56E785}"/>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62-41A4-AB2B-21B03E56E785}"/>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62-41A4-AB2B-21B03E56E78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62-41A4-AB2B-21B03E56E78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62-41A4-AB2B-21B03E56E78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62-41A4-AB2B-21B03E56E78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62-41A4-AB2B-21B03E56E78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62-41A4-AB2B-21B03E56E78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62-41A4-AB2B-21B03E56E78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62-41A4-AB2B-21B03E56E785}"/>
              </c:ext>
            </c:extLst>
          </c:dPt>
          <c:dPt>
            <c:idx val="17"/>
            <c:invertIfNegative val="0"/>
            <c:bubble3D val="0"/>
            <c:spPr>
              <a:solidFill>
                <a:srgbClr val="94682A"/>
              </a:solidFill>
              <a:ln>
                <a:noFill/>
              </a:ln>
              <a:effectLst/>
            </c:spPr>
            <c:extLst>
              <c:ext xmlns:c16="http://schemas.microsoft.com/office/drawing/2014/chart" uri="{C3380CC4-5D6E-409C-BE32-E72D297353CC}">
                <c16:uniqueId val="{00000023-5362-41A4-AB2B-21B03E56E785}"/>
              </c:ext>
            </c:extLst>
          </c:dPt>
          <c:dPt>
            <c:idx val="18"/>
            <c:invertIfNegative val="0"/>
            <c:bubble3D val="0"/>
            <c:spPr>
              <a:solidFill>
                <a:srgbClr val="FBBB27"/>
              </a:solidFill>
              <a:ln>
                <a:noFill/>
              </a:ln>
              <a:effectLst/>
            </c:spPr>
            <c:extLst>
              <c:ext xmlns:c16="http://schemas.microsoft.com/office/drawing/2014/chart" uri="{C3380CC4-5D6E-409C-BE32-E72D297353CC}">
                <c16:uniqueId val="{00000025-5362-41A4-AB2B-21B03E56E78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'F144'!$A$6:$A$38</c:f>
              <c:strCache>
                <c:ptCount val="33"/>
                <c:pt idx="0">
                  <c:v>Chiapas</c:v>
                </c:pt>
                <c:pt idx="1">
                  <c:v>Guerrero</c:v>
                </c:pt>
                <c:pt idx="2">
                  <c:v>Tamaulipas</c:v>
                </c:pt>
                <c:pt idx="3">
                  <c:v>Tabasco</c:v>
                </c:pt>
                <c:pt idx="4">
                  <c:v>Michoacán</c:v>
                </c:pt>
                <c:pt idx="5">
                  <c:v>Veracruz</c:v>
                </c:pt>
                <c:pt idx="6">
                  <c:v>Colima</c:v>
                </c:pt>
                <c:pt idx="7">
                  <c:v>Hidalgo</c:v>
                </c:pt>
                <c:pt idx="8">
                  <c:v>Yucatán</c:v>
                </c:pt>
                <c:pt idx="9">
                  <c:v>Coahuila</c:v>
                </c:pt>
                <c:pt idx="10">
                  <c:v>Querétaro</c:v>
                </c:pt>
                <c:pt idx="11">
                  <c:v>Durango</c:v>
                </c:pt>
                <c:pt idx="12">
                  <c:v>Baja California Sur</c:v>
                </c:pt>
                <c:pt idx="13">
                  <c:v>Nuevo León</c:v>
                </c:pt>
                <c:pt idx="14">
                  <c:v>Guanajuato</c:v>
                </c:pt>
                <c:pt idx="15">
                  <c:v>San Luis Potosí</c:v>
                </c:pt>
                <c:pt idx="16">
                  <c:v>Zacatecas</c:v>
                </c:pt>
                <c:pt idx="17">
                  <c:v>Nacional</c:v>
                </c:pt>
                <c:pt idx="18">
                  <c:v>Jalisco</c:v>
                </c:pt>
                <c:pt idx="19">
                  <c:v>Ciudad de México</c:v>
                </c:pt>
                <c:pt idx="20">
                  <c:v>Tlaxcala</c:v>
                </c:pt>
                <c:pt idx="21">
                  <c:v>Chihuahua</c:v>
                </c:pt>
                <c:pt idx="22">
                  <c:v>Estado de México</c:v>
                </c:pt>
                <c:pt idx="23">
                  <c:v>Sinaloa</c:v>
                </c:pt>
                <c:pt idx="24">
                  <c:v>Baja California</c:v>
                </c:pt>
                <c:pt idx="25">
                  <c:v>Quintana Roo</c:v>
                </c:pt>
                <c:pt idx="26">
                  <c:v>Morelos</c:v>
                </c:pt>
                <c:pt idx="27">
                  <c:v>Nayarit</c:v>
                </c:pt>
                <c:pt idx="28">
                  <c:v>Sonora</c:v>
                </c:pt>
                <c:pt idx="29">
                  <c:v>Aguascalientes</c:v>
                </c:pt>
                <c:pt idx="30">
                  <c:v>Oaxaca</c:v>
                </c:pt>
                <c:pt idx="31">
                  <c:v>Puebla</c:v>
                </c:pt>
                <c:pt idx="32">
                  <c:v>Campeche</c:v>
                </c:pt>
              </c:strCache>
            </c:strRef>
          </c:cat>
          <c:val>
            <c:numRef>
              <c:f>'F144'!$B$6:$B$38</c:f>
              <c:numCache>
                <c:formatCode>0.0</c:formatCode>
                <c:ptCount val="33"/>
                <c:pt idx="0">
                  <c:v>-65.825486197646399</c:v>
                </c:pt>
                <c:pt idx="1">
                  <c:v>-40.327570916870201</c:v>
                </c:pt>
                <c:pt idx="2">
                  <c:v>-26.534722939988701</c:v>
                </c:pt>
                <c:pt idx="3">
                  <c:v>-23.994968297469999</c:v>
                </c:pt>
                <c:pt idx="4">
                  <c:v>-19.656918543947899</c:v>
                </c:pt>
                <c:pt idx="5">
                  <c:v>-7.2291328070517098</c:v>
                </c:pt>
                <c:pt idx="6">
                  <c:v>-6.78582773826448</c:v>
                </c:pt>
                <c:pt idx="7">
                  <c:v>-6.6323449298096397</c:v>
                </c:pt>
                <c:pt idx="8">
                  <c:v>-6.1756422736235601</c:v>
                </c:pt>
                <c:pt idx="9">
                  <c:v>-6.0397082867465004</c:v>
                </c:pt>
                <c:pt idx="10">
                  <c:v>-5.5211827885553904</c:v>
                </c:pt>
                <c:pt idx="11">
                  <c:v>-4.5734668730553203</c:v>
                </c:pt>
                <c:pt idx="12">
                  <c:v>-2.42655619572235</c:v>
                </c:pt>
                <c:pt idx="13">
                  <c:v>-1.8886513442595001</c:v>
                </c:pt>
                <c:pt idx="14">
                  <c:v>-1.16678163884988</c:v>
                </c:pt>
                <c:pt idx="15">
                  <c:v>-0.37859023836415201</c:v>
                </c:pt>
                <c:pt idx="16">
                  <c:v>-0.20832758228685999</c:v>
                </c:pt>
                <c:pt idx="17">
                  <c:v>1.0595968092460799</c:v>
                </c:pt>
                <c:pt idx="18">
                  <c:v>4.8689360994214104</c:v>
                </c:pt>
                <c:pt idx="19">
                  <c:v>4.9659594624609404</c:v>
                </c:pt>
                <c:pt idx="20">
                  <c:v>6.6203033559621298</c:v>
                </c:pt>
                <c:pt idx="21">
                  <c:v>6.9442765042506496</c:v>
                </c:pt>
                <c:pt idx="22">
                  <c:v>7.9930498120735196</c:v>
                </c:pt>
                <c:pt idx="23">
                  <c:v>10.447136283374499</c:v>
                </c:pt>
                <c:pt idx="24">
                  <c:v>10.975550367355099</c:v>
                </c:pt>
                <c:pt idx="25">
                  <c:v>11.7796755797999</c:v>
                </c:pt>
                <c:pt idx="26">
                  <c:v>12.3596395014695</c:v>
                </c:pt>
                <c:pt idx="27">
                  <c:v>15.1888649770209</c:v>
                </c:pt>
                <c:pt idx="28">
                  <c:v>17.203913617791802</c:v>
                </c:pt>
                <c:pt idx="29">
                  <c:v>25.5714650483866</c:v>
                </c:pt>
                <c:pt idx="30">
                  <c:v>26.280200924310599</c:v>
                </c:pt>
                <c:pt idx="31">
                  <c:v>29.946642231738402</c:v>
                </c:pt>
                <c:pt idx="32">
                  <c:v>252.74552929783999</c:v>
                </c:pt>
              </c:numCache>
            </c:numRef>
          </c:val>
          <c:extLst>
            <c:ext xmlns:c16="http://schemas.microsoft.com/office/drawing/2014/chart" uri="{C3380CC4-5D6E-409C-BE32-E72D297353CC}">
              <c16:uniqueId val="{00000026-5362-41A4-AB2B-21B03E56E78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6F2-4C9C-98A8-7B1FC2B530EB}"/>
              </c:ext>
            </c:extLst>
          </c:dPt>
          <c:dPt>
            <c:idx val="1"/>
            <c:invertIfNegative val="0"/>
            <c:bubble3D val="0"/>
            <c:extLst>
              <c:ext xmlns:c16="http://schemas.microsoft.com/office/drawing/2014/chart" uri="{C3380CC4-5D6E-409C-BE32-E72D297353CC}">
                <c16:uniqueId val="{00000001-F6F2-4C9C-98A8-7B1FC2B530EB}"/>
              </c:ext>
            </c:extLst>
          </c:dPt>
          <c:dPt>
            <c:idx val="2"/>
            <c:invertIfNegative val="0"/>
            <c:bubble3D val="0"/>
            <c:extLst>
              <c:ext xmlns:c16="http://schemas.microsoft.com/office/drawing/2014/chart" uri="{C3380CC4-5D6E-409C-BE32-E72D297353CC}">
                <c16:uniqueId val="{00000002-F6F2-4C9C-98A8-7B1FC2B530EB}"/>
              </c:ext>
            </c:extLst>
          </c:dPt>
          <c:dPt>
            <c:idx val="3"/>
            <c:invertIfNegative val="0"/>
            <c:bubble3D val="0"/>
            <c:extLst>
              <c:ext xmlns:c16="http://schemas.microsoft.com/office/drawing/2014/chart" uri="{C3380CC4-5D6E-409C-BE32-E72D297353CC}">
                <c16:uniqueId val="{00000003-F6F2-4C9C-98A8-7B1FC2B530EB}"/>
              </c:ext>
            </c:extLst>
          </c:dPt>
          <c:dPt>
            <c:idx val="4"/>
            <c:invertIfNegative val="0"/>
            <c:bubble3D val="0"/>
            <c:extLst>
              <c:ext xmlns:c16="http://schemas.microsoft.com/office/drawing/2014/chart" uri="{C3380CC4-5D6E-409C-BE32-E72D297353CC}">
                <c16:uniqueId val="{00000004-F6F2-4C9C-98A8-7B1FC2B530EB}"/>
              </c:ext>
            </c:extLst>
          </c:dPt>
          <c:dPt>
            <c:idx val="5"/>
            <c:invertIfNegative val="0"/>
            <c:bubble3D val="0"/>
            <c:extLst>
              <c:ext xmlns:c16="http://schemas.microsoft.com/office/drawing/2014/chart" uri="{C3380CC4-5D6E-409C-BE32-E72D297353CC}">
                <c16:uniqueId val="{00000005-F6F2-4C9C-98A8-7B1FC2B530EB}"/>
              </c:ext>
            </c:extLst>
          </c:dPt>
          <c:dPt>
            <c:idx val="6"/>
            <c:invertIfNegative val="0"/>
            <c:bubble3D val="0"/>
            <c:extLst>
              <c:ext xmlns:c16="http://schemas.microsoft.com/office/drawing/2014/chart" uri="{C3380CC4-5D6E-409C-BE32-E72D297353CC}">
                <c16:uniqueId val="{00000006-F6F2-4C9C-98A8-7B1FC2B530EB}"/>
              </c:ext>
            </c:extLst>
          </c:dPt>
          <c:dPt>
            <c:idx val="7"/>
            <c:invertIfNegative val="0"/>
            <c:bubble3D val="0"/>
            <c:extLst>
              <c:ext xmlns:c16="http://schemas.microsoft.com/office/drawing/2014/chart" uri="{C3380CC4-5D6E-409C-BE32-E72D297353CC}">
                <c16:uniqueId val="{00000007-F6F2-4C9C-98A8-7B1FC2B530EB}"/>
              </c:ext>
            </c:extLst>
          </c:dPt>
          <c:dPt>
            <c:idx val="8"/>
            <c:invertIfNegative val="0"/>
            <c:bubble3D val="0"/>
            <c:extLst>
              <c:ext xmlns:c16="http://schemas.microsoft.com/office/drawing/2014/chart" uri="{C3380CC4-5D6E-409C-BE32-E72D297353CC}">
                <c16:uniqueId val="{00000008-F6F2-4C9C-98A8-7B1FC2B530EB}"/>
              </c:ext>
            </c:extLst>
          </c:dPt>
          <c:dPt>
            <c:idx val="9"/>
            <c:invertIfNegative val="0"/>
            <c:bubble3D val="0"/>
            <c:extLst>
              <c:ext xmlns:c16="http://schemas.microsoft.com/office/drawing/2014/chart" uri="{C3380CC4-5D6E-409C-BE32-E72D297353CC}">
                <c16:uniqueId val="{00000009-F6F2-4C9C-98A8-7B1FC2B530EB}"/>
              </c:ext>
            </c:extLst>
          </c:dPt>
          <c:dPt>
            <c:idx val="10"/>
            <c:invertIfNegative val="0"/>
            <c:bubble3D val="0"/>
            <c:extLst>
              <c:ext xmlns:c16="http://schemas.microsoft.com/office/drawing/2014/chart" uri="{C3380CC4-5D6E-409C-BE32-E72D297353CC}">
                <c16:uniqueId val="{0000000A-F6F2-4C9C-98A8-7B1FC2B530EB}"/>
              </c:ext>
            </c:extLst>
          </c:dPt>
          <c:dPt>
            <c:idx val="11"/>
            <c:invertIfNegative val="0"/>
            <c:bubble3D val="0"/>
            <c:extLst>
              <c:ext xmlns:c16="http://schemas.microsoft.com/office/drawing/2014/chart" uri="{C3380CC4-5D6E-409C-BE32-E72D297353CC}">
                <c16:uniqueId val="{0000000B-F6F2-4C9C-98A8-7B1FC2B530EB}"/>
              </c:ext>
            </c:extLst>
          </c:dPt>
          <c:dPt>
            <c:idx val="12"/>
            <c:invertIfNegative val="0"/>
            <c:bubble3D val="0"/>
            <c:extLst>
              <c:ext xmlns:c16="http://schemas.microsoft.com/office/drawing/2014/chart" uri="{C3380CC4-5D6E-409C-BE32-E72D297353CC}">
                <c16:uniqueId val="{0000000C-F6F2-4C9C-98A8-7B1FC2B530EB}"/>
              </c:ext>
            </c:extLst>
          </c:dPt>
          <c:dPt>
            <c:idx val="13"/>
            <c:invertIfNegative val="0"/>
            <c:bubble3D val="0"/>
            <c:extLst>
              <c:ext xmlns:c16="http://schemas.microsoft.com/office/drawing/2014/chart" uri="{C3380CC4-5D6E-409C-BE32-E72D297353CC}">
                <c16:uniqueId val="{0000000D-F6F2-4C9C-98A8-7B1FC2B530EB}"/>
              </c:ext>
            </c:extLst>
          </c:dPt>
          <c:dPt>
            <c:idx val="14"/>
            <c:invertIfNegative val="0"/>
            <c:bubble3D val="0"/>
            <c:extLst>
              <c:ext xmlns:c16="http://schemas.microsoft.com/office/drawing/2014/chart" uri="{C3380CC4-5D6E-409C-BE32-E72D297353CC}">
                <c16:uniqueId val="{0000000E-F6F2-4C9C-98A8-7B1FC2B530EB}"/>
              </c:ext>
            </c:extLst>
          </c:dPt>
          <c:dPt>
            <c:idx val="15"/>
            <c:invertIfNegative val="0"/>
            <c:bubble3D val="0"/>
            <c:extLst>
              <c:ext xmlns:c16="http://schemas.microsoft.com/office/drawing/2014/chart" uri="{C3380CC4-5D6E-409C-BE32-E72D297353CC}">
                <c16:uniqueId val="{0000000F-F6F2-4C9C-98A8-7B1FC2B530EB}"/>
              </c:ext>
            </c:extLst>
          </c:dPt>
          <c:dPt>
            <c:idx val="16"/>
            <c:invertIfNegative val="0"/>
            <c:bubble3D val="0"/>
            <c:extLst>
              <c:ext xmlns:c16="http://schemas.microsoft.com/office/drawing/2014/chart" uri="{C3380CC4-5D6E-409C-BE32-E72D297353CC}">
                <c16:uniqueId val="{00000010-F6F2-4C9C-98A8-7B1FC2B530EB}"/>
              </c:ext>
            </c:extLst>
          </c:dPt>
          <c:dPt>
            <c:idx val="17"/>
            <c:invertIfNegative val="0"/>
            <c:bubble3D val="0"/>
            <c:extLst>
              <c:ext xmlns:c16="http://schemas.microsoft.com/office/drawing/2014/chart" uri="{C3380CC4-5D6E-409C-BE32-E72D297353CC}">
                <c16:uniqueId val="{00000011-F6F2-4C9C-98A8-7B1FC2B530EB}"/>
              </c:ext>
            </c:extLst>
          </c:dPt>
          <c:dPt>
            <c:idx val="31"/>
            <c:invertIfNegative val="0"/>
            <c:bubble3D val="0"/>
            <c:spPr>
              <a:solidFill>
                <a:srgbClr val="FFC000"/>
              </a:solidFill>
              <a:ln>
                <a:noFill/>
              </a:ln>
              <a:effectLst/>
            </c:spPr>
            <c:extLst>
              <c:ext xmlns:c16="http://schemas.microsoft.com/office/drawing/2014/chart" uri="{C3380CC4-5D6E-409C-BE32-E72D297353CC}">
                <c16:uniqueId val="{00000013-F6F2-4C9C-98A8-7B1FC2B530EB}"/>
              </c:ext>
            </c:extLst>
          </c:dPt>
          <c:dLbls>
            <c:dLbl>
              <c:idx val="0"/>
              <c:tx>
                <c:rich>
                  <a:bodyPr/>
                  <a:lstStyle/>
                  <a:p>
                    <a:fld id="{E23C0460-7749-4A79-8BB8-E2ECC229D200}" type="CELLRANGE">
                      <a:rPr lang="en-US"/>
                      <a:pPr/>
                      <a:t>[CELLRANGE]</a:t>
                    </a:fld>
                    <a:r>
                      <a:rPr lang="en-US" baseline="0"/>
                      <a:t>; </a:t>
                    </a:r>
                    <a:fld id="{A835F28F-4997-41FF-860E-F5433B5D196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6F2-4C9C-98A8-7B1FC2B530EB}"/>
                </c:ext>
              </c:extLst>
            </c:dLbl>
            <c:dLbl>
              <c:idx val="1"/>
              <c:tx>
                <c:rich>
                  <a:bodyPr/>
                  <a:lstStyle/>
                  <a:p>
                    <a:fld id="{7984BE9E-E92C-40BC-BF71-E0848EE80063}" type="CELLRANGE">
                      <a:rPr lang="en-US"/>
                      <a:pPr/>
                      <a:t>[CELLRANGE]</a:t>
                    </a:fld>
                    <a:r>
                      <a:rPr lang="en-US" baseline="0"/>
                      <a:t>; </a:t>
                    </a:r>
                    <a:fld id="{0D5F8F39-8E79-45D4-9F8A-9C268F9139BD}"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6F2-4C9C-98A8-7B1FC2B530EB}"/>
                </c:ext>
              </c:extLst>
            </c:dLbl>
            <c:dLbl>
              <c:idx val="2"/>
              <c:tx>
                <c:rich>
                  <a:bodyPr/>
                  <a:lstStyle/>
                  <a:p>
                    <a:fld id="{D9A82723-1012-4531-8178-89DF7FEC22BD}" type="CELLRANGE">
                      <a:rPr lang="en-US"/>
                      <a:pPr/>
                      <a:t>[CELLRANGE]</a:t>
                    </a:fld>
                    <a:r>
                      <a:rPr lang="en-US" baseline="0"/>
                      <a:t>; </a:t>
                    </a:r>
                    <a:fld id="{C9EE4AB7-8783-498F-8B23-EFCAA1B341B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6F2-4C9C-98A8-7B1FC2B530EB}"/>
                </c:ext>
              </c:extLst>
            </c:dLbl>
            <c:dLbl>
              <c:idx val="3"/>
              <c:tx>
                <c:rich>
                  <a:bodyPr/>
                  <a:lstStyle/>
                  <a:p>
                    <a:fld id="{EF71028E-6FE7-42DF-A7E0-F089450C23E7}" type="CELLRANGE">
                      <a:rPr lang="en-US"/>
                      <a:pPr/>
                      <a:t>[CELLRANGE]</a:t>
                    </a:fld>
                    <a:r>
                      <a:rPr lang="en-US" baseline="0"/>
                      <a:t>; </a:t>
                    </a:r>
                    <a:fld id="{84DE4613-200C-4BC8-873B-FB8C85DB28F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6F2-4C9C-98A8-7B1FC2B530EB}"/>
                </c:ext>
              </c:extLst>
            </c:dLbl>
            <c:dLbl>
              <c:idx val="4"/>
              <c:tx>
                <c:rich>
                  <a:bodyPr/>
                  <a:lstStyle/>
                  <a:p>
                    <a:fld id="{AA604D19-61BA-49F3-9F7C-E2E5A3A61EC4}" type="CELLRANGE">
                      <a:rPr lang="en-US"/>
                      <a:pPr/>
                      <a:t>[CELLRANGE]</a:t>
                    </a:fld>
                    <a:r>
                      <a:rPr lang="en-US" baseline="0"/>
                      <a:t>; </a:t>
                    </a:r>
                    <a:fld id="{07A82369-FFFF-47AD-8FCB-FF8D06BFA4D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6F2-4C9C-98A8-7B1FC2B530EB}"/>
                </c:ext>
              </c:extLst>
            </c:dLbl>
            <c:dLbl>
              <c:idx val="5"/>
              <c:tx>
                <c:rich>
                  <a:bodyPr/>
                  <a:lstStyle/>
                  <a:p>
                    <a:fld id="{3AAF0EA7-5D9C-47E4-8AD2-16F96F71624A}" type="CELLRANGE">
                      <a:rPr lang="en-US"/>
                      <a:pPr/>
                      <a:t>[CELLRANGE]</a:t>
                    </a:fld>
                    <a:r>
                      <a:rPr lang="en-US" baseline="0"/>
                      <a:t>; </a:t>
                    </a:r>
                    <a:fld id="{8BA43F63-19FF-476F-A0C8-2C66FA5873E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F2-4C9C-98A8-7B1FC2B530EB}"/>
                </c:ext>
              </c:extLst>
            </c:dLbl>
            <c:dLbl>
              <c:idx val="6"/>
              <c:tx>
                <c:rich>
                  <a:bodyPr/>
                  <a:lstStyle/>
                  <a:p>
                    <a:fld id="{2565ABA1-8D48-44AF-986A-4DF855441B85}" type="CELLRANGE">
                      <a:rPr lang="en-US"/>
                      <a:pPr/>
                      <a:t>[CELLRANGE]</a:t>
                    </a:fld>
                    <a:r>
                      <a:rPr lang="en-US" baseline="0"/>
                      <a:t>; </a:t>
                    </a:r>
                    <a:fld id="{896E523E-6CA3-4ABE-89D2-89100362DC9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6F2-4C9C-98A8-7B1FC2B530EB}"/>
                </c:ext>
              </c:extLst>
            </c:dLbl>
            <c:dLbl>
              <c:idx val="7"/>
              <c:tx>
                <c:rich>
                  <a:bodyPr/>
                  <a:lstStyle/>
                  <a:p>
                    <a:fld id="{C796B779-B8B3-4E49-BD08-DE66A86989A8}" type="CELLRANGE">
                      <a:rPr lang="en-US"/>
                      <a:pPr/>
                      <a:t>[CELLRANGE]</a:t>
                    </a:fld>
                    <a:r>
                      <a:rPr lang="en-US" baseline="0"/>
                      <a:t>; </a:t>
                    </a:r>
                    <a:fld id="{97B0F7EF-0006-4A31-BBED-EF998906F040}"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6F2-4C9C-98A8-7B1FC2B530EB}"/>
                </c:ext>
              </c:extLst>
            </c:dLbl>
            <c:dLbl>
              <c:idx val="8"/>
              <c:tx>
                <c:rich>
                  <a:bodyPr/>
                  <a:lstStyle/>
                  <a:p>
                    <a:fld id="{6E80812D-DEBF-4146-850F-2CD8469AD77F}" type="CELLRANGE">
                      <a:rPr lang="en-US"/>
                      <a:pPr/>
                      <a:t>[CELLRANGE]</a:t>
                    </a:fld>
                    <a:r>
                      <a:rPr lang="en-US" baseline="0"/>
                      <a:t>; </a:t>
                    </a:r>
                    <a:fld id="{84A4D488-0C6B-4FF2-976E-57709FA7453D}"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6F2-4C9C-98A8-7B1FC2B530EB}"/>
                </c:ext>
              </c:extLst>
            </c:dLbl>
            <c:dLbl>
              <c:idx val="9"/>
              <c:tx>
                <c:rich>
                  <a:bodyPr/>
                  <a:lstStyle/>
                  <a:p>
                    <a:fld id="{8DE21258-B993-4E47-BD1D-E7B49A21C250}" type="CELLRANGE">
                      <a:rPr lang="en-US"/>
                      <a:pPr/>
                      <a:t>[CELLRANGE]</a:t>
                    </a:fld>
                    <a:r>
                      <a:rPr lang="en-US" baseline="0"/>
                      <a:t>; </a:t>
                    </a:r>
                    <a:fld id="{C427FB58-64DB-487E-A1FA-581EF3293E9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6F2-4C9C-98A8-7B1FC2B530EB}"/>
                </c:ext>
              </c:extLst>
            </c:dLbl>
            <c:dLbl>
              <c:idx val="10"/>
              <c:tx>
                <c:rich>
                  <a:bodyPr/>
                  <a:lstStyle/>
                  <a:p>
                    <a:fld id="{E1ADEA25-2BB0-4FFD-BE09-3643754B75C1}" type="CELLRANGE">
                      <a:rPr lang="en-US"/>
                      <a:pPr/>
                      <a:t>[CELLRANGE]</a:t>
                    </a:fld>
                    <a:r>
                      <a:rPr lang="en-US" baseline="0"/>
                      <a:t>; </a:t>
                    </a:r>
                    <a:fld id="{EB97DB96-80E6-424B-B32B-1471B28FE59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6F2-4C9C-98A8-7B1FC2B530EB}"/>
                </c:ext>
              </c:extLst>
            </c:dLbl>
            <c:dLbl>
              <c:idx val="11"/>
              <c:tx>
                <c:rich>
                  <a:bodyPr/>
                  <a:lstStyle/>
                  <a:p>
                    <a:fld id="{17B61FF8-27A2-45ED-ABAE-8591220FD864}" type="CELLRANGE">
                      <a:rPr lang="en-US"/>
                      <a:pPr/>
                      <a:t>[CELLRANGE]</a:t>
                    </a:fld>
                    <a:r>
                      <a:rPr lang="en-US" baseline="0"/>
                      <a:t>; </a:t>
                    </a:r>
                    <a:fld id="{EF727750-1387-4EB9-BAFF-AAB09B3A879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6F2-4C9C-98A8-7B1FC2B530EB}"/>
                </c:ext>
              </c:extLst>
            </c:dLbl>
            <c:dLbl>
              <c:idx val="12"/>
              <c:tx>
                <c:rich>
                  <a:bodyPr/>
                  <a:lstStyle/>
                  <a:p>
                    <a:fld id="{AABFD4E7-6DAC-422A-A633-E4152D4B2A82}" type="CELLRANGE">
                      <a:rPr lang="en-US"/>
                      <a:pPr/>
                      <a:t>[CELLRANGE]</a:t>
                    </a:fld>
                    <a:r>
                      <a:rPr lang="en-US" baseline="0"/>
                      <a:t>; </a:t>
                    </a:r>
                    <a:fld id="{B11271DD-77F8-421A-8D1B-BA4CD8742A7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6F2-4C9C-98A8-7B1FC2B530EB}"/>
                </c:ext>
              </c:extLst>
            </c:dLbl>
            <c:dLbl>
              <c:idx val="13"/>
              <c:tx>
                <c:rich>
                  <a:bodyPr/>
                  <a:lstStyle/>
                  <a:p>
                    <a:fld id="{17A466DD-DB09-41F9-B2AB-3AE1BA4EB512}" type="CELLRANGE">
                      <a:rPr lang="en-US"/>
                      <a:pPr/>
                      <a:t>[CELLRANGE]</a:t>
                    </a:fld>
                    <a:r>
                      <a:rPr lang="en-US" baseline="0"/>
                      <a:t>; </a:t>
                    </a:r>
                    <a:fld id="{B990CFAE-4A30-4060-8377-720342FCC12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F2-4C9C-98A8-7B1FC2B530EB}"/>
                </c:ext>
              </c:extLst>
            </c:dLbl>
            <c:dLbl>
              <c:idx val="14"/>
              <c:tx>
                <c:rich>
                  <a:bodyPr/>
                  <a:lstStyle/>
                  <a:p>
                    <a:fld id="{5D1080BD-AD1F-4E07-9BD5-386DA964D97F}" type="CELLRANGE">
                      <a:rPr lang="en-US"/>
                      <a:pPr/>
                      <a:t>[CELLRANGE]</a:t>
                    </a:fld>
                    <a:r>
                      <a:rPr lang="en-US" baseline="0"/>
                      <a:t>; </a:t>
                    </a:r>
                    <a:fld id="{08A2F59B-F464-42B1-ACAC-509789575F7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6F2-4C9C-98A8-7B1FC2B530EB}"/>
                </c:ext>
              </c:extLst>
            </c:dLbl>
            <c:dLbl>
              <c:idx val="15"/>
              <c:tx>
                <c:rich>
                  <a:bodyPr/>
                  <a:lstStyle/>
                  <a:p>
                    <a:fld id="{8837C1FB-8284-4AF7-8EAA-7A7FE42370E7}" type="CELLRANGE">
                      <a:rPr lang="en-US"/>
                      <a:pPr/>
                      <a:t>[CELLRANGE]</a:t>
                    </a:fld>
                    <a:r>
                      <a:rPr lang="en-US" baseline="0"/>
                      <a:t>; </a:t>
                    </a:r>
                    <a:fld id="{CCB8E996-C2B2-4EA3-8967-A2B77BB88AB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6F2-4C9C-98A8-7B1FC2B530EB}"/>
                </c:ext>
              </c:extLst>
            </c:dLbl>
            <c:dLbl>
              <c:idx val="16"/>
              <c:tx>
                <c:rich>
                  <a:bodyPr/>
                  <a:lstStyle/>
                  <a:p>
                    <a:fld id="{0AAFB5C2-7E7B-48E3-9F40-B6624BF69643}" type="CELLRANGE">
                      <a:rPr lang="en-US"/>
                      <a:pPr/>
                      <a:t>[CELLRANGE]</a:t>
                    </a:fld>
                    <a:r>
                      <a:rPr lang="en-US" baseline="0"/>
                      <a:t>; </a:t>
                    </a:r>
                    <a:fld id="{3017BD4F-91E2-488C-B803-E518413DB5F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6F2-4C9C-98A8-7B1FC2B530EB}"/>
                </c:ext>
              </c:extLst>
            </c:dLbl>
            <c:dLbl>
              <c:idx val="17"/>
              <c:tx>
                <c:rich>
                  <a:bodyPr/>
                  <a:lstStyle/>
                  <a:p>
                    <a:fld id="{640E05E6-8921-4B0D-8F60-91E20AD8C34D}" type="CELLRANGE">
                      <a:rPr lang="en-US"/>
                      <a:pPr/>
                      <a:t>[CELLRANGE]</a:t>
                    </a:fld>
                    <a:r>
                      <a:rPr lang="en-US" baseline="0"/>
                      <a:t>; </a:t>
                    </a:r>
                    <a:fld id="{F79D635D-75E5-4BD6-B63D-924A03F93B1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6F2-4C9C-98A8-7B1FC2B530EB}"/>
                </c:ext>
              </c:extLst>
            </c:dLbl>
            <c:dLbl>
              <c:idx val="18"/>
              <c:tx>
                <c:rich>
                  <a:bodyPr/>
                  <a:lstStyle/>
                  <a:p>
                    <a:fld id="{1CEF7EDB-5925-4CBB-9D7F-0F5EDAE57C88}" type="CELLRANGE">
                      <a:rPr lang="en-US"/>
                      <a:pPr/>
                      <a:t>[CELLRANGE]</a:t>
                    </a:fld>
                    <a:r>
                      <a:rPr lang="en-US" baseline="0"/>
                      <a:t>; </a:t>
                    </a:r>
                    <a:fld id="{1B85BD36-69BC-46CD-8F44-C5EAB4051FA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6F2-4C9C-98A8-7B1FC2B530EB}"/>
                </c:ext>
              </c:extLst>
            </c:dLbl>
            <c:dLbl>
              <c:idx val="19"/>
              <c:tx>
                <c:rich>
                  <a:bodyPr/>
                  <a:lstStyle/>
                  <a:p>
                    <a:fld id="{9EFE4847-A5F5-441B-A0D5-0DF4CE7A0589}" type="CELLRANGE">
                      <a:rPr lang="en-US"/>
                      <a:pPr/>
                      <a:t>[CELLRANGE]</a:t>
                    </a:fld>
                    <a:r>
                      <a:rPr lang="en-US" baseline="0"/>
                      <a:t>; </a:t>
                    </a:r>
                    <a:fld id="{E3C70085-C776-4BA9-8B1A-EAFCCED62B3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6F2-4C9C-98A8-7B1FC2B530EB}"/>
                </c:ext>
              </c:extLst>
            </c:dLbl>
            <c:dLbl>
              <c:idx val="20"/>
              <c:tx>
                <c:rich>
                  <a:bodyPr/>
                  <a:lstStyle/>
                  <a:p>
                    <a:fld id="{B085CBE4-146D-4AAD-8369-F45EE33CDD99}" type="CELLRANGE">
                      <a:rPr lang="en-US"/>
                      <a:pPr/>
                      <a:t>[CELLRANGE]</a:t>
                    </a:fld>
                    <a:r>
                      <a:rPr lang="en-US" baseline="0"/>
                      <a:t>; </a:t>
                    </a:r>
                    <a:fld id="{D5F0BB06-B61E-4DD5-95AC-A234B2E8BCC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6F2-4C9C-98A8-7B1FC2B530EB}"/>
                </c:ext>
              </c:extLst>
            </c:dLbl>
            <c:dLbl>
              <c:idx val="21"/>
              <c:tx>
                <c:rich>
                  <a:bodyPr/>
                  <a:lstStyle/>
                  <a:p>
                    <a:fld id="{5C6DE385-6283-41FC-9013-1F2E0E577C88}" type="CELLRANGE">
                      <a:rPr lang="en-US"/>
                      <a:pPr/>
                      <a:t>[CELLRANGE]</a:t>
                    </a:fld>
                    <a:r>
                      <a:rPr lang="en-US" baseline="0"/>
                      <a:t>; </a:t>
                    </a:r>
                    <a:fld id="{3104A46B-DB5E-4197-A563-D35E9280561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6F2-4C9C-98A8-7B1FC2B530EB}"/>
                </c:ext>
              </c:extLst>
            </c:dLbl>
            <c:dLbl>
              <c:idx val="22"/>
              <c:tx>
                <c:rich>
                  <a:bodyPr/>
                  <a:lstStyle/>
                  <a:p>
                    <a:fld id="{C079989F-AF2C-47F6-94B7-2E7933EB5393}" type="CELLRANGE">
                      <a:rPr lang="en-US"/>
                      <a:pPr/>
                      <a:t>[CELLRANGE]</a:t>
                    </a:fld>
                    <a:r>
                      <a:rPr lang="en-US" baseline="0"/>
                      <a:t>; </a:t>
                    </a:r>
                    <a:fld id="{E8D91B51-31CF-4761-9B4B-F070DCA01F1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6F2-4C9C-98A8-7B1FC2B530EB}"/>
                </c:ext>
              </c:extLst>
            </c:dLbl>
            <c:dLbl>
              <c:idx val="23"/>
              <c:tx>
                <c:rich>
                  <a:bodyPr/>
                  <a:lstStyle/>
                  <a:p>
                    <a:fld id="{6FD2DE0F-A31E-4D73-9769-0F98B90904E6}" type="CELLRANGE">
                      <a:rPr lang="en-US"/>
                      <a:pPr/>
                      <a:t>[CELLRANGE]</a:t>
                    </a:fld>
                    <a:r>
                      <a:rPr lang="en-US" baseline="0"/>
                      <a:t>; </a:t>
                    </a:r>
                    <a:fld id="{A9079C14-C8B0-42D1-9919-8E29EF750D3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6F2-4C9C-98A8-7B1FC2B530EB}"/>
                </c:ext>
              </c:extLst>
            </c:dLbl>
            <c:dLbl>
              <c:idx val="24"/>
              <c:tx>
                <c:rich>
                  <a:bodyPr/>
                  <a:lstStyle/>
                  <a:p>
                    <a:fld id="{85D711C2-04ED-4CE6-8D84-6448B084595B}" type="CELLRANGE">
                      <a:rPr lang="en-US"/>
                      <a:pPr/>
                      <a:t>[CELLRANGE]</a:t>
                    </a:fld>
                    <a:r>
                      <a:rPr lang="en-US" baseline="0"/>
                      <a:t>; </a:t>
                    </a:r>
                    <a:fld id="{83C7C33B-6C99-46EB-B7FA-7764B588684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6F2-4C9C-98A8-7B1FC2B530EB}"/>
                </c:ext>
              </c:extLst>
            </c:dLbl>
            <c:dLbl>
              <c:idx val="25"/>
              <c:tx>
                <c:rich>
                  <a:bodyPr/>
                  <a:lstStyle/>
                  <a:p>
                    <a:fld id="{5D084444-DB90-465A-BC8A-35539459B70F}" type="CELLRANGE">
                      <a:rPr lang="en-US"/>
                      <a:pPr/>
                      <a:t>[CELLRANGE]</a:t>
                    </a:fld>
                    <a:r>
                      <a:rPr lang="en-US" baseline="0"/>
                      <a:t>; </a:t>
                    </a:r>
                    <a:fld id="{FEC63FAB-C29D-4E1B-874F-CD4B9311283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6F2-4C9C-98A8-7B1FC2B530EB}"/>
                </c:ext>
              </c:extLst>
            </c:dLbl>
            <c:dLbl>
              <c:idx val="26"/>
              <c:tx>
                <c:rich>
                  <a:bodyPr/>
                  <a:lstStyle/>
                  <a:p>
                    <a:fld id="{67DBDDA7-5BBF-4167-B6C6-DBE894112A3A}" type="CELLRANGE">
                      <a:rPr lang="en-US"/>
                      <a:pPr/>
                      <a:t>[CELLRANGE]</a:t>
                    </a:fld>
                    <a:r>
                      <a:rPr lang="en-US" baseline="0"/>
                      <a:t>; </a:t>
                    </a:r>
                    <a:fld id="{3AA9ACE1-FF89-4351-811F-5192CF03B63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6F2-4C9C-98A8-7B1FC2B530EB}"/>
                </c:ext>
              </c:extLst>
            </c:dLbl>
            <c:dLbl>
              <c:idx val="27"/>
              <c:tx>
                <c:rich>
                  <a:bodyPr/>
                  <a:lstStyle/>
                  <a:p>
                    <a:fld id="{661AE147-56DB-459B-ADD4-933EA1B8DECD}" type="CELLRANGE">
                      <a:rPr lang="en-US"/>
                      <a:pPr/>
                      <a:t>[CELLRANGE]</a:t>
                    </a:fld>
                    <a:r>
                      <a:rPr lang="en-US" baseline="0"/>
                      <a:t>; </a:t>
                    </a:r>
                    <a:fld id="{56FCE46F-C17D-4534-AE7D-DE9B9364731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6F2-4C9C-98A8-7B1FC2B530EB}"/>
                </c:ext>
              </c:extLst>
            </c:dLbl>
            <c:dLbl>
              <c:idx val="28"/>
              <c:tx>
                <c:rich>
                  <a:bodyPr/>
                  <a:lstStyle/>
                  <a:p>
                    <a:fld id="{16026F42-7E37-48E5-8942-0DE45E63E24C}" type="CELLRANGE">
                      <a:rPr lang="en-US"/>
                      <a:pPr/>
                      <a:t>[CELLRANGE]</a:t>
                    </a:fld>
                    <a:r>
                      <a:rPr lang="en-US" baseline="0"/>
                      <a:t>; </a:t>
                    </a:r>
                    <a:fld id="{BBC1DA8D-E1C5-4E84-951C-EE99EE6B518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6F2-4C9C-98A8-7B1FC2B530EB}"/>
                </c:ext>
              </c:extLst>
            </c:dLbl>
            <c:dLbl>
              <c:idx val="29"/>
              <c:tx>
                <c:rich>
                  <a:bodyPr/>
                  <a:lstStyle/>
                  <a:p>
                    <a:fld id="{5D13DCDD-FF29-4853-B3B7-F448835EE657}" type="CELLRANGE">
                      <a:rPr lang="en-US"/>
                      <a:pPr/>
                      <a:t>[CELLRANGE]</a:t>
                    </a:fld>
                    <a:r>
                      <a:rPr lang="en-US" baseline="0"/>
                      <a:t>; </a:t>
                    </a:r>
                    <a:fld id="{ACEA91AA-DAE2-46E6-BF7D-3F78FC62775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6F2-4C9C-98A8-7B1FC2B530EB}"/>
                </c:ext>
              </c:extLst>
            </c:dLbl>
            <c:dLbl>
              <c:idx val="30"/>
              <c:tx>
                <c:rich>
                  <a:bodyPr/>
                  <a:lstStyle/>
                  <a:p>
                    <a:fld id="{FDB9EBA2-27C4-4F35-8274-A00B74AF789F}" type="CELLRANGE">
                      <a:rPr lang="en-US"/>
                      <a:pPr/>
                      <a:t>[CELLRANGE]</a:t>
                    </a:fld>
                    <a:r>
                      <a:rPr lang="en-US" baseline="0"/>
                      <a:t>; </a:t>
                    </a:r>
                    <a:fld id="{F54C2358-9CEE-4802-BE2D-8AF1F4999EE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6F2-4C9C-98A8-7B1FC2B530EB}"/>
                </c:ext>
              </c:extLst>
            </c:dLbl>
            <c:dLbl>
              <c:idx val="31"/>
              <c:tx>
                <c:rich>
                  <a:bodyPr/>
                  <a:lstStyle/>
                  <a:p>
                    <a:fld id="{473D41AC-C446-47B4-A68D-4B8294E0855C}" type="CELLRANGE">
                      <a:rPr lang="en-US"/>
                      <a:pPr/>
                      <a:t>[CELLRANGE]</a:t>
                    </a:fld>
                    <a:r>
                      <a:rPr lang="en-US" baseline="0"/>
                      <a:t>; </a:t>
                    </a:r>
                    <a:fld id="{99610807-F555-4BC6-BE63-3CA1A804145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6F2-4C9C-98A8-7B1FC2B530EB}"/>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'F15'!$A$7:$A$38</c:f>
              <c:strCache>
                <c:ptCount val="32"/>
                <c:pt idx="0">
                  <c:v>Campeche</c:v>
                </c:pt>
                <c:pt idx="1">
                  <c:v>Baja California Sur</c:v>
                </c:pt>
                <c:pt idx="2">
                  <c:v>Tlaxcala</c:v>
                </c:pt>
                <c:pt idx="3">
                  <c:v>Quintana Roo</c:v>
                </c:pt>
                <c:pt idx="4">
                  <c:v>Tabasco</c:v>
                </c:pt>
                <c:pt idx="5">
                  <c:v>Yucatán</c:v>
                </c:pt>
                <c:pt idx="6">
                  <c:v>Colima</c:v>
                </c:pt>
                <c:pt idx="7">
                  <c:v>Nayarit</c:v>
                </c:pt>
                <c:pt idx="8">
                  <c:v>Sonora</c:v>
                </c:pt>
                <c:pt idx="9">
                  <c:v>Aguascalientes</c:v>
                </c:pt>
                <c:pt idx="10">
                  <c:v>Coahuila</c:v>
                </c:pt>
                <c:pt idx="11">
                  <c:v>Tamaulipas</c:v>
                </c:pt>
                <c:pt idx="12">
                  <c:v>Morelos</c:v>
                </c:pt>
                <c:pt idx="13">
                  <c:v>Sinaloa</c:v>
                </c:pt>
                <c:pt idx="14">
                  <c:v>Querétaro</c:v>
                </c:pt>
                <c:pt idx="15">
                  <c:v>Durango</c:v>
                </c:pt>
                <c:pt idx="16">
                  <c:v>Baja California</c:v>
                </c:pt>
                <c:pt idx="17">
                  <c:v>Nuevo León</c:v>
                </c:pt>
                <c:pt idx="18">
                  <c:v>Chihuahua</c:v>
                </c:pt>
                <c:pt idx="19">
                  <c:v>Hidalgo</c:v>
                </c:pt>
                <c:pt idx="20">
                  <c:v>Zacatecas</c:v>
                </c:pt>
                <c:pt idx="21">
                  <c:v>San Luis Potosí</c:v>
                </c:pt>
                <c:pt idx="22">
                  <c:v>Veracruz</c:v>
                </c:pt>
                <c:pt idx="23">
                  <c:v>Puebla</c:v>
                </c:pt>
                <c:pt idx="24">
                  <c:v>Oaxaca</c:v>
                </c:pt>
                <c:pt idx="25">
                  <c:v>Guerrero</c:v>
                </c:pt>
                <c:pt idx="26">
                  <c:v>Ciudad de México</c:v>
                </c:pt>
                <c:pt idx="27">
                  <c:v>Estado de México</c:v>
                </c:pt>
                <c:pt idx="28">
                  <c:v>Chiapas</c:v>
                </c:pt>
                <c:pt idx="29">
                  <c:v>Michoacán</c:v>
                </c:pt>
                <c:pt idx="30">
                  <c:v>Guanajuato</c:v>
                </c:pt>
                <c:pt idx="31">
                  <c:v>Jalisco</c:v>
                </c:pt>
              </c:strCache>
            </c:strRef>
          </c:cat>
          <c:val>
            <c:numRef>
              <c:f>'F15'!$K$7:$K$38</c:f>
              <c:numCache>
                <c:formatCode>0.0%</c:formatCode>
                <c:ptCount val="32"/>
                <c:pt idx="0">
                  <c:v>2.7563593158884672E-3</c:v>
                </c:pt>
                <c:pt idx="1">
                  <c:v>3.4468521688742204E-3</c:v>
                </c:pt>
                <c:pt idx="2">
                  <c:v>6.2863743483358575E-3</c:v>
                </c:pt>
                <c:pt idx="3">
                  <c:v>6.3012693870097966E-3</c:v>
                </c:pt>
                <c:pt idx="4">
                  <c:v>6.5807795499055978E-3</c:v>
                </c:pt>
                <c:pt idx="5">
                  <c:v>6.8656570857516209E-3</c:v>
                </c:pt>
                <c:pt idx="6">
                  <c:v>7.8473803540888669E-3</c:v>
                </c:pt>
                <c:pt idx="7">
                  <c:v>1.3957438319897843E-2</c:v>
                </c:pt>
                <c:pt idx="8">
                  <c:v>1.4747741821688696E-2</c:v>
                </c:pt>
                <c:pt idx="9">
                  <c:v>1.5046552039136251E-2</c:v>
                </c:pt>
                <c:pt idx="10">
                  <c:v>1.7177293274167442E-2</c:v>
                </c:pt>
                <c:pt idx="11">
                  <c:v>1.8062939574575013E-2</c:v>
                </c:pt>
                <c:pt idx="12">
                  <c:v>1.8227453027921767E-2</c:v>
                </c:pt>
                <c:pt idx="13">
                  <c:v>1.8771240994003738E-2</c:v>
                </c:pt>
                <c:pt idx="14">
                  <c:v>1.9721609941366822E-2</c:v>
                </c:pt>
                <c:pt idx="15">
                  <c:v>2.1696594841703255E-2</c:v>
                </c:pt>
                <c:pt idx="16">
                  <c:v>2.3634031280870972E-2</c:v>
                </c:pt>
                <c:pt idx="17">
                  <c:v>2.3748799802660581E-2</c:v>
                </c:pt>
                <c:pt idx="18">
                  <c:v>2.7016957806413212E-2</c:v>
                </c:pt>
                <c:pt idx="19">
                  <c:v>2.7448421174679834E-2</c:v>
                </c:pt>
                <c:pt idx="20">
                  <c:v>2.8596529697405008E-2</c:v>
                </c:pt>
                <c:pt idx="21">
                  <c:v>3.2547405634977662E-2</c:v>
                </c:pt>
                <c:pt idx="22">
                  <c:v>4.0837767878581233E-2</c:v>
                </c:pt>
                <c:pt idx="23">
                  <c:v>5.0185168579411986E-2</c:v>
                </c:pt>
                <c:pt idx="24">
                  <c:v>5.0229347713880268E-2</c:v>
                </c:pt>
                <c:pt idx="25">
                  <c:v>5.0987222097279315E-2</c:v>
                </c:pt>
                <c:pt idx="26">
                  <c:v>5.4087767924053426E-2</c:v>
                </c:pt>
                <c:pt idx="27">
                  <c:v>6.5209973332953239E-2</c:v>
                </c:pt>
                <c:pt idx="28">
                  <c:v>6.7978545654575034E-2</c:v>
                </c:pt>
                <c:pt idx="29">
                  <c:v>8.6029993164453783E-2</c:v>
                </c:pt>
                <c:pt idx="30">
                  <c:v>8.6397815297320463E-2</c:v>
                </c:pt>
                <c:pt idx="31">
                  <c:v>8.7570726837375698E-2</c:v>
                </c:pt>
              </c:numCache>
            </c:numRef>
          </c:val>
          <c:extLst>
            <c:ext xmlns:c15="http://schemas.microsoft.com/office/drawing/2012/chart" uri="{02D57815-91ED-43cb-92C2-25804820EDAC}">
              <c15:datalabelsRange>
                <c15:f>'F15'!$J$7:$J$38</c15:f>
                <c15:dlblRangeCache>
                  <c:ptCount val="32"/>
                  <c:pt idx="0">
                    <c:v>83</c:v>
                  </c:pt>
                  <c:pt idx="1">
                    <c:v>104</c:v>
                  </c:pt>
                  <c:pt idx="2">
                    <c:v>190</c:v>
                  </c:pt>
                  <c:pt idx="3">
                    <c:v>191</c:v>
                  </c:pt>
                  <c:pt idx="4">
                    <c:v>199</c:v>
                  </c:pt>
                  <c:pt idx="5">
                    <c:v>208</c:v>
                  </c:pt>
                  <c:pt idx="6">
                    <c:v>237</c:v>
                  </c:pt>
                  <c:pt idx="7">
                    <c:v>422</c:v>
                  </c:pt>
                  <c:pt idx="8">
                    <c:v>446</c:v>
                  </c:pt>
                  <c:pt idx="9">
                    <c:v>455</c:v>
                  </c:pt>
                  <c:pt idx="10">
                    <c:v>519</c:v>
                  </c:pt>
                  <c:pt idx="11">
                    <c:v>546</c:v>
                  </c:pt>
                  <c:pt idx="12">
                    <c:v>551</c:v>
                  </c:pt>
                  <c:pt idx="13">
                    <c:v>568</c:v>
                  </c:pt>
                  <c:pt idx="14">
                    <c:v>596</c:v>
                  </c:pt>
                  <c:pt idx="15">
                    <c:v>656</c:v>
                  </c:pt>
                  <c:pt idx="16">
                    <c:v>715</c:v>
                  </c:pt>
                  <c:pt idx="17">
                    <c:v>718</c:v>
                  </c:pt>
                  <c:pt idx="18">
                    <c:v>817</c:v>
                  </c:pt>
                  <c:pt idx="19">
                    <c:v>830</c:v>
                  </c:pt>
                  <c:pt idx="20">
                    <c:v>865</c:v>
                  </c:pt>
                  <c:pt idx="21">
                    <c:v>984</c:v>
                  </c:pt>
                  <c:pt idx="22">
                    <c:v>1,235</c:v>
                  </c:pt>
                  <c:pt idx="23">
                    <c:v>1,518</c:v>
                  </c:pt>
                  <c:pt idx="24">
                    <c:v>1,519</c:v>
                  </c:pt>
                  <c:pt idx="25">
                    <c:v>1,542</c:v>
                  </c:pt>
                  <c:pt idx="26">
                    <c:v>1,636</c:v>
                  </c:pt>
                  <c:pt idx="27">
                    <c:v>1,972</c:v>
                  </c:pt>
                  <c:pt idx="28">
                    <c:v>2,056</c:v>
                  </c:pt>
                  <c:pt idx="29">
                    <c:v>2,601</c:v>
                  </c:pt>
                  <c:pt idx="30">
                    <c:v>2,613</c:v>
                  </c:pt>
                  <c:pt idx="31">
                    <c:v>2,648</c:v>
                  </c:pt>
                </c15:dlblRangeCache>
              </c15:datalabelsRange>
            </c:ext>
            <c:ext xmlns:c16="http://schemas.microsoft.com/office/drawing/2014/chart" uri="{C3380CC4-5D6E-409C-BE32-E72D297353CC}">
              <c16:uniqueId val="{00000021-F6F2-4C9C-98A8-7B1FC2B530EB}"/>
            </c:ext>
          </c:extLst>
        </c:ser>
        <c:dLbls>
          <c:showLegendKey val="0"/>
          <c:showVal val="0"/>
          <c:showCatName val="0"/>
          <c:showSerName val="0"/>
          <c:showPercent val="0"/>
          <c:showBubbleSize val="0"/>
        </c:dLbls>
        <c:gapWidth val="50"/>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ax val="0.1"/>
        </c:scaling>
        <c:delete val="0"/>
        <c:axPos val="b"/>
        <c:numFmt formatCode="0.0%" sourceLinked="1"/>
        <c:majorTickMark val="out"/>
        <c:minorTickMark val="none"/>
        <c:tickLblPos val="nextTo"/>
        <c:spPr>
          <a:ln>
            <a:noFill/>
          </a:ln>
        </c:spPr>
        <c:txPr>
          <a:bodyPr/>
          <a:lstStyle/>
          <a:p>
            <a:pPr>
              <a:defRPr>
                <a:solidFill>
                  <a:schemeClr val="bg1"/>
                </a:solidFill>
              </a:defRPr>
            </a:pPr>
            <a:endParaRPr lang="es-MX"/>
          </a:p>
        </c:txPr>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'F145'!$C$5</c:f>
              <c:strCache>
                <c:ptCount val="1"/>
                <c:pt idx="0">
                  <c:v>Exportaciones</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4C27-4F79-AF01-BCA111E1FCAC}"/>
              </c:ext>
            </c:extLst>
          </c:dPt>
          <c:dPt>
            <c:idx val="17"/>
            <c:invertIfNegative val="0"/>
            <c:bubble3D val="0"/>
            <c:spPr>
              <a:solidFill>
                <a:srgbClr val="7C878E"/>
              </a:solidFill>
              <a:ln>
                <a:noFill/>
              </a:ln>
              <a:effectLst/>
            </c:spPr>
            <c:extLst>
              <c:ext xmlns:c16="http://schemas.microsoft.com/office/drawing/2014/chart" uri="{C3380CC4-5D6E-409C-BE32-E72D297353CC}">
                <c16:uniqueId val="{00000003-4C27-4F79-AF01-BCA111E1FCAC}"/>
              </c:ext>
            </c:extLst>
          </c:dPt>
          <c:dPt>
            <c:idx val="29"/>
            <c:invertIfNegative val="0"/>
            <c:bubble3D val="0"/>
            <c:spPr>
              <a:solidFill>
                <a:srgbClr val="7C878E"/>
              </a:solidFill>
              <a:ln>
                <a:noFill/>
              </a:ln>
              <a:effectLst/>
            </c:spPr>
            <c:extLst>
              <c:ext xmlns:c16="http://schemas.microsoft.com/office/drawing/2014/chart" uri="{C3380CC4-5D6E-409C-BE32-E72D297353CC}">
                <c16:uniqueId val="{00000005-4C27-4F79-AF01-BCA111E1FCAC}"/>
              </c:ext>
            </c:extLst>
          </c:dPt>
          <c:dPt>
            <c:idx val="41"/>
            <c:invertIfNegative val="0"/>
            <c:bubble3D val="0"/>
            <c:spPr>
              <a:solidFill>
                <a:srgbClr val="7C878E"/>
              </a:solidFill>
              <a:ln>
                <a:noFill/>
              </a:ln>
              <a:effectLst/>
            </c:spPr>
            <c:extLst>
              <c:ext xmlns:c16="http://schemas.microsoft.com/office/drawing/2014/chart" uri="{C3380CC4-5D6E-409C-BE32-E72D297353CC}">
                <c16:uniqueId val="{00000007-4C27-4F79-AF01-BCA111E1FCAC}"/>
              </c:ext>
            </c:extLst>
          </c:dPt>
          <c:dPt>
            <c:idx val="53"/>
            <c:invertIfNegative val="0"/>
            <c:bubble3D val="0"/>
            <c:spPr>
              <a:solidFill>
                <a:srgbClr val="7C878E"/>
              </a:solidFill>
              <a:ln>
                <a:noFill/>
              </a:ln>
              <a:effectLst/>
            </c:spPr>
            <c:extLst>
              <c:ext xmlns:c16="http://schemas.microsoft.com/office/drawing/2014/chart" uri="{C3380CC4-5D6E-409C-BE32-E72D297353CC}">
                <c16:uniqueId val="{00000009-4C27-4F79-AF01-BCA111E1FCAC}"/>
              </c:ext>
            </c:extLst>
          </c:dPt>
          <c:dPt>
            <c:idx val="65"/>
            <c:invertIfNegative val="0"/>
            <c:bubble3D val="0"/>
            <c:spPr>
              <a:solidFill>
                <a:srgbClr val="7C878E"/>
              </a:solidFill>
              <a:ln>
                <a:noFill/>
              </a:ln>
              <a:effectLst/>
            </c:spPr>
            <c:extLst>
              <c:ext xmlns:c16="http://schemas.microsoft.com/office/drawing/2014/chart" uri="{C3380CC4-5D6E-409C-BE32-E72D297353CC}">
                <c16:uniqueId val="{0000000B-4C27-4F79-AF01-BCA111E1FCAC}"/>
              </c:ext>
            </c:extLst>
          </c:dPt>
          <c:dPt>
            <c:idx val="77"/>
            <c:invertIfNegative val="0"/>
            <c:bubble3D val="0"/>
            <c:spPr>
              <a:solidFill>
                <a:srgbClr val="7C878E"/>
              </a:solidFill>
              <a:ln>
                <a:noFill/>
              </a:ln>
              <a:effectLst/>
            </c:spPr>
            <c:extLst>
              <c:ext xmlns:c16="http://schemas.microsoft.com/office/drawing/2014/chart" uri="{C3380CC4-5D6E-409C-BE32-E72D297353CC}">
                <c16:uniqueId val="{0000000D-4C27-4F79-AF01-BCA111E1FCAC}"/>
              </c:ext>
            </c:extLst>
          </c:dPt>
          <c:dPt>
            <c:idx val="89"/>
            <c:invertIfNegative val="0"/>
            <c:bubble3D val="0"/>
            <c:spPr>
              <a:solidFill>
                <a:srgbClr val="7C878E"/>
              </a:solidFill>
              <a:ln>
                <a:noFill/>
              </a:ln>
              <a:effectLst/>
            </c:spPr>
            <c:extLst>
              <c:ext xmlns:c16="http://schemas.microsoft.com/office/drawing/2014/chart" uri="{C3380CC4-5D6E-409C-BE32-E72D297353CC}">
                <c16:uniqueId val="{0000000F-4C27-4F79-AF01-BCA111E1FCAC}"/>
              </c:ext>
            </c:extLst>
          </c:dPt>
          <c:dPt>
            <c:idx val="101"/>
            <c:invertIfNegative val="0"/>
            <c:bubble3D val="0"/>
            <c:spPr>
              <a:solidFill>
                <a:srgbClr val="7C878E"/>
              </a:solidFill>
              <a:ln>
                <a:noFill/>
              </a:ln>
              <a:effectLst/>
            </c:spPr>
            <c:extLst>
              <c:ext xmlns:c16="http://schemas.microsoft.com/office/drawing/2014/chart" uri="{C3380CC4-5D6E-409C-BE32-E72D297353CC}">
                <c16:uniqueId val="{00000011-4C27-4F79-AF01-BCA111E1FCAC}"/>
              </c:ext>
            </c:extLst>
          </c:dPt>
          <c:dPt>
            <c:idx val="113"/>
            <c:invertIfNegative val="0"/>
            <c:bubble3D val="0"/>
            <c:spPr>
              <a:solidFill>
                <a:srgbClr val="7C878E"/>
              </a:solidFill>
              <a:ln>
                <a:noFill/>
              </a:ln>
              <a:effectLst/>
            </c:spPr>
            <c:extLst>
              <c:ext xmlns:c16="http://schemas.microsoft.com/office/drawing/2014/chart" uri="{C3380CC4-5D6E-409C-BE32-E72D297353CC}">
                <c16:uniqueId val="{00000013-4C27-4F79-AF01-BCA111E1FCAC}"/>
              </c:ext>
            </c:extLst>
          </c:dPt>
          <c:dPt>
            <c:idx val="125"/>
            <c:invertIfNegative val="0"/>
            <c:bubble3D val="0"/>
            <c:spPr>
              <a:solidFill>
                <a:srgbClr val="FBBB27"/>
              </a:solidFill>
              <a:ln>
                <a:noFill/>
              </a:ln>
              <a:effectLst/>
            </c:spPr>
            <c:extLst>
              <c:ext xmlns:c16="http://schemas.microsoft.com/office/drawing/2014/chart" uri="{C3380CC4-5D6E-409C-BE32-E72D297353CC}">
                <c16:uniqueId val="{00000015-4C27-4F79-AF01-BCA111E1FCAC}"/>
              </c:ext>
            </c:extLst>
          </c:dPt>
          <c:cat>
            <c:multiLvlStrRef>
              <c:f>'F145'!$A$6:$B$131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'F145'!$C$6:$C$131</c:f>
              <c:numCache>
                <c:formatCode>#,##0</c:formatCode>
                <c:ptCount val="126"/>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pt idx="118">
                  <c:v>16641</c:v>
                </c:pt>
                <c:pt idx="119">
                  <c:v>17420</c:v>
                </c:pt>
                <c:pt idx="120">
                  <c:v>16528</c:v>
                </c:pt>
                <c:pt idx="121">
                  <c:v>16345</c:v>
                </c:pt>
                <c:pt idx="122">
                  <c:v>18302</c:v>
                </c:pt>
                <c:pt idx="123">
                  <c:v>17642</c:v>
                </c:pt>
                <c:pt idx="124">
                  <c:v>20421</c:v>
                </c:pt>
                <c:pt idx="125">
                  <c:v>21023</c:v>
                </c:pt>
              </c:numCache>
            </c:numRef>
          </c:val>
          <c:extLst>
            <c:ext xmlns:c16="http://schemas.microsoft.com/office/drawing/2014/chart" uri="{C3380CC4-5D6E-409C-BE32-E72D297353CC}">
              <c16:uniqueId val="{00000016-4C27-4F79-AF01-BCA111E1FCAC}"/>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'F145'!$D$5</c:f>
              <c:strCache>
                <c:ptCount val="1"/>
                <c:pt idx="0">
                  <c:v>Promedio</c:v>
                </c:pt>
              </c:strCache>
            </c:strRef>
          </c:tx>
          <c:spPr>
            <a:ln w="28575" cap="rnd">
              <a:solidFill>
                <a:srgbClr val="B69630"/>
              </a:solidFill>
              <a:round/>
            </a:ln>
            <a:effectLst/>
          </c:spPr>
          <c:marker>
            <c:symbol val="none"/>
          </c:marker>
          <c:cat>
            <c:multiLvlStrRef>
              <c:f>'F145'!$A$6:$B$131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'F145'!$D$6:$D$131</c:f>
              <c:numCache>
                <c:formatCode>#,##0</c:formatCode>
                <c:ptCount val="126"/>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pt idx="118">
                  <c:v>16024</c:v>
                </c:pt>
                <c:pt idx="119">
                  <c:v>16274</c:v>
                </c:pt>
                <c:pt idx="120">
                  <c:v>16465</c:v>
                </c:pt>
                <c:pt idx="121">
                  <c:v>16566</c:v>
                </c:pt>
                <c:pt idx="122">
                  <c:v>16762</c:v>
                </c:pt>
                <c:pt idx="123">
                  <c:v>16964</c:v>
                </c:pt>
                <c:pt idx="124">
                  <c:v>17308</c:v>
                </c:pt>
                <c:pt idx="125">
                  <c:v>17718</c:v>
                </c:pt>
              </c:numCache>
            </c:numRef>
          </c:val>
          <c:smooth val="0"/>
          <c:extLst>
            <c:ext xmlns:c16="http://schemas.microsoft.com/office/drawing/2014/chart" uri="{C3380CC4-5D6E-409C-BE32-E72D297353CC}">
              <c16:uniqueId val="{00000017-4C27-4F79-AF01-BCA111E1FCAC}"/>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'F146'!$C$5</c:f>
              <c:strCache>
                <c:ptCount val="1"/>
                <c:pt idx="0">
                  <c:v>Exportaciones</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EADA-4F81-93AB-019229087CEF}"/>
              </c:ext>
            </c:extLst>
          </c:dPt>
          <c:dPt>
            <c:idx val="17"/>
            <c:invertIfNegative val="0"/>
            <c:bubble3D val="0"/>
            <c:spPr>
              <a:solidFill>
                <a:srgbClr val="7C878E"/>
              </a:solidFill>
              <a:ln>
                <a:noFill/>
              </a:ln>
              <a:effectLst/>
            </c:spPr>
            <c:extLst>
              <c:ext xmlns:c16="http://schemas.microsoft.com/office/drawing/2014/chart" uri="{C3380CC4-5D6E-409C-BE32-E72D297353CC}">
                <c16:uniqueId val="{00000003-EADA-4F81-93AB-019229087CEF}"/>
              </c:ext>
            </c:extLst>
          </c:dPt>
          <c:dPt>
            <c:idx val="29"/>
            <c:invertIfNegative val="0"/>
            <c:bubble3D val="0"/>
            <c:spPr>
              <a:solidFill>
                <a:srgbClr val="7C878E"/>
              </a:solidFill>
              <a:ln>
                <a:noFill/>
              </a:ln>
              <a:effectLst/>
            </c:spPr>
            <c:extLst>
              <c:ext xmlns:c16="http://schemas.microsoft.com/office/drawing/2014/chart" uri="{C3380CC4-5D6E-409C-BE32-E72D297353CC}">
                <c16:uniqueId val="{00000005-EADA-4F81-93AB-019229087CEF}"/>
              </c:ext>
            </c:extLst>
          </c:dPt>
          <c:dPt>
            <c:idx val="41"/>
            <c:invertIfNegative val="0"/>
            <c:bubble3D val="0"/>
            <c:spPr>
              <a:solidFill>
                <a:srgbClr val="7C878E"/>
              </a:solidFill>
              <a:ln>
                <a:noFill/>
              </a:ln>
              <a:effectLst/>
            </c:spPr>
            <c:extLst>
              <c:ext xmlns:c16="http://schemas.microsoft.com/office/drawing/2014/chart" uri="{C3380CC4-5D6E-409C-BE32-E72D297353CC}">
                <c16:uniqueId val="{00000007-EADA-4F81-93AB-019229087CEF}"/>
              </c:ext>
            </c:extLst>
          </c:dPt>
          <c:dPt>
            <c:idx val="53"/>
            <c:invertIfNegative val="0"/>
            <c:bubble3D val="0"/>
            <c:spPr>
              <a:solidFill>
                <a:srgbClr val="7C878E"/>
              </a:solidFill>
              <a:ln>
                <a:noFill/>
              </a:ln>
              <a:effectLst/>
            </c:spPr>
            <c:extLst>
              <c:ext xmlns:c16="http://schemas.microsoft.com/office/drawing/2014/chart" uri="{C3380CC4-5D6E-409C-BE32-E72D297353CC}">
                <c16:uniqueId val="{00000009-EADA-4F81-93AB-019229087CEF}"/>
              </c:ext>
            </c:extLst>
          </c:dPt>
          <c:dPt>
            <c:idx val="65"/>
            <c:invertIfNegative val="0"/>
            <c:bubble3D val="0"/>
            <c:spPr>
              <a:solidFill>
                <a:srgbClr val="7C878E"/>
              </a:solidFill>
              <a:ln>
                <a:noFill/>
              </a:ln>
              <a:effectLst/>
            </c:spPr>
            <c:extLst>
              <c:ext xmlns:c16="http://schemas.microsoft.com/office/drawing/2014/chart" uri="{C3380CC4-5D6E-409C-BE32-E72D297353CC}">
                <c16:uniqueId val="{0000000B-EADA-4F81-93AB-019229087CEF}"/>
              </c:ext>
            </c:extLst>
          </c:dPt>
          <c:dPt>
            <c:idx val="77"/>
            <c:invertIfNegative val="0"/>
            <c:bubble3D val="0"/>
            <c:spPr>
              <a:solidFill>
                <a:srgbClr val="7C878E"/>
              </a:solidFill>
              <a:ln>
                <a:noFill/>
              </a:ln>
              <a:effectLst/>
            </c:spPr>
            <c:extLst>
              <c:ext xmlns:c16="http://schemas.microsoft.com/office/drawing/2014/chart" uri="{C3380CC4-5D6E-409C-BE32-E72D297353CC}">
                <c16:uniqueId val="{0000000D-EADA-4F81-93AB-019229087CEF}"/>
              </c:ext>
            </c:extLst>
          </c:dPt>
          <c:dPt>
            <c:idx val="89"/>
            <c:invertIfNegative val="0"/>
            <c:bubble3D val="0"/>
            <c:spPr>
              <a:solidFill>
                <a:srgbClr val="7C878E"/>
              </a:solidFill>
              <a:ln>
                <a:noFill/>
              </a:ln>
              <a:effectLst/>
            </c:spPr>
            <c:extLst>
              <c:ext xmlns:c16="http://schemas.microsoft.com/office/drawing/2014/chart" uri="{C3380CC4-5D6E-409C-BE32-E72D297353CC}">
                <c16:uniqueId val="{0000000F-EADA-4F81-93AB-019229087CEF}"/>
              </c:ext>
            </c:extLst>
          </c:dPt>
          <c:dPt>
            <c:idx val="101"/>
            <c:invertIfNegative val="0"/>
            <c:bubble3D val="0"/>
            <c:spPr>
              <a:solidFill>
                <a:srgbClr val="7C878E"/>
              </a:solidFill>
              <a:ln>
                <a:noFill/>
              </a:ln>
              <a:effectLst/>
            </c:spPr>
            <c:extLst>
              <c:ext xmlns:c16="http://schemas.microsoft.com/office/drawing/2014/chart" uri="{C3380CC4-5D6E-409C-BE32-E72D297353CC}">
                <c16:uniqueId val="{00000011-EADA-4F81-93AB-019229087CEF}"/>
              </c:ext>
            </c:extLst>
          </c:dPt>
          <c:dPt>
            <c:idx val="113"/>
            <c:invertIfNegative val="0"/>
            <c:bubble3D val="0"/>
            <c:spPr>
              <a:solidFill>
                <a:srgbClr val="7C878E"/>
              </a:solidFill>
              <a:ln>
                <a:noFill/>
              </a:ln>
              <a:effectLst/>
            </c:spPr>
            <c:extLst>
              <c:ext xmlns:c16="http://schemas.microsoft.com/office/drawing/2014/chart" uri="{C3380CC4-5D6E-409C-BE32-E72D297353CC}">
                <c16:uniqueId val="{00000013-EADA-4F81-93AB-019229087CEF}"/>
              </c:ext>
            </c:extLst>
          </c:dPt>
          <c:dPt>
            <c:idx val="125"/>
            <c:invertIfNegative val="0"/>
            <c:bubble3D val="0"/>
            <c:spPr>
              <a:solidFill>
                <a:srgbClr val="FBBB27"/>
              </a:solidFill>
              <a:ln>
                <a:noFill/>
              </a:ln>
              <a:effectLst/>
            </c:spPr>
            <c:extLst>
              <c:ext xmlns:c16="http://schemas.microsoft.com/office/drawing/2014/chart" uri="{C3380CC4-5D6E-409C-BE32-E72D297353CC}">
                <c16:uniqueId val="{00000015-EADA-4F81-93AB-019229087CEF}"/>
              </c:ext>
            </c:extLst>
          </c:dPt>
          <c:cat>
            <c:multiLvlStrRef>
              <c:f>'F146'!$A$6:$B$131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'F146'!$C$6:$C$131</c:f>
              <c:numCache>
                <c:formatCode>#,##0</c:formatCode>
                <c:ptCount val="126"/>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pt idx="118">
                  <c:v>1826</c:v>
                </c:pt>
                <c:pt idx="119">
                  <c:v>1849</c:v>
                </c:pt>
                <c:pt idx="120">
                  <c:v>1879</c:v>
                </c:pt>
                <c:pt idx="121">
                  <c:v>1856</c:v>
                </c:pt>
                <c:pt idx="122">
                  <c:v>1893</c:v>
                </c:pt>
                <c:pt idx="123">
                  <c:v>1837</c:v>
                </c:pt>
                <c:pt idx="124">
                  <c:v>1814</c:v>
                </c:pt>
                <c:pt idx="125">
                  <c:v>1837</c:v>
                </c:pt>
              </c:numCache>
            </c:numRef>
          </c:val>
          <c:extLst>
            <c:ext xmlns:c16="http://schemas.microsoft.com/office/drawing/2014/chart" uri="{C3380CC4-5D6E-409C-BE32-E72D297353CC}">
              <c16:uniqueId val="{00000016-EADA-4F81-93AB-019229087CE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'F146'!$D$5</c:f>
              <c:strCache>
                <c:ptCount val="1"/>
                <c:pt idx="0">
                  <c:v>Promedio</c:v>
                </c:pt>
              </c:strCache>
            </c:strRef>
          </c:tx>
          <c:spPr>
            <a:ln w="28575" cap="rnd">
              <a:solidFill>
                <a:srgbClr val="B69630"/>
              </a:solidFill>
              <a:round/>
            </a:ln>
            <a:effectLst/>
          </c:spPr>
          <c:marker>
            <c:symbol val="none"/>
          </c:marker>
          <c:cat>
            <c:multiLvlStrRef>
              <c:f>'F146'!$A$6:$B$131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'F146'!$D$6:$D$131</c:f>
              <c:numCache>
                <c:formatCode>#,##0</c:formatCode>
                <c:ptCount val="126"/>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pt idx="118">
                  <c:v>1747</c:v>
                </c:pt>
                <c:pt idx="119">
                  <c:v>1764</c:v>
                </c:pt>
                <c:pt idx="120">
                  <c:v>1784</c:v>
                </c:pt>
                <c:pt idx="121">
                  <c:v>1798</c:v>
                </c:pt>
                <c:pt idx="122">
                  <c:v>1811</c:v>
                </c:pt>
                <c:pt idx="123">
                  <c:v>1816</c:v>
                </c:pt>
                <c:pt idx="124">
                  <c:v>1818</c:v>
                </c:pt>
                <c:pt idx="125">
                  <c:v>1823</c:v>
                </c:pt>
              </c:numCache>
            </c:numRef>
          </c:val>
          <c:smooth val="0"/>
          <c:extLst>
            <c:ext xmlns:c16="http://schemas.microsoft.com/office/drawing/2014/chart" uri="{C3380CC4-5D6E-409C-BE32-E72D297353CC}">
              <c16:uniqueId val="{00000017-EADA-4F81-93AB-019229087CE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'F147'!$C$5</c:f>
              <c:strCache>
                <c:ptCount val="1"/>
                <c:pt idx="0">
                  <c:v>Exportaciones</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955A-4335-8093-BFE8FE043613}"/>
              </c:ext>
            </c:extLst>
          </c:dPt>
          <c:dPt>
            <c:idx val="10"/>
            <c:invertIfNegative val="0"/>
            <c:bubble3D val="0"/>
            <c:extLst>
              <c:ext xmlns:c16="http://schemas.microsoft.com/office/drawing/2014/chart" uri="{C3380CC4-5D6E-409C-BE32-E72D297353CC}">
                <c16:uniqueId val="{00000002-955A-4335-8093-BFE8FE043613}"/>
              </c:ext>
            </c:extLst>
          </c:dPt>
          <c:dPt>
            <c:idx val="11"/>
            <c:invertIfNegative val="0"/>
            <c:bubble3D val="0"/>
            <c:spPr>
              <a:solidFill>
                <a:srgbClr val="C9D0D6"/>
              </a:solidFill>
              <a:ln>
                <a:noFill/>
              </a:ln>
              <a:effectLst/>
            </c:spPr>
            <c:extLst>
              <c:ext xmlns:c16="http://schemas.microsoft.com/office/drawing/2014/chart" uri="{C3380CC4-5D6E-409C-BE32-E72D297353CC}">
                <c16:uniqueId val="{00000004-955A-4335-8093-BFE8FE043613}"/>
              </c:ext>
            </c:extLst>
          </c:dPt>
          <c:dPt>
            <c:idx val="17"/>
            <c:invertIfNegative val="0"/>
            <c:bubble3D val="0"/>
            <c:spPr>
              <a:solidFill>
                <a:srgbClr val="7C878E"/>
              </a:solidFill>
              <a:ln>
                <a:noFill/>
              </a:ln>
              <a:effectLst/>
            </c:spPr>
            <c:extLst>
              <c:ext xmlns:c16="http://schemas.microsoft.com/office/drawing/2014/chart" uri="{C3380CC4-5D6E-409C-BE32-E72D297353CC}">
                <c16:uniqueId val="{00000006-955A-4335-8093-BFE8FE043613}"/>
              </c:ext>
            </c:extLst>
          </c:dPt>
          <c:dPt>
            <c:idx val="22"/>
            <c:invertIfNegative val="0"/>
            <c:bubble3D val="0"/>
            <c:extLst>
              <c:ext xmlns:c16="http://schemas.microsoft.com/office/drawing/2014/chart" uri="{C3380CC4-5D6E-409C-BE32-E72D297353CC}">
                <c16:uniqueId val="{00000007-955A-4335-8093-BFE8FE043613}"/>
              </c:ext>
            </c:extLst>
          </c:dPt>
          <c:dPt>
            <c:idx val="23"/>
            <c:invertIfNegative val="0"/>
            <c:bubble3D val="0"/>
            <c:spPr>
              <a:solidFill>
                <a:srgbClr val="C9D0D6"/>
              </a:solidFill>
              <a:ln>
                <a:noFill/>
              </a:ln>
              <a:effectLst/>
            </c:spPr>
            <c:extLst>
              <c:ext xmlns:c16="http://schemas.microsoft.com/office/drawing/2014/chart" uri="{C3380CC4-5D6E-409C-BE32-E72D297353CC}">
                <c16:uniqueId val="{00000009-955A-4335-8093-BFE8FE043613}"/>
              </c:ext>
            </c:extLst>
          </c:dPt>
          <c:dPt>
            <c:idx val="29"/>
            <c:invertIfNegative val="0"/>
            <c:bubble3D val="0"/>
            <c:spPr>
              <a:solidFill>
                <a:srgbClr val="7C878E"/>
              </a:solidFill>
              <a:ln>
                <a:noFill/>
              </a:ln>
              <a:effectLst/>
            </c:spPr>
            <c:extLst>
              <c:ext xmlns:c16="http://schemas.microsoft.com/office/drawing/2014/chart" uri="{C3380CC4-5D6E-409C-BE32-E72D297353CC}">
                <c16:uniqueId val="{0000000B-955A-4335-8093-BFE8FE043613}"/>
              </c:ext>
            </c:extLst>
          </c:dPt>
          <c:dPt>
            <c:idx val="34"/>
            <c:invertIfNegative val="0"/>
            <c:bubble3D val="0"/>
            <c:extLst>
              <c:ext xmlns:c16="http://schemas.microsoft.com/office/drawing/2014/chart" uri="{C3380CC4-5D6E-409C-BE32-E72D297353CC}">
                <c16:uniqueId val="{0000000C-955A-4335-8093-BFE8FE043613}"/>
              </c:ext>
            </c:extLst>
          </c:dPt>
          <c:dPt>
            <c:idx val="35"/>
            <c:invertIfNegative val="0"/>
            <c:bubble3D val="0"/>
            <c:spPr>
              <a:solidFill>
                <a:srgbClr val="C9D0D6"/>
              </a:solidFill>
              <a:ln>
                <a:noFill/>
              </a:ln>
              <a:effectLst/>
            </c:spPr>
            <c:extLst>
              <c:ext xmlns:c16="http://schemas.microsoft.com/office/drawing/2014/chart" uri="{C3380CC4-5D6E-409C-BE32-E72D297353CC}">
                <c16:uniqueId val="{0000000E-955A-4335-8093-BFE8FE043613}"/>
              </c:ext>
            </c:extLst>
          </c:dPt>
          <c:dPt>
            <c:idx val="41"/>
            <c:invertIfNegative val="0"/>
            <c:bubble3D val="0"/>
            <c:spPr>
              <a:solidFill>
                <a:srgbClr val="7C878E"/>
              </a:solidFill>
              <a:ln>
                <a:noFill/>
              </a:ln>
              <a:effectLst/>
            </c:spPr>
            <c:extLst>
              <c:ext xmlns:c16="http://schemas.microsoft.com/office/drawing/2014/chart" uri="{C3380CC4-5D6E-409C-BE32-E72D297353CC}">
                <c16:uniqueId val="{00000010-955A-4335-8093-BFE8FE043613}"/>
              </c:ext>
            </c:extLst>
          </c:dPt>
          <c:dPt>
            <c:idx val="46"/>
            <c:invertIfNegative val="0"/>
            <c:bubble3D val="0"/>
            <c:extLst>
              <c:ext xmlns:c16="http://schemas.microsoft.com/office/drawing/2014/chart" uri="{C3380CC4-5D6E-409C-BE32-E72D297353CC}">
                <c16:uniqueId val="{00000011-955A-4335-8093-BFE8FE043613}"/>
              </c:ext>
            </c:extLst>
          </c:dPt>
          <c:dPt>
            <c:idx val="47"/>
            <c:invertIfNegative val="0"/>
            <c:bubble3D val="0"/>
            <c:spPr>
              <a:solidFill>
                <a:srgbClr val="C9D0D6"/>
              </a:solidFill>
              <a:ln>
                <a:noFill/>
              </a:ln>
              <a:effectLst/>
            </c:spPr>
            <c:extLst>
              <c:ext xmlns:c16="http://schemas.microsoft.com/office/drawing/2014/chart" uri="{C3380CC4-5D6E-409C-BE32-E72D297353CC}">
                <c16:uniqueId val="{00000013-955A-4335-8093-BFE8FE043613}"/>
              </c:ext>
            </c:extLst>
          </c:dPt>
          <c:dPt>
            <c:idx val="53"/>
            <c:invertIfNegative val="0"/>
            <c:bubble3D val="0"/>
            <c:spPr>
              <a:solidFill>
                <a:srgbClr val="7C878E"/>
              </a:solidFill>
              <a:ln>
                <a:noFill/>
              </a:ln>
              <a:effectLst/>
            </c:spPr>
            <c:extLst>
              <c:ext xmlns:c16="http://schemas.microsoft.com/office/drawing/2014/chart" uri="{C3380CC4-5D6E-409C-BE32-E72D297353CC}">
                <c16:uniqueId val="{00000015-955A-4335-8093-BFE8FE043613}"/>
              </c:ext>
            </c:extLst>
          </c:dPt>
          <c:dPt>
            <c:idx val="58"/>
            <c:invertIfNegative val="0"/>
            <c:bubble3D val="0"/>
            <c:extLst>
              <c:ext xmlns:c16="http://schemas.microsoft.com/office/drawing/2014/chart" uri="{C3380CC4-5D6E-409C-BE32-E72D297353CC}">
                <c16:uniqueId val="{00000016-955A-4335-8093-BFE8FE043613}"/>
              </c:ext>
            </c:extLst>
          </c:dPt>
          <c:dPt>
            <c:idx val="59"/>
            <c:invertIfNegative val="0"/>
            <c:bubble3D val="0"/>
            <c:spPr>
              <a:solidFill>
                <a:srgbClr val="C9D0D6"/>
              </a:solidFill>
              <a:ln>
                <a:noFill/>
              </a:ln>
              <a:effectLst/>
            </c:spPr>
            <c:extLst>
              <c:ext xmlns:c16="http://schemas.microsoft.com/office/drawing/2014/chart" uri="{C3380CC4-5D6E-409C-BE32-E72D297353CC}">
                <c16:uniqueId val="{00000018-955A-4335-8093-BFE8FE043613}"/>
              </c:ext>
            </c:extLst>
          </c:dPt>
          <c:dPt>
            <c:idx val="65"/>
            <c:invertIfNegative val="0"/>
            <c:bubble3D val="0"/>
            <c:spPr>
              <a:solidFill>
                <a:srgbClr val="7C878E"/>
              </a:solidFill>
              <a:ln>
                <a:noFill/>
              </a:ln>
              <a:effectLst/>
            </c:spPr>
            <c:extLst>
              <c:ext xmlns:c16="http://schemas.microsoft.com/office/drawing/2014/chart" uri="{C3380CC4-5D6E-409C-BE32-E72D297353CC}">
                <c16:uniqueId val="{0000001A-955A-4335-8093-BFE8FE043613}"/>
              </c:ext>
            </c:extLst>
          </c:dPt>
          <c:dPt>
            <c:idx val="70"/>
            <c:invertIfNegative val="0"/>
            <c:bubble3D val="0"/>
            <c:extLst>
              <c:ext xmlns:c16="http://schemas.microsoft.com/office/drawing/2014/chart" uri="{C3380CC4-5D6E-409C-BE32-E72D297353CC}">
                <c16:uniqueId val="{0000001B-955A-4335-8093-BFE8FE043613}"/>
              </c:ext>
            </c:extLst>
          </c:dPt>
          <c:dPt>
            <c:idx val="71"/>
            <c:invertIfNegative val="0"/>
            <c:bubble3D val="0"/>
            <c:spPr>
              <a:solidFill>
                <a:srgbClr val="C9D0D6"/>
              </a:solidFill>
              <a:ln>
                <a:noFill/>
              </a:ln>
              <a:effectLst/>
            </c:spPr>
            <c:extLst>
              <c:ext xmlns:c16="http://schemas.microsoft.com/office/drawing/2014/chart" uri="{C3380CC4-5D6E-409C-BE32-E72D297353CC}">
                <c16:uniqueId val="{0000001D-955A-4335-8093-BFE8FE043613}"/>
              </c:ext>
            </c:extLst>
          </c:dPt>
          <c:dPt>
            <c:idx val="77"/>
            <c:invertIfNegative val="0"/>
            <c:bubble3D val="0"/>
            <c:spPr>
              <a:solidFill>
                <a:srgbClr val="7C878E"/>
              </a:solidFill>
              <a:ln>
                <a:noFill/>
              </a:ln>
              <a:effectLst/>
            </c:spPr>
            <c:extLst>
              <c:ext xmlns:c16="http://schemas.microsoft.com/office/drawing/2014/chart" uri="{C3380CC4-5D6E-409C-BE32-E72D297353CC}">
                <c16:uniqueId val="{0000001F-955A-4335-8093-BFE8FE043613}"/>
              </c:ext>
            </c:extLst>
          </c:dPt>
          <c:dPt>
            <c:idx val="89"/>
            <c:invertIfNegative val="0"/>
            <c:bubble3D val="0"/>
            <c:spPr>
              <a:solidFill>
                <a:srgbClr val="7C878E"/>
              </a:solidFill>
              <a:ln>
                <a:noFill/>
              </a:ln>
              <a:effectLst/>
            </c:spPr>
            <c:extLst>
              <c:ext xmlns:c16="http://schemas.microsoft.com/office/drawing/2014/chart" uri="{C3380CC4-5D6E-409C-BE32-E72D297353CC}">
                <c16:uniqueId val="{00000021-955A-4335-8093-BFE8FE043613}"/>
              </c:ext>
            </c:extLst>
          </c:dPt>
          <c:dPt>
            <c:idx val="101"/>
            <c:invertIfNegative val="0"/>
            <c:bubble3D val="0"/>
            <c:spPr>
              <a:solidFill>
                <a:srgbClr val="7C878E"/>
              </a:solidFill>
              <a:ln>
                <a:noFill/>
              </a:ln>
              <a:effectLst/>
            </c:spPr>
            <c:extLst>
              <c:ext xmlns:c16="http://schemas.microsoft.com/office/drawing/2014/chart" uri="{C3380CC4-5D6E-409C-BE32-E72D297353CC}">
                <c16:uniqueId val="{00000023-955A-4335-8093-BFE8FE043613}"/>
              </c:ext>
            </c:extLst>
          </c:dPt>
          <c:dPt>
            <c:idx val="113"/>
            <c:invertIfNegative val="0"/>
            <c:bubble3D val="0"/>
            <c:spPr>
              <a:solidFill>
                <a:srgbClr val="7C878E"/>
              </a:solidFill>
              <a:ln>
                <a:noFill/>
              </a:ln>
              <a:effectLst/>
            </c:spPr>
            <c:extLst>
              <c:ext xmlns:c16="http://schemas.microsoft.com/office/drawing/2014/chart" uri="{C3380CC4-5D6E-409C-BE32-E72D297353CC}">
                <c16:uniqueId val="{00000025-955A-4335-8093-BFE8FE043613}"/>
              </c:ext>
            </c:extLst>
          </c:dPt>
          <c:dPt>
            <c:idx val="125"/>
            <c:invertIfNegative val="0"/>
            <c:bubble3D val="0"/>
            <c:spPr>
              <a:solidFill>
                <a:srgbClr val="FBBB27"/>
              </a:solidFill>
              <a:ln>
                <a:noFill/>
              </a:ln>
              <a:effectLst/>
            </c:spPr>
            <c:extLst>
              <c:ext xmlns:c16="http://schemas.microsoft.com/office/drawing/2014/chart" uri="{C3380CC4-5D6E-409C-BE32-E72D297353CC}">
                <c16:uniqueId val="{00000027-955A-4335-8093-BFE8FE043613}"/>
              </c:ext>
            </c:extLst>
          </c:dPt>
          <c:cat>
            <c:multiLvlStrRef>
              <c:f>'F147'!$A$6:$B$131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'F147'!$C$6:$C$131</c:f>
              <c:numCache>
                <c:formatCode>#,##0</c:formatCode>
                <c:ptCount val="126"/>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pt idx="118">
                  <c:v>213250</c:v>
                </c:pt>
                <c:pt idx="119">
                  <c:v>216461</c:v>
                </c:pt>
                <c:pt idx="120">
                  <c:v>218989</c:v>
                </c:pt>
                <c:pt idx="121">
                  <c:v>220371</c:v>
                </c:pt>
                <c:pt idx="122">
                  <c:v>222883</c:v>
                </c:pt>
                <c:pt idx="123">
                  <c:v>225360</c:v>
                </c:pt>
                <c:pt idx="124">
                  <c:v>229519</c:v>
                </c:pt>
                <c:pt idx="125">
                  <c:v>234491</c:v>
                </c:pt>
              </c:numCache>
            </c:numRef>
          </c:val>
          <c:extLst>
            <c:ext xmlns:c16="http://schemas.microsoft.com/office/drawing/2014/chart" uri="{C3380CC4-5D6E-409C-BE32-E72D297353CC}">
              <c16:uniqueId val="{00000028-955A-4335-8093-BFE8FE043613}"/>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'F147'!$D$5</c:f>
              <c:strCache>
                <c:ptCount val="1"/>
                <c:pt idx="0">
                  <c:v>Variación</c:v>
                </c:pt>
              </c:strCache>
            </c:strRef>
          </c:tx>
          <c:spPr>
            <a:ln w="28575" cap="rnd">
              <a:solidFill>
                <a:srgbClr val="B69630"/>
              </a:solidFill>
              <a:round/>
            </a:ln>
            <a:effectLst/>
          </c:spPr>
          <c:marker>
            <c:symbol val="none"/>
          </c:marker>
          <c:cat>
            <c:multiLvlStrRef>
              <c:f>'F147'!$A$6:$B$131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'F147'!$D$6:$D$131</c:f>
              <c:numCache>
                <c:formatCode>0.0</c:formatCode>
                <c:ptCount val="126"/>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pt idx="118">
                  <c:v>17</c:v>
                </c:pt>
                <c:pt idx="119">
                  <c:v>17.2</c:v>
                </c:pt>
                <c:pt idx="120">
                  <c:v>17.100000000000001</c:v>
                </c:pt>
                <c:pt idx="121">
                  <c:v>16.2</c:v>
                </c:pt>
                <c:pt idx="122">
                  <c:v>16.600000000000001</c:v>
                </c:pt>
                <c:pt idx="123">
                  <c:v>17</c:v>
                </c:pt>
                <c:pt idx="124">
                  <c:v>17.100000000000001</c:v>
                </c:pt>
                <c:pt idx="125">
                  <c:v>18.2</c:v>
                </c:pt>
              </c:numCache>
            </c:numRef>
          </c:val>
          <c:smooth val="0"/>
          <c:extLst>
            <c:ext xmlns:c16="http://schemas.microsoft.com/office/drawing/2014/chart" uri="{C3380CC4-5D6E-409C-BE32-E72D297353CC}">
              <c16:uniqueId val="{00000029-955A-4335-8093-BFE8FE043613}"/>
            </c:ext>
          </c:extLst>
        </c:ser>
        <c:ser>
          <c:idx val="2"/>
          <c:order val="2"/>
          <c:tx>
            <c:strRef>
              <c:f>'F147'!$E$5</c:f>
              <c:strCache>
                <c:ptCount val="1"/>
                <c:pt idx="0">
                  <c:v>Variación promedio</c:v>
                </c:pt>
              </c:strCache>
            </c:strRef>
          </c:tx>
          <c:spPr>
            <a:ln w="28575" cap="rnd">
              <a:solidFill>
                <a:srgbClr val="524805"/>
              </a:solidFill>
              <a:round/>
            </a:ln>
            <a:effectLst/>
          </c:spPr>
          <c:marker>
            <c:symbol val="none"/>
          </c:marker>
          <c:cat>
            <c:multiLvlStrRef>
              <c:f>'F147'!$A$6:$B$131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'F147'!$E$6:$E$131</c:f>
              <c:numCache>
                <c:formatCode>0.0</c:formatCode>
                <c:ptCount val="126"/>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pt idx="118">
                  <c:v>15.8</c:v>
                </c:pt>
                <c:pt idx="119">
                  <c:v>15.8</c:v>
                </c:pt>
                <c:pt idx="120">
                  <c:v>15.8</c:v>
                </c:pt>
                <c:pt idx="121">
                  <c:v>15.7</c:v>
                </c:pt>
                <c:pt idx="122">
                  <c:v>15.7</c:v>
                </c:pt>
                <c:pt idx="123">
                  <c:v>15.9</c:v>
                </c:pt>
                <c:pt idx="124">
                  <c:v>16.2</c:v>
                </c:pt>
                <c:pt idx="125">
                  <c:v>16.600000000000001</c:v>
                </c:pt>
              </c:numCache>
            </c:numRef>
          </c:val>
          <c:smooth val="0"/>
          <c:extLst>
            <c:ext xmlns:c16="http://schemas.microsoft.com/office/drawing/2014/chart" uri="{C3380CC4-5D6E-409C-BE32-E72D297353CC}">
              <c16:uniqueId val="{0000002A-955A-4335-8093-BFE8FE043613}"/>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'F148'!$C$5</c:f>
              <c:strCache>
                <c:ptCount val="1"/>
                <c:pt idx="0">
                  <c:v>Establecimientos</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15A3-4EFA-BE34-55FE324335AD}"/>
              </c:ext>
            </c:extLst>
          </c:dPt>
          <c:dPt>
            <c:idx val="17"/>
            <c:invertIfNegative val="0"/>
            <c:bubble3D val="0"/>
            <c:spPr>
              <a:solidFill>
                <a:srgbClr val="7C878E"/>
              </a:solidFill>
              <a:ln>
                <a:noFill/>
              </a:ln>
              <a:effectLst/>
            </c:spPr>
            <c:extLst>
              <c:ext xmlns:c16="http://schemas.microsoft.com/office/drawing/2014/chart" uri="{C3380CC4-5D6E-409C-BE32-E72D297353CC}">
                <c16:uniqueId val="{00000003-15A3-4EFA-BE34-55FE324335AD}"/>
              </c:ext>
            </c:extLst>
          </c:dPt>
          <c:dPt>
            <c:idx val="29"/>
            <c:invertIfNegative val="0"/>
            <c:bubble3D val="0"/>
            <c:spPr>
              <a:solidFill>
                <a:srgbClr val="7C878E"/>
              </a:solidFill>
              <a:ln>
                <a:noFill/>
              </a:ln>
              <a:effectLst/>
            </c:spPr>
            <c:extLst>
              <c:ext xmlns:c16="http://schemas.microsoft.com/office/drawing/2014/chart" uri="{C3380CC4-5D6E-409C-BE32-E72D297353CC}">
                <c16:uniqueId val="{00000005-15A3-4EFA-BE34-55FE324335AD}"/>
              </c:ext>
            </c:extLst>
          </c:dPt>
          <c:dPt>
            <c:idx val="41"/>
            <c:invertIfNegative val="0"/>
            <c:bubble3D val="0"/>
            <c:spPr>
              <a:solidFill>
                <a:srgbClr val="7C878E"/>
              </a:solidFill>
              <a:ln>
                <a:noFill/>
              </a:ln>
              <a:effectLst/>
            </c:spPr>
            <c:extLst>
              <c:ext xmlns:c16="http://schemas.microsoft.com/office/drawing/2014/chart" uri="{C3380CC4-5D6E-409C-BE32-E72D297353CC}">
                <c16:uniqueId val="{00000007-15A3-4EFA-BE34-55FE324335AD}"/>
              </c:ext>
            </c:extLst>
          </c:dPt>
          <c:dPt>
            <c:idx val="53"/>
            <c:invertIfNegative val="0"/>
            <c:bubble3D val="0"/>
            <c:spPr>
              <a:solidFill>
                <a:srgbClr val="7C878E"/>
              </a:solidFill>
              <a:ln>
                <a:noFill/>
              </a:ln>
              <a:effectLst/>
            </c:spPr>
            <c:extLst>
              <c:ext xmlns:c16="http://schemas.microsoft.com/office/drawing/2014/chart" uri="{C3380CC4-5D6E-409C-BE32-E72D297353CC}">
                <c16:uniqueId val="{00000009-15A3-4EFA-BE34-55FE324335AD}"/>
              </c:ext>
            </c:extLst>
          </c:dPt>
          <c:dPt>
            <c:idx val="65"/>
            <c:invertIfNegative val="0"/>
            <c:bubble3D val="0"/>
            <c:spPr>
              <a:solidFill>
                <a:srgbClr val="7C878E"/>
              </a:solidFill>
              <a:ln>
                <a:noFill/>
              </a:ln>
              <a:effectLst/>
            </c:spPr>
            <c:extLst>
              <c:ext xmlns:c16="http://schemas.microsoft.com/office/drawing/2014/chart" uri="{C3380CC4-5D6E-409C-BE32-E72D297353CC}">
                <c16:uniqueId val="{0000000B-15A3-4EFA-BE34-55FE324335AD}"/>
              </c:ext>
            </c:extLst>
          </c:dPt>
          <c:dPt>
            <c:idx val="77"/>
            <c:invertIfNegative val="0"/>
            <c:bubble3D val="0"/>
            <c:spPr>
              <a:solidFill>
                <a:srgbClr val="7C878E"/>
              </a:solidFill>
              <a:ln>
                <a:noFill/>
              </a:ln>
              <a:effectLst/>
            </c:spPr>
            <c:extLst>
              <c:ext xmlns:c16="http://schemas.microsoft.com/office/drawing/2014/chart" uri="{C3380CC4-5D6E-409C-BE32-E72D297353CC}">
                <c16:uniqueId val="{0000000D-15A3-4EFA-BE34-55FE324335AD}"/>
              </c:ext>
            </c:extLst>
          </c:dPt>
          <c:dPt>
            <c:idx val="89"/>
            <c:invertIfNegative val="0"/>
            <c:bubble3D val="0"/>
            <c:spPr>
              <a:solidFill>
                <a:srgbClr val="7C878E"/>
              </a:solidFill>
              <a:ln>
                <a:noFill/>
              </a:ln>
              <a:effectLst/>
            </c:spPr>
            <c:extLst>
              <c:ext xmlns:c16="http://schemas.microsoft.com/office/drawing/2014/chart" uri="{C3380CC4-5D6E-409C-BE32-E72D297353CC}">
                <c16:uniqueId val="{0000000F-15A3-4EFA-BE34-55FE324335AD}"/>
              </c:ext>
            </c:extLst>
          </c:dPt>
          <c:dPt>
            <c:idx val="101"/>
            <c:invertIfNegative val="0"/>
            <c:bubble3D val="0"/>
            <c:spPr>
              <a:solidFill>
                <a:srgbClr val="7C878E"/>
              </a:solidFill>
              <a:ln>
                <a:noFill/>
              </a:ln>
              <a:effectLst/>
            </c:spPr>
            <c:extLst>
              <c:ext xmlns:c16="http://schemas.microsoft.com/office/drawing/2014/chart" uri="{C3380CC4-5D6E-409C-BE32-E72D297353CC}">
                <c16:uniqueId val="{00000011-15A3-4EFA-BE34-55FE324335AD}"/>
              </c:ext>
            </c:extLst>
          </c:dPt>
          <c:dPt>
            <c:idx val="113"/>
            <c:invertIfNegative val="0"/>
            <c:bubble3D val="0"/>
            <c:spPr>
              <a:solidFill>
                <a:srgbClr val="7C878E"/>
              </a:solidFill>
              <a:ln>
                <a:noFill/>
              </a:ln>
              <a:effectLst/>
            </c:spPr>
            <c:extLst>
              <c:ext xmlns:c16="http://schemas.microsoft.com/office/drawing/2014/chart" uri="{C3380CC4-5D6E-409C-BE32-E72D297353CC}">
                <c16:uniqueId val="{00000013-15A3-4EFA-BE34-55FE324335AD}"/>
              </c:ext>
            </c:extLst>
          </c:dPt>
          <c:dPt>
            <c:idx val="125"/>
            <c:invertIfNegative val="0"/>
            <c:bubble3D val="0"/>
            <c:spPr>
              <a:solidFill>
                <a:srgbClr val="FBBB27"/>
              </a:solidFill>
              <a:ln>
                <a:noFill/>
              </a:ln>
              <a:effectLst/>
            </c:spPr>
            <c:extLst>
              <c:ext xmlns:c16="http://schemas.microsoft.com/office/drawing/2014/chart" uri="{C3380CC4-5D6E-409C-BE32-E72D297353CC}">
                <c16:uniqueId val="{00000015-15A3-4EFA-BE34-55FE324335AD}"/>
              </c:ext>
            </c:extLst>
          </c:dPt>
          <c:cat>
            <c:multiLvlStrRef>
              <c:f>'F148'!$A$6:$B$131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'F148'!$C$6:$C$131</c:f>
              <c:numCache>
                <c:formatCode>#,##0</c:formatCode>
                <c:ptCount val="126"/>
                <c:pt idx="0">
                  <c:v>448</c:v>
                </c:pt>
                <c:pt idx="1">
                  <c:v>450</c:v>
                </c:pt>
                <c:pt idx="2">
                  <c:v>454</c:v>
                </c:pt>
                <c:pt idx="3">
                  <c:v>452</c:v>
                </c:pt>
                <c:pt idx="4">
                  <c:v>453</c:v>
                </c:pt>
                <c:pt idx="5">
                  <c:v>451</c:v>
                </c:pt>
                <c:pt idx="6">
                  <c:v>444</c:v>
                </c:pt>
                <c:pt idx="7">
                  <c:v>448</c:v>
                </c:pt>
                <c:pt idx="8">
                  <c:v>438</c:v>
                </c:pt>
                <c:pt idx="9">
                  <c:v>439</c:v>
                </c:pt>
                <c:pt idx="10">
                  <c:v>437</c:v>
                </c:pt>
                <c:pt idx="11">
                  <c:v>437</c:v>
                </c:pt>
                <c:pt idx="12">
                  <c:v>425</c:v>
                </c:pt>
                <c:pt idx="13">
                  <c:v>425</c:v>
                </c:pt>
                <c:pt idx="14">
                  <c:v>424</c:v>
                </c:pt>
                <c:pt idx="15">
                  <c:v>425</c:v>
                </c:pt>
                <c:pt idx="16">
                  <c:v>425</c:v>
                </c:pt>
                <c:pt idx="17">
                  <c:v>420</c:v>
                </c:pt>
                <c:pt idx="18">
                  <c:v>421</c:v>
                </c:pt>
                <c:pt idx="19">
                  <c:v>425</c:v>
                </c:pt>
                <c:pt idx="20">
                  <c:v>407</c:v>
                </c:pt>
                <c:pt idx="21">
                  <c:v>409</c:v>
                </c:pt>
                <c:pt idx="22">
                  <c:v>410</c:v>
                </c:pt>
                <c:pt idx="23">
                  <c:v>411</c:v>
                </c:pt>
                <c:pt idx="24">
                  <c:v>411</c:v>
                </c:pt>
                <c:pt idx="25">
                  <c:v>411</c:v>
                </c:pt>
                <c:pt idx="26">
                  <c:v>413</c:v>
                </c:pt>
                <c:pt idx="27">
                  <c:v>413</c:v>
                </c:pt>
                <c:pt idx="28">
                  <c:v>414</c:v>
                </c:pt>
                <c:pt idx="29">
                  <c:v>416</c:v>
                </c:pt>
                <c:pt idx="30">
                  <c:v>410</c:v>
                </c:pt>
                <c:pt idx="31">
                  <c:v>411</c:v>
                </c:pt>
                <c:pt idx="32">
                  <c:v>411</c:v>
                </c:pt>
                <c:pt idx="33">
                  <c:v>409</c:v>
                </c:pt>
                <c:pt idx="34">
                  <c:v>407</c:v>
                </c:pt>
                <c:pt idx="35">
                  <c:v>402</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pt idx="118">
                  <c:v>417</c:v>
                </c:pt>
                <c:pt idx="119">
                  <c:v>422</c:v>
                </c:pt>
                <c:pt idx="120">
                  <c:v>422</c:v>
                </c:pt>
                <c:pt idx="121">
                  <c:v>422</c:v>
                </c:pt>
                <c:pt idx="122">
                  <c:v>420</c:v>
                </c:pt>
                <c:pt idx="123">
                  <c:v>421</c:v>
                </c:pt>
                <c:pt idx="124">
                  <c:v>420</c:v>
                </c:pt>
                <c:pt idx="125">
                  <c:v>421</c:v>
                </c:pt>
              </c:numCache>
            </c:numRef>
          </c:val>
          <c:extLst>
            <c:ext xmlns:c16="http://schemas.microsoft.com/office/drawing/2014/chart" uri="{C3380CC4-5D6E-409C-BE32-E72D297353CC}">
              <c16:uniqueId val="{00000016-15A3-4EFA-BE34-55FE324335A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'F148'!$D$5</c:f>
              <c:strCache>
                <c:ptCount val="1"/>
                <c:pt idx="0">
                  <c:v>Promedio</c:v>
                </c:pt>
              </c:strCache>
            </c:strRef>
          </c:tx>
          <c:spPr>
            <a:ln w="28575" cap="rnd">
              <a:solidFill>
                <a:srgbClr val="B69630"/>
              </a:solidFill>
              <a:round/>
            </a:ln>
            <a:effectLst/>
          </c:spPr>
          <c:marker>
            <c:symbol val="none"/>
          </c:marker>
          <c:cat>
            <c:multiLvlStrRef>
              <c:f>'F148'!$A$6:$B$131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'F148'!$D$6:$D$131</c:f>
              <c:numCache>
                <c:formatCode>#,##0</c:formatCode>
                <c:ptCount val="126"/>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439</c:v>
                </c:pt>
                <c:pt idx="15">
                  <c:v>437</c:v>
                </c:pt>
                <c:pt idx="16">
                  <c:v>435</c:v>
                </c:pt>
                <c:pt idx="17">
                  <c:v>432</c:v>
                </c:pt>
                <c:pt idx="18">
                  <c:v>430</c:v>
                </c:pt>
                <c:pt idx="19">
                  <c:v>428</c:v>
                </c:pt>
                <c:pt idx="20">
                  <c:v>426</c:v>
                </c:pt>
                <c:pt idx="21">
                  <c:v>423</c:v>
                </c:pt>
                <c:pt idx="22">
                  <c:v>421</c:v>
                </c:pt>
                <c:pt idx="23">
                  <c:v>419</c:v>
                </c:pt>
                <c:pt idx="24">
                  <c:v>418</c:v>
                </c:pt>
                <c:pt idx="25">
                  <c:v>417</c:v>
                </c:pt>
                <c:pt idx="26">
                  <c:v>416</c:v>
                </c:pt>
                <c:pt idx="27">
                  <c:v>415</c:v>
                </c:pt>
                <c:pt idx="28">
                  <c:v>414</c:v>
                </c:pt>
                <c:pt idx="29">
                  <c:v>413</c:v>
                </c:pt>
                <c:pt idx="30">
                  <c:v>412</c:v>
                </c:pt>
                <c:pt idx="31">
                  <c:v>411</c:v>
                </c:pt>
                <c:pt idx="32">
                  <c:v>412</c:v>
                </c:pt>
                <c:pt idx="33">
                  <c:v>412</c:v>
                </c:pt>
                <c:pt idx="34">
                  <c:v>411</c:v>
                </c:pt>
                <c:pt idx="35">
                  <c:v>411</c:v>
                </c:pt>
                <c:pt idx="36">
                  <c:v>409</c:v>
                </c:pt>
                <c:pt idx="37">
                  <c:v>408</c:v>
                </c:pt>
                <c:pt idx="38">
                  <c:v>407</c:v>
                </c:pt>
                <c:pt idx="39">
                  <c:v>406</c:v>
                </c:pt>
                <c:pt idx="40">
                  <c:v>405</c:v>
                </c:pt>
                <c:pt idx="41">
                  <c:v>404</c:v>
                </c:pt>
                <c:pt idx="42">
                  <c:v>404</c:v>
                </c:pt>
                <c:pt idx="43">
                  <c:v>403</c:v>
                </c:pt>
                <c:pt idx="44">
                  <c:v>402</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pt idx="118">
                  <c:v>419</c:v>
                </c:pt>
                <c:pt idx="119">
                  <c:v>419</c:v>
                </c:pt>
                <c:pt idx="120">
                  <c:v>420</c:v>
                </c:pt>
                <c:pt idx="121">
                  <c:v>420</c:v>
                </c:pt>
                <c:pt idx="122">
                  <c:v>420</c:v>
                </c:pt>
                <c:pt idx="123">
                  <c:v>420</c:v>
                </c:pt>
                <c:pt idx="124">
                  <c:v>420</c:v>
                </c:pt>
                <c:pt idx="125">
                  <c:v>420</c:v>
                </c:pt>
              </c:numCache>
            </c:numRef>
          </c:val>
          <c:smooth val="0"/>
          <c:extLst>
            <c:ext xmlns:c16="http://schemas.microsoft.com/office/drawing/2014/chart" uri="{C3380CC4-5D6E-409C-BE32-E72D297353CC}">
              <c16:uniqueId val="{00000017-15A3-4EFA-BE34-55FE324335A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44E-4070-BC4A-FF6D13DC275D}"/>
              </c:ext>
            </c:extLst>
          </c:dPt>
          <c:dPt>
            <c:idx val="1"/>
            <c:invertIfNegative val="0"/>
            <c:bubble3D val="0"/>
            <c:spPr>
              <a:solidFill>
                <a:srgbClr val="7C878E"/>
              </a:solidFill>
              <a:ln>
                <a:noFill/>
              </a:ln>
              <a:effectLst/>
            </c:spPr>
            <c:extLst>
              <c:ext xmlns:c16="http://schemas.microsoft.com/office/drawing/2014/chart" uri="{C3380CC4-5D6E-409C-BE32-E72D297353CC}">
                <c16:uniqueId val="{00000003-844E-4070-BC4A-FF6D13DC275D}"/>
              </c:ext>
            </c:extLst>
          </c:dPt>
          <c:dPt>
            <c:idx val="2"/>
            <c:invertIfNegative val="0"/>
            <c:bubble3D val="0"/>
            <c:spPr>
              <a:solidFill>
                <a:srgbClr val="7C878E"/>
              </a:solidFill>
              <a:ln>
                <a:noFill/>
              </a:ln>
              <a:effectLst/>
            </c:spPr>
            <c:extLst>
              <c:ext xmlns:c16="http://schemas.microsoft.com/office/drawing/2014/chart" uri="{C3380CC4-5D6E-409C-BE32-E72D297353CC}">
                <c16:uniqueId val="{00000005-844E-4070-BC4A-FF6D13DC275D}"/>
              </c:ext>
            </c:extLst>
          </c:dPt>
          <c:dPt>
            <c:idx val="3"/>
            <c:invertIfNegative val="0"/>
            <c:bubble3D val="0"/>
            <c:spPr>
              <a:solidFill>
                <a:srgbClr val="7C878E"/>
              </a:solidFill>
              <a:ln>
                <a:noFill/>
              </a:ln>
              <a:effectLst/>
            </c:spPr>
            <c:extLst>
              <c:ext xmlns:c16="http://schemas.microsoft.com/office/drawing/2014/chart" uri="{C3380CC4-5D6E-409C-BE32-E72D297353CC}">
                <c16:uniqueId val="{00000007-844E-4070-BC4A-FF6D13DC275D}"/>
              </c:ext>
            </c:extLst>
          </c:dPt>
          <c:dPt>
            <c:idx val="4"/>
            <c:invertIfNegative val="0"/>
            <c:bubble3D val="0"/>
            <c:spPr>
              <a:solidFill>
                <a:srgbClr val="7C878E"/>
              </a:solidFill>
              <a:ln>
                <a:noFill/>
              </a:ln>
              <a:effectLst/>
            </c:spPr>
            <c:extLst>
              <c:ext xmlns:c16="http://schemas.microsoft.com/office/drawing/2014/chart" uri="{C3380CC4-5D6E-409C-BE32-E72D297353CC}">
                <c16:uniqueId val="{00000009-844E-4070-BC4A-FF6D13DC275D}"/>
              </c:ext>
            </c:extLst>
          </c:dPt>
          <c:dPt>
            <c:idx val="5"/>
            <c:invertIfNegative val="0"/>
            <c:bubble3D val="0"/>
            <c:spPr>
              <a:solidFill>
                <a:srgbClr val="7C878E"/>
              </a:solidFill>
              <a:ln>
                <a:noFill/>
              </a:ln>
              <a:effectLst/>
            </c:spPr>
            <c:extLst>
              <c:ext xmlns:c16="http://schemas.microsoft.com/office/drawing/2014/chart" uri="{C3380CC4-5D6E-409C-BE32-E72D297353CC}">
                <c16:uniqueId val="{0000000B-844E-4070-BC4A-FF6D13DC275D}"/>
              </c:ext>
            </c:extLst>
          </c:dPt>
          <c:dPt>
            <c:idx val="6"/>
            <c:invertIfNegative val="0"/>
            <c:bubble3D val="0"/>
            <c:spPr>
              <a:solidFill>
                <a:srgbClr val="7C878E"/>
              </a:solidFill>
              <a:ln>
                <a:noFill/>
              </a:ln>
              <a:effectLst/>
            </c:spPr>
            <c:extLst>
              <c:ext xmlns:c16="http://schemas.microsoft.com/office/drawing/2014/chart" uri="{C3380CC4-5D6E-409C-BE32-E72D297353CC}">
                <c16:uniqueId val="{0000000D-844E-4070-BC4A-FF6D13DC275D}"/>
              </c:ext>
            </c:extLst>
          </c:dPt>
          <c:dPt>
            <c:idx val="7"/>
            <c:invertIfNegative val="0"/>
            <c:bubble3D val="0"/>
            <c:spPr>
              <a:solidFill>
                <a:srgbClr val="7C878E"/>
              </a:solidFill>
              <a:ln>
                <a:noFill/>
              </a:ln>
              <a:effectLst/>
            </c:spPr>
            <c:extLst>
              <c:ext xmlns:c16="http://schemas.microsoft.com/office/drawing/2014/chart" uri="{C3380CC4-5D6E-409C-BE32-E72D297353CC}">
                <c16:uniqueId val="{0000000F-844E-4070-BC4A-FF6D13DC275D}"/>
              </c:ext>
            </c:extLst>
          </c:dPt>
          <c:dPt>
            <c:idx val="8"/>
            <c:invertIfNegative val="0"/>
            <c:bubble3D val="0"/>
            <c:spPr>
              <a:solidFill>
                <a:srgbClr val="7C878E"/>
              </a:solidFill>
              <a:ln>
                <a:noFill/>
              </a:ln>
              <a:effectLst/>
            </c:spPr>
            <c:extLst>
              <c:ext xmlns:c16="http://schemas.microsoft.com/office/drawing/2014/chart" uri="{C3380CC4-5D6E-409C-BE32-E72D297353CC}">
                <c16:uniqueId val="{00000011-844E-4070-BC4A-FF6D13DC275D}"/>
              </c:ext>
            </c:extLst>
          </c:dPt>
          <c:dPt>
            <c:idx val="9"/>
            <c:invertIfNegative val="0"/>
            <c:bubble3D val="0"/>
            <c:spPr>
              <a:solidFill>
                <a:srgbClr val="7C878E"/>
              </a:solidFill>
              <a:ln>
                <a:noFill/>
              </a:ln>
              <a:effectLst/>
            </c:spPr>
            <c:extLst>
              <c:ext xmlns:c16="http://schemas.microsoft.com/office/drawing/2014/chart" uri="{C3380CC4-5D6E-409C-BE32-E72D297353CC}">
                <c16:uniqueId val="{00000013-844E-4070-BC4A-FF6D13DC275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44E-4070-BC4A-FF6D13DC275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44E-4070-BC4A-FF6D13DC275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44E-4070-BC4A-FF6D13DC275D}"/>
              </c:ext>
            </c:extLst>
          </c:dPt>
          <c:dPt>
            <c:idx val="13"/>
            <c:invertIfNegative val="0"/>
            <c:bubble3D val="0"/>
            <c:spPr>
              <a:solidFill>
                <a:srgbClr val="FBBB27"/>
              </a:solidFill>
              <a:ln>
                <a:noFill/>
              </a:ln>
              <a:effectLst/>
            </c:spPr>
            <c:extLst>
              <c:ext xmlns:c16="http://schemas.microsoft.com/office/drawing/2014/chart" uri="{C3380CC4-5D6E-409C-BE32-E72D297353CC}">
                <c16:uniqueId val="{0000001B-844E-4070-BC4A-FF6D13DC275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44E-4070-BC4A-FF6D13DC275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44E-4070-BC4A-FF6D13DC275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44E-4070-BC4A-FF6D13DC275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44E-4070-BC4A-FF6D13DC275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'F149'!$A$6:$A$24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'F149'!$B$6:$B$24</c:f>
              <c:numCache>
                <c:formatCode>0.0</c:formatCode>
                <c:ptCount val="19"/>
                <c:pt idx="0">
                  <c:v>0.41888190752376298</c:v>
                </c:pt>
                <c:pt idx="1">
                  <c:v>0.74109875946512005</c:v>
                </c:pt>
                <c:pt idx="2">
                  <c:v>0.77332044465925598</c:v>
                </c:pt>
                <c:pt idx="3">
                  <c:v>0.90220718543579803</c:v>
                </c:pt>
                <c:pt idx="4">
                  <c:v>1.1922023521830201</c:v>
                </c:pt>
                <c:pt idx="5">
                  <c:v>1.41775414854197</c:v>
                </c:pt>
                <c:pt idx="6">
                  <c:v>2.15885290800709</c:v>
                </c:pt>
                <c:pt idx="7">
                  <c:v>2.83550829708394</c:v>
                </c:pt>
                <c:pt idx="8">
                  <c:v>2.9160625100692799</c:v>
                </c:pt>
                <c:pt idx="9">
                  <c:v>4.0115998066698904</c:v>
                </c:pt>
                <c:pt idx="10">
                  <c:v>4.3982600289995197</c:v>
                </c:pt>
                <c:pt idx="11">
                  <c:v>5.6549057515708103</c:v>
                </c:pt>
                <c:pt idx="12">
                  <c:v>6.4121153536329896</c:v>
                </c:pt>
                <c:pt idx="13">
                  <c:v>6.7826647333655599</c:v>
                </c:pt>
                <c:pt idx="14">
                  <c:v>6.8309972611567602</c:v>
                </c:pt>
                <c:pt idx="15">
                  <c:v>7.3143225390687903</c:v>
                </c:pt>
                <c:pt idx="16">
                  <c:v>9.3281778637022708</c:v>
                </c:pt>
                <c:pt idx="17">
                  <c:v>13.3558885129692</c:v>
                </c:pt>
                <c:pt idx="18">
                  <c:v>18.527468986628001</c:v>
                </c:pt>
              </c:numCache>
            </c:numRef>
          </c:val>
          <c:extLst>
            <c:ext xmlns:c16="http://schemas.microsoft.com/office/drawing/2014/chart" uri="{C3380CC4-5D6E-409C-BE32-E72D297353CC}">
              <c16:uniqueId val="{00000024-844E-4070-BC4A-FF6D13DC275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'F150'!$C$5</c:f>
              <c:strCache>
                <c:ptCount val="1"/>
                <c:pt idx="0">
                  <c:v>Personal ocupado</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22A0-4A44-8E40-7F2EC15751FA}"/>
              </c:ext>
            </c:extLst>
          </c:dPt>
          <c:dPt>
            <c:idx val="17"/>
            <c:invertIfNegative val="0"/>
            <c:bubble3D val="0"/>
            <c:spPr>
              <a:solidFill>
                <a:srgbClr val="7C878E"/>
              </a:solidFill>
              <a:ln>
                <a:noFill/>
              </a:ln>
              <a:effectLst/>
            </c:spPr>
            <c:extLst>
              <c:ext xmlns:c16="http://schemas.microsoft.com/office/drawing/2014/chart" uri="{C3380CC4-5D6E-409C-BE32-E72D297353CC}">
                <c16:uniqueId val="{00000003-22A0-4A44-8E40-7F2EC15751FA}"/>
              </c:ext>
            </c:extLst>
          </c:dPt>
          <c:dPt>
            <c:idx val="29"/>
            <c:invertIfNegative val="0"/>
            <c:bubble3D val="0"/>
            <c:spPr>
              <a:solidFill>
                <a:srgbClr val="7C878E"/>
              </a:solidFill>
              <a:ln>
                <a:noFill/>
              </a:ln>
              <a:effectLst/>
            </c:spPr>
            <c:extLst>
              <c:ext xmlns:c16="http://schemas.microsoft.com/office/drawing/2014/chart" uri="{C3380CC4-5D6E-409C-BE32-E72D297353CC}">
                <c16:uniqueId val="{00000005-22A0-4A44-8E40-7F2EC15751FA}"/>
              </c:ext>
            </c:extLst>
          </c:dPt>
          <c:dPt>
            <c:idx val="41"/>
            <c:invertIfNegative val="0"/>
            <c:bubble3D val="0"/>
            <c:spPr>
              <a:solidFill>
                <a:srgbClr val="7C878E"/>
              </a:solidFill>
              <a:ln>
                <a:noFill/>
              </a:ln>
              <a:effectLst/>
            </c:spPr>
            <c:extLst>
              <c:ext xmlns:c16="http://schemas.microsoft.com/office/drawing/2014/chart" uri="{C3380CC4-5D6E-409C-BE32-E72D297353CC}">
                <c16:uniqueId val="{00000007-22A0-4A44-8E40-7F2EC15751FA}"/>
              </c:ext>
            </c:extLst>
          </c:dPt>
          <c:dPt>
            <c:idx val="53"/>
            <c:invertIfNegative val="0"/>
            <c:bubble3D val="0"/>
            <c:spPr>
              <a:solidFill>
                <a:srgbClr val="7C878E"/>
              </a:solidFill>
              <a:ln>
                <a:noFill/>
              </a:ln>
              <a:effectLst/>
            </c:spPr>
            <c:extLst>
              <c:ext xmlns:c16="http://schemas.microsoft.com/office/drawing/2014/chart" uri="{C3380CC4-5D6E-409C-BE32-E72D297353CC}">
                <c16:uniqueId val="{00000009-22A0-4A44-8E40-7F2EC15751FA}"/>
              </c:ext>
            </c:extLst>
          </c:dPt>
          <c:dPt>
            <c:idx val="65"/>
            <c:invertIfNegative val="0"/>
            <c:bubble3D val="0"/>
            <c:spPr>
              <a:solidFill>
                <a:srgbClr val="7C878E"/>
              </a:solidFill>
              <a:ln>
                <a:noFill/>
              </a:ln>
              <a:effectLst/>
            </c:spPr>
            <c:extLst>
              <c:ext xmlns:c16="http://schemas.microsoft.com/office/drawing/2014/chart" uri="{C3380CC4-5D6E-409C-BE32-E72D297353CC}">
                <c16:uniqueId val="{0000000B-22A0-4A44-8E40-7F2EC15751FA}"/>
              </c:ext>
            </c:extLst>
          </c:dPt>
          <c:dPt>
            <c:idx val="77"/>
            <c:invertIfNegative val="0"/>
            <c:bubble3D val="0"/>
            <c:spPr>
              <a:solidFill>
                <a:srgbClr val="7C878E"/>
              </a:solidFill>
              <a:ln>
                <a:noFill/>
              </a:ln>
              <a:effectLst/>
            </c:spPr>
            <c:extLst>
              <c:ext xmlns:c16="http://schemas.microsoft.com/office/drawing/2014/chart" uri="{C3380CC4-5D6E-409C-BE32-E72D297353CC}">
                <c16:uniqueId val="{0000000D-22A0-4A44-8E40-7F2EC15751FA}"/>
              </c:ext>
            </c:extLst>
          </c:dPt>
          <c:dPt>
            <c:idx val="89"/>
            <c:invertIfNegative val="0"/>
            <c:bubble3D val="0"/>
            <c:spPr>
              <a:solidFill>
                <a:srgbClr val="7C878E"/>
              </a:solidFill>
              <a:ln>
                <a:noFill/>
              </a:ln>
              <a:effectLst/>
            </c:spPr>
            <c:extLst>
              <c:ext xmlns:c16="http://schemas.microsoft.com/office/drawing/2014/chart" uri="{C3380CC4-5D6E-409C-BE32-E72D297353CC}">
                <c16:uniqueId val="{0000000F-22A0-4A44-8E40-7F2EC15751FA}"/>
              </c:ext>
            </c:extLst>
          </c:dPt>
          <c:dPt>
            <c:idx val="101"/>
            <c:invertIfNegative val="0"/>
            <c:bubble3D val="0"/>
            <c:spPr>
              <a:solidFill>
                <a:srgbClr val="7C878E"/>
              </a:solidFill>
              <a:ln>
                <a:noFill/>
              </a:ln>
              <a:effectLst/>
            </c:spPr>
            <c:extLst>
              <c:ext xmlns:c16="http://schemas.microsoft.com/office/drawing/2014/chart" uri="{C3380CC4-5D6E-409C-BE32-E72D297353CC}">
                <c16:uniqueId val="{00000011-22A0-4A44-8E40-7F2EC15751FA}"/>
              </c:ext>
            </c:extLst>
          </c:dPt>
          <c:dPt>
            <c:idx val="113"/>
            <c:invertIfNegative val="0"/>
            <c:bubble3D val="0"/>
            <c:spPr>
              <a:solidFill>
                <a:srgbClr val="7C878E"/>
              </a:solidFill>
              <a:ln>
                <a:noFill/>
              </a:ln>
              <a:effectLst/>
            </c:spPr>
            <c:extLst>
              <c:ext xmlns:c16="http://schemas.microsoft.com/office/drawing/2014/chart" uri="{C3380CC4-5D6E-409C-BE32-E72D297353CC}">
                <c16:uniqueId val="{00000013-22A0-4A44-8E40-7F2EC15751FA}"/>
              </c:ext>
            </c:extLst>
          </c:dPt>
          <c:dPt>
            <c:idx val="125"/>
            <c:invertIfNegative val="0"/>
            <c:bubble3D val="0"/>
            <c:spPr>
              <a:solidFill>
                <a:srgbClr val="FBBB27"/>
              </a:solidFill>
              <a:ln>
                <a:noFill/>
              </a:ln>
              <a:effectLst/>
            </c:spPr>
            <c:extLst>
              <c:ext xmlns:c16="http://schemas.microsoft.com/office/drawing/2014/chart" uri="{C3380CC4-5D6E-409C-BE32-E72D297353CC}">
                <c16:uniqueId val="{00000015-22A0-4A44-8E40-7F2EC15751FA}"/>
              </c:ext>
            </c:extLst>
          </c:dPt>
          <c:cat>
            <c:multiLvlStrRef>
              <c:f>'F150'!$A$6:$B$131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'F150'!$C$6:$C$131</c:f>
              <c:numCache>
                <c:formatCode>#,##0</c:formatCode>
                <c:ptCount val="126"/>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pt idx="118">
                  <c:v>223630</c:v>
                </c:pt>
                <c:pt idx="119">
                  <c:v>224001</c:v>
                </c:pt>
                <c:pt idx="120">
                  <c:v>223804</c:v>
                </c:pt>
                <c:pt idx="121">
                  <c:v>226555</c:v>
                </c:pt>
                <c:pt idx="122">
                  <c:v>225363</c:v>
                </c:pt>
                <c:pt idx="123">
                  <c:v>232040</c:v>
                </c:pt>
                <c:pt idx="124">
                  <c:v>227119</c:v>
                </c:pt>
                <c:pt idx="125">
                  <c:v>228960</c:v>
                </c:pt>
              </c:numCache>
            </c:numRef>
          </c:val>
          <c:extLst>
            <c:ext xmlns:c16="http://schemas.microsoft.com/office/drawing/2014/chart" uri="{C3380CC4-5D6E-409C-BE32-E72D297353CC}">
              <c16:uniqueId val="{00000016-22A0-4A44-8E40-7F2EC15751FA}"/>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'F150'!$D$5</c:f>
              <c:strCache>
                <c:ptCount val="1"/>
                <c:pt idx="0">
                  <c:v>Promedio</c:v>
                </c:pt>
              </c:strCache>
            </c:strRef>
          </c:tx>
          <c:spPr>
            <a:ln w="28575" cap="rnd">
              <a:solidFill>
                <a:srgbClr val="B69630"/>
              </a:solidFill>
              <a:round/>
            </a:ln>
            <a:effectLst/>
          </c:spPr>
          <c:marker>
            <c:symbol val="none"/>
          </c:marker>
          <c:cat>
            <c:multiLvlStrRef>
              <c:f>'F150'!$A$6:$B$131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'F150'!$D$6:$D$131</c:f>
              <c:numCache>
                <c:formatCode>#,##0</c:formatCode>
                <c:ptCount val="126"/>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pt idx="118">
                  <c:v>208164</c:v>
                </c:pt>
                <c:pt idx="119">
                  <c:v>211285</c:v>
                </c:pt>
                <c:pt idx="120">
                  <c:v>214340</c:v>
                </c:pt>
                <c:pt idx="121">
                  <c:v>216898</c:v>
                </c:pt>
                <c:pt idx="122">
                  <c:v>218944</c:v>
                </c:pt>
                <c:pt idx="123">
                  <c:v>221177</c:v>
                </c:pt>
                <c:pt idx="124">
                  <c:v>222690</c:v>
                </c:pt>
                <c:pt idx="125">
                  <c:v>224061</c:v>
                </c:pt>
              </c:numCache>
            </c:numRef>
          </c:val>
          <c:smooth val="0"/>
          <c:extLst>
            <c:ext xmlns:c16="http://schemas.microsoft.com/office/drawing/2014/chart" uri="{C3380CC4-5D6E-409C-BE32-E72D297353CC}">
              <c16:uniqueId val="{00000017-22A0-4A44-8E40-7F2EC15751FA}"/>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'F151'!$C$5</c:f>
              <c:strCache>
                <c:ptCount val="1"/>
                <c:pt idx="0">
                  <c:v>Variación</c:v>
                </c:pt>
              </c:strCache>
            </c:strRef>
          </c:tx>
          <c:spPr>
            <a:solidFill>
              <a:srgbClr val="C9D0D6"/>
            </a:solidFill>
            <a:ln>
              <a:noFill/>
            </a:ln>
            <a:effectLst/>
          </c:spPr>
          <c:invertIfNegative val="0"/>
          <c:dPt>
            <c:idx val="5"/>
            <c:invertIfNegative val="0"/>
            <c:bubble3D val="0"/>
            <c:spPr>
              <a:solidFill>
                <a:srgbClr val="7C878E"/>
              </a:solidFill>
              <a:ln>
                <a:noFill/>
              </a:ln>
              <a:effectLst/>
            </c:spPr>
            <c:extLst>
              <c:ext xmlns:c16="http://schemas.microsoft.com/office/drawing/2014/chart" uri="{C3380CC4-5D6E-409C-BE32-E72D297353CC}">
                <c16:uniqueId val="{00000001-B209-4DD0-9BD7-CF1D0F6A76A8}"/>
              </c:ext>
            </c:extLst>
          </c:dPt>
          <c:dPt>
            <c:idx val="17"/>
            <c:invertIfNegative val="0"/>
            <c:bubble3D val="0"/>
            <c:spPr>
              <a:solidFill>
                <a:srgbClr val="7C878E"/>
              </a:solidFill>
              <a:ln>
                <a:noFill/>
              </a:ln>
              <a:effectLst/>
            </c:spPr>
            <c:extLst>
              <c:ext xmlns:c16="http://schemas.microsoft.com/office/drawing/2014/chart" uri="{C3380CC4-5D6E-409C-BE32-E72D297353CC}">
                <c16:uniqueId val="{00000003-B209-4DD0-9BD7-CF1D0F6A76A8}"/>
              </c:ext>
            </c:extLst>
          </c:dPt>
          <c:dPt>
            <c:idx val="29"/>
            <c:invertIfNegative val="0"/>
            <c:bubble3D val="0"/>
            <c:spPr>
              <a:solidFill>
                <a:srgbClr val="7C878E"/>
              </a:solidFill>
              <a:ln>
                <a:noFill/>
              </a:ln>
              <a:effectLst/>
            </c:spPr>
            <c:extLst>
              <c:ext xmlns:c16="http://schemas.microsoft.com/office/drawing/2014/chart" uri="{C3380CC4-5D6E-409C-BE32-E72D297353CC}">
                <c16:uniqueId val="{00000005-B209-4DD0-9BD7-CF1D0F6A76A8}"/>
              </c:ext>
            </c:extLst>
          </c:dPt>
          <c:dPt>
            <c:idx val="41"/>
            <c:invertIfNegative val="0"/>
            <c:bubble3D val="0"/>
            <c:spPr>
              <a:solidFill>
                <a:srgbClr val="7C878E"/>
              </a:solidFill>
              <a:ln>
                <a:noFill/>
              </a:ln>
              <a:effectLst/>
            </c:spPr>
            <c:extLst>
              <c:ext xmlns:c16="http://schemas.microsoft.com/office/drawing/2014/chart" uri="{C3380CC4-5D6E-409C-BE32-E72D297353CC}">
                <c16:uniqueId val="{00000007-B209-4DD0-9BD7-CF1D0F6A76A8}"/>
              </c:ext>
            </c:extLst>
          </c:dPt>
          <c:dPt>
            <c:idx val="53"/>
            <c:invertIfNegative val="0"/>
            <c:bubble3D val="0"/>
            <c:spPr>
              <a:solidFill>
                <a:srgbClr val="7C878E"/>
              </a:solidFill>
              <a:ln>
                <a:noFill/>
              </a:ln>
              <a:effectLst/>
            </c:spPr>
            <c:extLst>
              <c:ext xmlns:c16="http://schemas.microsoft.com/office/drawing/2014/chart" uri="{C3380CC4-5D6E-409C-BE32-E72D297353CC}">
                <c16:uniqueId val="{00000009-B209-4DD0-9BD7-CF1D0F6A76A8}"/>
              </c:ext>
            </c:extLst>
          </c:dPt>
          <c:dPt>
            <c:idx val="65"/>
            <c:invertIfNegative val="0"/>
            <c:bubble3D val="0"/>
            <c:spPr>
              <a:solidFill>
                <a:srgbClr val="7C878E"/>
              </a:solidFill>
              <a:ln>
                <a:noFill/>
              </a:ln>
              <a:effectLst/>
            </c:spPr>
            <c:extLst>
              <c:ext xmlns:c16="http://schemas.microsoft.com/office/drawing/2014/chart" uri="{C3380CC4-5D6E-409C-BE32-E72D297353CC}">
                <c16:uniqueId val="{0000000B-B209-4DD0-9BD7-CF1D0F6A76A8}"/>
              </c:ext>
            </c:extLst>
          </c:dPt>
          <c:dPt>
            <c:idx val="77"/>
            <c:invertIfNegative val="0"/>
            <c:bubble3D val="0"/>
            <c:spPr>
              <a:solidFill>
                <a:srgbClr val="7C878E"/>
              </a:solidFill>
              <a:ln>
                <a:noFill/>
              </a:ln>
              <a:effectLst/>
            </c:spPr>
            <c:extLst>
              <c:ext xmlns:c16="http://schemas.microsoft.com/office/drawing/2014/chart" uri="{C3380CC4-5D6E-409C-BE32-E72D297353CC}">
                <c16:uniqueId val="{0000000D-B209-4DD0-9BD7-CF1D0F6A76A8}"/>
              </c:ext>
            </c:extLst>
          </c:dPt>
          <c:dPt>
            <c:idx val="89"/>
            <c:invertIfNegative val="0"/>
            <c:bubble3D val="0"/>
            <c:spPr>
              <a:solidFill>
                <a:srgbClr val="7C878E"/>
              </a:solidFill>
              <a:ln>
                <a:noFill/>
              </a:ln>
              <a:effectLst/>
            </c:spPr>
            <c:extLst>
              <c:ext xmlns:c16="http://schemas.microsoft.com/office/drawing/2014/chart" uri="{C3380CC4-5D6E-409C-BE32-E72D297353CC}">
                <c16:uniqueId val="{0000000F-B209-4DD0-9BD7-CF1D0F6A76A8}"/>
              </c:ext>
            </c:extLst>
          </c:dPt>
          <c:dPt>
            <c:idx val="101"/>
            <c:invertIfNegative val="0"/>
            <c:bubble3D val="0"/>
            <c:spPr>
              <a:solidFill>
                <a:srgbClr val="7C878E"/>
              </a:solidFill>
              <a:ln>
                <a:noFill/>
              </a:ln>
              <a:effectLst/>
            </c:spPr>
            <c:extLst>
              <c:ext xmlns:c16="http://schemas.microsoft.com/office/drawing/2014/chart" uri="{C3380CC4-5D6E-409C-BE32-E72D297353CC}">
                <c16:uniqueId val="{00000011-B209-4DD0-9BD7-CF1D0F6A76A8}"/>
              </c:ext>
            </c:extLst>
          </c:dPt>
          <c:dPt>
            <c:idx val="113"/>
            <c:invertIfNegative val="0"/>
            <c:bubble3D val="0"/>
            <c:spPr>
              <a:solidFill>
                <a:srgbClr val="7C878E"/>
              </a:solidFill>
              <a:ln>
                <a:noFill/>
              </a:ln>
              <a:effectLst/>
            </c:spPr>
            <c:extLst>
              <c:ext xmlns:c16="http://schemas.microsoft.com/office/drawing/2014/chart" uri="{C3380CC4-5D6E-409C-BE32-E72D297353CC}">
                <c16:uniqueId val="{00000013-B209-4DD0-9BD7-CF1D0F6A76A8}"/>
              </c:ext>
            </c:extLst>
          </c:dPt>
          <c:dPt>
            <c:idx val="125"/>
            <c:invertIfNegative val="0"/>
            <c:bubble3D val="0"/>
            <c:spPr>
              <a:solidFill>
                <a:srgbClr val="FBBB27"/>
              </a:solidFill>
              <a:ln>
                <a:noFill/>
              </a:ln>
              <a:effectLst/>
            </c:spPr>
            <c:extLst>
              <c:ext xmlns:c16="http://schemas.microsoft.com/office/drawing/2014/chart" uri="{C3380CC4-5D6E-409C-BE32-E72D297353CC}">
                <c16:uniqueId val="{00000015-B209-4DD0-9BD7-CF1D0F6A76A8}"/>
              </c:ext>
            </c:extLst>
          </c:dPt>
          <c:cat>
            <c:multiLvlStrRef>
              <c:f>'F151'!$A$6:$B$131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'F151'!$C$6:$C$131</c:f>
              <c:numCache>
                <c:formatCode>0.0</c:formatCode>
                <c:ptCount val="126"/>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pt idx="118">
                  <c:v>20.3</c:v>
                </c:pt>
                <c:pt idx="119">
                  <c:v>20.100000000000001</c:v>
                </c:pt>
                <c:pt idx="120">
                  <c:v>19.600000000000001</c:v>
                </c:pt>
                <c:pt idx="121">
                  <c:v>15.7</c:v>
                </c:pt>
                <c:pt idx="122">
                  <c:v>12.2</c:v>
                </c:pt>
                <c:pt idx="123">
                  <c:v>13.1</c:v>
                </c:pt>
                <c:pt idx="124">
                  <c:v>8.6999999999999993</c:v>
                </c:pt>
                <c:pt idx="125">
                  <c:v>7.7</c:v>
                </c:pt>
              </c:numCache>
            </c:numRef>
          </c:val>
          <c:extLst>
            <c:ext xmlns:c16="http://schemas.microsoft.com/office/drawing/2014/chart" uri="{C3380CC4-5D6E-409C-BE32-E72D297353CC}">
              <c16:uniqueId val="{00000016-B209-4DD0-9BD7-CF1D0F6A76A8}"/>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'F151'!$D$5</c:f>
              <c:strCache>
                <c:ptCount val="1"/>
                <c:pt idx="0">
                  <c:v>Variación promedio</c:v>
                </c:pt>
              </c:strCache>
            </c:strRef>
          </c:tx>
          <c:spPr>
            <a:ln w="28575" cap="rnd">
              <a:solidFill>
                <a:srgbClr val="B69630"/>
              </a:solidFill>
              <a:round/>
            </a:ln>
            <a:effectLst/>
          </c:spPr>
          <c:marker>
            <c:symbol val="none"/>
          </c:marker>
          <c:cat>
            <c:multiLvlStrRef>
              <c:f>'F151'!$A$6:$B$131</c:f>
              <c:multiLvlStrCache>
                <c:ptCount val="12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'F151'!$D$6:$D$131</c:f>
              <c:numCache>
                <c:formatCode>0.0</c:formatCode>
                <c:ptCount val="126"/>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pt idx="118">
                  <c:v>4.5</c:v>
                </c:pt>
                <c:pt idx="119">
                  <c:v>6.7</c:v>
                </c:pt>
                <c:pt idx="120">
                  <c:v>8.9</c:v>
                </c:pt>
                <c:pt idx="121">
                  <c:v>10.6</c:v>
                </c:pt>
                <c:pt idx="122">
                  <c:v>11.9</c:v>
                </c:pt>
                <c:pt idx="123">
                  <c:v>13.1</c:v>
                </c:pt>
                <c:pt idx="124">
                  <c:v>13.7</c:v>
                </c:pt>
                <c:pt idx="125">
                  <c:v>14</c:v>
                </c:pt>
              </c:numCache>
            </c:numRef>
          </c:val>
          <c:smooth val="0"/>
          <c:extLst>
            <c:ext xmlns:c16="http://schemas.microsoft.com/office/drawing/2014/chart" uri="{C3380CC4-5D6E-409C-BE32-E72D297353CC}">
              <c16:uniqueId val="{00000017-B209-4DD0-9BD7-CF1D0F6A76A8}"/>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C5B-4EE1-A00D-6B0D7EF27671}"/>
              </c:ext>
            </c:extLst>
          </c:dPt>
          <c:dPt>
            <c:idx val="1"/>
            <c:invertIfNegative val="0"/>
            <c:bubble3D val="0"/>
            <c:spPr>
              <a:solidFill>
                <a:srgbClr val="7C878E"/>
              </a:solidFill>
              <a:ln>
                <a:noFill/>
              </a:ln>
              <a:effectLst/>
            </c:spPr>
            <c:extLst>
              <c:ext xmlns:c16="http://schemas.microsoft.com/office/drawing/2014/chart" uri="{C3380CC4-5D6E-409C-BE32-E72D297353CC}">
                <c16:uniqueId val="{00000003-8C5B-4EE1-A00D-6B0D7EF27671}"/>
              </c:ext>
            </c:extLst>
          </c:dPt>
          <c:dPt>
            <c:idx val="2"/>
            <c:invertIfNegative val="0"/>
            <c:bubble3D val="0"/>
            <c:spPr>
              <a:solidFill>
                <a:srgbClr val="7C878E"/>
              </a:solidFill>
              <a:ln>
                <a:noFill/>
              </a:ln>
              <a:effectLst/>
            </c:spPr>
            <c:extLst>
              <c:ext xmlns:c16="http://schemas.microsoft.com/office/drawing/2014/chart" uri="{C3380CC4-5D6E-409C-BE32-E72D297353CC}">
                <c16:uniqueId val="{00000005-8C5B-4EE1-A00D-6B0D7EF27671}"/>
              </c:ext>
            </c:extLst>
          </c:dPt>
          <c:dPt>
            <c:idx val="3"/>
            <c:invertIfNegative val="0"/>
            <c:bubble3D val="0"/>
            <c:spPr>
              <a:solidFill>
                <a:srgbClr val="7C878E"/>
              </a:solidFill>
              <a:ln>
                <a:noFill/>
              </a:ln>
              <a:effectLst/>
            </c:spPr>
            <c:extLst>
              <c:ext xmlns:c16="http://schemas.microsoft.com/office/drawing/2014/chart" uri="{C3380CC4-5D6E-409C-BE32-E72D297353CC}">
                <c16:uniqueId val="{00000007-8C5B-4EE1-A00D-6B0D7EF27671}"/>
              </c:ext>
            </c:extLst>
          </c:dPt>
          <c:dPt>
            <c:idx val="4"/>
            <c:invertIfNegative val="0"/>
            <c:bubble3D val="0"/>
            <c:spPr>
              <a:solidFill>
                <a:srgbClr val="7C878E"/>
              </a:solidFill>
              <a:ln>
                <a:noFill/>
              </a:ln>
              <a:effectLst/>
            </c:spPr>
            <c:extLst>
              <c:ext xmlns:c16="http://schemas.microsoft.com/office/drawing/2014/chart" uri="{C3380CC4-5D6E-409C-BE32-E72D297353CC}">
                <c16:uniqueId val="{00000009-8C5B-4EE1-A00D-6B0D7EF27671}"/>
              </c:ext>
            </c:extLst>
          </c:dPt>
          <c:dPt>
            <c:idx val="5"/>
            <c:invertIfNegative val="0"/>
            <c:bubble3D val="0"/>
            <c:spPr>
              <a:solidFill>
                <a:srgbClr val="7C878E"/>
              </a:solidFill>
              <a:ln>
                <a:noFill/>
              </a:ln>
              <a:effectLst/>
            </c:spPr>
            <c:extLst>
              <c:ext xmlns:c16="http://schemas.microsoft.com/office/drawing/2014/chart" uri="{C3380CC4-5D6E-409C-BE32-E72D297353CC}">
                <c16:uniqueId val="{0000000B-8C5B-4EE1-A00D-6B0D7EF27671}"/>
              </c:ext>
            </c:extLst>
          </c:dPt>
          <c:dPt>
            <c:idx val="6"/>
            <c:invertIfNegative val="0"/>
            <c:bubble3D val="0"/>
            <c:spPr>
              <a:solidFill>
                <a:srgbClr val="7C878E"/>
              </a:solidFill>
              <a:ln>
                <a:noFill/>
              </a:ln>
              <a:effectLst/>
            </c:spPr>
            <c:extLst>
              <c:ext xmlns:c16="http://schemas.microsoft.com/office/drawing/2014/chart" uri="{C3380CC4-5D6E-409C-BE32-E72D297353CC}">
                <c16:uniqueId val="{0000000D-8C5B-4EE1-A00D-6B0D7EF27671}"/>
              </c:ext>
            </c:extLst>
          </c:dPt>
          <c:dPt>
            <c:idx val="7"/>
            <c:invertIfNegative val="0"/>
            <c:bubble3D val="0"/>
            <c:spPr>
              <a:solidFill>
                <a:srgbClr val="7C878E"/>
              </a:solidFill>
              <a:ln>
                <a:noFill/>
              </a:ln>
              <a:effectLst/>
            </c:spPr>
            <c:extLst>
              <c:ext xmlns:c16="http://schemas.microsoft.com/office/drawing/2014/chart" uri="{C3380CC4-5D6E-409C-BE32-E72D297353CC}">
                <c16:uniqueId val="{0000000F-8C5B-4EE1-A00D-6B0D7EF27671}"/>
              </c:ext>
            </c:extLst>
          </c:dPt>
          <c:dPt>
            <c:idx val="8"/>
            <c:invertIfNegative val="0"/>
            <c:bubble3D val="0"/>
            <c:spPr>
              <a:solidFill>
                <a:srgbClr val="7C878E"/>
              </a:solidFill>
              <a:ln>
                <a:noFill/>
              </a:ln>
              <a:effectLst/>
            </c:spPr>
            <c:extLst>
              <c:ext xmlns:c16="http://schemas.microsoft.com/office/drawing/2014/chart" uri="{C3380CC4-5D6E-409C-BE32-E72D297353CC}">
                <c16:uniqueId val="{00000011-8C5B-4EE1-A00D-6B0D7EF27671}"/>
              </c:ext>
            </c:extLst>
          </c:dPt>
          <c:dPt>
            <c:idx val="9"/>
            <c:invertIfNegative val="0"/>
            <c:bubble3D val="0"/>
            <c:spPr>
              <a:solidFill>
                <a:srgbClr val="7C878E"/>
              </a:solidFill>
              <a:ln>
                <a:noFill/>
              </a:ln>
              <a:effectLst/>
            </c:spPr>
            <c:extLst>
              <c:ext xmlns:c16="http://schemas.microsoft.com/office/drawing/2014/chart" uri="{C3380CC4-5D6E-409C-BE32-E72D297353CC}">
                <c16:uniqueId val="{00000013-8C5B-4EE1-A00D-6B0D7EF27671}"/>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C5B-4EE1-A00D-6B0D7EF27671}"/>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C5B-4EE1-A00D-6B0D7EF27671}"/>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C5B-4EE1-A00D-6B0D7EF27671}"/>
              </c:ext>
            </c:extLst>
          </c:dPt>
          <c:dPt>
            <c:idx val="13"/>
            <c:invertIfNegative val="0"/>
            <c:bubble3D val="0"/>
            <c:spPr>
              <a:solidFill>
                <a:srgbClr val="FBBB27"/>
              </a:solidFill>
              <a:ln>
                <a:noFill/>
              </a:ln>
              <a:effectLst/>
            </c:spPr>
            <c:extLst>
              <c:ext xmlns:c16="http://schemas.microsoft.com/office/drawing/2014/chart" uri="{C3380CC4-5D6E-409C-BE32-E72D297353CC}">
                <c16:uniqueId val="{0000001B-8C5B-4EE1-A00D-6B0D7EF27671}"/>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C5B-4EE1-A00D-6B0D7EF27671}"/>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C5B-4EE1-A00D-6B0D7EF27671}"/>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C5B-4EE1-A00D-6B0D7EF27671}"/>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C5B-4EE1-A00D-6B0D7EF2767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'F152'!$A$6:$A$24</c:f>
              <c:strCache>
                <c:ptCount val="19"/>
                <c:pt idx="0">
                  <c:v>Michoacán</c:v>
                </c:pt>
                <c:pt idx="1">
                  <c:v>Veracruz</c:v>
                </c:pt>
                <c:pt idx="2">
                  <c:v>Yucatán</c:v>
                </c:pt>
                <c:pt idx="3">
                  <c:v>Sinaloa</c:v>
                </c:pt>
                <c:pt idx="4">
                  <c:v>Ciudad de México</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'F152'!$B$6:$B$24</c:f>
              <c:numCache>
                <c:formatCode>0.0</c:formatCode>
                <c:ptCount val="19"/>
                <c:pt idx="0">
                  <c:v>0.23089917111597699</c:v>
                </c:pt>
                <c:pt idx="1">
                  <c:v>0.65106763170599202</c:v>
                </c:pt>
                <c:pt idx="2">
                  <c:v>0.80017375950598402</c:v>
                </c:pt>
                <c:pt idx="3">
                  <c:v>1.1919752317807599</c:v>
                </c:pt>
                <c:pt idx="4">
                  <c:v>1.1932859177095201</c:v>
                </c:pt>
                <c:pt idx="5">
                  <c:v>1.6585482156103299</c:v>
                </c:pt>
                <c:pt idx="6">
                  <c:v>2.1612898897120201</c:v>
                </c:pt>
                <c:pt idx="7">
                  <c:v>2.56535563746302</c:v>
                </c:pt>
                <c:pt idx="8">
                  <c:v>3.0385444645520301</c:v>
                </c:pt>
                <c:pt idx="9">
                  <c:v>3.68071815602717</c:v>
                </c:pt>
                <c:pt idx="10">
                  <c:v>4.67562239637701</c:v>
                </c:pt>
                <c:pt idx="11">
                  <c:v>5.1907219663784101</c:v>
                </c:pt>
                <c:pt idx="12">
                  <c:v>6.32384115859643</c:v>
                </c:pt>
                <c:pt idx="13">
                  <c:v>7.1451107201938298</c:v>
                </c:pt>
                <c:pt idx="14">
                  <c:v>8.0658363783376092</c:v>
                </c:pt>
                <c:pt idx="15">
                  <c:v>9.7148041039448803</c:v>
                </c:pt>
                <c:pt idx="16">
                  <c:v>11.292651514513199</c:v>
                </c:pt>
                <c:pt idx="17">
                  <c:v>13.3391627650355</c:v>
                </c:pt>
                <c:pt idx="18">
                  <c:v>15.0487653182517</c:v>
                </c:pt>
              </c:numCache>
            </c:numRef>
          </c:val>
          <c:extLst>
            <c:ext xmlns:c16="http://schemas.microsoft.com/office/drawing/2014/chart" uri="{C3380CC4-5D6E-409C-BE32-E72D297353CC}">
              <c16:uniqueId val="{00000024-8C5B-4EE1-A00D-6B0D7EF27671}"/>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4F83-4534-A8EA-F3FBC94837D1}"/>
              </c:ext>
            </c:extLst>
          </c:dPt>
          <c:dPt>
            <c:idx val="1"/>
            <c:invertIfNegative val="0"/>
            <c:bubble3D val="0"/>
            <c:extLst>
              <c:ext xmlns:c16="http://schemas.microsoft.com/office/drawing/2014/chart" uri="{C3380CC4-5D6E-409C-BE32-E72D297353CC}">
                <c16:uniqueId val="{00000001-4F83-4534-A8EA-F3FBC94837D1}"/>
              </c:ext>
            </c:extLst>
          </c:dPt>
          <c:dPt>
            <c:idx val="4"/>
            <c:invertIfNegative val="0"/>
            <c:bubble3D val="0"/>
            <c:spPr>
              <a:solidFill>
                <a:srgbClr val="FBBB27"/>
              </a:solidFill>
            </c:spPr>
            <c:extLst>
              <c:ext xmlns:c16="http://schemas.microsoft.com/office/drawing/2014/chart" uri="{C3380CC4-5D6E-409C-BE32-E72D297353CC}">
                <c16:uniqueId val="{00000003-4F83-4534-A8EA-F3FBC94837D1}"/>
              </c:ext>
            </c:extLst>
          </c:dPt>
          <c:dPt>
            <c:idx val="11"/>
            <c:invertIfNegative val="0"/>
            <c:bubble3D val="0"/>
            <c:extLst>
              <c:ext xmlns:c16="http://schemas.microsoft.com/office/drawing/2014/chart" uri="{C3380CC4-5D6E-409C-BE32-E72D297353CC}">
                <c16:uniqueId val="{00000004-4F83-4534-A8EA-F3FBC94837D1}"/>
              </c:ext>
            </c:extLst>
          </c:dPt>
          <c:dPt>
            <c:idx val="12"/>
            <c:invertIfNegative val="0"/>
            <c:bubble3D val="0"/>
            <c:extLst>
              <c:ext xmlns:c16="http://schemas.microsoft.com/office/drawing/2014/chart" uri="{C3380CC4-5D6E-409C-BE32-E72D297353CC}">
                <c16:uniqueId val="{00000005-4F83-4534-A8EA-F3FBC94837D1}"/>
              </c:ext>
            </c:extLst>
          </c:dPt>
          <c:dPt>
            <c:idx val="13"/>
            <c:invertIfNegative val="0"/>
            <c:bubble3D val="0"/>
            <c:extLst>
              <c:ext xmlns:c16="http://schemas.microsoft.com/office/drawing/2014/chart" uri="{C3380CC4-5D6E-409C-BE32-E72D297353CC}">
                <c16:uniqueId val="{00000006-4F83-4534-A8EA-F3FBC94837D1}"/>
              </c:ext>
            </c:extLst>
          </c:dPt>
          <c:dPt>
            <c:idx val="16"/>
            <c:invertIfNegative val="0"/>
            <c:bubble3D val="0"/>
            <c:spPr>
              <a:solidFill>
                <a:srgbClr val="FBBB27"/>
              </a:solidFill>
            </c:spPr>
            <c:extLst>
              <c:ext xmlns:c16="http://schemas.microsoft.com/office/drawing/2014/chart" uri="{C3380CC4-5D6E-409C-BE32-E72D297353CC}">
                <c16:uniqueId val="{00000008-4F83-4534-A8EA-F3FBC94837D1}"/>
              </c:ext>
            </c:extLst>
          </c:dPt>
          <c:dPt>
            <c:idx val="23"/>
            <c:invertIfNegative val="0"/>
            <c:bubble3D val="0"/>
            <c:extLst>
              <c:ext xmlns:c16="http://schemas.microsoft.com/office/drawing/2014/chart" uri="{C3380CC4-5D6E-409C-BE32-E72D297353CC}">
                <c16:uniqueId val="{00000009-4F83-4534-A8EA-F3FBC94837D1}"/>
              </c:ext>
            </c:extLst>
          </c:dPt>
          <c:dPt>
            <c:idx val="24"/>
            <c:invertIfNegative val="0"/>
            <c:bubble3D val="0"/>
            <c:extLst>
              <c:ext xmlns:c16="http://schemas.microsoft.com/office/drawing/2014/chart" uri="{C3380CC4-5D6E-409C-BE32-E72D297353CC}">
                <c16:uniqueId val="{0000000A-4F83-4534-A8EA-F3FBC94837D1}"/>
              </c:ext>
            </c:extLst>
          </c:dPt>
          <c:dPt>
            <c:idx val="25"/>
            <c:invertIfNegative val="0"/>
            <c:bubble3D val="0"/>
            <c:extLst>
              <c:ext xmlns:c16="http://schemas.microsoft.com/office/drawing/2014/chart" uri="{C3380CC4-5D6E-409C-BE32-E72D297353CC}">
                <c16:uniqueId val="{0000000B-4F83-4534-A8EA-F3FBC94837D1}"/>
              </c:ext>
            </c:extLst>
          </c:dPt>
          <c:dPt>
            <c:idx val="28"/>
            <c:invertIfNegative val="0"/>
            <c:bubble3D val="0"/>
            <c:spPr>
              <a:solidFill>
                <a:srgbClr val="FBBB27"/>
              </a:solidFill>
            </c:spPr>
            <c:extLst>
              <c:ext xmlns:c16="http://schemas.microsoft.com/office/drawing/2014/chart" uri="{C3380CC4-5D6E-409C-BE32-E72D297353CC}">
                <c16:uniqueId val="{0000000D-4F83-4534-A8EA-F3FBC94837D1}"/>
              </c:ext>
            </c:extLst>
          </c:dPt>
          <c:dPt>
            <c:idx val="35"/>
            <c:invertIfNegative val="0"/>
            <c:bubble3D val="0"/>
            <c:extLst>
              <c:ext xmlns:c16="http://schemas.microsoft.com/office/drawing/2014/chart" uri="{C3380CC4-5D6E-409C-BE32-E72D297353CC}">
                <c16:uniqueId val="{0000000E-4F83-4534-A8EA-F3FBC94837D1}"/>
              </c:ext>
            </c:extLst>
          </c:dPt>
          <c:dPt>
            <c:idx val="36"/>
            <c:invertIfNegative val="0"/>
            <c:bubble3D val="0"/>
            <c:extLst>
              <c:ext xmlns:c16="http://schemas.microsoft.com/office/drawing/2014/chart" uri="{C3380CC4-5D6E-409C-BE32-E72D297353CC}">
                <c16:uniqueId val="{0000000F-4F83-4534-A8EA-F3FBC94837D1}"/>
              </c:ext>
            </c:extLst>
          </c:dPt>
          <c:dPt>
            <c:idx val="37"/>
            <c:invertIfNegative val="0"/>
            <c:bubble3D val="0"/>
            <c:extLst>
              <c:ext xmlns:c16="http://schemas.microsoft.com/office/drawing/2014/chart" uri="{C3380CC4-5D6E-409C-BE32-E72D297353CC}">
                <c16:uniqueId val="{00000010-4F83-4534-A8EA-F3FBC94837D1}"/>
              </c:ext>
            </c:extLst>
          </c:dPt>
          <c:dPt>
            <c:idx val="40"/>
            <c:invertIfNegative val="0"/>
            <c:bubble3D val="0"/>
            <c:spPr>
              <a:solidFill>
                <a:srgbClr val="FBBB27"/>
              </a:solidFill>
            </c:spPr>
            <c:extLst>
              <c:ext xmlns:c16="http://schemas.microsoft.com/office/drawing/2014/chart" uri="{C3380CC4-5D6E-409C-BE32-E72D297353CC}">
                <c16:uniqueId val="{00000012-4F83-4534-A8EA-F3FBC94837D1}"/>
              </c:ext>
            </c:extLst>
          </c:dPt>
          <c:dPt>
            <c:idx val="52"/>
            <c:invertIfNegative val="0"/>
            <c:bubble3D val="0"/>
            <c:spPr>
              <a:solidFill>
                <a:srgbClr val="FBBB27"/>
              </a:solidFill>
            </c:spPr>
            <c:extLst>
              <c:ext xmlns:c16="http://schemas.microsoft.com/office/drawing/2014/chart" uri="{C3380CC4-5D6E-409C-BE32-E72D297353CC}">
                <c16:uniqueId val="{00000014-4F83-4534-A8EA-F3FBC94837D1}"/>
              </c:ext>
            </c:extLst>
          </c:dPt>
          <c:dPt>
            <c:idx val="64"/>
            <c:invertIfNegative val="0"/>
            <c:bubble3D val="0"/>
            <c:spPr>
              <a:solidFill>
                <a:srgbClr val="FBBB27"/>
              </a:solidFill>
            </c:spPr>
            <c:extLst>
              <c:ext xmlns:c16="http://schemas.microsoft.com/office/drawing/2014/chart" uri="{C3380CC4-5D6E-409C-BE32-E72D297353CC}">
                <c16:uniqueId val="{00000016-4F83-4534-A8EA-F3FBC94837D1}"/>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'F167'!$A$6:$B$70</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2016</c:v>
                  </c:pt>
                  <c:pt idx="12">
                    <c:v>2017</c:v>
                  </c:pt>
                  <c:pt idx="24">
                    <c:v>2018</c:v>
                  </c:pt>
                  <c:pt idx="36">
                    <c:v>2019</c:v>
                  </c:pt>
                  <c:pt idx="48">
                    <c:v>2020</c:v>
                  </c:pt>
                  <c:pt idx="60">
                    <c:v>2021</c:v>
                  </c:pt>
                </c:lvl>
              </c:multiLvlStrCache>
            </c:multiLvlStrRef>
          </c:cat>
          <c:val>
            <c:numRef>
              <c:f>'F167'!$G$6:$G$70</c:f>
              <c:numCache>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Cache>
            </c:numRef>
          </c:val>
          <c:extLst>
            <c:ext xmlns:c16="http://schemas.microsoft.com/office/drawing/2014/chart" uri="{C3380CC4-5D6E-409C-BE32-E72D297353CC}">
              <c16:uniqueId val="{00000017-4F83-4534-A8EA-F3FBC94837D1}"/>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4F83-4534-A8EA-F3FBC94837D1}"/>
              </c:ext>
            </c:extLst>
          </c:dPt>
          <c:dLbls>
            <c:delete val="1"/>
          </c:dLbls>
          <c:val>
            <c:numRef>
              <c:f>'F167'!$H$6:$H$70</c:f>
              <c:numCache>
                <c:formatCode>#,##0</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numCache>
            </c:numRef>
          </c:val>
          <c:smooth val="0"/>
          <c:extLst>
            <c:ext xmlns:c16="http://schemas.microsoft.com/office/drawing/2014/chart" uri="{C3380CC4-5D6E-409C-BE32-E72D297353CC}">
              <c16:uniqueId val="{00000019-4F83-4534-A8EA-F3FBC94837D1}"/>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321-467D-B415-151CFB2D3C0A}"/>
              </c:ext>
            </c:extLst>
          </c:dPt>
          <c:dPt>
            <c:idx val="1"/>
            <c:invertIfNegative val="0"/>
            <c:bubble3D val="0"/>
            <c:extLst>
              <c:ext xmlns:c16="http://schemas.microsoft.com/office/drawing/2014/chart" uri="{C3380CC4-5D6E-409C-BE32-E72D297353CC}">
                <c16:uniqueId val="{00000001-B321-467D-B415-151CFB2D3C0A}"/>
              </c:ext>
            </c:extLst>
          </c:dPt>
          <c:dPt>
            <c:idx val="7"/>
            <c:invertIfNegative val="0"/>
            <c:bubble3D val="0"/>
            <c:spPr>
              <a:solidFill>
                <a:srgbClr val="FBBB27"/>
              </a:solidFill>
            </c:spPr>
            <c:extLst>
              <c:ext xmlns:c16="http://schemas.microsoft.com/office/drawing/2014/chart" uri="{C3380CC4-5D6E-409C-BE32-E72D297353CC}">
                <c16:uniqueId val="{00000003-B321-467D-B415-151CFB2D3C0A}"/>
              </c:ext>
            </c:extLst>
          </c:dPt>
          <c:dPt>
            <c:idx val="11"/>
            <c:invertIfNegative val="0"/>
            <c:bubble3D val="0"/>
            <c:extLst>
              <c:ext xmlns:c16="http://schemas.microsoft.com/office/drawing/2014/chart" uri="{C3380CC4-5D6E-409C-BE32-E72D297353CC}">
                <c16:uniqueId val="{00000004-B321-467D-B415-151CFB2D3C0A}"/>
              </c:ext>
            </c:extLst>
          </c:dPt>
          <c:dPt>
            <c:idx val="12"/>
            <c:invertIfNegative val="0"/>
            <c:bubble3D val="0"/>
            <c:extLst>
              <c:ext xmlns:c16="http://schemas.microsoft.com/office/drawing/2014/chart" uri="{C3380CC4-5D6E-409C-BE32-E72D297353CC}">
                <c16:uniqueId val="{00000005-B321-467D-B415-151CFB2D3C0A}"/>
              </c:ext>
            </c:extLst>
          </c:dPt>
          <c:dPt>
            <c:idx val="13"/>
            <c:invertIfNegative val="0"/>
            <c:bubble3D val="0"/>
            <c:extLst>
              <c:ext xmlns:c16="http://schemas.microsoft.com/office/drawing/2014/chart" uri="{C3380CC4-5D6E-409C-BE32-E72D297353CC}">
                <c16:uniqueId val="{00000006-B321-467D-B415-151CFB2D3C0A}"/>
              </c:ext>
            </c:extLst>
          </c:dPt>
          <c:dPt>
            <c:idx val="19"/>
            <c:invertIfNegative val="0"/>
            <c:bubble3D val="0"/>
            <c:spPr>
              <a:solidFill>
                <a:srgbClr val="FBBB27"/>
              </a:solidFill>
            </c:spPr>
            <c:extLst>
              <c:ext xmlns:c16="http://schemas.microsoft.com/office/drawing/2014/chart" uri="{C3380CC4-5D6E-409C-BE32-E72D297353CC}">
                <c16:uniqueId val="{00000008-B321-467D-B415-151CFB2D3C0A}"/>
              </c:ext>
            </c:extLst>
          </c:dPt>
          <c:dPt>
            <c:idx val="23"/>
            <c:invertIfNegative val="0"/>
            <c:bubble3D val="0"/>
            <c:extLst>
              <c:ext xmlns:c16="http://schemas.microsoft.com/office/drawing/2014/chart" uri="{C3380CC4-5D6E-409C-BE32-E72D297353CC}">
                <c16:uniqueId val="{00000009-B321-467D-B415-151CFB2D3C0A}"/>
              </c:ext>
            </c:extLst>
          </c:dPt>
          <c:dPt>
            <c:idx val="24"/>
            <c:invertIfNegative val="0"/>
            <c:bubble3D val="0"/>
            <c:extLst>
              <c:ext xmlns:c16="http://schemas.microsoft.com/office/drawing/2014/chart" uri="{C3380CC4-5D6E-409C-BE32-E72D297353CC}">
                <c16:uniqueId val="{0000000A-B321-467D-B415-151CFB2D3C0A}"/>
              </c:ext>
            </c:extLst>
          </c:dPt>
          <c:dPt>
            <c:idx val="25"/>
            <c:invertIfNegative val="0"/>
            <c:bubble3D val="0"/>
            <c:extLst>
              <c:ext xmlns:c16="http://schemas.microsoft.com/office/drawing/2014/chart" uri="{C3380CC4-5D6E-409C-BE32-E72D297353CC}">
                <c16:uniqueId val="{0000000B-B321-467D-B415-151CFB2D3C0A}"/>
              </c:ext>
            </c:extLst>
          </c:dPt>
          <c:dPt>
            <c:idx val="31"/>
            <c:invertIfNegative val="0"/>
            <c:bubble3D val="0"/>
            <c:spPr>
              <a:solidFill>
                <a:srgbClr val="FBBB27"/>
              </a:solidFill>
            </c:spPr>
            <c:extLst>
              <c:ext xmlns:c16="http://schemas.microsoft.com/office/drawing/2014/chart" uri="{C3380CC4-5D6E-409C-BE32-E72D297353CC}">
                <c16:uniqueId val="{0000000D-B321-467D-B415-151CFB2D3C0A}"/>
              </c:ext>
            </c:extLst>
          </c:dPt>
          <c:dPt>
            <c:idx val="35"/>
            <c:invertIfNegative val="0"/>
            <c:bubble3D val="0"/>
            <c:extLst>
              <c:ext xmlns:c16="http://schemas.microsoft.com/office/drawing/2014/chart" uri="{C3380CC4-5D6E-409C-BE32-E72D297353CC}">
                <c16:uniqueId val="{0000000E-B321-467D-B415-151CFB2D3C0A}"/>
              </c:ext>
            </c:extLst>
          </c:dPt>
          <c:dPt>
            <c:idx val="36"/>
            <c:invertIfNegative val="0"/>
            <c:bubble3D val="0"/>
            <c:extLst>
              <c:ext xmlns:c16="http://schemas.microsoft.com/office/drawing/2014/chart" uri="{C3380CC4-5D6E-409C-BE32-E72D297353CC}">
                <c16:uniqueId val="{0000000F-B321-467D-B415-151CFB2D3C0A}"/>
              </c:ext>
            </c:extLst>
          </c:dPt>
          <c:dPt>
            <c:idx val="37"/>
            <c:invertIfNegative val="0"/>
            <c:bubble3D val="0"/>
            <c:extLst>
              <c:ext xmlns:c16="http://schemas.microsoft.com/office/drawing/2014/chart" uri="{C3380CC4-5D6E-409C-BE32-E72D297353CC}">
                <c16:uniqueId val="{00000010-B321-467D-B415-151CFB2D3C0A}"/>
              </c:ext>
            </c:extLst>
          </c:dPt>
          <c:dPt>
            <c:idx val="43"/>
            <c:invertIfNegative val="0"/>
            <c:bubble3D val="0"/>
            <c:spPr>
              <a:solidFill>
                <a:srgbClr val="FBBB27"/>
              </a:solidFill>
            </c:spPr>
            <c:extLst>
              <c:ext xmlns:c16="http://schemas.microsoft.com/office/drawing/2014/chart" uri="{C3380CC4-5D6E-409C-BE32-E72D297353CC}">
                <c16:uniqueId val="{00000012-B321-467D-B415-151CFB2D3C0A}"/>
              </c:ext>
            </c:extLst>
          </c:dPt>
          <c:dPt>
            <c:idx val="55"/>
            <c:invertIfNegative val="0"/>
            <c:bubble3D val="0"/>
            <c:spPr>
              <a:solidFill>
                <a:srgbClr val="FBBB27"/>
              </a:solidFill>
            </c:spPr>
            <c:extLst>
              <c:ext xmlns:c16="http://schemas.microsoft.com/office/drawing/2014/chart" uri="{C3380CC4-5D6E-409C-BE32-E72D297353CC}">
                <c16:uniqueId val="{00000014-B321-467D-B415-151CFB2D3C0A}"/>
              </c:ext>
            </c:extLst>
          </c:dPt>
          <c:dPt>
            <c:idx val="67"/>
            <c:invertIfNegative val="0"/>
            <c:bubble3D val="0"/>
            <c:spPr>
              <a:solidFill>
                <a:srgbClr val="FBBB27"/>
              </a:solidFill>
            </c:spPr>
            <c:extLst>
              <c:ext xmlns:c16="http://schemas.microsoft.com/office/drawing/2014/chart" uri="{C3380CC4-5D6E-409C-BE32-E72D297353CC}">
                <c16:uniqueId val="{00000016-B321-467D-B415-151CFB2D3C0A}"/>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'F167'!$A$6:$B$73</c:f>
              <c:multiLvlStrCache>
                <c:ptCount val="6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lvl>
                <c:lvl>
                  <c:pt idx="0">
                    <c:v>2016</c:v>
                  </c:pt>
                  <c:pt idx="12">
                    <c:v>2017</c:v>
                  </c:pt>
                  <c:pt idx="24">
                    <c:v>2018</c:v>
                  </c:pt>
                  <c:pt idx="36">
                    <c:v>2019</c:v>
                  </c:pt>
                  <c:pt idx="48">
                    <c:v>2020</c:v>
                  </c:pt>
                  <c:pt idx="60">
                    <c:v>2021</c:v>
                  </c:pt>
                </c:lvl>
              </c:multiLvlStrCache>
            </c:multiLvlStrRef>
          </c:cat>
          <c:val>
            <c:numRef>
              <c:f>'F167'!$G$6:$G$73</c:f>
              <c:numCache>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Cache>
            </c:numRef>
          </c:val>
          <c:extLst>
            <c:ext xmlns:c16="http://schemas.microsoft.com/office/drawing/2014/chart" uri="{C3380CC4-5D6E-409C-BE32-E72D297353CC}">
              <c16:uniqueId val="{00000017-B321-467D-B415-151CFB2D3C0A}"/>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B321-467D-B415-151CFB2D3C0A}"/>
              </c:ext>
            </c:extLst>
          </c:dPt>
          <c:dLbls>
            <c:delete val="1"/>
          </c:dLbls>
          <c:val>
            <c:numRef>
              <c:f>'F167'!$H$6:$H$73</c:f>
              <c:numCache>
                <c:formatCode>#,##0</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numCache>
            </c:numRef>
          </c:val>
          <c:smooth val="0"/>
          <c:extLst>
            <c:ext xmlns:c16="http://schemas.microsoft.com/office/drawing/2014/chart" uri="{C3380CC4-5D6E-409C-BE32-E72D297353CC}">
              <c16:uniqueId val="{00000019-B321-467D-B415-151CFB2D3C0A}"/>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'F19'!$C$5</c:f>
              <c:strCache>
                <c:ptCount val="1"/>
                <c:pt idx="0">
                  <c:v>ZM Guadalajara</c:v>
                </c:pt>
              </c:strCache>
            </c:strRef>
          </c:tx>
          <c:spPr>
            <a:solidFill>
              <a:srgbClr val="FAD496"/>
            </a:solidFill>
            <a:ln>
              <a:noFill/>
            </a:ln>
            <a:effectLst/>
          </c:spPr>
          <c:invertIfNegative val="0"/>
          <c:dPt>
            <c:idx val="0"/>
            <c:invertIfNegative val="0"/>
            <c:bubble3D val="0"/>
            <c:spPr>
              <a:solidFill>
                <a:srgbClr val="FAD496"/>
              </a:solidFill>
              <a:ln>
                <a:noFill/>
              </a:ln>
              <a:effectLst/>
            </c:spPr>
            <c:extLst>
              <c:ext xmlns:c16="http://schemas.microsoft.com/office/drawing/2014/chart" uri="{C3380CC4-5D6E-409C-BE32-E72D297353CC}">
                <c16:uniqueId val="{00000001-611D-4AAD-8C62-BBCD6B969815}"/>
              </c:ext>
            </c:extLst>
          </c:dPt>
          <c:dPt>
            <c:idx val="1"/>
            <c:invertIfNegative val="0"/>
            <c:bubble3D val="0"/>
            <c:spPr>
              <a:solidFill>
                <a:srgbClr val="F5A82B"/>
              </a:solidFill>
              <a:ln>
                <a:noFill/>
              </a:ln>
              <a:effectLst/>
            </c:spPr>
            <c:extLst>
              <c:ext xmlns:c16="http://schemas.microsoft.com/office/drawing/2014/chart" uri="{C3380CC4-5D6E-409C-BE32-E72D297353CC}">
                <c16:uniqueId val="{00000003-611D-4AAD-8C62-BBCD6B969815}"/>
              </c:ext>
            </c:extLst>
          </c:dPt>
          <c:dPt>
            <c:idx val="2"/>
            <c:invertIfNegative val="0"/>
            <c:bubble3D val="0"/>
            <c:spPr>
              <a:solidFill>
                <a:srgbClr val="FAD496"/>
              </a:solidFill>
              <a:ln>
                <a:noFill/>
              </a:ln>
              <a:effectLst/>
            </c:spPr>
            <c:extLst>
              <c:ext xmlns:c16="http://schemas.microsoft.com/office/drawing/2014/chart" uri="{C3380CC4-5D6E-409C-BE32-E72D297353CC}">
                <c16:uniqueId val="{00000005-611D-4AAD-8C62-BBCD6B969815}"/>
              </c:ext>
            </c:extLst>
          </c:dPt>
          <c:dPt>
            <c:idx val="3"/>
            <c:invertIfNegative val="0"/>
            <c:bubble3D val="0"/>
            <c:spPr>
              <a:solidFill>
                <a:srgbClr val="FAD496"/>
              </a:solidFill>
              <a:ln>
                <a:noFill/>
              </a:ln>
              <a:effectLst/>
            </c:spPr>
            <c:extLst>
              <c:ext xmlns:c16="http://schemas.microsoft.com/office/drawing/2014/chart" uri="{C3380CC4-5D6E-409C-BE32-E72D297353CC}">
                <c16:uniqueId val="{00000007-611D-4AAD-8C62-BBCD6B969815}"/>
              </c:ext>
            </c:extLst>
          </c:dPt>
          <c:dPt>
            <c:idx val="4"/>
            <c:invertIfNegative val="0"/>
            <c:bubble3D val="0"/>
            <c:spPr>
              <a:solidFill>
                <a:srgbClr val="FAD496"/>
              </a:solidFill>
              <a:ln>
                <a:noFill/>
              </a:ln>
              <a:effectLst/>
            </c:spPr>
            <c:extLst>
              <c:ext xmlns:c16="http://schemas.microsoft.com/office/drawing/2014/chart" uri="{C3380CC4-5D6E-409C-BE32-E72D297353CC}">
                <c16:uniqueId val="{00000009-611D-4AAD-8C62-BBCD6B969815}"/>
              </c:ext>
            </c:extLst>
          </c:dPt>
          <c:dPt>
            <c:idx val="5"/>
            <c:invertIfNegative val="0"/>
            <c:bubble3D val="0"/>
            <c:spPr>
              <a:solidFill>
                <a:srgbClr val="F5A82B"/>
              </a:solidFill>
              <a:ln>
                <a:noFill/>
              </a:ln>
              <a:effectLst/>
            </c:spPr>
            <c:extLst>
              <c:ext xmlns:c16="http://schemas.microsoft.com/office/drawing/2014/chart" uri="{C3380CC4-5D6E-409C-BE32-E72D297353CC}">
                <c16:uniqueId val="{0000000B-611D-4AAD-8C62-BBCD6B969815}"/>
              </c:ext>
            </c:extLst>
          </c:dPt>
          <c:dPt>
            <c:idx val="6"/>
            <c:invertIfNegative val="0"/>
            <c:bubble3D val="0"/>
            <c:spPr>
              <a:solidFill>
                <a:srgbClr val="FAD496"/>
              </a:solidFill>
              <a:ln>
                <a:noFill/>
              </a:ln>
              <a:effectLst/>
            </c:spPr>
            <c:extLst>
              <c:ext xmlns:c16="http://schemas.microsoft.com/office/drawing/2014/chart" uri="{C3380CC4-5D6E-409C-BE32-E72D297353CC}">
                <c16:uniqueId val="{0000000D-611D-4AAD-8C62-BBCD6B969815}"/>
              </c:ext>
            </c:extLst>
          </c:dPt>
          <c:dPt>
            <c:idx val="7"/>
            <c:invertIfNegative val="0"/>
            <c:bubble3D val="0"/>
            <c:spPr>
              <a:solidFill>
                <a:srgbClr val="FAD496"/>
              </a:solidFill>
              <a:ln>
                <a:noFill/>
              </a:ln>
              <a:effectLst/>
            </c:spPr>
            <c:extLst>
              <c:ext xmlns:c16="http://schemas.microsoft.com/office/drawing/2014/chart" uri="{C3380CC4-5D6E-409C-BE32-E72D297353CC}">
                <c16:uniqueId val="{0000000F-611D-4AAD-8C62-BBCD6B969815}"/>
              </c:ext>
            </c:extLst>
          </c:dPt>
          <c:dPt>
            <c:idx val="8"/>
            <c:invertIfNegative val="0"/>
            <c:bubble3D val="0"/>
            <c:spPr>
              <a:solidFill>
                <a:srgbClr val="FAD496"/>
              </a:solidFill>
              <a:ln>
                <a:noFill/>
              </a:ln>
              <a:effectLst/>
            </c:spPr>
            <c:extLst>
              <c:ext xmlns:c16="http://schemas.microsoft.com/office/drawing/2014/chart" uri="{C3380CC4-5D6E-409C-BE32-E72D297353CC}">
                <c16:uniqueId val="{00000011-611D-4AAD-8C62-BBCD6B969815}"/>
              </c:ext>
            </c:extLst>
          </c:dPt>
          <c:dPt>
            <c:idx val="9"/>
            <c:invertIfNegative val="0"/>
            <c:bubble3D val="0"/>
            <c:spPr>
              <a:solidFill>
                <a:srgbClr val="F5A82B"/>
              </a:solidFill>
              <a:ln>
                <a:noFill/>
              </a:ln>
              <a:effectLst/>
            </c:spPr>
            <c:extLst>
              <c:ext xmlns:c16="http://schemas.microsoft.com/office/drawing/2014/chart" uri="{C3380CC4-5D6E-409C-BE32-E72D297353CC}">
                <c16:uniqueId val="{00000013-611D-4AAD-8C62-BBCD6B969815}"/>
              </c:ext>
            </c:extLst>
          </c:dPt>
          <c:dPt>
            <c:idx val="10"/>
            <c:invertIfNegative val="0"/>
            <c:bubble3D val="0"/>
            <c:spPr>
              <a:solidFill>
                <a:srgbClr val="FAD496"/>
              </a:solidFill>
              <a:ln>
                <a:noFill/>
              </a:ln>
              <a:effectLst/>
            </c:spPr>
            <c:extLst>
              <c:ext xmlns:c16="http://schemas.microsoft.com/office/drawing/2014/chart" uri="{C3380CC4-5D6E-409C-BE32-E72D297353CC}">
                <c16:uniqueId val="{00000015-611D-4AAD-8C62-BBCD6B969815}"/>
              </c:ext>
            </c:extLst>
          </c:dPt>
          <c:dPt>
            <c:idx val="11"/>
            <c:invertIfNegative val="0"/>
            <c:bubble3D val="0"/>
            <c:spPr>
              <a:solidFill>
                <a:srgbClr val="FAD496"/>
              </a:solidFill>
              <a:ln>
                <a:noFill/>
              </a:ln>
              <a:effectLst/>
            </c:spPr>
            <c:extLst>
              <c:ext xmlns:c16="http://schemas.microsoft.com/office/drawing/2014/chart" uri="{C3380CC4-5D6E-409C-BE32-E72D297353CC}">
                <c16:uniqueId val="{00000017-611D-4AAD-8C62-BBCD6B969815}"/>
              </c:ext>
            </c:extLst>
          </c:dPt>
          <c:dPt>
            <c:idx val="12"/>
            <c:invertIfNegative val="0"/>
            <c:bubble3D val="0"/>
            <c:spPr>
              <a:solidFill>
                <a:srgbClr val="FAD496"/>
              </a:solidFill>
              <a:ln>
                <a:noFill/>
              </a:ln>
              <a:effectLst/>
            </c:spPr>
            <c:extLst>
              <c:ext xmlns:c16="http://schemas.microsoft.com/office/drawing/2014/chart" uri="{C3380CC4-5D6E-409C-BE32-E72D297353CC}">
                <c16:uniqueId val="{00000019-611D-4AAD-8C62-BBCD6B969815}"/>
              </c:ext>
            </c:extLst>
          </c:dPt>
          <c:dPt>
            <c:idx val="13"/>
            <c:invertIfNegative val="0"/>
            <c:bubble3D val="0"/>
            <c:spPr>
              <a:solidFill>
                <a:srgbClr val="F5A82B"/>
              </a:solidFill>
              <a:ln>
                <a:noFill/>
              </a:ln>
              <a:effectLst/>
            </c:spPr>
            <c:extLst>
              <c:ext xmlns:c16="http://schemas.microsoft.com/office/drawing/2014/chart" uri="{C3380CC4-5D6E-409C-BE32-E72D297353CC}">
                <c16:uniqueId val="{0000001B-611D-4AAD-8C62-BBCD6B969815}"/>
              </c:ext>
            </c:extLst>
          </c:dPt>
          <c:dPt>
            <c:idx val="14"/>
            <c:invertIfNegative val="0"/>
            <c:bubble3D val="0"/>
            <c:spPr>
              <a:solidFill>
                <a:srgbClr val="FAD496"/>
              </a:solidFill>
              <a:ln>
                <a:noFill/>
              </a:ln>
              <a:effectLst/>
            </c:spPr>
            <c:extLst>
              <c:ext xmlns:c16="http://schemas.microsoft.com/office/drawing/2014/chart" uri="{C3380CC4-5D6E-409C-BE32-E72D297353CC}">
                <c16:uniqueId val="{0000001D-611D-4AAD-8C62-BBCD6B969815}"/>
              </c:ext>
            </c:extLst>
          </c:dPt>
          <c:dPt>
            <c:idx val="15"/>
            <c:invertIfNegative val="0"/>
            <c:bubble3D val="0"/>
            <c:spPr>
              <a:solidFill>
                <a:srgbClr val="FAD496"/>
              </a:solidFill>
              <a:ln>
                <a:noFill/>
              </a:ln>
              <a:effectLst/>
            </c:spPr>
            <c:extLst>
              <c:ext xmlns:c16="http://schemas.microsoft.com/office/drawing/2014/chart" uri="{C3380CC4-5D6E-409C-BE32-E72D297353CC}">
                <c16:uniqueId val="{0000001F-611D-4AAD-8C62-BBCD6B969815}"/>
              </c:ext>
            </c:extLst>
          </c:dPt>
          <c:dPt>
            <c:idx val="16"/>
            <c:invertIfNegative val="0"/>
            <c:bubble3D val="0"/>
            <c:spPr>
              <a:solidFill>
                <a:srgbClr val="FAD496"/>
              </a:solidFill>
              <a:ln>
                <a:noFill/>
              </a:ln>
              <a:effectLst/>
            </c:spPr>
            <c:extLst>
              <c:ext xmlns:c16="http://schemas.microsoft.com/office/drawing/2014/chart" uri="{C3380CC4-5D6E-409C-BE32-E72D297353CC}">
                <c16:uniqueId val="{00000021-611D-4AAD-8C62-BBCD6B969815}"/>
              </c:ext>
            </c:extLst>
          </c:dPt>
          <c:dPt>
            <c:idx val="17"/>
            <c:invertIfNegative val="0"/>
            <c:bubble3D val="0"/>
            <c:spPr>
              <a:solidFill>
                <a:srgbClr val="F5A82B"/>
              </a:solidFill>
              <a:ln>
                <a:noFill/>
              </a:ln>
              <a:effectLst/>
            </c:spPr>
            <c:extLst>
              <c:ext xmlns:c16="http://schemas.microsoft.com/office/drawing/2014/chart" uri="{C3380CC4-5D6E-409C-BE32-E72D297353CC}">
                <c16:uniqueId val="{00000023-611D-4AAD-8C62-BBCD6B969815}"/>
              </c:ext>
            </c:extLst>
          </c:dPt>
          <c:dPt>
            <c:idx val="18"/>
            <c:invertIfNegative val="0"/>
            <c:bubble3D val="0"/>
            <c:spPr>
              <a:solidFill>
                <a:srgbClr val="FAD496"/>
              </a:solidFill>
              <a:ln>
                <a:noFill/>
              </a:ln>
              <a:effectLst/>
            </c:spPr>
            <c:extLst>
              <c:ext xmlns:c16="http://schemas.microsoft.com/office/drawing/2014/chart" uri="{C3380CC4-5D6E-409C-BE32-E72D297353CC}">
                <c16:uniqueId val="{00000025-611D-4AAD-8C62-BBCD6B969815}"/>
              </c:ext>
            </c:extLst>
          </c:dPt>
          <c:dPt>
            <c:idx val="19"/>
            <c:invertIfNegative val="0"/>
            <c:bubble3D val="0"/>
            <c:spPr>
              <a:solidFill>
                <a:srgbClr val="FAD496"/>
              </a:solidFill>
              <a:ln>
                <a:noFill/>
              </a:ln>
              <a:effectLst/>
            </c:spPr>
            <c:extLst>
              <c:ext xmlns:c16="http://schemas.microsoft.com/office/drawing/2014/chart" uri="{C3380CC4-5D6E-409C-BE32-E72D297353CC}">
                <c16:uniqueId val="{00000027-611D-4AAD-8C62-BBCD6B969815}"/>
              </c:ext>
            </c:extLst>
          </c:dPt>
          <c:dPt>
            <c:idx val="20"/>
            <c:invertIfNegative val="0"/>
            <c:bubble3D val="0"/>
            <c:spPr>
              <a:solidFill>
                <a:srgbClr val="FAD496"/>
              </a:solidFill>
              <a:ln>
                <a:noFill/>
              </a:ln>
              <a:effectLst/>
            </c:spPr>
            <c:extLst>
              <c:ext xmlns:c16="http://schemas.microsoft.com/office/drawing/2014/chart" uri="{C3380CC4-5D6E-409C-BE32-E72D297353CC}">
                <c16:uniqueId val="{00000029-611D-4AAD-8C62-BBCD6B969815}"/>
              </c:ext>
            </c:extLst>
          </c:dPt>
          <c:dPt>
            <c:idx val="21"/>
            <c:invertIfNegative val="0"/>
            <c:bubble3D val="0"/>
            <c:spPr>
              <a:solidFill>
                <a:srgbClr val="F5A82B"/>
              </a:solidFill>
              <a:ln>
                <a:noFill/>
              </a:ln>
              <a:effectLst/>
            </c:spPr>
            <c:extLst>
              <c:ext xmlns:c16="http://schemas.microsoft.com/office/drawing/2014/chart" uri="{C3380CC4-5D6E-409C-BE32-E72D297353CC}">
                <c16:uniqueId val="{0000002B-611D-4AAD-8C62-BBCD6B969815}"/>
              </c:ext>
            </c:extLst>
          </c:dPt>
          <c:dPt>
            <c:idx val="22"/>
            <c:invertIfNegative val="0"/>
            <c:bubble3D val="0"/>
            <c:spPr>
              <a:solidFill>
                <a:srgbClr val="FAD496"/>
              </a:solidFill>
              <a:ln>
                <a:noFill/>
              </a:ln>
              <a:effectLst/>
            </c:spPr>
            <c:extLst>
              <c:ext xmlns:c16="http://schemas.microsoft.com/office/drawing/2014/chart" uri="{C3380CC4-5D6E-409C-BE32-E72D297353CC}">
                <c16:uniqueId val="{0000002D-611D-4AAD-8C62-BBCD6B969815}"/>
              </c:ext>
            </c:extLst>
          </c:dPt>
          <c:dPt>
            <c:idx val="23"/>
            <c:invertIfNegative val="0"/>
            <c:bubble3D val="0"/>
            <c:spPr>
              <a:solidFill>
                <a:srgbClr val="FAD496"/>
              </a:solidFill>
              <a:ln>
                <a:noFill/>
              </a:ln>
              <a:effectLst/>
            </c:spPr>
            <c:extLst>
              <c:ext xmlns:c16="http://schemas.microsoft.com/office/drawing/2014/chart" uri="{C3380CC4-5D6E-409C-BE32-E72D297353CC}">
                <c16:uniqueId val="{0000002F-611D-4AAD-8C62-BBCD6B969815}"/>
              </c:ext>
            </c:extLst>
          </c:dPt>
          <c:dPt>
            <c:idx val="24"/>
            <c:invertIfNegative val="0"/>
            <c:bubble3D val="0"/>
            <c:spPr>
              <a:solidFill>
                <a:srgbClr val="FAD496"/>
              </a:solidFill>
              <a:ln>
                <a:noFill/>
              </a:ln>
              <a:effectLst/>
            </c:spPr>
            <c:extLst>
              <c:ext xmlns:c16="http://schemas.microsoft.com/office/drawing/2014/chart" uri="{C3380CC4-5D6E-409C-BE32-E72D297353CC}">
                <c16:uniqueId val="{00000031-611D-4AAD-8C62-BBCD6B969815}"/>
              </c:ext>
            </c:extLst>
          </c:dPt>
          <c:dPt>
            <c:idx val="25"/>
            <c:invertIfNegative val="0"/>
            <c:bubble3D val="0"/>
            <c:spPr>
              <a:solidFill>
                <a:srgbClr val="F5A82B"/>
              </a:solidFill>
              <a:ln>
                <a:noFill/>
              </a:ln>
              <a:effectLst/>
            </c:spPr>
            <c:extLst>
              <c:ext xmlns:c16="http://schemas.microsoft.com/office/drawing/2014/chart" uri="{C3380CC4-5D6E-409C-BE32-E72D297353CC}">
                <c16:uniqueId val="{00000033-611D-4AAD-8C62-BBCD6B969815}"/>
              </c:ext>
            </c:extLst>
          </c:dPt>
          <c:dPt>
            <c:idx val="26"/>
            <c:invertIfNegative val="0"/>
            <c:bubble3D val="0"/>
            <c:spPr>
              <a:solidFill>
                <a:srgbClr val="FAD496"/>
              </a:solidFill>
              <a:ln>
                <a:noFill/>
              </a:ln>
              <a:effectLst/>
            </c:spPr>
            <c:extLst>
              <c:ext xmlns:c16="http://schemas.microsoft.com/office/drawing/2014/chart" uri="{C3380CC4-5D6E-409C-BE32-E72D297353CC}">
                <c16:uniqueId val="{00000035-611D-4AAD-8C62-BBCD6B969815}"/>
              </c:ext>
            </c:extLst>
          </c:dPt>
          <c:dPt>
            <c:idx val="27"/>
            <c:invertIfNegative val="0"/>
            <c:bubble3D val="0"/>
            <c:spPr>
              <a:solidFill>
                <a:srgbClr val="FAD496"/>
              </a:solidFill>
              <a:ln>
                <a:noFill/>
              </a:ln>
              <a:effectLst/>
            </c:spPr>
            <c:extLst>
              <c:ext xmlns:c16="http://schemas.microsoft.com/office/drawing/2014/chart" uri="{C3380CC4-5D6E-409C-BE32-E72D297353CC}">
                <c16:uniqueId val="{00000037-611D-4AAD-8C62-BBCD6B969815}"/>
              </c:ext>
            </c:extLst>
          </c:dPt>
          <c:dPt>
            <c:idx val="28"/>
            <c:invertIfNegative val="0"/>
            <c:bubble3D val="0"/>
            <c:spPr>
              <a:solidFill>
                <a:srgbClr val="FAD496"/>
              </a:solidFill>
              <a:ln>
                <a:noFill/>
              </a:ln>
              <a:effectLst/>
            </c:spPr>
            <c:extLst>
              <c:ext xmlns:c16="http://schemas.microsoft.com/office/drawing/2014/chart" uri="{C3380CC4-5D6E-409C-BE32-E72D297353CC}">
                <c16:uniqueId val="{00000039-611D-4AAD-8C62-BBCD6B969815}"/>
              </c:ext>
            </c:extLst>
          </c:dPt>
          <c:dPt>
            <c:idx val="29"/>
            <c:invertIfNegative val="0"/>
            <c:bubble3D val="0"/>
            <c:spPr>
              <a:solidFill>
                <a:srgbClr val="F5A82B"/>
              </a:solidFill>
              <a:ln>
                <a:noFill/>
              </a:ln>
              <a:effectLst/>
            </c:spPr>
            <c:extLst>
              <c:ext xmlns:c16="http://schemas.microsoft.com/office/drawing/2014/chart" uri="{C3380CC4-5D6E-409C-BE32-E72D297353CC}">
                <c16:uniqueId val="{0000003B-611D-4AAD-8C62-BBCD6B969815}"/>
              </c:ext>
            </c:extLst>
          </c:dPt>
          <c:dPt>
            <c:idx val="30"/>
            <c:invertIfNegative val="0"/>
            <c:bubble3D val="0"/>
            <c:spPr>
              <a:solidFill>
                <a:srgbClr val="FAD496"/>
              </a:solidFill>
              <a:ln>
                <a:noFill/>
              </a:ln>
              <a:effectLst/>
            </c:spPr>
            <c:extLst>
              <c:ext xmlns:c16="http://schemas.microsoft.com/office/drawing/2014/chart" uri="{C3380CC4-5D6E-409C-BE32-E72D297353CC}">
                <c16:uniqueId val="{0000003D-611D-4AAD-8C62-BBCD6B969815}"/>
              </c:ext>
            </c:extLst>
          </c:dPt>
          <c:dPt>
            <c:idx val="31"/>
            <c:invertIfNegative val="0"/>
            <c:bubble3D val="0"/>
            <c:spPr>
              <a:solidFill>
                <a:srgbClr val="FAD496"/>
              </a:solidFill>
              <a:ln>
                <a:noFill/>
              </a:ln>
              <a:effectLst/>
            </c:spPr>
            <c:extLst>
              <c:ext xmlns:c16="http://schemas.microsoft.com/office/drawing/2014/chart" uri="{C3380CC4-5D6E-409C-BE32-E72D297353CC}">
                <c16:uniqueId val="{0000003F-611D-4AAD-8C62-BBCD6B969815}"/>
              </c:ext>
            </c:extLst>
          </c:dPt>
          <c:dPt>
            <c:idx val="32"/>
            <c:invertIfNegative val="0"/>
            <c:bubble3D val="0"/>
            <c:spPr>
              <a:solidFill>
                <a:srgbClr val="FAD496"/>
              </a:solidFill>
              <a:ln>
                <a:noFill/>
              </a:ln>
              <a:effectLst/>
            </c:spPr>
            <c:extLst>
              <c:ext xmlns:c16="http://schemas.microsoft.com/office/drawing/2014/chart" uri="{C3380CC4-5D6E-409C-BE32-E72D297353CC}">
                <c16:uniqueId val="{00000041-611D-4AAD-8C62-BBCD6B969815}"/>
              </c:ext>
            </c:extLst>
          </c:dPt>
          <c:dPt>
            <c:idx val="33"/>
            <c:invertIfNegative val="0"/>
            <c:bubble3D val="0"/>
            <c:spPr>
              <a:solidFill>
                <a:srgbClr val="F5A82B"/>
              </a:solidFill>
              <a:ln>
                <a:noFill/>
              </a:ln>
              <a:effectLst/>
            </c:spPr>
            <c:extLst>
              <c:ext xmlns:c16="http://schemas.microsoft.com/office/drawing/2014/chart" uri="{C3380CC4-5D6E-409C-BE32-E72D297353CC}">
                <c16:uniqueId val="{00000043-611D-4AAD-8C62-BBCD6B969815}"/>
              </c:ext>
            </c:extLst>
          </c:dPt>
          <c:dPt>
            <c:idx val="34"/>
            <c:invertIfNegative val="0"/>
            <c:bubble3D val="0"/>
            <c:spPr>
              <a:solidFill>
                <a:srgbClr val="FAD496"/>
              </a:solidFill>
              <a:ln>
                <a:noFill/>
              </a:ln>
              <a:effectLst/>
            </c:spPr>
            <c:extLst>
              <c:ext xmlns:c16="http://schemas.microsoft.com/office/drawing/2014/chart" uri="{C3380CC4-5D6E-409C-BE32-E72D297353CC}">
                <c16:uniqueId val="{00000045-611D-4AAD-8C62-BBCD6B969815}"/>
              </c:ext>
            </c:extLst>
          </c:dPt>
          <c:dPt>
            <c:idx val="35"/>
            <c:invertIfNegative val="0"/>
            <c:bubble3D val="0"/>
            <c:spPr>
              <a:solidFill>
                <a:srgbClr val="FAD496"/>
              </a:solidFill>
              <a:ln>
                <a:noFill/>
              </a:ln>
              <a:effectLst/>
            </c:spPr>
            <c:extLst>
              <c:ext xmlns:c16="http://schemas.microsoft.com/office/drawing/2014/chart" uri="{C3380CC4-5D6E-409C-BE32-E72D297353CC}">
                <c16:uniqueId val="{00000047-611D-4AAD-8C62-BBCD6B969815}"/>
              </c:ext>
            </c:extLst>
          </c:dPt>
          <c:dPt>
            <c:idx val="36"/>
            <c:invertIfNegative val="0"/>
            <c:bubble3D val="0"/>
            <c:spPr>
              <a:solidFill>
                <a:srgbClr val="FAD496"/>
              </a:solidFill>
              <a:ln>
                <a:noFill/>
              </a:ln>
              <a:effectLst/>
            </c:spPr>
            <c:extLst>
              <c:ext xmlns:c16="http://schemas.microsoft.com/office/drawing/2014/chart" uri="{C3380CC4-5D6E-409C-BE32-E72D297353CC}">
                <c16:uniqueId val="{00000049-611D-4AAD-8C62-BBCD6B969815}"/>
              </c:ext>
            </c:extLst>
          </c:dPt>
          <c:dPt>
            <c:idx val="37"/>
            <c:invertIfNegative val="0"/>
            <c:bubble3D val="0"/>
            <c:spPr>
              <a:solidFill>
                <a:srgbClr val="F5A82B"/>
              </a:solidFill>
              <a:ln>
                <a:noFill/>
              </a:ln>
              <a:effectLst/>
            </c:spPr>
            <c:extLst>
              <c:ext xmlns:c16="http://schemas.microsoft.com/office/drawing/2014/chart" uri="{C3380CC4-5D6E-409C-BE32-E72D297353CC}">
                <c16:uniqueId val="{0000004B-611D-4AAD-8C62-BBCD6B969815}"/>
              </c:ext>
            </c:extLst>
          </c:dPt>
          <c:dPt>
            <c:idx val="39"/>
            <c:invertIfNegative val="0"/>
            <c:bubble3D val="0"/>
            <c:spPr>
              <a:solidFill>
                <a:srgbClr val="FAD496"/>
              </a:solidFill>
              <a:ln>
                <a:noFill/>
              </a:ln>
              <a:effectLst/>
            </c:spPr>
            <c:extLst>
              <c:ext xmlns:c16="http://schemas.microsoft.com/office/drawing/2014/chart" uri="{C3380CC4-5D6E-409C-BE32-E72D297353CC}">
                <c16:uniqueId val="{0000004D-611D-4AAD-8C62-BBCD6B969815}"/>
              </c:ext>
            </c:extLst>
          </c:dPt>
          <c:dPt>
            <c:idx val="40"/>
            <c:invertIfNegative val="0"/>
            <c:bubble3D val="0"/>
            <c:spPr>
              <a:solidFill>
                <a:srgbClr val="FAD496"/>
              </a:solidFill>
              <a:ln>
                <a:noFill/>
              </a:ln>
              <a:effectLst/>
            </c:spPr>
            <c:extLst>
              <c:ext xmlns:c16="http://schemas.microsoft.com/office/drawing/2014/chart" uri="{C3380CC4-5D6E-409C-BE32-E72D297353CC}">
                <c16:uniqueId val="{0000004F-611D-4AAD-8C62-BBCD6B969815}"/>
              </c:ext>
            </c:extLst>
          </c:dPt>
          <c:dPt>
            <c:idx val="41"/>
            <c:invertIfNegative val="0"/>
            <c:bubble3D val="0"/>
            <c:spPr>
              <a:solidFill>
                <a:srgbClr val="F5A82B"/>
              </a:solidFill>
              <a:ln>
                <a:noFill/>
              </a:ln>
              <a:effectLst/>
            </c:spPr>
            <c:extLst>
              <c:ext xmlns:c16="http://schemas.microsoft.com/office/drawing/2014/chart" uri="{C3380CC4-5D6E-409C-BE32-E72D297353CC}">
                <c16:uniqueId val="{00000051-611D-4AAD-8C62-BBCD6B969815}"/>
              </c:ext>
            </c:extLst>
          </c:dPt>
          <c:dPt>
            <c:idx val="53"/>
            <c:invertIfNegative val="0"/>
            <c:bubble3D val="0"/>
            <c:spPr>
              <a:solidFill>
                <a:srgbClr val="FAD496"/>
              </a:solidFill>
              <a:ln>
                <a:noFill/>
              </a:ln>
              <a:effectLst/>
            </c:spPr>
            <c:extLst>
              <c:ext xmlns:c16="http://schemas.microsoft.com/office/drawing/2014/chart" uri="{C3380CC4-5D6E-409C-BE32-E72D297353CC}">
                <c16:uniqueId val="{00000053-611D-4AAD-8C62-BBCD6B969815}"/>
              </c:ext>
            </c:extLst>
          </c:dPt>
          <c:dLbls>
            <c:dLbl>
              <c:idx val="41"/>
              <c:layout>
                <c:manualLayout>
                  <c:x val="-7.8142873957324447E-3"/>
                  <c:y val="-0.1132452213175113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1-611D-4AAD-8C62-BBCD6B9698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'F19'!$A$39:$B$80</c:f>
              <c:multiLvlStrCache>
                <c:ptCount val="4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lvl>
                <c:lvl>
                  <c:pt idx="0">
                    <c:v>2013</c:v>
                  </c:pt>
                  <c:pt idx="4">
                    <c:v>2014</c:v>
                  </c:pt>
                  <c:pt idx="8">
                    <c:v>2015</c:v>
                  </c:pt>
                  <c:pt idx="12">
                    <c:v>2016</c:v>
                  </c:pt>
                  <c:pt idx="16">
                    <c:v>2017</c:v>
                  </c:pt>
                  <c:pt idx="20">
                    <c:v>2018</c:v>
                  </c:pt>
                  <c:pt idx="24">
                    <c:v>2019</c:v>
                  </c:pt>
                  <c:pt idx="28">
                    <c:v>2020</c:v>
                  </c:pt>
                  <c:pt idx="32">
                    <c:v>2021</c:v>
                  </c:pt>
                  <c:pt idx="36">
                    <c:v>2022</c:v>
                  </c:pt>
                  <c:pt idx="40">
                    <c:v>2023</c:v>
                  </c:pt>
                </c:lvl>
              </c:multiLvlStrCache>
            </c:multiLvlStrRef>
          </c:cat>
          <c:val>
            <c:numRef>
              <c:f>'F19'!$E$39:$E$80</c:f>
              <c:numCache>
                <c:formatCode>0.0</c:formatCode>
                <c:ptCount val="42"/>
                <c:pt idx="0">
                  <c:v>2.97912106215577</c:v>
                </c:pt>
                <c:pt idx="1">
                  <c:v>4.8527170164138802</c:v>
                </c:pt>
                <c:pt idx="2">
                  <c:v>5.4025050839008504</c:v>
                </c:pt>
                <c:pt idx="3">
                  <c:v>5.25813057233613</c:v>
                </c:pt>
                <c:pt idx="4">
                  <c:v>5.1025220044846398</c:v>
                </c:pt>
                <c:pt idx="5">
                  <c:v>2.4747578778221602</c:v>
                </c:pt>
                <c:pt idx="6">
                  <c:v>1.1615865518989099</c:v>
                </c:pt>
                <c:pt idx="7">
                  <c:v>1.4440736583589899</c:v>
                </c:pt>
                <c:pt idx="8">
                  <c:v>1.58901253801529</c:v>
                </c:pt>
                <c:pt idx="9">
                  <c:v>5.0860837626419197</c:v>
                </c:pt>
                <c:pt idx="10">
                  <c:v>8.1869811478125598</c:v>
                </c:pt>
                <c:pt idx="11">
                  <c:v>8.5699520810712304</c:v>
                </c:pt>
                <c:pt idx="12">
                  <c:v>7.7462855741885104</c:v>
                </c:pt>
                <c:pt idx="13">
                  <c:v>6.5278778917553497</c:v>
                </c:pt>
                <c:pt idx="14">
                  <c:v>4.7448981567872002</c:v>
                </c:pt>
                <c:pt idx="15">
                  <c:v>4.1206697248027604</c:v>
                </c:pt>
                <c:pt idx="16">
                  <c:v>6.4963031801186499</c:v>
                </c:pt>
                <c:pt idx="17">
                  <c:v>7.3044590496288198</c:v>
                </c:pt>
                <c:pt idx="18">
                  <c:v>8.9452728099304295</c:v>
                </c:pt>
                <c:pt idx="19">
                  <c:v>10.811977961635799</c:v>
                </c:pt>
                <c:pt idx="20">
                  <c:v>10.991474948954099</c:v>
                </c:pt>
                <c:pt idx="21">
                  <c:v>11.432762477248</c:v>
                </c:pt>
                <c:pt idx="22">
                  <c:v>11.326007013681201</c:v>
                </c:pt>
                <c:pt idx="23">
                  <c:v>11.521485878039901</c:v>
                </c:pt>
                <c:pt idx="24">
                  <c:v>11.210581149704099</c:v>
                </c:pt>
                <c:pt idx="25">
                  <c:v>11.4349869240895</c:v>
                </c:pt>
                <c:pt idx="26">
                  <c:v>11.108244148358301</c:v>
                </c:pt>
                <c:pt idx="27">
                  <c:v>10.3102617675841</c:v>
                </c:pt>
                <c:pt idx="28">
                  <c:v>9.4065499828866397</c:v>
                </c:pt>
                <c:pt idx="29">
                  <c:v>8.0666737209504191</c:v>
                </c:pt>
                <c:pt idx="30">
                  <c:v>7.1545609386530797</c:v>
                </c:pt>
                <c:pt idx="31">
                  <c:v>7.4555874978204697</c:v>
                </c:pt>
                <c:pt idx="32">
                  <c:v>8.4829354558623198</c:v>
                </c:pt>
                <c:pt idx="33">
                  <c:v>9.1523007596998198</c:v>
                </c:pt>
                <c:pt idx="34">
                  <c:v>9.7338338787837007</c:v>
                </c:pt>
                <c:pt idx="35">
                  <c:v>8.7423647008529208</c:v>
                </c:pt>
                <c:pt idx="36">
                  <c:v>7.8546639280402397</c:v>
                </c:pt>
                <c:pt idx="37">
                  <c:v>8.3310268474951599</c:v>
                </c:pt>
                <c:pt idx="38">
                  <c:v>9.6688831591803499</c:v>
                </c:pt>
                <c:pt idx="39">
                  <c:v>11.3823864779663</c:v>
                </c:pt>
                <c:pt idx="40">
                  <c:v>12.785657998424</c:v>
                </c:pt>
                <c:pt idx="41">
                  <c:v>12.2828308635667</c:v>
                </c:pt>
              </c:numCache>
            </c:numRef>
          </c:val>
          <c:extLst>
            <c:ext xmlns:c16="http://schemas.microsoft.com/office/drawing/2014/chart" uri="{C3380CC4-5D6E-409C-BE32-E72D297353CC}">
              <c16:uniqueId val="{00000054-611D-4AAD-8C62-BBCD6B969815}"/>
            </c:ext>
          </c:extLst>
        </c:ser>
        <c:dLbls>
          <c:showLegendKey val="0"/>
          <c:showVal val="0"/>
          <c:showCatName val="0"/>
          <c:showSerName val="0"/>
          <c:showPercent val="0"/>
          <c:showBubbleSize val="0"/>
        </c:dLbls>
        <c:gapWidth val="150"/>
        <c:axId val="271797672"/>
        <c:axId val="271800952"/>
      </c:barChart>
      <c:lineChart>
        <c:grouping val="standard"/>
        <c:varyColors val="0"/>
        <c:ser>
          <c:idx val="1"/>
          <c:order val="1"/>
          <c:tx>
            <c:strRef>
              <c:f>'F19'!$G$5</c:f>
              <c:strCache>
                <c:ptCount val="1"/>
                <c:pt idx="0">
                  <c:v>ZM Monterrey</c:v>
                </c:pt>
              </c:strCache>
            </c:strRef>
          </c:tx>
          <c:spPr>
            <a:ln w="47625" cap="rnd">
              <a:solidFill>
                <a:schemeClr val="bg2">
                  <a:lumMod val="50000"/>
                </a:schemeClr>
              </a:solidFill>
              <a:prstDash val="sysDot"/>
              <a:round/>
            </a:ln>
            <a:effectLst/>
          </c:spPr>
          <c:marker>
            <c:symbol val="none"/>
          </c:marker>
          <c:dLbls>
            <c:dLbl>
              <c:idx val="41"/>
              <c:layout>
                <c:manualLayout>
                  <c:x val="-7.8278268883553437E-3"/>
                  <c:y val="-0.11971836199811946"/>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5-611D-4AAD-8C62-BBCD6B9698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'F19'!$I$39:$I$80</c:f>
              <c:numCache>
                <c:formatCode>0.0</c:formatCode>
                <c:ptCount val="42"/>
                <c:pt idx="0">
                  <c:v>3.1852971140906301</c:v>
                </c:pt>
                <c:pt idx="1">
                  <c:v>4.6622696416922302</c:v>
                </c:pt>
                <c:pt idx="2">
                  <c:v>4.9130337230736298</c:v>
                </c:pt>
                <c:pt idx="3">
                  <c:v>4.6647344305723797</c:v>
                </c:pt>
                <c:pt idx="4">
                  <c:v>4.1297063695110898</c:v>
                </c:pt>
                <c:pt idx="5">
                  <c:v>2.42755421043621</c:v>
                </c:pt>
                <c:pt idx="6">
                  <c:v>1.9208789468065901</c:v>
                </c:pt>
                <c:pt idx="7">
                  <c:v>2.8091680681408699</c:v>
                </c:pt>
                <c:pt idx="8">
                  <c:v>3.60841624274157</c:v>
                </c:pt>
                <c:pt idx="9">
                  <c:v>7.2705536377981401</c:v>
                </c:pt>
                <c:pt idx="10">
                  <c:v>10.0185659544951</c:v>
                </c:pt>
                <c:pt idx="11">
                  <c:v>9.8176919896800996</c:v>
                </c:pt>
                <c:pt idx="12">
                  <c:v>9.0337487376512406</c:v>
                </c:pt>
                <c:pt idx="13">
                  <c:v>7.3237161244282802</c:v>
                </c:pt>
                <c:pt idx="14">
                  <c:v>5.77228029758317</c:v>
                </c:pt>
                <c:pt idx="15">
                  <c:v>5.9185386492258703</c:v>
                </c:pt>
                <c:pt idx="16">
                  <c:v>7.8410595515009804</c:v>
                </c:pt>
                <c:pt idx="17">
                  <c:v>8.2430587820422296</c:v>
                </c:pt>
                <c:pt idx="18">
                  <c:v>8.7831449231747794</c:v>
                </c:pt>
                <c:pt idx="19">
                  <c:v>9.7641075422492793</c:v>
                </c:pt>
                <c:pt idx="20">
                  <c:v>9.5927527940119308</c:v>
                </c:pt>
                <c:pt idx="21">
                  <c:v>9.6257744162783201</c:v>
                </c:pt>
                <c:pt idx="22">
                  <c:v>10.0378629234822</c:v>
                </c:pt>
                <c:pt idx="23">
                  <c:v>9.9309771309078307</c:v>
                </c:pt>
                <c:pt idx="24">
                  <c:v>9.4004861528878401</c:v>
                </c:pt>
                <c:pt idx="25">
                  <c:v>9.5183725620102901</c:v>
                </c:pt>
                <c:pt idx="26">
                  <c:v>8.6331440348158299</c:v>
                </c:pt>
                <c:pt idx="27">
                  <c:v>8.0599095837047106</c:v>
                </c:pt>
                <c:pt idx="28">
                  <c:v>7.5708296914481803</c:v>
                </c:pt>
                <c:pt idx="29">
                  <c:v>6.8016993683821099</c:v>
                </c:pt>
                <c:pt idx="30">
                  <c:v>6.7995094929779798</c:v>
                </c:pt>
                <c:pt idx="31">
                  <c:v>7.0953065988430097</c:v>
                </c:pt>
                <c:pt idx="32">
                  <c:v>8.17190753378922</c:v>
                </c:pt>
                <c:pt idx="33">
                  <c:v>8.8075527331525905</c:v>
                </c:pt>
                <c:pt idx="34">
                  <c:v>8.6563675305450207</c:v>
                </c:pt>
                <c:pt idx="35">
                  <c:v>8.3725043526940794</c:v>
                </c:pt>
                <c:pt idx="36">
                  <c:v>7.9099392682565401</c:v>
                </c:pt>
                <c:pt idx="37">
                  <c:v>8.1703607127336006</c:v>
                </c:pt>
                <c:pt idx="38">
                  <c:v>9.6454305486195508</c:v>
                </c:pt>
                <c:pt idx="39">
                  <c:v>10.4075895994378</c:v>
                </c:pt>
                <c:pt idx="40">
                  <c:v>11.1324639670556</c:v>
                </c:pt>
                <c:pt idx="41">
                  <c:v>11.4369894201152</c:v>
                </c:pt>
              </c:numCache>
            </c:numRef>
          </c:val>
          <c:smooth val="0"/>
          <c:extLst>
            <c:ext xmlns:c16="http://schemas.microsoft.com/office/drawing/2014/chart" uri="{C3380CC4-5D6E-409C-BE32-E72D297353CC}">
              <c16:uniqueId val="{00000056-611D-4AAD-8C62-BBCD6B969815}"/>
            </c:ext>
          </c:extLst>
        </c:ser>
        <c:ser>
          <c:idx val="4"/>
          <c:order val="2"/>
          <c:tx>
            <c:strRef>
              <c:f>'F19'!$S$5</c:f>
              <c:strCache>
                <c:ptCount val="1"/>
                <c:pt idx="0">
                  <c:v>ZM Valle de México</c:v>
                </c:pt>
              </c:strCache>
            </c:strRef>
          </c:tx>
          <c:spPr>
            <a:ln w="38100" cap="rnd">
              <a:solidFill>
                <a:srgbClr val="FF6C37"/>
              </a:solidFill>
              <a:prstDash val="dashDot"/>
              <a:round/>
            </a:ln>
            <a:effectLst/>
          </c:spPr>
          <c:marker>
            <c:symbol val="none"/>
          </c:marker>
          <c:dPt>
            <c:idx val="33"/>
            <c:marker>
              <c:symbol val="circle"/>
              <c:size val="5"/>
              <c:spPr>
                <a:solidFill>
                  <a:srgbClr val="F5A82B">
                    <a:alpha val="97000"/>
                  </a:srgbClr>
                </a:solidFill>
                <a:ln w="9525">
                  <a:solidFill>
                    <a:srgbClr val="FF6C37"/>
                  </a:solidFill>
                </a:ln>
                <a:effectLst/>
              </c:spPr>
            </c:marker>
            <c:bubble3D val="0"/>
            <c:extLst>
              <c:ext xmlns:c16="http://schemas.microsoft.com/office/drawing/2014/chart" uri="{C3380CC4-5D6E-409C-BE32-E72D297353CC}">
                <c16:uniqueId val="{00000057-611D-4AAD-8C62-BBCD6B969815}"/>
              </c:ext>
            </c:extLst>
          </c:dPt>
          <c:dLbls>
            <c:dLbl>
              <c:idx val="41"/>
              <c:layout>
                <c:manualLayout>
                  <c:x val="-9.769974790387883E-4"/>
                  <c:y val="-9.865972500257708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1987320572874397"/>
                      <c:h val="5.6741924663030477E-2"/>
                    </c:manualLayout>
                  </c15:layout>
                </c:ext>
                <c:ext xmlns:c16="http://schemas.microsoft.com/office/drawing/2014/chart" uri="{C3380CC4-5D6E-409C-BE32-E72D297353CC}">
                  <c16:uniqueId val="{00000058-611D-4AAD-8C62-BBCD6B9698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'F19'!$U$39:$U$80</c:f>
              <c:numCache>
                <c:formatCode>0.0</c:formatCode>
                <c:ptCount val="42"/>
                <c:pt idx="0">
                  <c:v>5.0460556690280702</c:v>
                </c:pt>
                <c:pt idx="1">
                  <c:v>6.1484605184744403</c:v>
                </c:pt>
                <c:pt idx="2">
                  <c:v>6.7865555608326504</c:v>
                </c:pt>
                <c:pt idx="3">
                  <c:v>7.2759201430274301</c:v>
                </c:pt>
                <c:pt idx="4">
                  <c:v>7.5518473829338397</c:v>
                </c:pt>
                <c:pt idx="5">
                  <c:v>6.50708179847976</c:v>
                </c:pt>
                <c:pt idx="6">
                  <c:v>5.7423373429278604</c:v>
                </c:pt>
                <c:pt idx="7">
                  <c:v>6.3743024364251601</c:v>
                </c:pt>
                <c:pt idx="8">
                  <c:v>6.6836323653363099</c:v>
                </c:pt>
                <c:pt idx="9">
                  <c:v>10.0444017080256</c:v>
                </c:pt>
                <c:pt idx="10">
                  <c:v>13.044977448800401</c:v>
                </c:pt>
                <c:pt idx="11">
                  <c:v>13.318241792202601</c:v>
                </c:pt>
                <c:pt idx="12">
                  <c:v>13.002314472950401</c:v>
                </c:pt>
                <c:pt idx="13">
                  <c:v>10.9531884359399</c:v>
                </c:pt>
                <c:pt idx="14">
                  <c:v>8.9595924997291299</c:v>
                </c:pt>
                <c:pt idx="15">
                  <c:v>8.2111886499188493</c:v>
                </c:pt>
                <c:pt idx="16">
                  <c:v>9.5367119777176601</c:v>
                </c:pt>
                <c:pt idx="17">
                  <c:v>9.7811609414273093</c:v>
                </c:pt>
                <c:pt idx="18">
                  <c:v>10.2409185132384</c:v>
                </c:pt>
                <c:pt idx="19">
                  <c:v>10.6379729068458</c:v>
                </c:pt>
                <c:pt idx="20">
                  <c:v>9.8802627000609693</c:v>
                </c:pt>
                <c:pt idx="21">
                  <c:v>9.6233537346282798</c:v>
                </c:pt>
                <c:pt idx="22">
                  <c:v>9.7352429445935602</c:v>
                </c:pt>
                <c:pt idx="23">
                  <c:v>10.009778336067599</c:v>
                </c:pt>
                <c:pt idx="24">
                  <c:v>10.1685771672442</c:v>
                </c:pt>
                <c:pt idx="25">
                  <c:v>10.480828492759899</c:v>
                </c:pt>
                <c:pt idx="26">
                  <c:v>8.7501210231258497</c:v>
                </c:pt>
                <c:pt idx="27">
                  <c:v>7.0115999417115003</c:v>
                </c:pt>
                <c:pt idx="28">
                  <c:v>5.7379729642704298</c:v>
                </c:pt>
                <c:pt idx="29">
                  <c:v>2.9285548158204802</c:v>
                </c:pt>
                <c:pt idx="30">
                  <c:v>1.0758364010874599</c:v>
                </c:pt>
                <c:pt idx="31">
                  <c:v>0.95265469987342299</c:v>
                </c:pt>
                <c:pt idx="32">
                  <c:v>1.48705285953432</c:v>
                </c:pt>
                <c:pt idx="33">
                  <c:v>3.6847583073228698</c:v>
                </c:pt>
                <c:pt idx="34">
                  <c:v>6.4493249464639302</c:v>
                </c:pt>
                <c:pt idx="35">
                  <c:v>7.1326300992556897</c:v>
                </c:pt>
                <c:pt idx="36">
                  <c:v>6.3552894211576803</c:v>
                </c:pt>
                <c:pt idx="37">
                  <c:v>6.3526834611171896</c:v>
                </c:pt>
                <c:pt idx="38">
                  <c:v>7.4967355403640701</c:v>
                </c:pt>
                <c:pt idx="39">
                  <c:v>8.4852628380431607</c:v>
                </c:pt>
                <c:pt idx="40">
                  <c:v>10.9601381277682</c:v>
                </c:pt>
                <c:pt idx="41">
                  <c:v>10.931293217596</c:v>
                </c:pt>
              </c:numCache>
            </c:numRef>
          </c:val>
          <c:smooth val="0"/>
          <c:extLst>
            <c:ext xmlns:c16="http://schemas.microsoft.com/office/drawing/2014/chart" uri="{C3380CC4-5D6E-409C-BE32-E72D297353CC}">
              <c16:uniqueId val="{00000059-611D-4AAD-8C62-BBCD6B969815}"/>
            </c:ext>
          </c:extLst>
        </c:ser>
        <c:ser>
          <c:idx val="5"/>
          <c:order val="3"/>
          <c:tx>
            <c:strRef>
              <c:f>'F19'!$W$5</c:f>
              <c:strCache>
                <c:ptCount val="1"/>
                <c:pt idx="0">
                  <c:v>Nacional</c:v>
                </c:pt>
              </c:strCache>
            </c:strRef>
          </c:tx>
          <c:spPr>
            <a:ln w="38100" cap="rnd">
              <a:solidFill>
                <a:srgbClr val="95682B"/>
              </a:solidFill>
              <a:prstDash val="dash"/>
              <a:round/>
            </a:ln>
            <a:effectLst/>
          </c:spPr>
          <c:marker>
            <c:symbol val="none"/>
          </c:marker>
          <c:dPt>
            <c:idx val="34"/>
            <c:marker>
              <c:symbol val="circle"/>
              <c:size val="4"/>
              <c:spPr>
                <a:solidFill>
                  <a:srgbClr val="606868"/>
                </a:solidFill>
                <a:ln w="9525">
                  <a:solidFill>
                    <a:srgbClr val="606868"/>
                  </a:solidFill>
                </a:ln>
                <a:effectLst/>
              </c:spPr>
            </c:marker>
            <c:bubble3D val="0"/>
            <c:extLst>
              <c:ext xmlns:c16="http://schemas.microsoft.com/office/drawing/2014/chart" uri="{C3380CC4-5D6E-409C-BE32-E72D297353CC}">
                <c16:uniqueId val="{0000005A-611D-4AAD-8C62-BBCD6B969815}"/>
              </c:ext>
            </c:extLst>
          </c:dPt>
          <c:dLbls>
            <c:dLbl>
              <c:idx val="41"/>
              <c:layout>
                <c:manualLayout>
                  <c:x val="-5.792287258798939E-3"/>
                  <c:y val="-0.1460861874249304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5B-611D-4AAD-8C62-BBCD6B969815}"/>
                </c:ext>
              </c:extLst>
            </c:dLbl>
            <c:spPr>
              <a:noFill/>
              <a:ln>
                <a:noFill/>
              </a:ln>
              <a:effectLst/>
            </c:spPr>
            <c:txPr>
              <a:bodyPr rot="0" spcFirstLastPara="1" vertOverflow="ellipsis" vert="horz" wrap="square" lIns="38100" tIns="19050" rIns="38100" bIns="19050" anchor="ctr" anchorCtr="0">
                <a:spAutoFit/>
              </a:bodyPr>
              <a:lstStyle/>
              <a:p>
                <a:pPr algn="ctr" rtl="0">
                  <a:defRPr lang="es-MX" sz="900" b="0" i="0" u="none" strike="noStrike" kern="1200" baseline="0">
                    <a:solidFill>
                      <a:sysClr val="windowText" lastClr="000000">
                        <a:lumMod val="75000"/>
                        <a:lumOff val="25000"/>
                      </a:sys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'F19'!$Y$39:$Y$80</c:f>
              <c:numCache>
                <c:formatCode>0.0</c:formatCode>
                <c:ptCount val="42"/>
                <c:pt idx="0">
                  <c:v>3.78125531959641</c:v>
                </c:pt>
                <c:pt idx="1">
                  <c:v>5.0949026748940103</c:v>
                </c:pt>
                <c:pt idx="2">
                  <c:v>5.70500825277926</c:v>
                </c:pt>
                <c:pt idx="3">
                  <c:v>5.8626357242548703</c:v>
                </c:pt>
                <c:pt idx="4">
                  <c:v>5.6965632963787298</c:v>
                </c:pt>
                <c:pt idx="5">
                  <c:v>4.2043286959509301</c:v>
                </c:pt>
                <c:pt idx="6">
                  <c:v>3.3505533583754601</c:v>
                </c:pt>
                <c:pt idx="7">
                  <c:v>3.8416102660601599</c:v>
                </c:pt>
                <c:pt idx="8">
                  <c:v>4.3182892897902301</c:v>
                </c:pt>
                <c:pt idx="9">
                  <c:v>7.6579718793517797</c:v>
                </c:pt>
                <c:pt idx="10">
                  <c:v>10.3212452281286</c:v>
                </c:pt>
                <c:pt idx="11">
                  <c:v>10.221168988795901</c:v>
                </c:pt>
                <c:pt idx="12">
                  <c:v>9.5607307633978298</c:v>
                </c:pt>
                <c:pt idx="13">
                  <c:v>7.7905223586772996</c:v>
                </c:pt>
                <c:pt idx="14">
                  <c:v>6.0896139111913401</c:v>
                </c:pt>
                <c:pt idx="15">
                  <c:v>5.8685491309956799</c:v>
                </c:pt>
                <c:pt idx="16">
                  <c:v>7.3643549575412202</c:v>
                </c:pt>
                <c:pt idx="17">
                  <c:v>7.48163819706655</c:v>
                </c:pt>
                <c:pt idx="18">
                  <c:v>7.8988172537649302</c:v>
                </c:pt>
                <c:pt idx="19">
                  <c:v>8.5655551498749603</c:v>
                </c:pt>
                <c:pt idx="20">
                  <c:v>8.4282565512997305</c:v>
                </c:pt>
                <c:pt idx="21">
                  <c:v>8.6693872329718396</c:v>
                </c:pt>
                <c:pt idx="22">
                  <c:v>9.04798378417739</c:v>
                </c:pt>
                <c:pt idx="23">
                  <c:v>9.3160180545292608</c:v>
                </c:pt>
                <c:pt idx="24">
                  <c:v>9.0328481463245698</c:v>
                </c:pt>
                <c:pt idx="25">
                  <c:v>9.1783516548587905</c:v>
                </c:pt>
                <c:pt idx="26">
                  <c:v>8.4420501858642396</c:v>
                </c:pt>
                <c:pt idx="27">
                  <c:v>7.6581740414667596</c:v>
                </c:pt>
                <c:pt idx="28">
                  <c:v>7.0371712645956004</c:v>
                </c:pt>
                <c:pt idx="29">
                  <c:v>5.7658184083183599</c:v>
                </c:pt>
                <c:pt idx="30">
                  <c:v>5.0376681839464004</c:v>
                </c:pt>
                <c:pt idx="31">
                  <c:v>5.37928909640637</c:v>
                </c:pt>
                <c:pt idx="32">
                  <c:v>6.5047580941783396</c:v>
                </c:pt>
                <c:pt idx="33">
                  <c:v>7.7772757853451102</c:v>
                </c:pt>
                <c:pt idx="34">
                  <c:v>8.6620658940403494</c:v>
                </c:pt>
                <c:pt idx="35">
                  <c:v>8.4938684020762203</c:v>
                </c:pt>
                <c:pt idx="36">
                  <c:v>7.7422310452775598</c:v>
                </c:pt>
                <c:pt idx="37">
                  <c:v>7.9677708146821802</c:v>
                </c:pt>
                <c:pt idx="38">
                  <c:v>9.4235846289234306</c:v>
                </c:pt>
                <c:pt idx="39">
                  <c:v>10.407174368988199</c:v>
                </c:pt>
                <c:pt idx="40">
                  <c:v>11.6788321167883</c:v>
                </c:pt>
                <c:pt idx="41">
                  <c:v>11.532614704256501</c:v>
                </c:pt>
              </c:numCache>
            </c:numRef>
          </c:val>
          <c:smooth val="0"/>
          <c:extLst>
            <c:ext xmlns:c16="http://schemas.microsoft.com/office/drawing/2014/chart" uri="{C3380CC4-5D6E-409C-BE32-E72D297353CC}">
              <c16:uniqueId val="{0000005C-611D-4AAD-8C62-BBCD6B969815}"/>
            </c:ext>
          </c:extLst>
        </c:ser>
        <c:dLbls>
          <c:showLegendKey val="0"/>
          <c:showVal val="0"/>
          <c:showCatName val="0"/>
          <c:showSerName val="0"/>
          <c:showPercent val="0"/>
          <c:showBubbleSize val="0"/>
        </c:dLbls>
        <c:marker val="1"/>
        <c:smooth val="0"/>
        <c:axId val="271797672"/>
        <c:axId val="271800952"/>
        <c:extLst/>
      </c:lineChart>
      <c:catAx>
        <c:axId val="27179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800952"/>
        <c:crosses val="autoZero"/>
        <c:auto val="1"/>
        <c:lblAlgn val="ctr"/>
        <c:lblOffset val="100"/>
        <c:noMultiLvlLbl val="0"/>
      </c:catAx>
      <c:valAx>
        <c:axId val="271800952"/>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717976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9D0-452B-A7A8-443B33009D04}"/>
              </c:ext>
            </c:extLst>
          </c:dPt>
          <c:dPt>
            <c:idx val="1"/>
            <c:invertIfNegative val="0"/>
            <c:bubble3D val="0"/>
            <c:extLst>
              <c:ext xmlns:c16="http://schemas.microsoft.com/office/drawing/2014/chart" uri="{C3380CC4-5D6E-409C-BE32-E72D297353CC}">
                <c16:uniqueId val="{00000001-99D0-452B-A7A8-443B33009D04}"/>
              </c:ext>
            </c:extLst>
          </c:dPt>
          <c:dPt>
            <c:idx val="8"/>
            <c:invertIfNegative val="0"/>
            <c:bubble3D val="0"/>
            <c:spPr>
              <a:solidFill>
                <a:srgbClr val="FBBB27"/>
              </a:solidFill>
            </c:spPr>
            <c:extLst>
              <c:ext xmlns:c16="http://schemas.microsoft.com/office/drawing/2014/chart" uri="{C3380CC4-5D6E-409C-BE32-E72D297353CC}">
                <c16:uniqueId val="{00000003-99D0-452B-A7A8-443B33009D04}"/>
              </c:ext>
            </c:extLst>
          </c:dPt>
          <c:dPt>
            <c:idx val="11"/>
            <c:invertIfNegative val="0"/>
            <c:bubble3D val="0"/>
            <c:extLst>
              <c:ext xmlns:c16="http://schemas.microsoft.com/office/drawing/2014/chart" uri="{C3380CC4-5D6E-409C-BE32-E72D297353CC}">
                <c16:uniqueId val="{00000004-99D0-452B-A7A8-443B33009D04}"/>
              </c:ext>
            </c:extLst>
          </c:dPt>
          <c:dPt>
            <c:idx val="12"/>
            <c:invertIfNegative val="0"/>
            <c:bubble3D val="0"/>
            <c:extLst>
              <c:ext xmlns:c16="http://schemas.microsoft.com/office/drawing/2014/chart" uri="{C3380CC4-5D6E-409C-BE32-E72D297353CC}">
                <c16:uniqueId val="{00000005-99D0-452B-A7A8-443B33009D04}"/>
              </c:ext>
            </c:extLst>
          </c:dPt>
          <c:dPt>
            <c:idx val="13"/>
            <c:invertIfNegative val="0"/>
            <c:bubble3D val="0"/>
            <c:extLst>
              <c:ext xmlns:c16="http://schemas.microsoft.com/office/drawing/2014/chart" uri="{C3380CC4-5D6E-409C-BE32-E72D297353CC}">
                <c16:uniqueId val="{00000006-99D0-452B-A7A8-443B33009D04}"/>
              </c:ext>
            </c:extLst>
          </c:dPt>
          <c:dPt>
            <c:idx val="20"/>
            <c:invertIfNegative val="0"/>
            <c:bubble3D val="0"/>
            <c:spPr>
              <a:solidFill>
                <a:srgbClr val="FBBB27"/>
              </a:solidFill>
            </c:spPr>
            <c:extLst>
              <c:ext xmlns:c16="http://schemas.microsoft.com/office/drawing/2014/chart" uri="{C3380CC4-5D6E-409C-BE32-E72D297353CC}">
                <c16:uniqueId val="{00000008-99D0-452B-A7A8-443B33009D04}"/>
              </c:ext>
            </c:extLst>
          </c:dPt>
          <c:dPt>
            <c:idx val="23"/>
            <c:invertIfNegative val="0"/>
            <c:bubble3D val="0"/>
            <c:extLst>
              <c:ext xmlns:c16="http://schemas.microsoft.com/office/drawing/2014/chart" uri="{C3380CC4-5D6E-409C-BE32-E72D297353CC}">
                <c16:uniqueId val="{00000009-99D0-452B-A7A8-443B33009D04}"/>
              </c:ext>
            </c:extLst>
          </c:dPt>
          <c:dPt>
            <c:idx val="24"/>
            <c:invertIfNegative val="0"/>
            <c:bubble3D val="0"/>
            <c:extLst>
              <c:ext xmlns:c16="http://schemas.microsoft.com/office/drawing/2014/chart" uri="{C3380CC4-5D6E-409C-BE32-E72D297353CC}">
                <c16:uniqueId val="{0000000A-99D0-452B-A7A8-443B33009D04}"/>
              </c:ext>
            </c:extLst>
          </c:dPt>
          <c:dPt>
            <c:idx val="25"/>
            <c:invertIfNegative val="0"/>
            <c:bubble3D val="0"/>
            <c:extLst>
              <c:ext xmlns:c16="http://schemas.microsoft.com/office/drawing/2014/chart" uri="{C3380CC4-5D6E-409C-BE32-E72D297353CC}">
                <c16:uniqueId val="{0000000B-99D0-452B-A7A8-443B33009D04}"/>
              </c:ext>
            </c:extLst>
          </c:dPt>
          <c:dPt>
            <c:idx val="32"/>
            <c:invertIfNegative val="0"/>
            <c:bubble3D val="0"/>
            <c:spPr>
              <a:solidFill>
                <a:srgbClr val="FBBB27"/>
              </a:solidFill>
            </c:spPr>
            <c:extLst>
              <c:ext xmlns:c16="http://schemas.microsoft.com/office/drawing/2014/chart" uri="{C3380CC4-5D6E-409C-BE32-E72D297353CC}">
                <c16:uniqueId val="{0000000D-99D0-452B-A7A8-443B33009D04}"/>
              </c:ext>
            </c:extLst>
          </c:dPt>
          <c:dPt>
            <c:idx val="35"/>
            <c:invertIfNegative val="0"/>
            <c:bubble3D val="0"/>
            <c:extLst>
              <c:ext xmlns:c16="http://schemas.microsoft.com/office/drawing/2014/chart" uri="{C3380CC4-5D6E-409C-BE32-E72D297353CC}">
                <c16:uniqueId val="{0000000E-99D0-452B-A7A8-443B33009D04}"/>
              </c:ext>
            </c:extLst>
          </c:dPt>
          <c:dPt>
            <c:idx val="36"/>
            <c:invertIfNegative val="0"/>
            <c:bubble3D val="0"/>
            <c:extLst>
              <c:ext xmlns:c16="http://schemas.microsoft.com/office/drawing/2014/chart" uri="{C3380CC4-5D6E-409C-BE32-E72D297353CC}">
                <c16:uniqueId val="{0000000F-99D0-452B-A7A8-443B33009D04}"/>
              </c:ext>
            </c:extLst>
          </c:dPt>
          <c:dPt>
            <c:idx val="37"/>
            <c:invertIfNegative val="0"/>
            <c:bubble3D val="0"/>
            <c:extLst>
              <c:ext xmlns:c16="http://schemas.microsoft.com/office/drawing/2014/chart" uri="{C3380CC4-5D6E-409C-BE32-E72D297353CC}">
                <c16:uniqueId val="{00000010-99D0-452B-A7A8-443B33009D04}"/>
              </c:ext>
            </c:extLst>
          </c:dPt>
          <c:dPt>
            <c:idx val="44"/>
            <c:invertIfNegative val="0"/>
            <c:bubble3D val="0"/>
            <c:spPr>
              <a:solidFill>
                <a:srgbClr val="FBBB27"/>
              </a:solidFill>
            </c:spPr>
            <c:extLst>
              <c:ext xmlns:c16="http://schemas.microsoft.com/office/drawing/2014/chart" uri="{C3380CC4-5D6E-409C-BE32-E72D297353CC}">
                <c16:uniqueId val="{00000012-99D0-452B-A7A8-443B33009D04}"/>
              </c:ext>
            </c:extLst>
          </c:dPt>
          <c:dPt>
            <c:idx val="56"/>
            <c:invertIfNegative val="0"/>
            <c:bubble3D val="0"/>
            <c:spPr>
              <a:solidFill>
                <a:srgbClr val="FBBB27"/>
              </a:solidFill>
            </c:spPr>
            <c:extLst>
              <c:ext xmlns:c16="http://schemas.microsoft.com/office/drawing/2014/chart" uri="{C3380CC4-5D6E-409C-BE32-E72D297353CC}">
                <c16:uniqueId val="{00000014-99D0-452B-A7A8-443B33009D04}"/>
              </c:ext>
            </c:extLst>
          </c:dPt>
          <c:dPt>
            <c:idx val="68"/>
            <c:invertIfNegative val="0"/>
            <c:bubble3D val="0"/>
            <c:spPr>
              <a:solidFill>
                <a:srgbClr val="FBBB27"/>
              </a:solidFill>
            </c:spPr>
            <c:extLst>
              <c:ext xmlns:c16="http://schemas.microsoft.com/office/drawing/2014/chart" uri="{C3380CC4-5D6E-409C-BE32-E72D297353CC}">
                <c16:uniqueId val="{00000016-99D0-452B-A7A8-443B33009D04}"/>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'F167'!$A$6:$B$74</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2016</c:v>
                  </c:pt>
                  <c:pt idx="12">
                    <c:v>2017</c:v>
                  </c:pt>
                  <c:pt idx="24">
                    <c:v>2018</c:v>
                  </c:pt>
                  <c:pt idx="36">
                    <c:v>2019</c:v>
                  </c:pt>
                  <c:pt idx="48">
                    <c:v>2020</c:v>
                  </c:pt>
                  <c:pt idx="60">
                    <c:v>2021</c:v>
                  </c:pt>
                </c:lvl>
              </c:multiLvlStrCache>
            </c:multiLvlStrRef>
          </c:cat>
          <c:val>
            <c:numRef>
              <c:f>'F167'!$G$6:$G$74</c:f>
              <c:numCache>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Cache>
            </c:numRef>
          </c:val>
          <c:extLst>
            <c:ext xmlns:c16="http://schemas.microsoft.com/office/drawing/2014/chart" uri="{C3380CC4-5D6E-409C-BE32-E72D297353CC}">
              <c16:uniqueId val="{00000017-99D0-452B-A7A8-443B33009D04}"/>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99D0-452B-A7A8-443B33009D04}"/>
              </c:ext>
            </c:extLst>
          </c:dPt>
          <c:dLbls>
            <c:delete val="1"/>
          </c:dLbls>
          <c:val>
            <c:numRef>
              <c:f>'F167'!$H$6:$H$74</c:f>
              <c:numCache>
                <c:formatCode>#,##0</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numCache>
            </c:numRef>
          </c:val>
          <c:smooth val="0"/>
          <c:extLst>
            <c:ext xmlns:c16="http://schemas.microsoft.com/office/drawing/2014/chart" uri="{C3380CC4-5D6E-409C-BE32-E72D297353CC}">
              <c16:uniqueId val="{00000019-99D0-452B-A7A8-443B33009D04}"/>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C2C-4601-BEAF-3C72745F1F69}"/>
              </c:ext>
            </c:extLst>
          </c:dPt>
          <c:dPt>
            <c:idx val="1"/>
            <c:invertIfNegative val="0"/>
            <c:bubble3D val="0"/>
            <c:extLst>
              <c:ext xmlns:c16="http://schemas.microsoft.com/office/drawing/2014/chart" uri="{C3380CC4-5D6E-409C-BE32-E72D297353CC}">
                <c16:uniqueId val="{00000001-BC2C-4601-BEAF-3C72745F1F69}"/>
              </c:ext>
            </c:extLst>
          </c:dPt>
          <c:dPt>
            <c:idx val="10"/>
            <c:invertIfNegative val="0"/>
            <c:bubble3D val="0"/>
            <c:spPr>
              <a:solidFill>
                <a:srgbClr val="FBBB27"/>
              </a:solidFill>
            </c:spPr>
            <c:extLst>
              <c:ext xmlns:c16="http://schemas.microsoft.com/office/drawing/2014/chart" uri="{C3380CC4-5D6E-409C-BE32-E72D297353CC}">
                <c16:uniqueId val="{00000003-BC2C-4601-BEAF-3C72745F1F69}"/>
              </c:ext>
            </c:extLst>
          </c:dPt>
          <c:dPt>
            <c:idx val="11"/>
            <c:invertIfNegative val="0"/>
            <c:bubble3D val="0"/>
            <c:extLst>
              <c:ext xmlns:c16="http://schemas.microsoft.com/office/drawing/2014/chart" uri="{C3380CC4-5D6E-409C-BE32-E72D297353CC}">
                <c16:uniqueId val="{00000004-BC2C-4601-BEAF-3C72745F1F69}"/>
              </c:ext>
            </c:extLst>
          </c:dPt>
          <c:dPt>
            <c:idx val="12"/>
            <c:invertIfNegative val="0"/>
            <c:bubble3D val="0"/>
            <c:extLst>
              <c:ext xmlns:c16="http://schemas.microsoft.com/office/drawing/2014/chart" uri="{C3380CC4-5D6E-409C-BE32-E72D297353CC}">
                <c16:uniqueId val="{00000005-BC2C-4601-BEAF-3C72745F1F69}"/>
              </c:ext>
            </c:extLst>
          </c:dPt>
          <c:dPt>
            <c:idx val="13"/>
            <c:invertIfNegative val="0"/>
            <c:bubble3D val="0"/>
            <c:extLst>
              <c:ext xmlns:c16="http://schemas.microsoft.com/office/drawing/2014/chart" uri="{C3380CC4-5D6E-409C-BE32-E72D297353CC}">
                <c16:uniqueId val="{00000006-BC2C-4601-BEAF-3C72745F1F69}"/>
              </c:ext>
            </c:extLst>
          </c:dPt>
          <c:dPt>
            <c:idx val="22"/>
            <c:invertIfNegative val="0"/>
            <c:bubble3D val="0"/>
            <c:spPr>
              <a:solidFill>
                <a:srgbClr val="FBBB27"/>
              </a:solidFill>
            </c:spPr>
            <c:extLst>
              <c:ext xmlns:c16="http://schemas.microsoft.com/office/drawing/2014/chart" uri="{C3380CC4-5D6E-409C-BE32-E72D297353CC}">
                <c16:uniqueId val="{00000008-BC2C-4601-BEAF-3C72745F1F69}"/>
              </c:ext>
            </c:extLst>
          </c:dPt>
          <c:dPt>
            <c:idx val="23"/>
            <c:invertIfNegative val="0"/>
            <c:bubble3D val="0"/>
            <c:extLst>
              <c:ext xmlns:c16="http://schemas.microsoft.com/office/drawing/2014/chart" uri="{C3380CC4-5D6E-409C-BE32-E72D297353CC}">
                <c16:uniqueId val="{00000009-BC2C-4601-BEAF-3C72745F1F69}"/>
              </c:ext>
            </c:extLst>
          </c:dPt>
          <c:dPt>
            <c:idx val="24"/>
            <c:invertIfNegative val="0"/>
            <c:bubble3D val="0"/>
            <c:extLst>
              <c:ext xmlns:c16="http://schemas.microsoft.com/office/drawing/2014/chart" uri="{C3380CC4-5D6E-409C-BE32-E72D297353CC}">
                <c16:uniqueId val="{0000000A-BC2C-4601-BEAF-3C72745F1F69}"/>
              </c:ext>
            </c:extLst>
          </c:dPt>
          <c:dPt>
            <c:idx val="25"/>
            <c:invertIfNegative val="0"/>
            <c:bubble3D val="0"/>
            <c:extLst>
              <c:ext xmlns:c16="http://schemas.microsoft.com/office/drawing/2014/chart" uri="{C3380CC4-5D6E-409C-BE32-E72D297353CC}">
                <c16:uniqueId val="{0000000B-BC2C-4601-BEAF-3C72745F1F69}"/>
              </c:ext>
            </c:extLst>
          </c:dPt>
          <c:dPt>
            <c:idx val="34"/>
            <c:invertIfNegative val="0"/>
            <c:bubble3D val="0"/>
            <c:spPr>
              <a:solidFill>
                <a:srgbClr val="FBBB27"/>
              </a:solidFill>
            </c:spPr>
            <c:extLst>
              <c:ext xmlns:c16="http://schemas.microsoft.com/office/drawing/2014/chart" uri="{C3380CC4-5D6E-409C-BE32-E72D297353CC}">
                <c16:uniqueId val="{0000000D-BC2C-4601-BEAF-3C72745F1F69}"/>
              </c:ext>
            </c:extLst>
          </c:dPt>
          <c:dPt>
            <c:idx val="35"/>
            <c:invertIfNegative val="0"/>
            <c:bubble3D val="0"/>
            <c:extLst>
              <c:ext xmlns:c16="http://schemas.microsoft.com/office/drawing/2014/chart" uri="{C3380CC4-5D6E-409C-BE32-E72D297353CC}">
                <c16:uniqueId val="{0000000E-BC2C-4601-BEAF-3C72745F1F69}"/>
              </c:ext>
            </c:extLst>
          </c:dPt>
          <c:dPt>
            <c:idx val="36"/>
            <c:invertIfNegative val="0"/>
            <c:bubble3D val="0"/>
            <c:extLst>
              <c:ext xmlns:c16="http://schemas.microsoft.com/office/drawing/2014/chart" uri="{C3380CC4-5D6E-409C-BE32-E72D297353CC}">
                <c16:uniqueId val="{0000000F-BC2C-4601-BEAF-3C72745F1F69}"/>
              </c:ext>
            </c:extLst>
          </c:dPt>
          <c:dPt>
            <c:idx val="37"/>
            <c:invertIfNegative val="0"/>
            <c:bubble3D val="0"/>
            <c:extLst>
              <c:ext xmlns:c16="http://schemas.microsoft.com/office/drawing/2014/chart" uri="{C3380CC4-5D6E-409C-BE32-E72D297353CC}">
                <c16:uniqueId val="{00000010-BC2C-4601-BEAF-3C72745F1F69}"/>
              </c:ext>
            </c:extLst>
          </c:dPt>
          <c:dPt>
            <c:idx val="46"/>
            <c:invertIfNegative val="0"/>
            <c:bubble3D val="0"/>
            <c:spPr>
              <a:solidFill>
                <a:srgbClr val="FBBB27"/>
              </a:solidFill>
            </c:spPr>
            <c:extLst>
              <c:ext xmlns:c16="http://schemas.microsoft.com/office/drawing/2014/chart" uri="{C3380CC4-5D6E-409C-BE32-E72D297353CC}">
                <c16:uniqueId val="{00000012-BC2C-4601-BEAF-3C72745F1F69}"/>
              </c:ext>
            </c:extLst>
          </c:dPt>
          <c:dPt>
            <c:idx val="58"/>
            <c:invertIfNegative val="0"/>
            <c:bubble3D val="0"/>
            <c:spPr>
              <a:solidFill>
                <a:srgbClr val="FBBB27"/>
              </a:solidFill>
            </c:spPr>
            <c:extLst>
              <c:ext xmlns:c16="http://schemas.microsoft.com/office/drawing/2014/chart" uri="{C3380CC4-5D6E-409C-BE32-E72D297353CC}">
                <c16:uniqueId val="{00000014-BC2C-4601-BEAF-3C72745F1F69}"/>
              </c:ext>
            </c:extLst>
          </c:dPt>
          <c:dPt>
            <c:idx val="70"/>
            <c:invertIfNegative val="0"/>
            <c:bubble3D val="0"/>
            <c:spPr>
              <a:solidFill>
                <a:srgbClr val="FBBB27"/>
              </a:solidFill>
            </c:spPr>
            <c:extLst>
              <c:ext xmlns:c16="http://schemas.microsoft.com/office/drawing/2014/chart" uri="{C3380CC4-5D6E-409C-BE32-E72D297353CC}">
                <c16:uniqueId val="{00000016-BC2C-4601-BEAF-3C72745F1F69}"/>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'F167'!$G$6:$G$78</c:f>
              <c:numCache>
                <c:formatCode>General</c:formatCode>
                <c:ptCount val="73"/>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pt idx="70">
                  <c:v>385</c:v>
                </c:pt>
                <c:pt idx="71">
                  <c:v>331</c:v>
                </c:pt>
                <c:pt idx="72">
                  <c:v>263</c:v>
                </c:pt>
              </c:numCache>
            </c:numRef>
          </c:val>
          <c:extLst>
            <c:ext xmlns:c16="http://schemas.microsoft.com/office/drawing/2014/chart" uri="{C3380CC4-5D6E-409C-BE32-E72D297353CC}">
              <c16:uniqueId val="{00000017-BC2C-4601-BEAF-3C72745F1F69}"/>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BC2C-4601-BEAF-3C72745F1F69}"/>
              </c:ext>
            </c:extLst>
          </c:dPt>
          <c:dLbls>
            <c:delete val="1"/>
          </c:dLbls>
          <c:cat>
            <c:multiLvlStrRef>
              <c:f>'F167'!$A$6:$B$78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'F167'!$H$6:$H$78</c:f>
              <c:numCache>
                <c:formatCode>#,##0</c:formatCode>
                <c:ptCount val="73"/>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pt idx="69" formatCode="0.00">
                  <c:v>109.31</c:v>
                </c:pt>
                <c:pt idx="70" formatCode="0.00">
                  <c:v>117.97</c:v>
                </c:pt>
                <c:pt idx="71" formatCode="0.00">
                  <c:v>128.44</c:v>
                </c:pt>
                <c:pt idx="72" formatCode="0.00">
                  <c:v>101.78</c:v>
                </c:pt>
              </c:numCache>
            </c:numRef>
          </c:val>
          <c:smooth val="0"/>
          <c:extLst>
            <c:ext xmlns:c16="http://schemas.microsoft.com/office/drawing/2014/chart" uri="{C3380CC4-5D6E-409C-BE32-E72D297353CC}">
              <c16:uniqueId val="{00000019-BC2C-4601-BEAF-3C72745F1F69}"/>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387-43E6-8AA0-F344BB424A2D}"/>
              </c:ext>
            </c:extLst>
          </c:dPt>
          <c:dPt>
            <c:idx val="1"/>
            <c:invertIfNegative val="0"/>
            <c:bubble3D val="0"/>
            <c:spPr>
              <a:solidFill>
                <a:srgbClr val="FBBB27"/>
              </a:solidFill>
            </c:spPr>
            <c:extLst>
              <c:ext xmlns:c16="http://schemas.microsoft.com/office/drawing/2014/chart" uri="{C3380CC4-5D6E-409C-BE32-E72D297353CC}">
                <c16:uniqueId val="{00000002-B387-43E6-8AA0-F344BB424A2D}"/>
              </c:ext>
            </c:extLst>
          </c:dPt>
          <c:dPt>
            <c:idx val="11"/>
            <c:invertIfNegative val="0"/>
            <c:bubble3D val="0"/>
            <c:extLst>
              <c:ext xmlns:c16="http://schemas.microsoft.com/office/drawing/2014/chart" uri="{C3380CC4-5D6E-409C-BE32-E72D297353CC}">
                <c16:uniqueId val="{00000003-B387-43E6-8AA0-F344BB424A2D}"/>
              </c:ext>
            </c:extLst>
          </c:dPt>
          <c:dPt>
            <c:idx val="12"/>
            <c:invertIfNegative val="0"/>
            <c:bubble3D val="0"/>
            <c:extLst>
              <c:ext xmlns:c16="http://schemas.microsoft.com/office/drawing/2014/chart" uri="{C3380CC4-5D6E-409C-BE32-E72D297353CC}">
                <c16:uniqueId val="{00000004-B387-43E6-8AA0-F344BB424A2D}"/>
              </c:ext>
            </c:extLst>
          </c:dPt>
          <c:dPt>
            <c:idx val="13"/>
            <c:invertIfNegative val="0"/>
            <c:bubble3D val="0"/>
            <c:spPr>
              <a:solidFill>
                <a:srgbClr val="FBBB27"/>
              </a:solidFill>
            </c:spPr>
            <c:extLst>
              <c:ext xmlns:c16="http://schemas.microsoft.com/office/drawing/2014/chart" uri="{C3380CC4-5D6E-409C-BE32-E72D297353CC}">
                <c16:uniqueId val="{00000006-B387-43E6-8AA0-F344BB424A2D}"/>
              </c:ext>
            </c:extLst>
          </c:dPt>
          <c:dPt>
            <c:idx val="23"/>
            <c:invertIfNegative val="0"/>
            <c:bubble3D val="0"/>
            <c:extLst>
              <c:ext xmlns:c16="http://schemas.microsoft.com/office/drawing/2014/chart" uri="{C3380CC4-5D6E-409C-BE32-E72D297353CC}">
                <c16:uniqueId val="{00000007-B387-43E6-8AA0-F344BB424A2D}"/>
              </c:ext>
            </c:extLst>
          </c:dPt>
          <c:dPt>
            <c:idx val="24"/>
            <c:invertIfNegative val="0"/>
            <c:bubble3D val="0"/>
            <c:extLst>
              <c:ext xmlns:c16="http://schemas.microsoft.com/office/drawing/2014/chart" uri="{C3380CC4-5D6E-409C-BE32-E72D297353CC}">
                <c16:uniqueId val="{00000008-B387-43E6-8AA0-F344BB424A2D}"/>
              </c:ext>
            </c:extLst>
          </c:dPt>
          <c:dPt>
            <c:idx val="25"/>
            <c:invertIfNegative val="0"/>
            <c:bubble3D val="0"/>
            <c:spPr>
              <a:solidFill>
                <a:srgbClr val="FBBB27"/>
              </a:solidFill>
            </c:spPr>
            <c:extLst>
              <c:ext xmlns:c16="http://schemas.microsoft.com/office/drawing/2014/chart" uri="{C3380CC4-5D6E-409C-BE32-E72D297353CC}">
                <c16:uniqueId val="{0000000A-B387-43E6-8AA0-F344BB424A2D}"/>
              </c:ext>
            </c:extLst>
          </c:dPt>
          <c:dPt>
            <c:idx val="35"/>
            <c:invertIfNegative val="0"/>
            <c:bubble3D val="0"/>
            <c:extLst>
              <c:ext xmlns:c16="http://schemas.microsoft.com/office/drawing/2014/chart" uri="{C3380CC4-5D6E-409C-BE32-E72D297353CC}">
                <c16:uniqueId val="{0000000B-B387-43E6-8AA0-F344BB424A2D}"/>
              </c:ext>
            </c:extLst>
          </c:dPt>
          <c:dPt>
            <c:idx val="36"/>
            <c:invertIfNegative val="0"/>
            <c:bubble3D val="0"/>
            <c:extLst>
              <c:ext xmlns:c16="http://schemas.microsoft.com/office/drawing/2014/chart" uri="{C3380CC4-5D6E-409C-BE32-E72D297353CC}">
                <c16:uniqueId val="{0000000C-B387-43E6-8AA0-F344BB424A2D}"/>
              </c:ext>
            </c:extLst>
          </c:dPt>
          <c:dPt>
            <c:idx val="37"/>
            <c:invertIfNegative val="0"/>
            <c:bubble3D val="0"/>
            <c:spPr>
              <a:solidFill>
                <a:srgbClr val="FBBB27"/>
              </a:solidFill>
            </c:spPr>
            <c:extLst>
              <c:ext xmlns:c16="http://schemas.microsoft.com/office/drawing/2014/chart" uri="{C3380CC4-5D6E-409C-BE32-E72D297353CC}">
                <c16:uniqueId val="{0000000E-B387-43E6-8AA0-F344BB424A2D}"/>
              </c:ext>
            </c:extLst>
          </c:dPt>
          <c:dPt>
            <c:idx val="49"/>
            <c:invertIfNegative val="0"/>
            <c:bubble3D val="0"/>
            <c:spPr>
              <a:solidFill>
                <a:srgbClr val="FBBB27"/>
              </a:solidFill>
            </c:spPr>
            <c:extLst>
              <c:ext xmlns:c16="http://schemas.microsoft.com/office/drawing/2014/chart" uri="{C3380CC4-5D6E-409C-BE32-E72D297353CC}">
                <c16:uniqueId val="{00000010-B387-43E6-8AA0-F344BB424A2D}"/>
              </c:ext>
            </c:extLst>
          </c:dPt>
          <c:dPt>
            <c:idx val="61"/>
            <c:invertIfNegative val="0"/>
            <c:bubble3D val="0"/>
            <c:spPr>
              <a:solidFill>
                <a:srgbClr val="FBBB27"/>
              </a:solidFill>
            </c:spPr>
            <c:extLst>
              <c:ext xmlns:c16="http://schemas.microsoft.com/office/drawing/2014/chart" uri="{C3380CC4-5D6E-409C-BE32-E72D297353CC}">
                <c16:uniqueId val="{00000012-B387-43E6-8AA0-F344BB424A2D}"/>
              </c:ext>
            </c:extLst>
          </c:dPt>
          <c:dPt>
            <c:idx val="73"/>
            <c:invertIfNegative val="0"/>
            <c:bubble3D val="0"/>
            <c:spPr>
              <a:solidFill>
                <a:srgbClr val="FBBB27"/>
              </a:solidFill>
            </c:spPr>
            <c:extLst>
              <c:ext xmlns:c16="http://schemas.microsoft.com/office/drawing/2014/chart" uri="{C3380CC4-5D6E-409C-BE32-E72D297353CC}">
                <c16:uniqueId val="{00000014-B387-43E6-8AA0-F344BB424A2D}"/>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'F167'!$G$18:$G$79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B387-43E6-8AA0-F344BB424A2D}"/>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B387-43E6-8AA0-F344BB424A2D}"/>
              </c:ext>
            </c:extLst>
          </c:dPt>
          <c:dLbls>
            <c:delete val="1"/>
          </c:dLbls>
          <c:cat>
            <c:multiLvlStrRef>
              <c:f>'F167'!$A$18:$B$79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'F167'!$H$18:$H$79</c:f>
              <c:numCache>
                <c:formatCode>#,##0</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numCache>
            </c:numRef>
          </c:val>
          <c:smooth val="0"/>
          <c:extLst>
            <c:ext xmlns:c16="http://schemas.microsoft.com/office/drawing/2014/chart" uri="{C3380CC4-5D6E-409C-BE32-E72D297353CC}">
              <c16:uniqueId val="{00000017-B387-43E6-8AA0-F344BB424A2D}"/>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09C3-44C9-9B3E-1B4004DAA78A}"/>
              </c:ext>
            </c:extLst>
          </c:dPt>
          <c:dPt>
            <c:idx val="1"/>
            <c:invertIfNegative val="0"/>
            <c:bubble3D val="0"/>
            <c:extLst>
              <c:ext xmlns:c16="http://schemas.microsoft.com/office/drawing/2014/chart" uri="{C3380CC4-5D6E-409C-BE32-E72D297353CC}">
                <c16:uniqueId val="{00000001-09C3-44C9-9B3E-1B4004DAA78A}"/>
              </c:ext>
            </c:extLst>
          </c:dPt>
          <c:dPt>
            <c:idx val="2"/>
            <c:invertIfNegative val="0"/>
            <c:bubble3D val="0"/>
            <c:spPr>
              <a:solidFill>
                <a:srgbClr val="FBBB27"/>
              </a:solidFill>
            </c:spPr>
            <c:extLst>
              <c:ext xmlns:c16="http://schemas.microsoft.com/office/drawing/2014/chart" uri="{C3380CC4-5D6E-409C-BE32-E72D297353CC}">
                <c16:uniqueId val="{00000003-09C3-44C9-9B3E-1B4004DAA78A}"/>
              </c:ext>
            </c:extLst>
          </c:dPt>
          <c:dPt>
            <c:idx val="11"/>
            <c:invertIfNegative val="0"/>
            <c:bubble3D val="0"/>
            <c:extLst>
              <c:ext xmlns:c16="http://schemas.microsoft.com/office/drawing/2014/chart" uri="{C3380CC4-5D6E-409C-BE32-E72D297353CC}">
                <c16:uniqueId val="{00000004-09C3-44C9-9B3E-1B4004DAA78A}"/>
              </c:ext>
            </c:extLst>
          </c:dPt>
          <c:dPt>
            <c:idx val="12"/>
            <c:invertIfNegative val="0"/>
            <c:bubble3D val="0"/>
            <c:extLst>
              <c:ext xmlns:c16="http://schemas.microsoft.com/office/drawing/2014/chart" uri="{C3380CC4-5D6E-409C-BE32-E72D297353CC}">
                <c16:uniqueId val="{00000005-09C3-44C9-9B3E-1B4004DAA78A}"/>
              </c:ext>
            </c:extLst>
          </c:dPt>
          <c:dPt>
            <c:idx val="13"/>
            <c:invertIfNegative val="0"/>
            <c:bubble3D val="0"/>
            <c:extLst>
              <c:ext xmlns:c16="http://schemas.microsoft.com/office/drawing/2014/chart" uri="{C3380CC4-5D6E-409C-BE32-E72D297353CC}">
                <c16:uniqueId val="{00000006-09C3-44C9-9B3E-1B4004DAA78A}"/>
              </c:ext>
            </c:extLst>
          </c:dPt>
          <c:dPt>
            <c:idx val="14"/>
            <c:invertIfNegative val="0"/>
            <c:bubble3D val="0"/>
            <c:spPr>
              <a:solidFill>
                <a:srgbClr val="FBBB27"/>
              </a:solidFill>
            </c:spPr>
            <c:extLst>
              <c:ext xmlns:c16="http://schemas.microsoft.com/office/drawing/2014/chart" uri="{C3380CC4-5D6E-409C-BE32-E72D297353CC}">
                <c16:uniqueId val="{00000008-09C3-44C9-9B3E-1B4004DAA78A}"/>
              </c:ext>
            </c:extLst>
          </c:dPt>
          <c:dPt>
            <c:idx val="23"/>
            <c:invertIfNegative val="0"/>
            <c:bubble3D val="0"/>
            <c:extLst>
              <c:ext xmlns:c16="http://schemas.microsoft.com/office/drawing/2014/chart" uri="{C3380CC4-5D6E-409C-BE32-E72D297353CC}">
                <c16:uniqueId val="{00000009-09C3-44C9-9B3E-1B4004DAA78A}"/>
              </c:ext>
            </c:extLst>
          </c:dPt>
          <c:dPt>
            <c:idx val="24"/>
            <c:invertIfNegative val="0"/>
            <c:bubble3D val="0"/>
            <c:extLst>
              <c:ext xmlns:c16="http://schemas.microsoft.com/office/drawing/2014/chart" uri="{C3380CC4-5D6E-409C-BE32-E72D297353CC}">
                <c16:uniqueId val="{0000000A-09C3-44C9-9B3E-1B4004DAA78A}"/>
              </c:ext>
            </c:extLst>
          </c:dPt>
          <c:dPt>
            <c:idx val="25"/>
            <c:invertIfNegative val="0"/>
            <c:bubble3D val="0"/>
            <c:extLst>
              <c:ext xmlns:c16="http://schemas.microsoft.com/office/drawing/2014/chart" uri="{C3380CC4-5D6E-409C-BE32-E72D297353CC}">
                <c16:uniqueId val="{0000000B-09C3-44C9-9B3E-1B4004DAA78A}"/>
              </c:ext>
            </c:extLst>
          </c:dPt>
          <c:dPt>
            <c:idx val="26"/>
            <c:invertIfNegative val="0"/>
            <c:bubble3D val="0"/>
            <c:spPr>
              <a:solidFill>
                <a:srgbClr val="FBBB27"/>
              </a:solidFill>
            </c:spPr>
            <c:extLst>
              <c:ext xmlns:c16="http://schemas.microsoft.com/office/drawing/2014/chart" uri="{C3380CC4-5D6E-409C-BE32-E72D297353CC}">
                <c16:uniqueId val="{0000000D-09C3-44C9-9B3E-1B4004DAA78A}"/>
              </c:ext>
            </c:extLst>
          </c:dPt>
          <c:dPt>
            <c:idx val="35"/>
            <c:invertIfNegative val="0"/>
            <c:bubble3D val="0"/>
            <c:extLst>
              <c:ext xmlns:c16="http://schemas.microsoft.com/office/drawing/2014/chart" uri="{C3380CC4-5D6E-409C-BE32-E72D297353CC}">
                <c16:uniqueId val="{0000000E-09C3-44C9-9B3E-1B4004DAA78A}"/>
              </c:ext>
            </c:extLst>
          </c:dPt>
          <c:dPt>
            <c:idx val="36"/>
            <c:invertIfNegative val="0"/>
            <c:bubble3D val="0"/>
            <c:extLst>
              <c:ext xmlns:c16="http://schemas.microsoft.com/office/drawing/2014/chart" uri="{C3380CC4-5D6E-409C-BE32-E72D297353CC}">
                <c16:uniqueId val="{0000000F-09C3-44C9-9B3E-1B4004DAA78A}"/>
              </c:ext>
            </c:extLst>
          </c:dPt>
          <c:dPt>
            <c:idx val="37"/>
            <c:invertIfNegative val="0"/>
            <c:bubble3D val="0"/>
            <c:extLst>
              <c:ext xmlns:c16="http://schemas.microsoft.com/office/drawing/2014/chart" uri="{C3380CC4-5D6E-409C-BE32-E72D297353CC}">
                <c16:uniqueId val="{00000010-09C3-44C9-9B3E-1B4004DAA78A}"/>
              </c:ext>
            </c:extLst>
          </c:dPt>
          <c:dPt>
            <c:idx val="38"/>
            <c:invertIfNegative val="0"/>
            <c:bubble3D val="0"/>
            <c:spPr>
              <a:solidFill>
                <a:srgbClr val="FBBB27"/>
              </a:solidFill>
            </c:spPr>
            <c:extLst>
              <c:ext xmlns:c16="http://schemas.microsoft.com/office/drawing/2014/chart" uri="{C3380CC4-5D6E-409C-BE32-E72D297353CC}">
                <c16:uniqueId val="{00000012-09C3-44C9-9B3E-1B4004DAA78A}"/>
              </c:ext>
            </c:extLst>
          </c:dPt>
          <c:dPt>
            <c:idx val="50"/>
            <c:invertIfNegative val="0"/>
            <c:bubble3D val="0"/>
            <c:spPr>
              <a:solidFill>
                <a:srgbClr val="FBBB27"/>
              </a:solidFill>
            </c:spPr>
            <c:extLst>
              <c:ext xmlns:c16="http://schemas.microsoft.com/office/drawing/2014/chart" uri="{C3380CC4-5D6E-409C-BE32-E72D297353CC}">
                <c16:uniqueId val="{00000014-09C3-44C9-9B3E-1B4004DAA78A}"/>
              </c:ext>
            </c:extLst>
          </c:dPt>
          <c:dPt>
            <c:idx val="62"/>
            <c:invertIfNegative val="0"/>
            <c:bubble3D val="0"/>
            <c:spPr>
              <a:solidFill>
                <a:srgbClr val="FBBB27"/>
              </a:solidFill>
            </c:spPr>
            <c:extLst>
              <c:ext xmlns:c16="http://schemas.microsoft.com/office/drawing/2014/chart" uri="{C3380CC4-5D6E-409C-BE32-E72D297353CC}">
                <c16:uniqueId val="{00000016-09C3-44C9-9B3E-1B4004DAA78A}"/>
              </c:ext>
            </c:extLst>
          </c:dPt>
          <c:dPt>
            <c:idx val="74"/>
            <c:invertIfNegative val="0"/>
            <c:bubble3D val="0"/>
            <c:spPr>
              <a:solidFill>
                <a:srgbClr val="FBBB27"/>
              </a:solidFill>
            </c:spPr>
            <c:extLst>
              <c:ext xmlns:c16="http://schemas.microsoft.com/office/drawing/2014/chart" uri="{C3380CC4-5D6E-409C-BE32-E72D297353CC}">
                <c16:uniqueId val="{00000018-09C3-44C9-9B3E-1B4004DAA78A}"/>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'F167'!$G$18:$G$80</c:f>
              <c:numCache>
                <c:formatCode>General</c:formatCode>
                <c:ptCount val="6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numCache>
            </c:numRef>
          </c:val>
          <c:extLst>
            <c:ext xmlns:c16="http://schemas.microsoft.com/office/drawing/2014/chart" uri="{C3380CC4-5D6E-409C-BE32-E72D297353CC}">
              <c16:uniqueId val="{00000019-09C3-44C9-9B3E-1B4004DAA78A}"/>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A-09C3-44C9-9B3E-1B4004DAA78A}"/>
              </c:ext>
            </c:extLst>
          </c:dPt>
          <c:dLbls>
            <c:delete val="1"/>
          </c:dLbls>
          <c:cat>
            <c:multiLvlStrRef>
              <c:f>'F167'!$A$18:$B$80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'F167'!$H$18:$H$80</c:f>
              <c:numCache>
                <c:formatCode>#,##0</c:formatCode>
                <c:ptCount val="6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numCache>
            </c:numRef>
          </c:val>
          <c:smooth val="0"/>
          <c:extLst>
            <c:ext xmlns:c16="http://schemas.microsoft.com/office/drawing/2014/chart" uri="{C3380CC4-5D6E-409C-BE32-E72D297353CC}">
              <c16:uniqueId val="{0000001B-09C3-44C9-9B3E-1B4004DAA78A}"/>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'F167'!$G$5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D1F8-4230-9E4B-00FFDD21B407}"/>
              </c:ext>
            </c:extLst>
          </c:dPt>
          <c:dPt>
            <c:idx val="1"/>
            <c:invertIfNegative val="0"/>
            <c:bubble3D val="0"/>
            <c:extLst>
              <c:ext xmlns:c16="http://schemas.microsoft.com/office/drawing/2014/chart" uri="{C3380CC4-5D6E-409C-BE32-E72D297353CC}">
                <c16:uniqueId val="{00000001-D1F8-4230-9E4B-00FFDD21B407}"/>
              </c:ext>
            </c:extLst>
          </c:dPt>
          <c:dPt>
            <c:idx val="2"/>
            <c:invertIfNegative val="0"/>
            <c:bubble3D val="0"/>
            <c:extLst>
              <c:ext xmlns:c16="http://schemas.microsoft.com/office/drawing/2014/chart" uri="{C3380CC4-5D6E-409C-BE32-E72D297353CC}">
                <c16:uniqueId val="{00000002-D1F8-4230-9E4B-00FFDD21B407}"/>
              </c:ext>
            </c:extLst>
          </c:dPt>
          <c:dPt>
            <c:idx val="3"/>
            <c:invertIfNegative val="0"/>
            <c:bubble3D val="0"/>
            <c:extLst>
              <c:ext xmlns:c16="http://schemas.microsoft.com/office/drawing/2014/chart" uri="{C3380CC4-5D6E-409C-BE32-E72D297353CC}">
                <c16:uniqueId val="{00000003-D1F8-4230-9E4B-00FFDD21B407}"/>
              </c:ext>
            </c:extLst>
          </c:dPt>
          <c:dPt>
            <c:idx val="4"/>
            <c:invertIfNegative val="0"/>
            <c:bubble3D val="0"/>
            <c:spPr>
              <a:solidFill>
                <a:srgbClr val="FBBB27"/>
              </a:solidFill>
            </c:spPr>
            <c:extLst>
              <c:ext xmlns:c16="http://schemas.microsoft.com/office/drawing/2014/chart" uri="{C3380CC4-5D6E-409C-BE32-E72D297353CC}">
                <c16:uniqueId val="{00000005-D1F8-4230-9E4B-00FFDD21B407}"/>
              </c:ext>
            </c:extLst>
          </c:dPt>
          <c:dPt>
            <c:idx val="5"/>
            <c:invertIfNegative val="0"/>
            <c:bubble3D val="0"/>
            <c:extLst>
              <c:ext xmlns:c16="http://schemas.microsoft.com/office/drawing/2014/chart" uri="{C3380CC4-5D6E-409C-BE32-E72D297353CC}">
                <c16:uniqueId val="{00000006-D1F8-4230-9E4B-00FFDD21B407}"/>
              </c:ext>
            </c:extLst>
          </c:dPt>
          <c:dPt>
            <c:idx val="6"/>
            <c:invertIfNegative val="0"/>
            <c:bubble3D val="0"/>
            <c:extLst>
              <c:ext xmlns:c16="http://schemas.microsoft.com/office/drawing/2014/chart" uri="{C3380CC4-5D6E-409C-BE32-E72D297353CC}">
                <c16:uniqueId val="{00000007-D1F8-4230-9E4B-00FFDD21B407}"/>
              </c:ext>
            </c:extLst>
          </c:dPt>
          <c:dPt>
            <c:idx val="7"/>
            <c:invertIfNegative val="0"/>
            <c:bubble3D val="0"/>
            <c:extLst>
              <c:ext xmlns:c16="http://schemas.microsoft.com/office/drawing/2014/chart" uri="{C3380CC4-5D6E-409C-BE32-E72D297353CC}">
                <c16:uniqueId val="{00000008-D1F8-4230-9E4B-00FFDD21B407}"/>
              </c:ext>
            </c:extLst>
          </c:dPt>
          <c:dPt>
            <c:idx val="8"/>
            <c:invertIfNegative val="0"/>
            <c:bubble3D val="0"/>
            <c:extLst>
              <c:ext xmlns:c16="http://schemas.microsoft.com/office/drawing/2014/chart" uri="{C3380CC4-5D6E-409C-BE32-E72D297353CC}">
                <c16:uniqueId val="{00000009-D1F8-4230-9E4B-00FFDD21B407}"/>
              </c:ext>
            </c:extLst>
          </c:dPt>
          <c:dPt>
            <c:idx val="9"/>
            <c:invertIfNegative val="0"/>
            <c:bubble3D val="0"/>
            <c:extLst>
              <c:ext xmlns:c16="http://schemas.microsoft.com/office/drawing/2014/chart" uri="{C3380CC4-5D6E-409C-BE32-E72D297353CC}">
                <c16:uniqueId val="{0000000A-D1F8-4230-9E4B-00FFDD21B407}"/>
              </c:ext>
            </c:extLst>
          </c:dPt>
          <c:dPt>
            <c:idx val="11"/>
            <c:invertIfNegative val="0"/>
            <c:bubble3D val="0"/>
            <c:extLst>
              <c:ext xmlns:c16="http://schemas.microsoft.com/office/drawing/2014/chart" uri="{C3380CC4-5D6E-409C-BE32-E72D297353CC}">
                <c16:uniqueId val="{0000000B-D1F8-4230-9E4B-00FFDD21B407}"/>
              </c:ext>
            </c:extLst>
          </c:dPt>
          <c:dPt>
            <c:idx val="12"/>
            <c:invertIfNegative val="0"/>
            <c:bubble3D val="0"/>
            <c:extLst>
              <c:ext xmlns:c16="http://schemas.microsoft.com/office/drawing/2014/chart" uri="{C3380CC4-5D6E-409C-BE32-E72D297353CC}">
                <c16:uniqueId val="{0000000C-D1F8-4230-9E4B-00FFDD21B407}"/>
              </c:ext>
            </c:extLst>
          </c:dPt>
          <c:dPt>
            <c:idx val="13"/>
            <c:invertIfNegative val="0"/>
            <c:bubble3D val="0"/>
            <c:extLst>
              <c:ext xmlns:c16="http://schemas.microsoft.com/office/drawing/2014/chart" uri="{C3380CC4-5D6E-409C-BE32-E72D297353CC}">
                <c16:uniqueId val="{0000000D-D1F8-4230-9E4B-00FFDD21B407}"/>
              </c:ext>
            </c:extLst>
          </c:dPt>
          <c:dPt>
            <c:idx val="14"/>
            <c:invertIfNegative val="0"/>
            <c:bubble3D val="0"/>
            <c:extLst>
              <c:ext xmlns:c16="http://schemas.microsoft.com/office/drawing/2014/chart" uri="{C3380CC4-5D6E-409C-BE32-E72D297353CC}">
                <c16:uniqueId val="{0000000E-D1F8-4230-9E4B-00FFDD21B407}"/>
              </c:ext>
            </c:extLst>
          </c:dPt>
          <c:dPt>
            <c:idx val="15"/>
            <c:invertIfNegative val="0"/>
            <c:bubble3D val="0"/>
            <c:extLst>
              <c:ext xmlns:c16="http://schemas.microsoft.com/office/drawing/2014/chart" uri="{C3380CC4-5D6E-409C-BE32-E72D297353CC}">
                <c16:uniqueId val="{0000000F-D1F8-4230-9E4B-00FFDD21B407}"/>
              </c:ext>
            </c:extLst>
          </c:dPt>
          <c:dPt>
            <c:idx val="16"/>
            <c:invertIfNegative val="0"/>
            <c:bubble3D val="0"/>
            <c:spPr>
              <a:solidFill>
                <a:srgbClr val="FBBB27"/>
              </a:solidFill>
            </c:spPr>
            <c:extLst>
              <c:ext xmlns:c16="http://schemas.microsoft.com/office/drawing/2014/chart" uri="{C3380CC4-5D6E-409C-BE32-E72D297353CC}">
                <c16:uniqueId val="{00000011-D1F8-4230-9E4B-00FFDD21B407}"/>
              </c:ext>
            </c:extLst>
          </c:dPt>
          <c:dPt>
            <c:idx val="17"/>
            <c:invertIfNegative val="0"/>
            <c:bubble3D val="0"/>
            <c:extLst>
              <c:ext xmlns:c16="http://schemas.microsoft.com/office/drawing/2014/chart" uri="{C3380CC4-5D6E-409C-BE32-E72D297353CC}">
                <c16:uniqueId val="{00000012-D1F8-4230-9E4B-00FFDD21B407}"/>
              </c:ext>
            </c:extLst>
          </c:dPt>
          <c:dPt>
            <c:idx val="18"/>
            <c:invertIfNegative val="0"/>
            <c:bubble3D val="0"/>
            <c:extLst>
              <c:ext xmlns:c16="http://schemas.microsoft.com/office/drawing/2014/chart" uri="{C3380CC4-5D6E-409C-BE32-E72D297353CC}">
                <c16:uniqueId val="{00000013-D1F8-4230-9E4B-00FFDD21B407}"/>
              </c:ext>
            </c:extLst>
          </c:dPt>
          <c:dPt>
            <c:idx val="19"/>
            <c:invertIfNegative val="0"/>
            <c:bubble3D val="0"/>
            <c:extLst>
              <c:ext xmlns:c16="http://schemas.microsoft.com/office/drawing/2014/chart" uri="{C3380CC4-5D6E-409C-BE32-E72D297353CC}">
                <c16:uniqueId val="{00000014-D1F8-4230-9E4B-00FFDD21B407}"/>
              </c:ext>
            </c:extLst>
          </c:dPt>
          <c:dPt>
            <c:idx val="20"/>
            <c:invertIfNegative val="0"/>
            <c:bubble3D val="0"/>
            <c:extLst>
              <c:ext xmlns:c16="http://schemas.microsoft.com/office/drawing/2014/chart" uri="{C3380CC4-5D6E-409C-BE32-E72D297353CC}">
                <c16:uniqueId val="{00000015-D1F8-4230-9E4B-00FFDD21B407}"/>
              </c:ext>
            </c:extLst>
          </c:dPt>
          <c:dPt>
            <c:idx val="21"/>
            <c:invertIfNegative val="0"/>
            <c:bubble3D val="0"/>
            <c:extLst>
              <c:ext xmlns:c16="http://schemas.microsoft.com/office/drawing/2014/chart" uri="{C3380CC4-5D6E-409C-BE32-E72D297353CC}">
                <c16:uniqueId val="{00000016-D1F8-4230-9E4B-00FFDD21B407}"/>
              </c:ext>
            </c:extLst>
          </c:dPt>
          <c:dPt>
            <c:idx val="22"/>
            <c:invertIfNegative val="0"/>
            <c:bubble3D val="0"/>
            <c:extLst>
              <c:ext xmlns:c16="http://schemas.microsoft.com/office/drawing/2014/chart" uri="{C3380CC4-5D6E-409C-BE32-E72D297353CC}">
                <c16:uniqueId val="{00000017-D1F8-4230-9E4B-00FFDD21B407}"/>
              </c:ext>
            </c:extLst>
          </c:dPt>
          <c:dPt>
            <c:idx val="23"/>
            <c:invertIfNegative val="0"/>
            <c:bubble3D val="0"/>
            <c:extLst>
              <c:ext xmlns:c16="http://schemas.microsoft.com/office/drawing/2014/chart" uri="{C3380CC4-5D6E-409C-BE32-E72D297353CC}">
                <c16:uniqueId val="{00000018-D1F8-4230-9E4B-00FFDD21B407}"/>
              </c:ext>
            </c:extLst>
          </c:dPt>
          <c:dPt>
            <c:idx val="24"/>
            <c:invertIfNegative val="0"/>
            <c:bubble3D val="0"/>
            <c:extLst>
              <c:ext xmlns:c16="http://schemas.microsoft.com/office/drawing/2014/chart" uri="{C3380CC4-5D6E-409C-BE32-E72D297353CC}">
                <c16:uniqueId val="{00000019-D1F8-4230-9E4B-00FFDD21B407}"/>
              </c:ext>
            </c:extLst>
          </c:dPt>
          <c:dPt>
            <c:idx val="25"/>
            <c:invertIfNegative val="0"/>
            <c:bubble3D val="0"/>
            <c:extLst>
              <c:ext xmlns:c16="http://schemas.microsoft.com/office/drawing/2014/chart" uri="{C3380CC4-5D6E-409C-BE32-E72D297353CC}">
                <c16:uniqueId val="{0000001A-D1F8-4230-9E4B-00FFDD21B407}"/>
              </c:ext>
            </c:extLst>
          </c:dPt>
          <c:dPt>
            <c:idx val="26"/>
            <c:invertIfNegative val="0"/>
            <c:bubble3D val="0"/>
            <c:extLst>
              <c:ext xmlns:c16="http://schemas.microsoft.com/office/drawing/2014/chart" uri="{C3380CC4-5D6E-409C-BE32-E72D297353CC}">
                <c16:uniqueId val="{0000001B-D1F8-4230-9E4B-00FFDD21B407}"/>
              </c:ext>
            </c:extLst>
          </c:dPt>
          <c:dPt>
            <c:idx val="27"/>
            <c:invertIfNegative val="0"/>
            <c:bubble3D val="0"/>
            <c:extLst>
              <c:ext xmlns:c16="http://schemas.microsoft.com/office/drawing/2014/chart" uri="{C3380CC4-5D6E-409C-BE32-E72D297353CC}">
                <c16:uniqueId val="{0000001C-D1F8-4230-9E4B-00FFDD21B407}"/>
              </c:ext>
            </c:extLst>
          </c:dPt>
          <c:dPt>
            <c:idx val="28"/>
            <c:invertIfNegative val="0"/>
            <c:bubble3D val="0"/>
            <c:spPr>
              <a:solidFill>
                <a:srgbClr val="FBBB27"/>
              </a:solidFill>
            </c:spPr>
            <c:extLst>
              <c:ext xmlns:c16="http://schemas.microsoft.com/office/drawing/2014/chart" uri="{C3380CC4-5D6E-409C-BE32-E72D297353CC}">
                <c16:uniqueId val="{0000001E-D1F8-4230-9E4B-00FFDD21B407}"/>
              </c:ext>
            </c:extLst>
          </c:dPt>
          <c:dPt>
            <c:idx val="29"/>
            <c:invertIfNegative val="0"/>
            <c:bubble3D val="0"/>
            <c:extLst>
              <c:ext xmlns:c16="http://schemas.microsoft.com/office/drawing/2014/chart" uri="{C3380CC4-5D6E-409C-BE32-E72D297353CC}">
                <c16:uniqueId val="{0000001F-D1F8-4230-9E4B-00FFDD21B407}"/>
              </c:ext>
            </c:extLst>
          </c:dPt>
          <c:dPt>
            <c:idx val="30"/>
            <c:invertIfNegative val="0"/>
            <c:bubble3D val="0"/>
            <c:extLst>
              <c:ext xmlns:c16="http://schemas.microsoft.com/office/drawing/2014/chart" uri="{C3380CC4-5D6E-409C-BE32-E72D297353CC}">
                <c16:uniqueId val="{00000020-D1F8-4230-9E4B-00FFDD21B407}"/>
              </c:ext>
            </c:extLst>
          </c:dPt>
          <c:dPt>
            <c:idx val="31"/>
            <c:invertIfNegative val="0"/>
            <c:bubble3D val="0"/>
            <c:extLst>
              <c:ext xmlns:c16="http://schemas.microsoft.com/office/drawing/2014/chart" uri="{C3380CC4-5D6E-409C-BE32-E72D297353CC}">
                <c16:uniqueId val="{00000021-D1F8-4230-9E4B-00FFDD21B407}"/>
              </c:ext>
            </c:extLst>
          </c:dPt>
          <c:dPt>
            <c:idx val="32"/>
            <c:invertIfNegative val="0"/>
            <c:bubble3D val="0"/>
            <c:extLst>
              <c:ext xmlns:c16="http://schemas.microsoft.com/office/drawing/2014/chart" uri="{C3380CC4-5D6E-409C-BE32-E72D297353CC}">
                <c16:uniqueId val="{00000022-D1F8-4230-9E4B-00FFDD21B407}"/>
              </c:ext>
            </c:extLst>
          </c:dPt>
          <c:dPt>
            <c:idx val="33"/>
            <c:invertIfNegative val="0"/>
            <c:bubble3D val="0"/>
            <c:extLst>
              <c:ext xmlns:c16="http://schemas.microsoft.com/office/drawing/2014/chart" uri="{C3380CC4-5D6E-409C-BE32-E72D297353CC}">
                <c16:uniqueId val="{00000023-D1F8-4230-9E4B-00FFDD21B407}"/>
              </c:ext>
            </c:extLst>
          </c:dPt>
          <c:dPt>
            <c:idx val="34"/>
            <c:invertIfNegative val="0"/>
            <c:bubble3D val="0"/>
            <c:extLst>
              <c:ext xmlns:c16="http://schemas.microsoft.com/office/drawing/2014/chart" uri="{C3380CC4-5D6E-409C-BE32-E72D297353CC}">
                <c16:uniqueId val="{00000024-D1F8-4230-9E4B-00FFDD21B407}"/>
              </c:ext>
            </c:extLst>
          </c:dPt>
          <c:dPt>
            <c:idx val="35"/>
            <c:invertIfNegative val="0"/>
            <c:bubble3D val="0"/>
            <c:extLst>
              <c:ext xmlns:c16="http://schemas.microsoft.com/office/drawing/2014/chart" uri="{C3380CC4-5D6E-409C-BE32-E72D297353CC}">
                <c16:uniqueId val="{00000025-D1F8-4230-9E4B-00FFDD21B407}"/>
              </c:ext>
            </c:extLst>
          </c:dPt>
          <c:dPt>
            <c:idx val="36"/>
            <c:invertIfNegative val="0"/>
            <c:bubble3D val="0"/>
            <c:extLst>
              <c:ext xmlns:c16="http://schemas.microsoft.com/office/drawing/2014/chart" uri="{C3380CC4-5D6E-409C-BE32-E72D297353CC}">
                <c16:uniqueId val="{00000026-D1F8-4230-9E4B-00FFDD21B407}"/>
              </c:ext>
            </c:extLst>
          </c:dPt>
          <c:dPt>
            <c:idx val="37"/>
            <c:invertIfNegative val="0"/>
            <c:bubble3D val="0"/>
            <c:extLst>
              <c:ext xmlns:c16="http://schemas.microsoft.com/office/drawing/2014/chart" uri="{C3380CC4-5D6E-409C-BE32-E72D297353CC}">
                <c16:uniqueId val="{00000027-D1F8-4230-9E4B-00FFDD21B407}"/>
              </c:ext>
            </c:extLst>
          </c:dPt>
          <c:dPt>
            <c:idx val="38"/>
            <c:invertIfNegative val="0"/>
            <c:bubble3D val="0"/>
            <c:extLst>
              <c:ext xmlns:c16="http://schemas.microsoft.com/office/drawing/2014/chart" uri="{C3380CC4-5D6E-409C-BE32-E72D297353CC}">
                <c16:uniqueId val="{00000028-D1F8-4230-9E4B-00FFDD21B407}"/>
              </c:ext>
            </c:extLst>
          </c:dPt>
          <c:dPt>
            <c:idx val="39"/>
            <c:invertIfNegative val="0"/>
            <c:bubble3D val="0"/>
            <c:extLst>
              <c:ext xmlns:c16="http://schemas.microsoft.com/office/drawing/2014/chart" uri="{C3380CC4-5D6E-409C-BE32-E72D297353CC}">
                <c16:uniqueId val="{00000029-D1F8-4230-9E4B-00FFDD21B407}"/>
              </c:ext>
            </c:extLst>
          </c:dPt>
          <c:dPt>
            <c:idx val="40"/>
            <c:invertIfNegative val="0"/>
            <c:bubble3D val="0"/>
            <c:spPr>
              <a:solidFill>
                <a:srgbClr val="FBBB27"/>
              </a:solidFill>
            </c:spPr>
            <c:extLst>
              <c:ext xmlns:c16="http://schemas.microsoft.com/office/drawing/2014/chart" uri="{C3380CC4-5D6E-409C-BE32-E72D297353CC}">
                <c16:uniqueId val="{0000002B-D1F8-4230-9E4B-00FFDD21B407}"/>
              </c:ext>
            </c:extLst>
          </c:dPt>
          <c:dPt>
            <c:idx val="41"/>
            <c:invertIfNegative val="0"/>
            <c:bubble3D val="0"/>
            <c:extLst>
              <c:ext xmlns:c16="http://schemas.microsoft.com/office/drawing/2014/chart" uri="{C3380CC4-5D6E-409C-BE32-E72D297353CC}">
                <c16:uniqueId val="{0000002C-D1F8-4230-9E4B-00FFDD21B407}"/>
              </c:ext>
            </c:extLst>
          </c:dPt>
          <c:dPt>
            <c:idx val="42"/>
            <c:invertIfNegative val="0"/>
            <c:bubble3D val="0"/>
            <c:extLst>
              <c:ext xmlns:c16="http://schemas.microsoft.com/office/drawing/2014/chart" uri="{C3380CC4-5D6E-409C-BE32-E72D297353CC}">
                <c16:uniqueId val="{0000002D-D1F8-4230-9E4B-00FFDD21B407}"/>
              </c:ext>
            </c:extLst>
          </c:dPt>
          <c:dPt>
            <c:idx val="43"/>
            <c:invertIfNegative val="0"/>
            <c:bubble3D val="0"/>
            <c:extLst>
              <c:ext xmlns:c16="http://schemas.microsoft.com/office/drawing/2014/chart" uri="{C3380CC4-5D6E-409C-BE32-E72D297353CC}">
                <c16:uniqueId val="{0000002E-D1F8-4230-9E4B-00FFDD21B407}"/>
              </c:ext>
            </c:extLst>
          </c:dPt>
          <c:dPt>
            <c:idx val="44"/>
            <c:invertIfNegative val="0"/>
            <c:bubble3D val="0"/>
            <c:extLst>
              <c:ext xmlns:c16="http://schemas.microsoft.com/office/drawing/2014/chart" uri="{C3380CC4-5D6E-409C-BE32-E72D297353CC}">
                <c16:uniqueId val="{0000002F-D1F8-4230-9E4B-00FFDD21B407}"/>
              </c:ext>
            </c:extLst>
          </c:dPt>
          <c:dPt>
            <c:idx val="45"/>
            <c:invertIfNegative val="0"/>
            <c:bubble3D val="0"/>
            <c:extLst>
              <c:ext xmlns:c16="http://schemas.microsoft.com/office/drawing/2014/chart" uri="{C3380CC4-5D6E-409C-BE32-E72D297353CC}">
                <c16:uniqueId val="{00000030-D1F8-4230-9E4B-00FFDD21B407}"/>
              </c:ext>
            </c:extLst>
          </c:dPt>
          <c:dPt>
            <c:idx val="46"/>
            <c:invertIfNegative val="0"/>
            <c:bubble3D val="0"/>
            <c:extLst>
              <c:ext xmlns:c16="http://schemas.microsoft.com/office/drawing/2014/chart" uri="{C3380CC4-5D6E-409C-BE32-E72D297353CC}">
                <c16:uniqueId val="{00000031-D1F8-4230-9E4B-00FFDD21B407}"/>
              </c:ext>
            </c:extLst>
          </c:dPt>
          <c:dPt>
            <c:idx val="47"/>
            <c:invertIfNegative val="0"/>
            <c:bubble3D val="0"/>
            <c:extLst>
              <c:ext xmlns:c16="http://schemas.microsoft.com/office/drawing/2014/chart" uri="{C3380CC4-5D6E-409C-BE32-E72D297353CC}">
                <c16:uniqueId val="{00000032-D1F8-4230-9E4B-00FFDD21B407}"/>
              </c:ext>
            </c:extLst>
          </c:dPt>
          <c:dPt>
            <c:idx val="48"/>
            <c:invertIfNegative val="0"/>
            <c:bubble3D val="0"/>
            <c:extLst>
              <c:ext xmlns:c16="http://schemas.microsoft.com/office/drawing/2014/chart" uri="{C3380CC4-5D6E-409C-BE32-E72D297353CC}">
                <c16:uniqueId val="{00000033-D1F8-4230-9E4B-00FFDD21B407}"/>
              </c:ext>
            </c:extLst>
          </c:dPt>
          <c:dPt>
            <c:idx val="49"/>
            <c:invertIfNegative val="0"/>
            <c:bubble3D val="0"/>
            <c:extLst>
              <c:ext xmlns:c16="http://schemas.microsoft.com/office/drawing/2014/chart" uri="{C3380CC4-5D6E-409C-BE32-E72D297353CC}">
                <c16:uniqueId val="{00000034-D1F8-4230-9E4B-00FFDD21B407}"/>
              </c:ext>
            </c:extLst>
          </c:dPt>
          <c:dPt>
            <c:idx val="50"/>
            <c:invertIfNegative val="0"/>
            <c:bubble3D val="0"/>
            <c:extLst>
              <c:ext xmlns:c16="http://schemas.microsoft.com/office/drawing/2014/chart" uri="{C3380CC4-5D6E-409C-BE32-E72D297353CC}">
                <c16:uniqueId val="{00000035-D1F8-4230-9E4B-00FFDD21B407}"/>
              </c:ext>
            </c:extLst>
          </c:dPt>
          <c:dPt>
            <c:idx val="51"/>
            <c:invertIfNegative val="0"/>
            <c:bubble3D val="0"/>
            <c:extLst>
              <c:ext xmlns:c16="http://schemas.microsoft.com/office/drawing/2014/chart" uri="{C3380CC4-5D6E-409C-BE32-E72D297353CC}">
                <c16:uniqueId val="{00000036-D1F8-4230-9E4B-00FFDD21B407}"/>
              </c:ext>
            </c:extLst>
          </c:dPt>
          <c:dPt>
            <c:idx val="52"/>
            <c:invertIfNegative val="0"/>
            <c:bubble3D val="0"/>
            <c:spPr>
              <a:solidFill>
                <a:srgbClr val="FBBB27"/>
              </a:solidFill>
            </c:spPr>
            <c:extLst>
              <c:ext xmlns:c16="http://schemas.microsoft.com/office/drawing/2014/chart" uri="{C3380CC4-5D6E-409C-BE32-E72D297353CC}">
                <c16:uniqueId val="{00000038-D1F8-4230-9E4B-00FFDD21B407}"/>
              </c:ext>
            </c:extLst>
          </c:dPt>
          <c:dPt>
            <c:idx val="53"/>
            <c:invertIfNegative val="0"/>
            <c:bubble3D val="0"/>
            <c:extLst>
              <c:ext xmlns:c16="http://schemas.microsoft.com/office/drawing/2014/chart" uri="{C3380CC4-5D6E-409C-BE32-E72D297353CC}">
                <c16:uniqueId val="{00000039-D1F8-4230-9E4B-00FFDD21B407}"/>
              </c:ext>
            </c:extLst>
          </c:dPt>
          <c:dPt>
            <c:idx val="54"/>
            <c:invertIfNegative val="0"/>
            <c:bubble3D val="0"/>
            <c:extLst>
              <c:ext xmlns:c16="http://schemas.microsoft.com/office/drawing/2014/chart" uri="{C3380CC4-5D6E-409C-BE32-E72D297353CC}">
                <c16:uniqueId val="{0000003A-D1F8-4230-9E4B-00FFDD21B407}"/>
              </c:ext>
            </c:extLst>
          </c:dPt>
          <c:dPt>
            <c:idx val="55"/>
            <c:invertIfNegative val="0"/>
            <c:bubble3D val="0"/>
            <c:extLst>
              <c:ext xmlns:c16="http://schemas.microsoft.com/office/drawing/2014/chart" uri="{C3380CC4-5D6E-409C-BE32-E72D297353CC}">
                <c16:uniqueId val="{0000003B-D1F8-4230-9E4B-00FFDD21B407}"/>
              </c:ext>
            </c:extLst>
          </c:dPt>
          <c:dPt>
            <c:idx val="56"/>
            <c:invertIfNegative val="0"/>
            <c:bubble3D val="0"/>
            <c:extLst>
              <c:ext xmlns:c16="http://schemas.microsoft.com/office/drawing/2014/chart" uri="{C3380CC4-5D6E-409C-BE32-E72D297353CC}">
                <c16:uniqueId val="{0000003C-D1F8-4230-9E4B-00FFDD21B407}"/>
              </c:ext>
            </c:extLst>
          </c:dPt>
          <c:dPt>
            <c:idx val="57"/>
            <c:invertIfNegative val="0"/>
            <c:bubble3D val="0"/>
            <c:extLst>
              <c:ext xmlns:c16="http://schemas.microsoft.com/office/drawing/2014/chart" uri="{C3380CC4-5D6E-409C-BE32-E72D297353CC}">
                <c16:uniqueId val="{0000003D-D1F8-4230-9E4B-00FFDD21B407}"/>
              </c:ext>
            </c:extLst>
          </c:dPt>
          <c:dPt>
            <c:idx val="58"/>
            <c:invertIfNegative val="0"/>
            <c:bubble3D val="0"/>
            <c:extLst>
              <c:ext xmlns:c16="http://schemas.microsoft.com/office/drawing/2014/chart" uri="{C3380CC4-5D6E-409C-BE32-E72D297353CC}">
                <c16:uniqueId val="{0000003E-D1F8-4230-9E4B-00FFDD21B407}"/>
              </c:ext>
            </c:extLst>
          </c:dPt>
          <c:dPt>
            <c:idx val="59"/>
            <c:invertIfNegative val="0"/>
            <c:bubble3D val="0"/>
            <c:extLst>
              <c:ext xmlns:c16="http://schemas.microsoft.com/office/drawing/2014/chart" uri="{C3380CC4-5D6E-409C-BE32-E72D297353CC}">
                <c16:uniqueId val="{0000003F-D1F8-4230-9E4B-00FFDD21B407}"/>
              </c:ext>
            </c:extLst>
          </c:dPt>
          <c:dPt>
            <c:idx val="60"/>
            <c:invertIfNegative val="0"/>
            <c:bubble3D val="0"/>
            <c:extLst>
              <c:ext xmlns:c16="http://schemas.microsoft.com/office/drawing/2014/chart" uri="{C3380CC4-5D6E-409C-BE32-E72D297353CC}">
                <c16:uniqueId val="{00000040-D1F8-4230-9E4B-00FFDD21B407}"/>
              </c:ext>
            </c:extLst>
          </c:dPt>
          <c:dPt>
            <c:idx val="61"/>
            <c:invertIfNegative val="0"/>
            <c:bubble3D val="0"/>
            <c:extLst>
              <c:ext xmlns:c16="http://schemas.microsoft.com/office/drawing/2014/chart" uri="{C3380CC4-5D6E-409C-BE32-E72D297353CC}">
                <c16:uniqueId val="{00000041-D1F8-4230-9E4B-00FFDD21B407}"/>
              </c:ext>
            </c:extLst>
          </c:dPt>
          <c:dPt>
            <c:idx val="62"/>
            <c:invertIfNegative val="0"/>
            <c:bubble3D val="0"/>
            <c:extLst>
              <c:ext xmlns:c16="http://schemas.microsoft.com/office/drawing/2014/chart" uri="{C3380CC4-5D6E-409C-BE32-E72D297353CC}">
                <c16:uniqueId val="{00000042-D1F8-4230-9E4B-00FFDD21B407}"/>
              </c:ext>
            </c:extLst>
          </c:dPt>
          <c:dPt>
            <c:idx val="63"/>
            <c:invertIfNegative val="0"/>
            <c:bubble3D val="0"/>
            <c:extLst>
              <c:ext xmlns:c16="http://schemas.microsoft.com/office/drawing/2014/chart" uri="{C3380CC4-5D6E-409C-BE32-E72D297353CC}">
                <c16:uniqueId val="{00000043-D1F8-4230-9E4B-00FFDD21B407}"/>
              </c:ext>
            </c:extLst>
          </c:dPt>
          <c:dPt>
            <c:idx val="64"/>
            <c:invertIfNegative val="0"/>
            <c:bubble3D val="0"/>
            <c:spPr>
              <a:solidFill>
                <a:srgbClr val="FBBB27"/>
              </a:solidFill>
            </c:spPr>
            <c:extLst>
              <c:ext xmlns:c16="http://schemas.microsoft.com/office/drawing/2014/chart" uri="{C3380CC4-5D6E-409C-BE32-E72D297353CC}">
                <c16:uniqueId val="{00000045-D1F8-4230-9E4B-00FFDD21B407}"/>
              </c:ext>
            </c:extLst>
          </c:dPt>
          <c:dPt>
            <c:idx val="65"/>
            <c:invertIfNegative val="0"/>
            <c:bubble3D val="0"/>
            <c:extLst>
              <c:ext xmlns:c16="http://schemas.microsoft.com/office/drawing/2014/chart" uri="{C3380CC4-5D6E-409C-BE32-E72D297353CC}">
                <c16:uniqueId val="{00000046-D1F8-4230-9E4B-00FFDD21B407}"/>
              </c:ext>
            </c:extLst>
          </c:dPt>
          <c:dPt>
            <c:idx val="66"/>
            <c:invertIfNegative val="0"/>
            <c:bubble3D val="0"/>
            <c:extLst>
              <c:ext xmlns:c16="http://schemas.microsoft.com/office/drawing/2014/chart" uri="{C3380CC4-5D6E-409C-BE32-E72D297353CC}">
                <c16:uniqueId val="{00000047-D1F8-4230-9E4B-00FFDD21B407}"/>
              </c:ext>
            </c:extLst>
          </c:dPt>
          <c:dPt>
            <c:idx val="67"/>
            <c:invertIfNegative val="0"/>
            <c:bubble3D val="0"/>
            <c:extLst>
              <c:ext xmlns:c16="http://schemas.microsoft.com/office/drawing/2014/chart" uri="{C3380CC4-5D6E-409C-BE32-E72D297353CC}">
                <c16:uniqueId val="{00000048-D1F8-4230-9E4B-00FFDD21B407}"/>
              </c:ext>
            </c:extLst>
          </c:dPt>
          <c:dPt>
            <c:idx val="68"/>
            <c:invertIfNegative val="0"/>
            <c:bubble3D val="0"/>
            <c:extLst>
              <c:ext xmlns:c16="http://schemas.microsoft.com/office/drawing/2014/chart" uri="{C3380CC4-5D6E-409C-BE32-E72D297353CC}">
                <c16:uniqueId val="{00000049-D1F8-4230-9E4B-00FFDD21B407}"/>
              </c:ext>
            </c:extLst>
          </c:dPt>
          <c:dPt>
            <c:idx val="69"/>
            <c:invertIfNegative val="0"/>
            <c:bubble3D val="0"/>
            <c:extLst>
              <c:ext xmlns:c16="http://schemas.microsoft.com/office/drawing/2014/chart" uri="{C3380CC4-5D6E-409C-BE32-E72D297353CC}">
                <c16:uniqueId val="{0000004A-D1F8-4230-9E4B-00FFDD21B407}"/>
              </c:ext>
            </c:extLst>
          </c:dPt>
          <c:dPt>
            <c:idx val="70"/>
            <c:invertIfNegative val="0"/>
            <c:bubble3D val="0"/>
            <c:extLst>
              <c:ext xmlns:c16="http://schemas.microsoft.com/office/drawing/2014/chart" uri="{C3380CC4-5D6E-409C-BE32-E72D297353CC}">
                <c16:uniqueId val="{0000004B-D1F8-4230-9E4B-00FFDD21B407}"/>
              </c:ext>
            </c:extLst>
          </c:dPt>
          <c:dPt>
            <c:idx val="71"/>
            <c:invertIfNegative val="0"/>
            <c:bubble3D val="0"/>
            <c:extLst>
              <c:ext xmlns:c16="http://schemas.microsoft.com/office/drawing/2014/chart" uri="{C3380CC4-5D6E-409C-BE32-E72D297353CC}">
                <c16:uniqueId val="{0000004C-D1F8-4230-9E4B-00FFDD21B407}"/>
              </c:ext>
            </c:extLst>
          </c:dPt>
          <c:dPt>
            <c:idx val="72"/>
            <c:invertIfNegative val="0"/>
            <c:bubble3D val="0"/>
            <c:extLst>
              <c:ext xmlns:c16="http://schemas.microsoft.com/office/drawing/2014/chart" uri="{C3380CC4-5D6E-409C-BE32-E72D297353CC}">
                <c16:uniqueId val="{0000004D-D1F8-4230-9E4B-00FFDD21B407}"/>
              </c:ext>
            </c:extLst>
          </c:dPt>
          <c:dPt>
            <c:idx val="73"/>
            <c:invertIfNegative val="0"/>
            <c:bubble3D val="0"/>
            <c:extLst>
              <c:ext xmlns:c16="http://schemas.microsoft.com/office/drawing/2014/chart" uri="{C3380CC4-5D6E-409C-BE32-E72D297353CC}">
                <c16:uniqueId val="{0000004E-D1F8-4230-9E4B-00FFDD21B407}"/>
              </c:ext>
            </c:extLst>
          </c:dPt>
          <c:dPt>
            <c:idx val="74"/>
            <c:invertIfNegative val="0"/>
            <c:bubble3D val="0"/>
            <c:extLst>
              <c:ext xmlns:c16="http://schemas.microsoft.com/office/drawing/2014/chart" uri="{C3380CC4-5D6E-409C-BE32-E72D297353CC}">
                <c16:uniqueId val="{0000004F-D1F8-4230-9E4B-00FFDD21B407}"/>
              </c:ext>
            </c:extLst>
          </c:dPt>
          <c:dPt>
            <c:idx val="75"/>
            <c:invertIfNegative val="0"/>
            <c:bubble3D val="0"/>
            <c:extLst>
              <c:ext xmlns:c16="http://schemas.microsoft.com/office/drawing/2014/chart" uri="{C3380CC4-5D6E-409C-BE32-E72D297353CC}">
                <c16:uniqueId val="{00000050-D1F8-4230-9E4B-00FFDD21B407}"/>
              </c:ext>
            </c:extLst>
          </c:dPt>
          <c:dPt>
            <c:idx val="76"/>
            <c:invertIfNegative val="0"/>
            <c:bubble3D val="0"/>
            <c:spPr>
              <a:solidFill>
                <a:srgbClr val="FBBB27"/>
              </a:solidFill>
            </c:spPr>
            <c:extLst>
              <c:ext xmlns:c16="http://schemas.microsoft.com/office/drawing/2014/chart" uri="{C3380CC4-5D6E-409C-BE32-E72D297353CC}">
                <c16:uniqueId val="{00000052-D1F8-4230-9E4B-00FFDD21B407}"/>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'F167'!$A$18:$B$94</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2017</c:v>
                  </c:pt>
                  <c:pt idx="12">
                    <c:v>2018</c:v>
                  </c:pt>
                  <c:pt idx="24">
                    <c:v>2019</c:v>
                  </c:pt>
                  <c:pt idx="36">
                    <c:v>2020</c:v>
                  </c:pt>
                  <c:pt idx="48">
                    <c:v>2021</c:v>
                  </c:pt>
                  <c:pt idx="60">
                    <c:v>2022</c:v>
                  </c:pt>
                  <c:pt idx="72">
                    <c:v>2023</c:v>
                  </c:pt>
                </c:lvl>
              </c:multiLvlStrCache>
            </c:multiLvlStrRef>
          </c:cat>
          <c:val>
            <c:numRef>
              <c:f>'F167'!$G$18:$G$94</c:f>
              <c:numCache>
                <c:formatCode>General</c:formatCode>
                <c:ptCount val="77"/>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pt idx="69">
                  <c:v>402</c:v>
                </c:pt>
                <c:pt idx="70">
                  <c:v>567</c:v>
                </c:pt>
                <c:pt idx="71">
                  <c:v>517</c:v>
                </c:pt>
                <c:pt idx="72">
                  <c:v>380</c:v>
                </c:pt>
                <c:pt idx="73">
                  <c:v>445</c:v>
                </c:pt>
                <c:pt idx="74">
                  <c:v>524</c:v>
                </c:pt>
                <c:pt idx="75" formatCode="#\ ###\ ##0">
                  <c:v>322</c:v>
                </c:pt>
                <c:pt idx="76">
                  <c:v>474</c:v>
                </c:pt>
              </c:numCache>
            </c:numRef>
          </c:val>
          <c:extLst>
            <c:ext xmlns:c16="http://schemas.microsoft.com/office/drawing/2014/chart" uri="{C3380CC4-5D6E-409C-BE32-E72D297353CC}">
              <c16:uniqueId val="{00000053-D1F8-4230-9E4B-00FFDD21B40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'F167'!$H$5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54-D1F8-4230-9E4B-00FFDD21B407}"/>
              </c:ext>
            </c:extLst>
          </c:dPt>
          <c:dLbls>
            <c:delete val="1"/>
          </c:dLbls>
          <c:cat>
            <c:multiLvlStrRef>
              <c:f>'F167'!$A$18:$B$94</c:f>
              <c:multiLvlStrCache>
                <c:ptCount val="7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lvl>
                <c:lvl>
                  <c:pt idx="0">
                    <c:v>2017</c:v>
                  </c:pt>
                  <c:pt idx="12">
                    <c:v>2018</c:v>
                  </c:pt>
                  <c:pt idx="24">
                    <c:v>2019</c:v>
                  </c:pt>
                  <c:pt idx="36">
                    <c:v>2020</c:v>
                  </c:pt>
                  <c:pt idx="48">
                    <c:v>2021</c:v>
                  </c:pt>
                  <c:pt idx="60">
                    <c:v>2022</c:v>
                  </c:pt>
                  <c:pt idx="72">
                    <c:v>2023</c:v>
                  </c:pt>
                </c:lvl>
              </c:multiLvlStrCache>
            </c:multiLvlStrRef>
          </c:cat>
          <c:val>
            <c:numRef>
              <c:f>'F167'!$H$18:$H$94</c:f>
              <c:numCache>
                <c:formatCode>#,##0</c:formatCode>
                <c:ptCount val="77"/>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pt idx="69" formatCode="0.00">
                  <c:v>139.53</c:v>
                </c:pt>
                <c:pt idx="70" formatCode="0.00">
                  <c:v>175</c:v>
                </c:pt>
                <c:pt idx="71" formatCode="0.00">
                  <c:v>180</c:v>
                </c:pt>
                <c:pt idx="72" formatCode="0.00">
                  <c:v>133</c:v>
                </c:pt>
                <c:pt idx="73" formatCode="0.00">
                  <c:v>143.31</c:v>
                </c:pt>
                <c:pt idx="74" formatCode="0.00">
                  <c:v>156.62</c:v>
                </c:pt>
                <c:pt idx="75" formatCode="0.00">
                  <c:v>123</c:v>
                </c:pt>
                <c:pt idx="76" formatCode="0.00">
                  <c:v>170.47</c:v>
                </c:pt>
              </c:numCache>
            </c:numRef>
          </c:val>
          <c:smooth val="0"/>
          <c:extLst>
            <c:ext xmlns:c16="http://schemas.microsoft.com/office/drawing/2014/chart" uri="{C3380CC4-5D6E-409C-BE32-E72D297353CC}">
              <c16:uniqueId val="{00000055-D1F8-4230-9E4B-00FFDD21B40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9F45-4D86-B166-252159D264BB}"/>
              </c:ext>
            </c:extLst>
          </c:dPt>
          <c:dPt>
            <c:idx val="1"/>
            <c:bubble3D val="0"/>
            <c:spPr>
              <a:solidFill>
                <a:srgbClr val="FAD496"/>
              </a:solidFill>
            </c:spPr>
            <c:extLst>
              <c:ext xmlns:c16="http://schemas.microsoft.com/office/drawing/2014/chart" uri="{C3380CC4-5D6E-409C-BE32-E72D297353CC}">
                <c16:uniqueId val="{00000003-9F45-4D86-B166-252159D264BB}"/>
              </c:ext>
            </c:extLst>
          </c:dPt>
          <c:dPt>
            <c:idx val="2"/>
            <c:bubble3D val="0"/>
            <c:spPr>
              <a:solidFill>
                <a:srgbClr val="FBBB27"/>
              </a:solidFill>
            </c:spPr>
            <c:extLst>
              <c:ext xmlns:c16="http://schemas.microsoft.com/office/drawing/2014/chart" uri="{C3380CC4-5D6E-409C-BE32-E72D297353CC}">
                <c16:uniqueId val="{00000005-9F45-4D86-B166-252159D264BB}"/>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45-4D86-B166-252159D264BB}"/>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F45-4D86-B166-252159D264BB}"/>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F45-4D86-B166-252159D264BB}"/>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'F168'!$C$6:$E$6</c:f>
              <c:strCache>
                <c:ptCount val="3"/>
                <c:pt idx="0">
                  <c:v>Unidades Vehiculares Eléctricas</c:v>
                </c:pt>
                <c:pt idx="1">
                  <c:v>Unidades Vehiculares Híbridas Plugin (conectables)</c:v>
                </c:pt>
                <c:pt idx="2">
                  <c:v>Unidades Vehiculares Híbridas</c:v>
                </c:pt>
              </c:strCache>
            </c:strRef>
          </c:cat>
          <c:val>
            <c:numRef>
              <c:f>'F168'!$C$20:$E$20</c:f>
              <c:numCache>
                <c:formatCode>General</c:formatCode>
                <c:ptCount val="3"/>
                <c:pt idx="0">
                  <c:v>52</c:v>
                </c:pt>
                <c:pt idx="1">
                  <c:v>50</c:v>
                </c:pt>
                <c:pt idx="2">
                  <c:v>372</c:v>
                </c:pt>
              </c:numCache>
            </c:numRef>
          </c:val>
          <c:extLst>
            <c:ext xmlns:c16="http://schemas.microsoft.com/office/drawing/2014/chart" uri="{C3380CC4-5D6E-409C-BE32-E72D297353CC}">
              <c16:uniqueId val="{00000006-9F45-4D86-B166-252159D264BB}"/>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314A-4EB8-A835-3343039321C6}"/>
              </c:ext>
            </c:extLst>
          </c:dPt>
          <c:dPt>
            <c:idx val="1"/>
            <c:invertIfNegative val="0"/>
            <c:bubble3D val="0"/>
            <c:spPr>
              <a:solidFill>
                <a:srgbClr val="7C878E"/>
              </a:solidFill>
              <a:ln>
                <a:noFill/>
              </a:ln>
              <a:effectLst/>
            </c:spPr>
            <c:extLst>
              <c:ext xmlns:c16="http://schemas.microsoft.com/office/drawing/2014/chart" uri="{C3380CC4-5D6E-409C-BE32-E72D297353CC}">
                <c16:uniqueId val="{00000003-314A-4EB8-A835-3343039321C6}"/>
              </c:ext>
            </c:extLst>
          </c:dPt>
          <c:dPt>
            <c:idx val="2"/>
            <c:invertIfNegative val="0"/>
            <c:bubble3D val="0"/>
            <c:spPr>
              <a:solidFill>
                <a:srgbClr val="7C878E"/>
              </a:solidFill>
              <a:ln>
                <a:noFill/>
              </a:ln>
              <a:effectLst/>
            </c:spPr>
            <c:extLst>
              <c:ext xmlns:c16="http://schemas.microsoft.com/office/drawing/2014/chart" uri="{C3380CC4-5D6E-409C-BE32-E72D297353CC}">
                <c16:uniqueId val="{00000005-314A-4EB8-A835-3343039321C6}"/>
              </c:ext>
            </c:extLst>
          </c:dPt>
          <c:dPt>
            <c:idx val="3"/>
            <c:invertIfNegative val="0"/>
            <c:bubble3D val="0"/>
            <c:spPr>
              <a:solidFill>
                <a:srgbClr val="7C878E"/>
              </a:solidFill>
              <a:ln>
                <a:noFill/>
              </a:ln>
              <a:effectLst/>
            </c:spPr>
            <c:extLst>
              <c:ext xmlns:c16="http://schemas.microsoft.com/office/drawing/2014/chart" uri="{C3380CC4-5D6E-409C-BE32-E72D297353CC}">
                <c16:uniqueId val="{00000007-314A-4EB8-A835-3343039321C6}"/>
              </c:ext>
            </c:extLst>
          </c:dPt>
          <c:dPt>
            <c:idx val="4"/>
            <c:invertIfNegative val="0"/>
            <c:bubble3D val="0"/>
            <c:spPr>
              <a:solidFill>
                <a:srgbClr val="7C878E"/>
              </a:solidFill>
              <a:ln>
                <a:noFill/>
              </a:ln>
              <a:effectLst/>
            </c:spPr>
            <c:extLst>
              <c:ext xmlns:c16="http://schemas.microsoft.com/office/drawing/2014/chart" uri="{C3380CC4-5D6E-409C-BE32-E72D297353CC}">
                <c16:uniqueId val="{00000009-314A-4EB8-A835-3343039321C6}"/>
              </c:ext>
            </c:extLst>
          </c:dPt>
          <c:dPt>
            <c:idx val="5"/>
            <c:invertIfNegative val="0"/>
            <c:bubble3D val="0"/>
            <c:spPr>
              <a:solidFill>
                <a:srgbClr val="7C878E"/>
              </a:solidFill>
              <a:ln>
                <a:noFill/>
              </a:ln>
              <a:effectLst/>
            </c:spPr>
            <c:extLst>
              <c:ext xmlns:c16="http://schemas.microsoft.com/office/drawing/2014/chart" uri="{C3380CC4-5D6E-409C-BE32-E72D297353CC}">
                <c16:uniqueId val="{0000000B-314A-4EB8-A835-3343039321C6}"/>
              </c:ext>
            </c:extLst>
          </c:dPt>
          <c:dPt>
            <c:idx val="6"/>
            <c:invertIfNegative val="0"/>
            <c:bubble3D val="0"/>
            <c:spPr>
              <a:solidFill>
                <a:srgbClr val="7C878E"/>
              </a:solidFill>
              <a:ln>
                <a:noFill/>
              </a:ln>
              <a:effectLst/>
            </c:spPr>
            <c:extLst>
              <c:ext xmlns:c16="http://schemas.microsoft.com/office/drawing/2014/chart" uri="{C3380CC4-5D6E-409C-BE32-E72D297353CC}">
                <c16:uniqueId val="{0000000D-314A-4EB8-A835-3343039321C6}"/>
              </c:ext>
            </c:extLst>
          </c:dPt>
          <c:dPt>
            <c:idx val="7"/>
            <c:invertIfNegative val="0"/>
            <c:bubble3D val="0"/>
            <c:spPr>
              <a:solidFill>
                <a:srgbClr val="7C878E"/>
              </a:solidFill>
              <a:ln>
                <a:noFill/>
              </a:ln>
              <a:effectLst/>
            </c:spPr>
            <c:extLst>
              <c:ext xmlns:c16="http://schemas.microsoft.com/office/drawing/2014/chart" uri="{C3380CC4-5D6E-409C-BE32-E72D297353CC}">
                <c16:uniqueId val="{0000000F-314A-4EB8-A835-3343039321C6}"/>
              </c:ext>
            </c:extLst>
          </c:dPt>
          <c:dPt>
            <c:idx val="8"/>
            <c:invertIfNegative val="0"/>
            <c:bubble3D val="0"/>
            <c:spPr>
              <a:solidFill>
                <a:srgbClr val="7C878E"/>
              </a:solidFill>
              <a:ln>
                <a:noFill/>
              </a:ln>
              <a:effectLst/>
            </c:spPr>
            <c:extLst>
              <c:ext xmlns:c16="http://schemas.microsoft.com/office/drawing/2014/chart" uri="{C3380CC4-5D6E-409C-BE32-E72D297353CC}">
                <c16:uniqueId val="{00000011-314A-4EB8-A835-3343039321C6}"/>
              </c:ext>
            </c:extLst>
          </c:dPt>
          <c:dPt>
            <c:idx val="9"/>
            <c:invertIfNegative val="0"/>
            <c:bubble3D val="0"/>
            <c:spPr>
              <a:solidFill>
                <a:srgbClr val="7C878E"/>
              </a:solidFill>
              <a:ln>
                <a:noFill/>
              </a:ln>
              <a:effectLst/>
            </c:spPr>
            <c:extLst>
              <c:ext xmlns:c16="http://schemas.microsoft.com/office/drawing/2014/chart" uri="{C3380CC4-5D6E-409C-BE32-E72D297353CC}">
                <c16:uniqueId val="{00000013-314A-4EB8-A835-3343039321C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314A-4EB8-A835-3343039321C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314A-4EB8-A835-3343039321C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314A-4EB8-A835-3343039321C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314A-4EB8-A835-3343039321C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314A-4EB8-A835-3343039321C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314A-4EB8-A835-3343039321C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314A-4EB8-A835-3343039321C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314A-4EB8-A835-3343039321C6}"/>
              </c:ext>
            </c:extLst>
          </c:dPt>
          <c:dPt>
            <c:idx val="19"/>
            <c:invertIfNegative val="0"/>
            <c:bubble3D val="0"/>
            <c:spPr>
              <a:solidFill>
                <a:srgbClr val="7C878E"/>
              </a:solidFill>
              <a:ln>
                <a:noFill/>
              </a:ln>
              <a:effectLst/>
            </c:spPr>
            <c:extLst>
              <c:ext xmlns:c16="http://schemas.microsoft.com/office/drawing/2014/chart" uri="{C3380CC4-5D6E-409C-BE32-E72D297353CC}">
                <c16:uniqueId val="{00000025-314A-4EB8-A835-3343039321C6}"/>
              </c:ext>
            </c:extLst>
          </c:dPt>
          <c:dPt>
            <c:idx val="28"/>
            <c:invertIfNegative val="0"/>
            <c:bubble3D val="0"/>
            <c:spPr>
              <a:solidFill>
                <a:srgbClr val="FBBB27"/>
              </a:solidFill>
              <a:ln>
                <a:noFill/>
              </a:ln>
              <a:effectLst/>
            </c:spPr>
            <c:extLst>
              <c:ext xmlns:c16="http://schemas.microsoft.com/office/drawing/2014/chart" uri="{C3380CC4-5D6E-409C-BE32-E72D297353CC}">
                <c16:uniqueId val="{00000027-314A-4EB8-A835-3343039321C6}"/>
              </c:ext>
            </c:extLst>
          </c:dPt>
          <c:dPt>
            <c:idx val="29"/>
            <c:invertIfNegative val="0"/>
            <c:bubble3D val="0"/>
            <c:spPr>
              <a:solidFill>
                <a:srgbClr val="7C878E"/>
              </a:solidFill>
              <a:ln>
                <a:noFill/>
              </a:ln>
              <a:effectLst/>
            </c:spPr>
            <c:extLst>
              <c:ext xmlns:c16="http://schemas.microsoft.com/office/drawing/2014/chart" uri="{C3380CC4-5D6E-409C-BE32-E72D297353CC}">
                <c16:uniqueId val="{00000029-314A-4EB8-A835-3343039321C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'F169'!$A$7:$A$38</c:f>
              <c:strCache>
                <c:ptCount val="32"/>
                <c:pt idx="0">
                  <c:v>Nayarit</c:v>
                </c:pt>
                <c:pt idx="1">
                  <c:v>Zacatecas</c:v>
                </c:pt>
                <c:pt idx="2">
                  <c:v>Guerrero</c:v>
                </c:pt>
                <c:pt idx="3">
                  <c:v>Durango</c:v>
                </c:pt>
                <c:pt idx="4">
                  <c:v>Campeche</c:v>
                </c:pt>
                <c:pt idx="5">
                  <c:v>Tlaxcala</c:v>
                </c:pt>
                <c:pt idx="6">
                  <c:v>Chiapas</c:v>
                </c:pt>
                <c:pt idx="7">
                  <c:v>Colima</c:v>
                </c:pt>
                <c:pt idx="8">
                  <c:v>Oaxaca</c:v>
                </c:pt>
                <c:pt idx="9">
                  <c:v>Tabasco</c:v>
                </c:pt>
                <c:pt idx="10">
                  <c:v>Baja California Sur</c:v>
                </c:pt>
                <c:pt idx="11">
                  <c:v>Hidalgo</c:v>
                </c:pt>
                <c:pt idx="12">
                  <c:v>Morelos</c:v>
                </c:pt>
                <c:pt idx="13">
                  <c:v>Aguascalientes</c:v>
                </c:pt>
                <c:pt idx="14">
                  <c:v>San Luis Potosí</c:v>
                </c:pt>
                <c:pt idx="15">
                  <c:v>Tamaulipas</c:v>
                </c:pt>
                <c:pt idx="16">
                  <c:v>Yucatán</c:v>
                </c:pt>
                <c:pt idx="17">
                  <c:v>Querétaro</c:v>
                </c:pt>
                <c:pt idx="18">
                  <c:v>Sonora</c:v>
                </c:pt>
                <c:pt idx="19">
                  <c:v>Quintana Roo</c:v>
                </c:pt>
                <c:pt idx="20">
                  <c:v>Chihuahua</c:v>
                </c:pt>
                <c:pt idx="21">
                  <c:v>Michoacán</c:v>
                </c:pt>
                <c:pt idx="22">
                  <c:v>Veracruz</c:v>
                </c:pt>
                <c:pt idx="23">
                  <c:v>Baja California</c:v>
                </c:pt>
                <c:pt idx="24">
                  <c:v>Coahuila</c:v>
                </c:pt>
                <c:pt idx="25">
                  <c:v>Sinaloa</c:v>
                </c:pt>
                <c:pt idx="26">
                  <c:v>Guanajuato</c:v>
                </c:pt>
                <c:pt idx="27">
                  <c:v>Puebla</c:v>
                </c:pt>
                <c:pt idx="28">
                  <c:v>Jalisco</c:v>
                </c:pt>
                <c:pt idx="29">
                  <c:v>Nuevo León</c:v>
                </c:pt>
                <c:pt idx="30">
                  <c:v>Estado de México</c:v>
                </c:pt>
                <c:pt idx="31">
                  <c:v>Ciudad de México</c:v>
                </c:pt>
              </c:strCache>
            </c:strRef>
          </c:cat>
          <c:val>
            <c:numRef>
              <c:f>'F169'!$B$7:$B$38</c:f>
              <c:numCache>
                <c:formatCode>General</c:formatCode>
                <c:ptCount val="32"/>
                <c:pt idx="0">
                  <c:v>10</c:v>
                </c:pt>
                <c:pt idx="1">
                  <c:v>21</c:v>
                </c:pt>
                <c:pt idx="2">
                  <c:v>22</c:v>
                </c:pt>
                <c:pt idx="3">
                  <c:v>23</c:v>
                </c:pt>
                <c:pt idx="4">
                  <c:v>25</c:v>
                </c:pt>
                <c:pt idx="5">
                  <c:v>26</c:v>
                </c:pt>
                <c:pt idx="6">
                  <c:v>42</c:v>
                </c:pt>
                <c:pt idx="7">
                  <c:v>44</c:v>
                </c:pt>
                <c:pt idx="8">
                  <c:v>44</c:v>
                </c:pt>
                <c:pt idx="9">
                  <c:v>44</c:v>
                </c:pt>
                <c:pt idx="10">
                  <c:v>47</c:v>
                </c:pt>
                <c:pt idx="11">
                  <c:v>59</c:v>
                </c:pt>
                <c:pt idx="12">
                  <c:v>62</c:v>
                </c:pt>
                <c:pt idx="13">
                  <c:v>64</c:v>
                </c:pt>
                <c:pt idx="14">
                  <c:v>66</c:v>
                </c:pt>
                <c:pt idx="15">
                  <c:v>78</c:v>
                </c:pt>
                <c:pt idx="16">
                  <c:v>93</c:v>
                </c:pt>
                <c:pt idx="17">
                  <c:v>96</c:v>
                </c:pt>
                <c:pt idx="18">
                  <c:v>97</c:v>
                </c:pt>
                <c:pt idx="19">
                  <c:v>105</c:v>
                </c:pt>
                <c:pt idx="20">
                  <c:v>129</c:v>
                </c:pt>
                <c:pt idx="21">
                  <c:v>130</c:v>
                </c:pt>
                <c:pt idx="22">
                  <c:v>130</c:v>
                </c:pt>
                <c:pt idx="23">
                  <c:v>143</c:v>
                </c:pt>
                <c:pt idx="24">
                  <c:v>152</c:v>
                </c:pt>
                <c:pt idx="25">
                  <c:v>162</c:v>
                </c:pt>
                <c:pt idx="26">
                  <c:v>178</c:v>
                </c:pt>
                <c:pt idx="27">
                  <c:v>267</c:v>
                </c:pt>
                <c:pt idx="28">
                  <c:v>474</c:v>
                </c:pt>
                <c:pt idx="29">
                  <c:v>646</c:v>
                </c:pt>
                <c:pt idx="30">
                  <c:v>700</c:v>
                </c:pt>
                <c:pt idx="31">
                  <c:v>1276</c:v>
                </c:pt>
              </c:numCache>
            </c:numRef>
          </c:val>
          <c:extLst>
            <c:ext xmlns:c16="http://schemas.microsoft.com/office/drawing/2014/chart" uri="{C3380CC4-5D6E-409C-BE32-E72D297353CC}">
              <c16:uniqueId val="{0000002A-314A-4EB8-A835-3343039321C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'F170'!$D$2</c:f>
              <c:strCache>
                <c:ptCount val="1"/>
                <c:pt idx="0">
                  <c:v>Tasa por cada millón de habitantes</c:v>
                </c:pt>
              </c:strCache>
            </c:strRef>
          </c:tx>
          <c:spPr>
            <a:solidFill>
              <a:srgbClr val="7C878E"/>
            </a:solidFill>
            <a:ln>
              <a:noFill/>
            </a:ln>
            <a:effectLst/>
          </c:spPr>
          <c:invertIfNegative val="0"/>
          <c:dPt>
            <c:idx val="26"/>
            <c:invertIfNegative val="0"/>
            <c:bubble3D val="0"/>
            <c:spPr>
              <a:solidFill>
                <a:srgbClr val="FBBB27"/>
              </a:solidFill>
              <a:ln>
                <a:noFill/>
              </a:ln>
              <a:effectLst/>
            </c:spPr>
            <c:extLst>
              <c:ext xmlns:c16="http://schemas.microsoft.com/office/drawing/2014/chart" uri="{C3380CC4-5D6E-409C-BE32-E72D297353CC}">
                <c16:uniqueId val="{00000001-70DA-4D34-AE47-0B8A132FCDC4}"/>
              </c:ext>
            </c:extLst>
          </c:dPt>
          <c:dPt>
            <c:idx val="27"/>
            <c:invertIfNegative val="0"/>
            <c:bubble3D val="0"/>
            <c:spPr>
              <a:solidFill>
                <a:srgbClr val="7C878E"/>
              </a:solidFill>
              <a:ln>
                <a:noFill/>
              </a:ln>
              <a:effectLst/>
            </c:spPr>
            <c:extLst>
              <c:ext xmlns:c16="http://schemas.microsoft.com/office/drawing/2014/chart" uri="{C3380CC4-5D6E-409C-BE32-E72D297353CC}">
                <c16:uniqueId val="{00000003-70DA-4D34-AE47-0B8A132FCDC4}"/>
              </c:ext>
            </c:extLst>
          </c:dPt>
          <c:dPt>
            <c:idx val="28"/>
            <c:invertIfNegative val="0"/>
            <c:bubble3D val="0"/>
            <c:spPr>
              <a:solidFill>
                <a:srgbClr val="7C878E"/>
              </a:solidFill>
              <a:ln>
                <a:noFill/>
              </a:ln>
              <a:effectLst/>
            </c:spPr>
            <c:extLst>
              <c:ext xmlns:c16="http://schemas.microsoft.com/office/drawing/2014/chart" uri="{C3380CC4-5D6E-409C-BE32-E72D297353CC}">
                <c16:uniqueId val="{00000005-70DA-4D34-AE47-0B8A132FCDC4}"/>
              </c:ext>
            </c:extLst>
          </c:dPt>
          <c:dPt>
            <c:idx val="29"/>
            <c:invertIfNegative val="0"/>
            <c:bubble3D val="0"/>
            <c:spPr>
              <a:solidFill>
                <a:srgbClr val="7C878E"/>
              </a:solidFill>
              <a:ln>
                <a:noFill/>
              </a:ln>
              <a:effectLst/>
            </c:spPr>
            <c:extLst>
              <c:ext xmlns:c16="http://schemas.microsoft.com/office/drawing/2014/chart" uri="{C3380CC4-5D6E-409C-BE32-E72D297353CC}">
                <c16:uniqueId val="{00000007-70DA-4D34-AE47-0B8A132FCDC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'F170'!$A$3:$A$34</c:f>
              <c:strCache>
                <c:ptCount val="32"/>
                <c:pt idx="0">
                  <c:v>Guerrero</c:v>
                </c:pt>
                <c:pt idx="1">
                  <c:v>Durango</c:v>
                </c:pt>
                <c:pt idx="2">
                  <c:v>Nayarit</c:v>
                </c:pt>
                <c:pt idx="3">
                  <c:v>Tabasco</c:v>
                </c:pt>
                <c:pt idx="4">
                  <c:v>Chiapas</c:v>
                </c:pt>
                <c:pt idx="5">
                  <c:v>Zacatecas</c:v>
                </c:pt>
                <c:pt idx="6">
                  <c:v>Oaxaca</c:v>
                </c:pt>
                <c:pt idx="7">
                  <c:v>Veracruz</c:v>
                </c:pt>
                <c:pt idx="8">
                  <c:v>Tlaxcala</c:v>
                </c:pt>
                <c:pt idx="9">
                  <c:v>Tamaulipas</c:v>
                </c:pt>
                <c:pt idx="10">
                  <c:v>San Luis Potosí</c:v>
                </c:pt>
                <c:pt idx="11">
                  <c:v>Campeche</c:v>
                </c:pt>
                <c:pt idx="12">
                  <c:v>Michoacán</c:v>
                </c:pt>
                <c:pt idx="13">
                  <c:v>Guanajuato</c:v>
                </c:pt>
                <c:pt idx="14">
                  <c:v>Morelos</c:v>
                </c:pt>
                <c:pt idx="15">
                  <c:v>Hidalgo</c:v>
                </c:pt>
                <c:pt idx="16">
                  <c:v>Sonora</c:v>
                </c:pt>
                <c:pt idx="17">
                  <c:v>Chihuahua</c:v>
                </c:pt>
                <c:pt idx="18">
                  <c:v>Baja California</c:v>
                </c:pt>
                <c:pt idx="19">
                  <c:v>Estado de México</c:v>
                </c:pt>
                <c:pt idx="20">
                  <c:v>Puebla</c:v>
                </c:pt>
                <c:pt idx="21">
                  <c:v>Yucatán</c:v>
                </c:pt>
                <c:pt idx="22">
                  <c:v>Querétaro</c:v>
                </c:pt>
                <c:pt idx="23">
                  <c:v>Aguascalientes</c:v>
                </c:pt>
                <c:pt idx="24">
                  <c:v>Coahuila</c:v>
                </c:pt>
                <c:pt idx="25">
                  <c:v>Sinaloa</c:v>
                </c:pt>
                <c:pt idx="26">
                  <c:v>Jalisco</c:v>
                </c:pt>
                <c:pt idx="27">
                  <c:v>Colima</c:v>
                </c:pt>
                <c:pt idx="28">
                  <c:v>Baja California Sur</c:v>
                </c:pt>
                <c:pt idx="29">
                  <c:v>Quintana Roo</c:v>
                </c:pt>
                <c:pt idx="30">
                  <c:v>Nuevo León</c:v>
                </c:pt>
                <c:pt idx="31">
                  <c:v>Ciudad de México</c:v>
                </c:pt>
              </c:strCache>
            </c:strRef>
          </c:cat>
          <c:val>
            <c:numRef>
              <c:f>'F170'!$D$3:$D$34</c:f>
              <c:numCache>
                <c:formatCode>0.00</c:formatCode>
                <c:ptCount val="32"/>
                <c:pt idx="0">
                  <c:v>6.0373647012849165</c:v>
                </c:pt>
                <c:pt idx="1">
                  <c:v>7.2426277135055797</c:v>
                </c:pt>
                <c:pt idx="2">
                  <c:v>7.8700125762800974</c:v>
                </c:pt>
                <c:pt idx="3">
                  <c:v>9.1820140205180447</c:v>
                </c:pt>
                <c:pt idx="4">
                  <c:v>10.192341620111529</c:v>
                </c:pt>
                <c:pt idx="5">
                  <c:v>12.691942973287087</c:v>
                </c:pt>
                <c:pt idx="6">
                  <c:v>14.052964345074372</c:v>
                </c:pt>
                <c:pt idx="7">
                  <c:v>15.314933344108763</c:v>
                </c:pt>
                <c:pt idx="8">
                  <c:v>19.059529508183505</c:v>
                </c:pt>
                <c:pt idx="9">
                  <c:v>21.541546185903545</c:v>
                </c:pt>
                <c:pt idx="10">
                  <c:v>23.190776817234539</c:v>
                </c:pt>
                <c:pt idx="11">
                  <c:v>25.405316418134923</c:v>
                </c:pt>
                <c:pt idx="12">
                  <c:v>27.128677787894226</c:v>
                </c:pt>
                <c:pt idx="13">
                  <c:v>28.831896759780733</c:v>
                </c:pt>
                <c:pt idx="14">
                  <c:v>30.654099145245056</c:v>
                </c:pt>
                <c:pt idx="15">
                  <c:v>31.84108384890704</c:v>
                </c:pt>
                <c:pt idx="16">
                  <c:v>31.931507246147813</c:v>
                </c:pt>
                <c:pt idx="17">
                  <c:v>34.259990837444313</c:v>
                </c:pt>
                <c:pt idx="18">
                  <c:v>39.96019629119079</c:v>
                </c:pt>
                <c:pt idx="19">
                  <c:v>40.59017888149819</c:v>
                </c:pt>
                <c:pt idx="20">
                  <c:v>40.810187690180058</c:v>
                </c:pt>
                <c:pt idx="21">
                  <c:v>41.631861535114467</c:v>
                </c:pt>
                <c:pt idx="22">
                  <c:v>42.87413939097285</c:v>
                </c:pt>
                <c:pt idx="23">
                  <c:v>45.216228952375303</c:v>
                </c:pt>
                <c:pt idx="24">
                  <c:v>47.864322280558611</c:v>
                </c:pt>
                <c:pt idx="25">
                  <c:v>51.740459634137459</c:v>
                </c:pt>
                <c:pt idx="26">
                  <c:v>56.931466045304958</c:v>
                </c:pt>
                <c:pt idx="27">
                  <c:v>56.932723635620221</c:v>
                </c:pt>
                <c:pt idx="28">
                  <c:v>59.635664157316342</c:v>
                </c:pt>
                <c:pt idx="29">
                  <c:v>62.331519387180251</c:v>
                </c:pt>
                <c:pt idx="30">
                  <c:v>116.75091950385557</c:v>
                </c:pt>
                <c:pt idx="31">
                  <c:v>141.28777607171926</c:v>
                </c:pt>
              </c:numCache>
            </c:numRef>
          </c:val>
          <c:extLst>
            <c:ext xmlns:c16="http://schemas.microsoft.com/office/drawing/2014/chart" uri="{C3380CC4-5D6E-409C-BE32-E72D297353CC}">
              <c16:uniqueId val="{00000008-70DA-4D34-AE47-0B8A132FCDC4}"/>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3AA0-4462-856F-612908C038AB}"/>
              </c:ext>
            </c:extLst>
          </c:dPt>
          <c:dPt>
            <c:idx val="17"/>
            <c:invertIfNegative val="0"/>
            <c:bubble3D val="0"/>
            <c:extLst>
              <c:ext xmlns:c16="http://schemas.microsoft.com/office/drawing/2014/chart" uri="{C3380CC4-5D6E-409C-BE32-E72D297353CC}">
                <c16:uniqueId val="{00000001-3AA0-4462-856F-612908C038AB}"/>
              </c:ext>
            </c:extLst>
          </c:dPt>
          <c:dPt>
            <c:idx val="19"/>
            <c:invertIfNegative val="0"/>
            <c:bubble3D val="0"/>
            <c:extLst>
              <c:ext xmlns:c16="http://schemas.microsoft.com/office/drawing/2014/chart" uri="{C3380CC4-5D6E-409C-BE32-E72D297353CC}">
                <c16:uniqueId val="{00000002-3AA0-4462-856F-612908C038AB}"/>
              </c:ext>
            </c:extLst>
          </c:dPt>
          <c:dPt>
            <c:idx val="20"/>
            <c:invertIfNegative val="0"/>
            <c:bubble3D val="0"/>
            <c:extLst>
              <c:ext xmlns:c16="http://schemas.microsoft.com/office/drawing/2014/chart" uri="{C3380CC4-5D6E-409C-BE32-E72D297353CC}">
                <c16:uniqueId val="{00000003-3AA0-4462-856F-612908C038AB}"/>
              </c:ext>
            </c:extLst>
          </c:dPt>
          <c:dPt>
            <c:idx val="21"/>
            <c:invertIfNegative val="0"/>
            <c:bubble3D val="0"/>
            <c:spPr>
              <a:solidFill>
                <a:srgbClr val="F5A82B"/>
              </a:solidFill>
              <a:ln>
                <a:noFill/>
              </a:ln>
              <a:effectLst/>
            </c:spPr>
            <c:extLst>
              <c:ext xmlns:c16="http://schemas.microsoft.com/office/drawing/2014/chart" uri="{C3380CC4-5D6E-409C-BE32-E72D297353CC}">
                <c16:uniqueId val="{00000005-3AA0-4462-856F-612908C038AB}"/>
              </c:ext>
            </c:extLst>
          </c:dPt>
          <c:dPt>
            <c:idx val="22"/>
            <c:invertIfNegative val="0"/>
            <c:bubble3D val="0"/>
            <c:extLst>
              <c:ext xmlns:c16="http://schemas.microsoft.com/office/drawing/2014/chart" uri="{C3380CC4-5D6E-409C-BE32-E72D297353CC}">
                <c16:uniqueId val="{00000006-3AA0-4462-856F-612908C038AB}"/>
              </c:ext>
            </c:extLst>
          </c:dPt>
          <c:dPt>
            <c:idx val="24"/>
            <c:invertIfNegative val="0"/>
            <c:bubble3D val="0"/>
            <c:extLst>
              <c:ext xmlns:c16="http://schemas.microsoft.com/office/drawing/2014/chart" uri="{C3380CC4-5D6E-409C-BE32-E72D297353CC}">
                <c16:uniqueId val="{00000007-3AA0-4462-856F-612908C038AB}"/>
              </c:ext>
            </c:extLst>
          </c:dPt>
          <c:dPt>
            <c:idx val="28"/>
            <c:invertIfNegative val="0"/>
            <c:bubble3D val="0"/>
            <c:extLst>
              <c:ext xmlns:c16="http://schemas.microsoft.com/office/drawing/2014/chart" uri="{C3380CC4-5D6E-409C-BE32-E72D297353CC}">
                <c16:uniqueId val="{00000008-3AA0-4462-856F-612908C038AB}"/>
              </c:ext>
            </c:extLst>
          </c:dPt>
          <c:dPt>
            <c:idx val="29"/>
            <c:invertIfNegative val="0"/>
            <c:bubble3D val="0"/>
            <c:extLst>
              <c:ext xmlns:c16="http://schemas.microsoft.com/office/drawing/2014/chart" uri="{C3380CC4-5D6E-409C-BE32-E72D297353CC}">
                <c16:uniqueId val="{00000009-3AA0-4462-856F-612908C038AB}"/>
              </c:ext>
            </c:extLst>
          </c:dPt>
          <c:dPt>
            <c:idx val="30"/>
            <c:invertIfNegative val="0"/>
            <c:bubble3D val="0"/>
            <c:extLst>
              <c:ext xmlns:c16="http://schemas.microsoft.com/office/drawing/2014/chart" uri="{C3380CC4-5D6E-409C-BE32-E72D297353CC}">
                <c16:uniqueId val="{0000000A-3AA0-4462-856F-612908C038AB}"/>
              </c:ext>
            </c:extLst>
          </c:dPt>
          <c:dPt>
            <c:idx val="31"/>
            <c:invertIfNegative val="0"/>
            <c:bubble3D val="0"/>
            <c:extLst>
              <c:ext xmlns:c16="http://schemas.microsoft.com/office/drawing/2014/chart" uri="{C3380CC4-5D6E-409C-BE32-E72D297353CC}">
                <c16:uniqueId val="{0000000B-3AA0-4462-856F-612908C038AB}"/>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'F20'!$C$7:$C$38</c:f>
              <c:strCache>
                <c:ptCount val="32"/>
                <c:pt idx="0">
                  <c:v>Estado de México</c:v>
                </c:pt>
                <c:pt idx="1">
                  <c:v>Puebla</c:v>
                </c:pt>
                <c:pt idx="2">
                  <c:v>Tlaxcala</c:v>
                </c:pt>
                <c:pt idx="3">
                  <c:v>Durango</c:v>
                </c:pt>
                <c:pt idx="4">
                  <c:v>San Luis Potosí</c:v>
                </c:pt>
                <c:pt idx="5">
                  <c:v>Morelos</c:v>
                </c:pt>
                <c:pt idx="6">
                  <c:v>Guanajuato</c:v>
                </c:pt>
                <c:pt idx="7">
                  <c:v>Oaxaca</c:v>
                </c:pt>
                <c:pt idx="8">
                  <c:v>Hidalgo</c:v>
                </c:pt>
                <c:pt idx="9">
                  <c:v>Zacatecas</c:v>
                </c:pt>
                <c:pt idx="10">
                  <c:v>Chiapas</c:v>
                </c:pt>
                <c:pt idx="11">
                  <c:v>Michoacán</c:v>
                </c:pt>
                <c:pt idx="12">
                  <c:v>Tabasco</c:v>
                </c:pt>
                <c:pt idx="13">
                  <c:v>Tamaulipas</c:v>
                </c:pt>
                <c:pt idx="14">
                  <c:v>Veracruz</c:v>
                </c:pt>
                <c:pt idx="15">
                  <c:v>Aguascalientes</c:v>
                </c:pt>
                <c:pt idx="16">
                  <c:v>Yucatán</c:v>
                </c:pt>
                <c:pt idx="17">
                  <c:v>Nuevo León</c:v>
                </c:pt>
                <c:pt idx="18">
                  <c:v>Colima</c:v>
                </c:pt>
                <c:pt idx="19">
                  <c:v>Chihuahua</c:v>
                </c:pt>
                <c:pt idx="20">
                  <c:v>Campeche</c:v>
                </c:pt>
                <c:pt idx="21">
                  <c:v>Jalisco</c:v>
                </c:pt>
                <c:pt idx="22">
                  <c:v>Sonora</c:v>
                </c:pt>
                <c:pt idx="23">
                  <c:v>Ciudad de México</c:v>
                </c:pt>
                <c:pt idx="24">
                  <c:v>Coahuila</c:v>
                </c:pt>
                <c:pt idx="25">
                  <c:v>Querétaro</c:v>
                </c:pt>
                <c:pt idx="26">
                  <c:v>Baja California</c:v>
                </c:pt>
                <c:pt idx="27">
                  <c:v>Guerrero</c:v>
                </c:pt>
                <c:pt idx="28">
                  <c:v>Nayarit</c:v>
                </c:pt>
                <c:pt idx="29">
                  <c:v>Sinaloa</c:v>
                </c:pt>
                <c:pt idx="30">
                  <c:v>Quintana Roo</c:v>
                </c:pt>
                <c:pt idx="31">
                  <c:v>Baja California Sur</c:v>
                </c:pt>
              </c:strCache>
            </c:strRef>
          </c:cat>
          <c:val>
            <c:numRef>
              <c:f>'F20'!$F$7:$F$38</c:f>
              <c:numCache>
                <c:formatCode>0.0</c:formatCode>
                <c:ptCount val="32"/>
                <c:pt idx="0">
                  <c:v>6.6515273606329304</c:v>
                </c:pt>
                <c:pt idx="1">
                  <c:v>6.7440761493282997</c:v>
                </c:pt>
                <c:pt idx="2">
                  <c:v>7.3881373569198798</c:v>
                </c:pt>
                <c:pt idx="3">
                  <c:v>7.6957262425005704</c:v>
                </c:pt>
                <c:pt idx="4">
                  <c:v>7.72653721682848</c:v>
                </c:pt>
                <c:pt idx="5">
                  <c:v>8.8047255038221</c:v>
                </c:pt>
                <c:pt idx="6">
                  <c:v>8.8282170327766707</c:v>
                </c:pt>
                <c:pt idx="7">
                  <c:v>9.0178635483176794</c:v>
                </c:pt>
                <c:pt idx="8">
                  <c:v>9.7387700732627795</c:v>
                </c:pt>
                <c:pt idx="9">
                  <c:v>9.7512656834690894</c:v>
                </c:pt>
                <c:pt idx="10">
                  <c:v>10.5625395041787</c:v>
                </c:pt>
                <c:pt idx="11">
                  <c:v>10.84</c:v>
                </c:pt>
                <c:pt idx="12">
                  <c:v>10.935335714806399</c:v>
                </c:pt>
                <c:pt idx="13">
                  <c:v>10.941091954022999</c:v>
                </c:pt>
                <c:pt idx="14">
                  <c:v>11.051883439943101</c:v>
                </c:pt>
                <c:pt idx="15">
                  <c:v>11.117381489842</c:v>
                </c:pt>
                <c:pt idx="16">
                  <c:v>11.2940536127364</c:v>
                </c:pt>
                <c:pt idx="17">
                  <c:v>11.4341215084734</c:v>
                </c:pt>
                <c:pt idx="18">
                  <c:v>11.663831235113999</c:v>
                </c:pt>
                <c:pt idx="19">
                  <c:v>11.9284158954818</c:v>
                </c:pt>
                <c:pt idx="20">
                  <c:v>12.1062668507924</c:v>
                </c:pt>
                <c:pt idx="21">
                  <c:v>12.3269230769231</c:v>
                </c:pt>
                <c:pt idx="22">
                  <c:v>12.806694085945299</c:v>
                </c:pt>
                <c:pt idx="23">
                  <c:v>13.080882352941201</c:v>
                </c:pt>
                <c:pt idx="24">
                  <c:v>13.6806910002786</c:v>
                </c:pt>
                <c:pt idx="25">
                  <c:v>14.118145845110201</c:v>
                </c:pt>
                <c:pt idx="26">
                  <c:v>14.3947232281428</c:v>
                </c:pt>
                <c:pt idx="27">
                  <c:v>14.440508439258201</c:v>
                </c:pt>
                <c:pt idx="28">
                  <c:v>14.6043346774194</c:v>
                </c:pt>
                <c:pt idx="29">
                  <c:v>15.3924892841149</c:v>
                </c:pt>
                <c:pt idx="30">
                  <c:v>16.463603191291998</c:v>
                </c:pt>
                <c:pt idx="31">
                  <c:v>18.185777390655101</c:v>
                </c:pt>
              </c:numCache>
            </c:numRef>
          </c:val>
          <c:extLst>
            <c:ext xmlns:c16="http://schemas.microsoft.com/office/drawing/2014/chart" uri="{C3380CC4-5D6E-409C-BE32-E72D297353CC}">
              <c16:uniqueId val="{0000000C-3AA0-4462-856F-612908C038AB}"/>
            </c:ext>
          </c:extLst>
        </c:ser>
        <c:dLbls>
          <c:showLegendKey val="0"/>
          <c:showVal val="0"/>
          <c:showCatName val="0"/>
          <c:showSerName val="0"/>
          <c:showPercent val="0"/>
          <c:showBubbleSize val="0"/>
        </c:dLbls>
        <c:gapWidth val="50"/>
        <c:axId val="527106960"/>
        <c:axId val="527092200"/>
      </c:barChart>
      <c:scatterChart>
        <c:scatterStyle val="lineMarker"/>
        <c:varyColors val="0"/>
        <c:ser>
          <c:idx val="1"/>
          <c:order val="1"/>
          <c:tx>
            <c:strRef>
              <c:f>'F20'!$A$42</c:f>
              <c:strCache>
                <c:ptCount val="1"/>
                <c:pt idx="0">
                  <c:v>Promedio Nacional</c:v>
                </c:pt>
              </c:strCache>
            </c:strRef>
          </c:tx>
          <c:spPr>
            <a:ln w="44450">
              <a:solidFill>
                <a:srgbClr val="FAD496"/>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3AA0-4462-856F-612908C038AB}"/>
                </c:ext>
              </c:extLst>
            </c:dLbl>
            <c:dLbl>
              <c:idx val="1"/>
              <c:layout>
                <c:manualLayout>
                  <c:x val="-5.3398968588842008E-2"/>
                  <c:y val="9.41431163616709E-2"/>
                </c:manualLayout>
              </c:layout>
              <c:spPr>
                <a:solidFill>
                  <a:srgbClr val="FAD496"/>
                </a:solidFill>
                <a:ln>
                  <a:noFill/>
                </a:ln>
                <a:effectLst/>
              </c:spPr>
              <c:txPr>
                <a:bodyPr rot="-5400000" vert="horz" wrap="square" lIns="38100" tIns="19050" rIns="38100" bIns="19050" anchor="ctr">
                  <a:spAutoFit/>
                </a:bodyPr>
                <a:lstStyle/>
                <a:p>
                  <a:pPr>
                    <a:defRPr b="1">
                      <a:solidFill>
                        <a:sysClr val="windowText" lastClr="000000"/>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3AA0-4462-856F-612908C038AB}"/>
                </c:ext>
              </c:extLst>
            </c:dLbl>
            <c:spPr>
              <a:solidFill>
                <a:srgbClr val="956810"/>
              </a:solidFill>
              <a:ln>
                <a:noFill/>
              </a:ln>
              <a:effectLst/>
            </c:spPr>
            <c:txPr>
              <a:bodyPr wrap="square" lIns="38100" tIns="19050" rIns="38100" bIns="19050" anchor="ctr">
                <a:spAutoFit/>
              </a:bodyPr>
              <a:lstStyle/>
              <a:p>
                <a:pPr>
                  <a:defRPr>
                    <a:solidFill>
                      <a:schemeClr val="bg1"/>
                    </a:solidFill>
                  </a:defRPr>
                </a:pPr>
                <a:endParaRPr lang="es-MX"/>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'F20'!$D$42:$D$43</c:f>
              <c:numCache>
                <c:formatCode>0.0</c:formatCode>
                <c:ptCount val="2"/>
                <c:pt idx="0">
                  <c:v>11.5</c:v>
                </c:pt>
                <c:pt idx="1">
                  <c:v>11.5</c:v>
                </c:pt>
              </c:numCache>
            </c:numRef>
          </c:xVal>
          <c:yVal>
            <c:numRef>
              <c:f>'F20'!$C$42:$C$43</c:f>
              <c:numCache>
                <c:formatCode>0.0</c:formatCode>
                <c:ptCount val="2"/>
                <c:pt idx="0">
                  <c:v>0</c:v>
                </c:pt>
                <c:pt idx="1">
                  <c:v>1</c:v>
                </c:pt>
              </c:numCache>
            </c:numRef>
          </c:yVal>
          <c:smooth val="0"/>
          <c:extLst>
            <c:ext xmlns:c16="http://schemas.microsoft.com/office/drawing/2014/chart" uri="{C3380CC4-5D6E-409C-BE32-E72D297353CC}">
              <c16:uniqueId val="{0000000F-3AA0-4462-856F-612908C038AB}"/>
            </c:ext>
          </c:extLst>
        </c:ser>
        <c:dLbls>
          <c:showLegendKey val="0"/>
          <c:showVal val="0"/>
          <c:showCatName val="0"/>
          <c:showSerName val="0"/>
          <c:showPercent val="0"/>
          <c:showBubbleSize val="0"/>
        </c:dLbls>
        <c:axId val="527108272"/>
        <c:axId val="527113848"/>
      </c:scatterChart>
      <c:valAx>
        <c:axId val="527092200"/>
        <c:scaling>
          <c:orientation val="minMax"/>
        </c:scaling>
        <c:delete val="1"/>
        <c:axPos val="t"/>
        <c:numFmt formatCode="0.0" sourceLinked="1"/>
        <c:majorTickMark val="out"/>
        <c:minorTickMark val="none"/>
        <c:tickLblPos val="nextTo"/>
        <c:crossAx val="527106960"/>
        <c:crosses val="max"/>
        <c:crossBetween val="between"/>
      </c:valAx>
      <c:catAx>
        <c:axId val="527106960"/>
        <c:scaling>
          <c:orientation val="minMax"/>
        </c:scaling>
        <c:delete val="0"/>
        <c:axPos val="l"/>
        <c:numFmt formatCode="General" sourceLinked="1"/>
        <c:majorTickMark val="out"/>
        <c:minorTickMark val="none"/>
        <c:tickLblPos val="low"/>
        <c:crossAx val="527092200"/>
        <c:crosses val="autoZero"/>
        <c:auto val="1"/>
        <c:lblAlgn val="ctr"/>
        <c:lblOffset val="100"/>
        <c:noMultiLvlLbl val="0"/>
      </c:catAx>
      <c:valAx>
        <c:axId val="527113848"/>
        <c:scaling>
          <c:orientation val="minMax"/>
          <c:max val="1"/>
        </c:scaling>
        <c:delete val="1"/>
        <c:axPos val="l"/>
        <c:numFmt formatCode="0.0" sourceLinked="1"/>
        <c:majorTickMark val="out"/>
        <c:minorTickMark val="none"/>
        <c:tickLblPos val="nextTo"/>
        <c:crossAx val="527108272"/>
        <c:crosses val="autoZero"/>
        <c:crossBetween val="midCat"/>
      </c:valAx>
      <c:valAx>
        <c:axId val="527108272"/>
        <c:scaling>
          <c:orientation val="minMax"/>
        </c:scaling>
        <c:delete val="1"/>
        <c:axPos val="b"/>
        <c:numFmt formatCode="0.0" sourceLinked="1"/>
        <c:majorTickMark val="out"/>
        <c:minorTickMark val="none"/>
        <c:tickLblPos val="nextTo"/>
        <c:crossAx val="5271138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0E8A-4089-9C42-60B1056F970A}"/>
              </c:ext>
            </c:extLst>
          </c:dPt>
          <c:dPt>
            <c:idx val="3"/>
            <c:invertIfNegative val="0"/>
            <c:bubble3D val="0"/>
            <c:extLst>
              <c:ext xmlns:c16="http://schemas.microsoft.com/office/drawing/2014/chart" uri="{C3380CC4-5D6E-409C-BE32-E72D297353CC}">
                <c16:uniqueId val="{00000001-0E8A-4089-9C42-60B1056F970A}"/>
              </c:ext>
            </c:extLst>
          </c:dPt>
          <c:dPt>
            <c:idx val="4"/>
            <c:invertIfNegative val="0"/>
            <c:bubble3D val="0"/>
            <c:extLst>
              <c:ext xmlns:c16="http://schemas.microsoft.com/office/drawing/2014/chart" uri="{C3380CC4-5D6E-409C-BE32-E72D297353CC}">
                <c16:uniqueId val="{00000002-0E8A-4089-9C42-60B1056F970A}"/>
              </c:ext>
            </c:extLst>
          </c:dPt>
          <c:dPt>
            <c:idx val="5"/>
            <c:invertIfNegative val="0"/>
            <c:bubble3D val="0"/>
            <c:extLst>
              <c:ext xmlns:c16="http://schemas.microsoft.com/office/drawing/2014/chart" uri="{C3380CC4-5D6E-409C-BE32-E72D297353CC}">
                <c16:uniqueId val="{00000003-0E8A-4089-9C42-60B1056F970A}"/>
              </c:ext>
            </c:extLst>
          </c:dPt>
          <c:dPt>
            <c:idx val="6"/>
            <c:invertIfNegative val="0"/>
            <c:bubble3D val="0"/>
            <c:extLst>
              <c:ext xmlns:c16="http://schemas.microsoft.com/office/drawing/2014/chart" uri="{C3380CC4-5D6E-409C-BE32-E72D297353CC}">
                <c16:uniqueId val="{00000004-0E8A-4089-9C42-60B1056F970A}"/>
              </c:ext>
            </c:extLst>
          </c:dPt>
          <c:dPt>
            <c:idx val="7"/>
            <c:invertIfNegative val="0"/>
            <c:bubble3D val="0"/>
            <c:extLst>
              <c:ext xmlns:c16="http://schemas.microsoft.com/office/drawing/2014/chart" uri="{C3380CC4-5D6E-409C-BE32-E72D297353CC}">
                <c16:uniqueId val="{00000005-0E8A-4089-9C42-60B1056F970A}"/>
              </c:ext>
            </c:extLst>
          </c:dPt>
          <c:dPt>
            <c:idx val="8"/>
            <c:invertIfNegative val="0"/>
            <c:bubble3D val="0"/>
            <c:extLst>
              <c:ext xmlns:c16="http://schemas.microsoft.com/office/drawing/2014/chart" uri="{C3380CC4-5D6E-409C-BE32-E72D297353CC}">
                <c16:uniqueId val="{00000006-0E8A-4089-9C42-60B1056F970A}"/>
              </c:ext>
            </c:extLst>
          </c:dPt>
          <c:dPt>
            <c:idx val="9"/>
            <c:invertIfNegative val="0"/>
            <c:bubble3D val="0"/>
            <c:spPr>
              <a:solidFill>
                <a:srgbClr val="F5A82B"/>
              </a:solidFill>
              <a:ln>
                <a:noFill/>
              </a:ln>
              <a:effectLst/>
            </c:spPr>
            <c:extLst>
              <c:ext xmlns:c16="http://schemas.microsoft.com/office/drawing/2014/chart" uri="{C3380CC4-5D6E-409C-BE32-E72D297353CC}">
                <c16:uniqueId val="{00000008-0E8A-4089-9C42-60B1056F970A}"/>
              </c:ext>
            </c:extLst>
          </c:dPt>
          <c:dPt>
            <c:idx val="10"/>
            <c:invertIfNegative val="0"/>
            <c:bubble3D val="0"/>
            <c:extLst>
              <c:ext xmlns:c16="http://schemas.microsoft.com/office/drawing/2014/chart" uri="{C3380CC4-5D6E-409C-BE32-E72D297353CC}">
                <c16:uniqueId val="{00000009-0E8A-4089-9C42-60B1056F970A}"/>
              </c:ext>
            </c:extLst>
          </c:dPt>
          <c:dPt>
            <c:idx val="11"/>
            <c:invertIfNegative val="0"/>
            <c:bubble3D val="0"/>
            <c:extLst>
              <c:ext xmlns:c16="http://schemas.microsoft.com/office/drawing/2014/chart" uri="{C3380CC4-5D6E-409C-BE32-E72D297353CC}">
                <c16:uniqueId val="{0000000A-0E8A-4089-9C42-60B1056F970A}"/>
              </c:ext>
            </c:extLst>
          </c:dPt>
          <c:dPt>
            <c:idx val="12"/>
            <c:invertIfNegative val="0"/>
            <c:bubble3D val="0"/>
            <c:spPr>
              <a:solidFill>
                <a:srgbClr val="F5A82B"/>
              </a:solidFill>
              <a:ln>
                <a:noFill/>
              </a:ln>
              <a:effectLst/>
            </c:spPr>
            <c:extLst>
              <c:ext xmlns:c16="http://schemas.microsoft.com/office/drawing/2014/chart" uri="{C3380CC4-5D6E-409C-BE32-E72D297353CC}">
                <c16:uniqueId val="{0000000C-0E8A-4089-9C42-60B1056F970A}"/>
              </c:ext>
            </c:extLst>
          </c:dPt>
          <c:dPt>
            <c:idx val="13"/>
            <c:invertIfNegative val="0"/>
            <c:bubble3D val="0"/>
            <c:extLst>
              <c:ext xmlns:c16="http://schemas.microsoft.com/office/drawing/2014/chart" uri="{C3380CC4-5D6E-409C-BE32-E72D297353CC}">
                <c16:uniqueId val="{0000000D-0E8A-4089-9C42-60B1056F970A}"/>
              </c:ext>
            </c:extLst>
          </c:dPt>
          <c:dPt>
            <c:idx val="14"/>
            <c:invertIfNegative val="0"/>
            <c:bubble3D val="0"/>
            <c:spPr>
              <a:solidFill>
                <a:srgbClr val="F5A82B"/>
              </a:solidFill>
              <a:ln>
                <a:noFill/>
              </a:ln>
              <a:effectLst/>
            </c:spPr>
            <c:extLst>
              <c:ext xmlns:c16="http://schemas.microsoft.com/office/drawing/2014/chart" uri="{C3380CC4-5D6E-409C-BE32-E72D297353CC}">
                <c16:uniqueId val="{0000000F-0E8A-4089-9C42-60B1056F970A}"/>
              </c:ext>
            </c:extLst>
          </c:dPt>
          <c:dPt>
            <c:idx val="15"/>
            <c:invertIfNegative val="0"/>
            <c:bubble3D val="0"/>
            <c:extLst>
              <c:ext xmlns:c16="http://schemas.microsoft.com/office/drawing/2014/chart" uri="{C3380CC4-5D6E-409C-BE32-E72D297353CC}">
                <c16:uniqueId val="{00000010-0E8A-4089-9C42-60B1056F970A}"/>
              </c:ext>
            </c:extLst>
          </c:dPt>
          <c:dPt>
            <c:idx val="16"/>
            <c:invertIfNegative val="0"/>
            <c:bubble3D val="0"/>
            <c:extLst>
              <c:ext xmlns:c16="http://schemas.microsoft.com/office/drawing/2014/chart" uri="{C3380CC4-5D6E-409C-BE32-E72D297353CC}">
                <c16:uniqueId val="{00000011-0E8A-4089-9C42-60B1056F970A}"/>
              </c:ext>
            </c:extLst>
          </c:dPt>
          <c:dPt>
            <c:idx val="17"/>
            <c:invertIfNegative val="0"/>
            <c:bubble3D val="0"/>
            <c:extLst>
              <c:ext xmlns:c16="http://schemas.microsoft.com/office/drawing/2014/chart" uri="{C3380CC4-5D6E-409C-BE32-E72D297353CC}">
                <c16:uniqueId val="{00000012-0E8A-4089-9C42-60B1056F970A}"/>
              </c:ext>
            </c:extLst>
          </c:dPt>
          <c:dPt>
            <c:idx val="18"/>
            <c:invertIfNegative val="0"/>
            <c:bubble3D val="0"/>
            <c:spPr>
              <a:solidFill>
                <a:srgbClr val="F5A82B"/>
              </a:solidFill>
              <a:ln>
                <a:noFill/>
              </a:ln>
              <a:effectLst/>
            </c:spPr>
            <c:extLst>
              <c:ext xmlns:c16="http://schemas.microsoft.com/office/drawing/2014/chart" uri="{C3380CC4-5D6E-409C-BE32-E72D297353CC}">
                <c16:uniqueId val="{00000014-0E8A-4089-9C42-60B1056F970A}"/>
              </c:ext>
            </c:extLst>
          </c:dPt>
          <c:dPt>
            <c:idx val="19"/>
            <c:invertIfNegative val="0"/>
            <c:bubble3D val="0"/>
            <c:extLst>
              <c:ext xmlns:c16="http://schemas.microsoft.com/office/drawing/2014/chart" uri="{C3380CC4-5D6E-409C-BE32-E72D297353CC}">
                <c16:uniqueId val="{00000015-0E8A-4089-9C42-60B1056F970A}"/>
              </c:ext>
            </c:extLst>
          </c:dPt>
          <c:dPt>
            <c:idx val="20"/>
            <c:invertIfNegative val="0"/>
            <c:bubble3D val="0"/>
            <c:extLst>
              <c:ext xmlns:c16="http://schemas.microsoft.com/office/drawing/2014/chart" uri="{C3380CC4-5D6E-409C-BE32-E72D297353CC}">
                <c16:uniqueId val="{00000016-0E8A-4089-9C42-60B1056F970A}"/>
              </c:ext>
            </c:extLst>
          </c:dPt>
          <c:dPt>
            <c:idx val="22"/>
            <c:invertIfNegative val="0"/>
            <c:bubble3D val="0"/>
            <c:extLst>
              <c:ext xmlns:c16="http://schemas.microsoft.com/office/drawing/2014/chart" uri="{C3380CC4-5D6E-409C-BE32-E72D297353CC}">
                <c16:uniqueId val="{00000017-0E8A-4089-9C42-60B1056F970A}"/>
              </c:ext>
            </c:extLst>
          </c:dPt>
          <c:dPt>
            <c:idx val="24"/>
            <c:invertIfNegative val="0"/>
            <c:bubble3D val="0"/>
            <c:extLst>
              <c:ext xmlns:c16="http://schemas.microsoft.com/office/drawing/2014/chart" uri="{C3380CC4-5D6E-409C-BE32-E72D297353CC}">
                <c16:uniqueId val="{00000018-0E8A-4089-9C42-60B1056F970A}"/>
              </c:ext>
            </c:extLst>
          </c:dPt>
          <c:dPt>
            <c:idx val="25"/>
            <c:invertIfNegative val="0"/>
            <c:bubble3D val="0"/>
            <c:extLst>
              <c:ext xmlns:c16="http://schemas.microsoft.com/office/drawing/2014/chart" uri="{C3380CC4-5D6E-409C-BE32-E72D297353CC}">
                <c16:uniqueId val="{00000019-0E8A-4089-9C42-60B1056F970A}"/>
              </c:ext>
            </c:extLst>
          </c:dPt>
          <c:dPt>
            <c:idx val="26"/>
            <c:invertIfNegative val="0"/>
            <c:bubble3D val="0"/>
            <c:extLst>
              <c:ext xmlns:c16="http://schemas.microsoft.com/office/drawing/2014/chart" uri="{C3380CC4-5D6E-409C-BE32-E72D297353CC}">
                <c16:uniqueId val="{0000001A-0E8A-4089-9C42-60B1056F970A}"/>
              </c:ext>
            </c:extLst>
          </c:dPt>
          <c:dPt>
            <c:idx val="28"/>
            <c:invertIfNegative val="0"/>
            <c:bubble3D val="0"/>
            <c:extLst>
              <c:ext xmlns:c16="http://schemas.microsoft.com/office/drawing/2014/chart" uri="{C3380CC4-5D6E-409C-BE32-E72D297353CC}">
                <c16:uniqueId val="{0000001B-0E8A-4089-9C42-60B1056F970A}"/>
              </c:ext>
            </c:extLst>
          </c:dPt>
          <c:dPt>
            <c:idx val="29"/>
            <c:invertIfNegative val="0"/>
            <c:bubble3D val="0"/>
            <c:extLst>
              <c:ext xmlns:c16="http://schemas.microsoft.com/office/drawing/2014/chart" uri="{C3380CC4-5D6E-409C-BE32-E72D297353CC}">
                <c16:uniqueId val="{0000001C-0E8A-4089-9C42-60B1056F970A}"/>
              </c:ext>
            </c:extLst>
          </c:dPt>
          <c:dPt>
            <c:idx val="30"/>
            <c:invertIfNegative val="0"/>
            <c:bubble3D val="0"/>
            <c:extLst>
              <c:ext xmlns:c16="http://schemas.microsoft.com/office/drawing/2014/chart" uri="{C3380CC4-5D6E-409C-BE32-E72D297353CC}">
                <c16:uniqueId val="{0000001D-0E8A-4089-9C42-60B1056F970A}"/>
              </c:ext>
            </c:extLst>
          </c:dPt>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'F21-22'!$E$41:$E$80</c:f>
              <c:strCache>
                <c:ptCount val="40"/>
                <c:pt idx="0">
                  <c:v>Veracruz, Ver</c:v>
                </c:pt>
                <c:pt idx="1">
                  <c:v>Reynosa, Tamps</c:v>
                </c:pt>
                <c:pt idx="2">
                  <c:v>Mérida, Yuc</c:v>
                </c:pt>
                <c:pt idx="3">
                  <c:v>Manzanillo, Col</c:v>
                </c:pt>
                <c:pt idx="4">
                  <c:v>García, NL</c:v>
                </c:pt>
                <c:pt idx="5">
                  <c:v>Villa de Álvarez, Col</c:v>
                </c:pt>
                <c:pt idx="6">
                  <c:v>Juárez, Chih</c:v>
                </c:pt>
                <c:pt idx="7">
                  <c:v>Monterrey, NL</c:v>
                </c:pt>
                <c:pt idx="8">
                  <c:v>Apodaca, NL</c:v>
                </c:pt>
                <c:pt idx="9">
                  <c:v>Tlajomulco de Zúñiga, Jal</c:v>
                </c:pt>
                <c:pt idx="10">
                  <c:v>Carmen, Camp</c:v>
                </c:pt>
                <c:pt idx="11">
                  <c:v>Campeche, Camp</c:v>
                </c:pt>
                <c:pt idx="12">
                  <c:v>Zapopan, Jal</c:v>
                </c:pt>
                <c:pt idx="13">
                  <c:v>Chihuahua, Chih</c:v>
                </c:pt>
                <c:pt idx="14">
                  <c:v>San Pedro Tlaquepaque, Jal</c:v>
                </c:pt>
                <c:pt idx="15">
                  <c:v>Cajeme, Son</c:v>
                </c:pt>
                <c:pt idx="16">
                  <c:v>Zihuatanejo de Azueta, Gue</c:v>
                </c:pt>
                <c:pt idx="17">
                  <c:v>Miguel Hidalgo, CDMX</c:v>
                </c:pt>
                <c:pt idx="18">
                  <c:v>Guadalajara, Jal</c:v>
                </c:pt>
                <c:pt idx="19">
                  <c:v>Benito Juárez, CDMX</c:v>
                </c:pt>
                <c:pt idx="20">
                  <c:v>Hermosillo, Son</c:v>
                </c:pt>
                <c:pt idx="21">
                  <c:v>Saltillo, Coah</c:v>
                </c:pt>
                <c:pt idx="22">
                  <c:v>Bahía de Banderas, Nay</c:v>
                </c:pt>
                <c:pt idx="23">
                  <c:v>Gustavo A. Madero, CDMX</c:v>
                </c:pt>
                <c:pt idx="24">
                  <c:v>Corregidora, Qro</c:v>
                </c:pt>
                <c:pt idx="25">
                  <c:v>Cuauhtémoc, CDMX</c:v>
                </c:pt>
                <c:pt idx="26">
                  <c:v>El Marqués, Qro</c:v>
                </c:pt>
                <c:pt idx="27">
                  <c:v>Torreón, Coah</c:v>
                </c:pt>
                <c:pt idx="28">
                  <c:v>Iztapalapa, CDMX</c:v>
                </c:pt>
                <c:pt idx="29">
                  <c:v>Querétaro, Qro</c:v>
                </c:pt>
                <c:pt idx="30">
                  <c:v>Tijuana, BC</c:v>
                </c:pt>
                <c:pt idx="31">
                  <c:v>Acapulco de Juárez, Gue</c:v>
                </c:pt>
                <c:pt idx="32">
                  <c:v>Mexicali, BC</c:v>
                </c:pt>
                <c:pt idx="33">
                  <c:v>Tepic, Nay</c:v>
                </c:pt>
                <c:pt idx="34">
                  <c:v>Mazatlán, Sin</c:v>
                </c:pt>
                <c:pt idx="35">
                  <c:v>Culiacán, Sin</c:v>
                </c:pt>
                <c:pt idx="36">
                  <c:v>Solidaridad, Qroo</c:v>
                </c:pt>
                <c:pt idx="37">
                  <c:v>Benito Juárez, Qroo</c:v>
                </c:pt>
                <c:pt idx="38">
                  <c:v>Los Cabos, BCS</c:v>
                </c:pt>
                <c:pt idx="39">
                  <c:v>La Paz, BCS</c:v>
                </c:pt>
              </c:strCache>
            </c:strRef>
          </c:cat>
          <c:val>
            <c:numRef>
              <c:f>'F21-22'!$H$41:$H$80</c:f>
              <c:numCache>
                <c:formatCode>0.0</c:formatCode>
                <c:ptCount val="40"/>
                <c:pt idx="0">
                  <c:v>11.2952860539936</c:v>
                </c:pt>
                <c:pt idx="1">
                  <c:v>11.488533102552999</c:v>
                </c:pt>
                <c:pt idx="2">
                  <c:v>11.532214401732601</c:v>
                </c:pt>
                <c:pt idx="3">
                  <c:v>11.653830563437401</c:v>
                </c:pt>
                <c:pt idx="4">
                  <c:v>11.655611208880501</c:v>
                </c:pt>
                <c:pt idx="5">
                  <c:v>11.6992026395381</c:v>
                </c:pt>
                <c:pt idx="6">
                  <c:v>11.8411208596885</c:v>
                </c:pt>
                <c:pt idx="7">
                  <c:v>11.864080164439899</c:v>
                </c:pt>
                <c:pt idx="8">
                  <c:v>12.038861335688599</c:v>
                </c:pt>
                <c:pt idx="9">
                  <c:v>12.040370275135</c:v>
                </c:pt>
                <c:pt idx="10">
                  <c:v>12.0514944872857</c:v>
                </c:pt>
                <c:pt idx="11">
                  <c:v>12.1550283995991</c:v>
                </c:pt>
                <c:pt idx="12">
                  <c:v>12.291169451073999</c:v>
                </c:pt>
                <c:pt idx="13">
                  <c:v>12.3121309715513</c:v>
                </c:pt>
                <c:pt idx="14">
                  <c:v>12.4646620406065</c:v>
                </c:pt>
                <c:pt idx="15">
                  <c:v>12.5433776749566</c:v>
                </c:pt>
                <c:pt idx="16">
                  <c:v>12.786565396139601</c:v>
                </c:pt>
                <c:pt idx="17">
                  <c:v>12.8330846301428</c:v>
                </c:pt>
                <c:pt idx="18">
                  <c:v>12.8432802689161</c:v>
                </c:pt>
                <c:pt idx="19">
                  <c:v>13.03351475222</c:v>
                </c:pt>
                <c:pt idx="20">
                  <c:v>13.1641498881432</c:v>
                </c:pt>
                <c:pt idx="21">
                  <c:v>13.702583837273201</c:v>
                </c:pt>
                <c:pt idx="22">
                  <c:v>13.8545612618767</c:v>
                </c:pt>
                <c:pt idx="23">
                  <c:v>13.8640360939053</c:v>
                </c:pt>
                <c:pt idx="24">
                  <c:v>13.9331436699858</c:v>
                </c:pt>
                <c:pt idx="25">
                  <c:v>13.9919470808168</c:v>
                </c:pt>
                <c:pt idx="26">
                  <c:v>14.0314804310834</c:v>
                </c:pt>
                <c:pt idx="27">
                  <c:v>14.0654173293686</c:v>
                </c:pt>
                <c:pt idx="28">
                  <c:v>14.1671836228288</c:v>
                </c:pt>
                <c:pt idx="29">
                  <c:v>14.2357222844345</c:v>
                </c:pt>
                <c:pt idx="30">
                  <c:v>14.3181102362205</c:v>
                </c:pt>
                <c:pt idx="31">
                  <c:v>14.574205914567401</c:v>
                </c:pt>
                <c:pt idx="32">
                  <c:v>14.689604587584199</c:v>
                </c:pt>
                <c:pt idx="33">
                  <c:v>15.1014987668374</c:v>
                </c:pt>
                <c:pt idx="34">
                  <c:v>15.1075506213335</c:v>
                </c:pt>
                <c:pt idx="35">
                  <c:v>15.6854018311292</c:v>
                </c:pt>
                <c:pt idx="36">
                  <c:v>16.0818350898946</c:v>
                </c:pt>
                <c:pt idx="37">
                  <c:v>16.632810095414001</c:v>
                </c:pt>
                <c:pt idx="38">
                  <c:v>17.694386439012401</c:v>
                </c:pt>
                <c:pt idx="39">
                  <c:v>18.520137371214499</c:v>
                </c:pt>
              </c:numCache>
            </c:numRef>
          </c:val>
          <c:extLst>
            <c:ext xmlns:c16="http://schemas.microsoft.com/office/drawing/2014/chart" uri="{C3380CC4-5D6E-409C-BE32-E72D297353CC}">
              <c16:uniqueId val="{0000001E-0E8A-4089-9C42-60B1056F970A}"/>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strRef>
              <c:f>'F21-22'!$E$84</c:f>
              <c:strCache>
                <c:ptCount val="1"/>
                <c:pt idx="0">
                  <c:v>Nacional</c:v>
                </c:pt>
              </c:strCache>
            </c:strRef>
          </c:tx>
          <c:spPr>
            <a:ln w="44450">
              <a:solidFill>
                <a:srgbClr val="FAD496"/>
              </a:solidFill>
              <a:prstDash val="sysDash"/>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0E8A-4089-9C42-60B1056F970A}"/>
                </c:ext>
              </c:extLst>
            </c:dLbl>
            <c:dLbl>
              <c:idx val="1"/>
              <c:layout>
                <c:manualLayout>
                  <c:x val="-0.18339509056737008"/>
                  <c:y val="0.32855746862247459"/>
                </c:manualLayout>
              </c:layout>
              <c:tx>
                <c:rich>
                  <a:bodyPr rot="-5400000" vert="horz" wrap="square" lIns="38100" tIns="19050" rIns="38100" bIns="19050" anchor="ctr">
                    <a:noAutofit/>
                  </a:bodyPr>
                  <a:lstStyle/>
                  <a:p>
                    <a:pPr>
                      <a:defRPr b="1">
                        <a:solidFill>
                          <a:sysClr val="windowText" lastClr="000000"/>
                        </a:solidFill>
                      </a:defRPr>
                    </a:pPr>
                    <a:r>
                      <a:rPr lang="en-US">
                        <a:solidFill>
                          <a:sysClr val="windowText" lastClr="000000"/>
                        </a:solidFill>
                      </a:rPr>
                      <a:t>Promedio </a:t>
                    </a:r>
                    <a:fld id="{BA1D6844-06FA-45C3-9F46-E7B7C4AF3E6C}" type="SERIESNAME">
                      <a:rPr lang="en-US">
                        <a:solidFill>
                          <a:sysClr val="windowText" lastClr="000000"/>
                        </a:solidFill>
                      </a:rPr>
                      <a:pPr>
                        <a:defRPr b="1">
                          <a:solidFill>
                            <a:sysClr val="windowText" lastClr="000000"/>
                          </a:solidFill>
                        </a:defRPr>
                      </a:pPr>
                      <a:t>[NOMBRE DE LA SERIE]</a:t>
                    </a:fld>
                    <a:r>
                      <a:rPr lang="en-US" baseline="0">
                        <a:solidFill>
                          <a:sysClr val="windowText" lastClr="000000"/>
                        </a:solidFill>
                      </a:rPr>
                      <a:t>, </a:t>
                    </a:r>
                    <a:fld id="{9134DBAB-6F56-4216-AF58-EC9F10DF6F08}" type="XVALUE">
                      <a:rPr lang="en-US" baseline="0">
                        <a:solidFill>
                          <a:sysClr val="windowText" lastClr="000000"/>
                        </a:solidFill>
                      </a:rPr>
                      <a:pPr>
                        <a:defRPr b="1">
                          <a:solidFill>
                            <a:sysClr val="windowText" lastClr="000000"/>
                          </a:solidFill>
                        </a:defRPr>
                      </a:pPr>
                      <a:t>[VALOR DE X]</a:t>
                    </a:fld>
                    <a:endParaRPr lang="en-US" baseline="0">
                      <a:solidFill>
                        <a:sysClr val="windowText" lastClr="000000"/>
                      </a:solidFill>
                    </a:endParaRPr>
                  </a:p>
                </c:rich>
              </c:tx>
              <c:spPr>
                <a:solidFill>
                  <a:srgbClr val="FAD496"/>
                </a:solidFill>
                <a:ln>
                  <a:noFill/>
                </a:ln>
                <a:effectLst/>
              </c:spPr>
              <c:showLegendKey val="0"/>
              <c:showVal val="0"/>
              <c:showCatName val="1"/>
              <c:showSerName val="1"/>
              <c:showPercent val="0"/>
              <c:showBubbleSize val="0"/>
              <c:extLst>
                <c:ext xmlns:c15="http://schemas.microsoft.com/office/drawing/2012/chart" uri="{CE6537A1-D6FC-4f65-9D91-7224C49458BB}">
                  <c15:layout>
                    <c:manualLayout>
                      <c:w val="0.26903804935110326"/>
                      <c:h val="5.912553196140382E-2"/>
                    </c:manualLayout>
                  </c15:layout>
                  <c15:dlblFieldTable/>
                  <c15:showDataLabelsRange val="0"/>
                </c:ext>
                <c:ext xmlns:c16="http://schemas.microsoft.com/office/drawing/2014/chart" uri="{C3380CC4-5D6E-409C-BE32-E72D297353CC}">
                  <c16:uniqueId val="{00000020-0E8A-4089-9C42-60B1056F970A}"/>
                </c:ext>
              </c:extLst>
            </c:dLbl>
            <c:spPr>
              <a:solidFill>
                <a:srgbClr val="FAD496"/>
              </a:solidFill>
              <a:ln>
                <a:noFill/>
              </a:ln>
              <a:effectLst/>
            </c:spPr>
            <c:txPr>
              <a:bodyPr wrap="square" lIns="38100" tIns="19050" rIns="38100" bIns="19050" anchor="ctr">
                <a:spAutoFit/>
              </a:bodyPr>
              <a:lstStyle/>
              <a:p>
                <a:pPr>
                  <a:defRPr>
                    <a:solidFill>
                      <a:sysClr val="windowText" lastClr="000000"/>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'F21-22'!$H$84:$H$85</c:f>
              <c:numCache>
                <c:formatCode>0.0</c:formatCode>
                <c:ptCount val="2"/>
                <c:pt idx="0">
                  <c:v>11.5</c:v>
                </c:pt>
                <c:pt idx="1">
                  <c:v>11.5</c:v>
                </c:pt>
              </c:numCache>
            </c:numRef>
          </c:xVal>
          <c:yVal>
            <c:numRef>
              <c:f>'F21-22'!$G$84:$G$85</c:f>
              <c:numCache>
                <c:formatCode>0.0</c:formatCode>
                <c:ptCount val="2"/>
              </c:numCache>
            </c:numRef>
          </c:yVal>
          <c:smooth val="0"/>
          <c:extLst>
            <c:ext xmlns:c16="http://schemas.microsoft.com/office/drawing/2014/chart" uri="{C3380CC4-5D6E-409C-BE32-E72D297353CC}">
              <c16:uniqueId val="{00000021-0E8A-4089-9C42-60B1056F970A}"/>
            </c:ext>
          </c:extLst>
        </c:ser>
        <c:dLbls>
          <c:showLegendKey val="0"/>
          <c:showVal val="0"/>
          <c:showCatName val="0"/>
          <c:showSerName val="0"/>
          <c:showPercent val="0"/>
          <c:showBubbleSize val="0"/>
        </c:dLbls>
        <c:axId val="574219672"/>
        <c:axId val="414458776"/>
      </c:scatte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valAx>
        <c:axId val="414458776"/>
        <c:scaling>
          <c:orientation val="minMax"/>
          <c:max val="1"/>
        </c:scaling>
        <c:delete val="1"/>
        <c:axPos val="r"/>
        <c:numFmt formatCode="0.0" sourceLinked="1"/>
        <c:majorTickMark val="out"/>
        <c:minorTickMark val="none"/>
        <c:tickLblPos val="nextTo"/>
        <c:crossAx val="574219672"/>
        <c:crosses val="max"/>
        <c:crossBetween val="midCat"/>
      </c:valAx>
      <c:valAx>
        <c:axId val="574219672"/>
        <c:scaling>
          <c:orientation val="minMax"/>
        </c:scaling>
        <c:delete val="1"/>
        <c:axPos val="b"/>
        <c:numFmt formatCode="0.0" sourceLinked="1"/>
        <c:majorTickMark val="out"/>
        <c:minorTickMark val="none"/>
        <c:tickLblPos val="nextTo"/>
        <c:crossAx val="414458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2.062822315986873E-2"/>
          <c:y val="4.9019584192342043E-2"/>
          <c:w val="0.95874355368026254"/>
          <c:h val="0.68184166963791604"/>
        </c:manualLayout>
      </c:layout>
      <c:barChart>
        <c:barDir val="col"/>
        <c:grouping val="clustered"/>
        <c:varyColors val="0"/>
        <c:ser>
          <c:idx val="0"/>
          <c:order val="0"/>
          <c:spPr>
            <a:solidFill>
              <a:srgbClr val="7C7C7C"/>
            </a:solidFill>
            <a:ln>
              <a:noFill/>
            </a:ln>
            <a:effectLst/>
          </c:spPr>
          <c:invertIfNegative val="0"/>
          <c:dPt>
            <c:idx val="0"/>
            <c:invertIfNegative val="0"/>
            <c:bubble3D val="0"/>
            <c:extLst>
              <c:ext xmlns:c16="http://schemas.microsoft.com/office/drawing/2014/chart" uri="{C3380CC4-5D6E-409C-BE32-E72D297353CC}">
                <c16:uniqueId val="{00000000-0CDE-4DF1-930A-BC82527BA17A}"/>
              </c:ext>
            </c:extLst>
          </c:dPt>
          <c:dPt>
            <c:idx val="1"/>
            <c:invertIfNegative val="0"/>
            <c:bubble3D val="0"/>
            <c:extLst>
              <c:ext xmlns:c16="http://schemas.microsoft.com/office/drawing/2014/chart" uri="{C3380CC4-5D6E-409C-BE32-E72D297353CC}">
                <c16:uniqueId val="{00000001-0CDE-4DF1-930A-BC82527BA17A}"/>
              </c:ext>
            </c:extLst>
          </c:dPt>
          <c:dPt>
            <c:idx val="2"/>
            <c:invertIfNegative val="0"/>
            <c:bubble3D val="0"/>
            <c:extLst>
              <c:ext xmlns:c16="http://schemas.microsoft.com/office/drawing/2014/chart" uri="{C3380CC4-5D6E-409C-BE32-E72D297353CC}">
                <c16:uniqueId val="{00000002-0CDE-4DF1-930A-BC82527BA17A}"/>
              </c:ext>
            </c:extLst>
          </c:dPt>
          <c:dPt>
            <c:idx val="3"/>
            <c:invertIfNegative val="0"/>
            <c:bubble3D val="0"/>
            <c:extLst>
              <c:ext xmlns:c16="http://schemas.microsoft.com/office/drawing/2014/chart" uri="{C3380CC4-5D6E-409C-BE32-E72D297353CC}">
                <c16:uniqueId val="{00000003-0CDE-4DF1-930A-BC82527BA17A}"/>
              </c:ext>
            </c:extLst>
          </c:dPt>
          <c:dPt>
            <c:idx val="4"/>
            <c:invertIfNegative val="0"/>
            <c:bubble3D val="0"/>
            <c:spPr>
              <a:solidFill>
                <a:srgbClr val="FFC000"/>
              </a:solidFill>
              <a:ln>
                <a:noFill/>
              </a:ln>
              <a:effectLst/>
            </c:spPr>
            <c:extLst>
              <c:ext xmlns:c16="http://schemas.microsoft.com/office/drawing/2014/chart" uri="{C3380CC4-5D6E-409C-BE32-E72D297353CC}">
                <c16:uniqueId val="{00000005-0CDE-4DF1-930A-BC82527BA17A}"/>
              </c:ext>
            </c:extLst>
          </c:dPt>
          <c:dPt>
            <c:idx val="5"/>
            <c:invertIfNegative val="0"/>
            <c:bubble3D val="0"/>
            <c:extLst>
              <c:ext xmlns:c16="http://schemas.microsoft.com/office/drawing/2014/chart" uri="{C3380CC4-5D6E-409C-BE32-E72D297353CC}">
                <c16:uniqueId val="{00000006-0CDE-4DF1-930A-BC82527BA17A}"/>
              </c:ext>
            </c:extLst>
          </c:dPt>
          <c:dPt>
            <c:idx val="17"/>
            <c:invertIfNegative val="0"/>
            <c:bubble3D val="0"/>
            <c:extLst>
              <c:ext xmlns:c16="http://schemas.microsoft.com/office/drawing/2014/chart" uri="{C3380CC4-5D6E-409C-BE32-E72D297353CC}">
                <c16:uniqueId val="{00000007-0CDE-4DF1-930A-BC82527BA17A}"/>
              </c:ext>
            </c:extLst>
          </c:dPt>
          <c:dPt>
            <c:idx val="18"/>
            <c:invertIfNegative val="0"/>
            <c:bubble3D val="0"/>
            <c:extLst>
              <c:ext xmlns:c16="http://schemas.microsoft.com/office/drawing/2014/chart" uri="{C3380CC4-5D6E-409C-BE32-E72D297353CC}">
                <c16:uniqueId val="{00000008-0CDE-4DF1-930A-BC82527BA17A}"/>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'F23'!$B$6:$F$7</c:f>
              <c:multiLvlStrCache>
                <c:ptCount val="5"/>
                <c:lvl>
                  <c:pt idx="0">
                    <c:v>2do trimestre</c:v>
                  </c:pt>
                  <c:pt idx="1">
                    <c:v>2do trimestre</c:v>
                  </c:pt>
                  <c:pt idx="2">
                    <c:v>2do trimestre</c:v>
                  </c:pt>
                  <c:pt idx="3">
                    <c:v>2do trimestre</c:v>
                  </c:pt>
                  <c:pt idx="4">
                    <c:v>2do trimestre</c:v>
                  </c:pt>
                </c:lvl>
                <c:lvl>
                  <c:pt idx="0">
                    <c:v>2019</c:v>
                  </c:pt>
                  <c:pt idx="1">
                    <c:v>2020</c:v>
                  </c:pt>
                  <c:pt idx="2">
                    <c:v>2021</c:v>
                  </c:pt>
                  <c:pt idx="3">
                    <c:v>2022</c:v>
                  </c:pt>
                  <c:pt idx="4">
                    <c:v>2023</c:v>
                  </c:pt>
                </c:lvl>
              </c:multiLvlStrCache>
            </c:multiLvlStrRef>
          </c:cat>
          <c:val>
            <c:numRef>
              <c:f>'F23'!$B$8:$F$8</c:f>
              <c:numCache>
                <c:formatCode>0.0</c:formatCode>
                <c:ptCount val="5"/>
                <c:pt idx="0">
                  <c:v>384.48496729999988</c:v>
                </c:pt>
                <c:pt idx="1">
                  <c:v>581.14354530000014</c:v>
                </c:pt>
                <c:pt idx="2">
                  <c:v>217.54315048999993</c:v>
                </c:pt>
                <c:pt idx="3" formatCode="General">
                  <c:v>547.6</c:v>
                </c:pt>
                <c:pt idx="4" formatCode="#,##0.0">
                  <c:v>269.34898116943106</c:v>
                </c:pt>
              </c:numCache>
            </c:numRef>
          </c:val>
          <c:extLst>
            <c:ext xmlns:c16="http://schemas.microsoft.com/office/drawing/2014/chart" uri="{C3380CC4-5D6E-409C-BE32-E72D297353CC}">
              <c16:uniqueId val="{00000009-0CDE-4DF1-930A-BC82527BA17A}"/>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'F24'!$C$6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99C5-407D-8382-BB67C63AD9C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'F24'!$A$8:$B$12</c:f>
              <c:multiLvlStrCache>
                <c:ptCount val="5"/>
                <c:lvl>
                  <c:pt idx="0">
                    <c:v>2do trimestre</c:v>
                  </c:pt>
                  <c:pt idx="1">
                    <c:v>2do trimestre</c:v>
                  </c:pt>
                  <c:pt idx="2">
                    <c:v>2do trimestre</c:v>
                  </c:pt>
                  <c:pt idx="3">
                    <c:v>2do trimestre</c:v>
                  </c:pt>
                  <c:pt idx="4">
                    <c:v>2do trimestre</c:v>
                  </c:pt>
                </c:lvl>
                <c:lvl>
                  <c:pt idx="0">
                    <c:v>2019</c:v>
                  </c:pt>
                  <c:pt idx="1">
                    <c:v>2020</c:v>
                  </c:pt>
                  <c:pt idx="2">
                    <c:v>2021</c:v>
                  </c:pt>
                  <c:pt idx="3">
                    <c:v>2022</c:v>
                  </c:pt>
                  <c:pt idx="4">
                    <c:v>2023</c:v>
                  </c:pt>
                </c:lvl>
              </c:multiLvlStrCache>
            </c:multiLvlStrRef>
          </c:cat>
          <c:val>
            <c:numRef>
              <c:f>'F24'!$C$8:$C$12</c:f>
              <c:numCache>
                <c:formatCode>#,##0.0</c:formatCode>
                <c:ptCount val="5"/>
                <c:pt idx="0">
                  <c:v>66.660670479999979</c:v>
                </c:pt>
                <c:pt idx="1">
                  <c:v>124.05641521999999</c:v>
                </c:pt>
                <c:pt idx="2">
                  <c:v>66.393777619999994</c:v>
                </c:pt>
                <c:pt idx="3">
                  <c:v>123</c:v>
                </c:pt>
                <c:pt idx="4">
                  <c:v>72.144240627460675</c:v>
                </c:pt>
              </c:numCache>
            </c:numRef>
          </c:val>
          <c:extLst>
            <c:ext xmlns:c16="http://schemas.microsoft.com/office/drawing/2014/chart" uri="{C3380CC4-5D6E-409C-BE32-E72D297353CC}">
              <c16:uniqueId val="{00000001-99C5-407D-8382-BB67C63AD9C9}"/>
            </c:ext>
          </c:extLst>
        </c:ser>
        <c:ser>
          <c:idx val="1"/>
          <c:order val="1"/>
          <c:tx>
            <c:strRef>
              <c:f>'F24'!$D$6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'F24'!$A$8:$B$12</c:f>
              <c:multiLvlStrCache>
                <c:ptCount val="5"/>
                <c:lvl>
                  <c:pt idx="0">
                    <c:v>2do trimestre</c:v>
                  </c:pt>
                  <c:pt idx="1">
                    <c:v>2do trimestre</c:v>
                  </c:pt>
                  <c:pt idx="2">
                    <c:v>2do trimestre</c:v>
                  </c:pt>
                  <c:pt idx="3">
                    <c:v>2do trimestre</c:v>
                  </c:pt>
                  <c:pt idx="4">
                    <c:v>2do trimestre</c:v>
                  </c:pt>
                </c:lvl>
                <c:lvl>
                  <c:pt idx="0">
                    <c:v>2019</c:v>
                  </c:pt>
                  <c:pt idx="1">
                    <c:v>2020</c:v>
                  </c:pt>
                  <c:pt idx="2">
                    <c:v>2021</c:v>
                  </c:pt>
                  <c:pt idx="3">
                    <c:v>2022</c:v>
                  </c:pt>
                  <c:pt idx="4">
                    <c:v>2023</c:v>
                  </c:pt>
                </c:lvl>
              </c:multiLvlStrCache>
            </c:multiLvlStrRef>
          </c:cat>
          <c:val>
            <c:numRef>
              <c:f>'F24'!$D$8:$D$12</c:f>
              <c:numCache>
                <c:formatCode>#,##0.0</c:formatCode>
                <c:ptCount val="5"/>
                <c:pt idx="0">
                  <c:v>249.43390486999996</c:v>
                </c:pt>
                <c:pt idx="1">
                  <c:v>19.666787990000003</c:v>
                </c:pt>
                <c:pt idx="2">
                  <c:v>20.832690769999999</c:v>
                </c:pt>
                <c:pt idx="3">
                  <c:v>23.9</c:v>
                </c:pt>
                <c:pt idx="4">
                  <c:v>56.562714224060258</c:v>
                </c:pt>
              </c:numCache>
            </c:numRef>
          </c:val>
          <c:extLst>
            <c:ext xmlns:c16="http://schemas.microsoft.com/office/drawing/2014/chart" uri="{C3380CC4-5D6E-409C-BE32-E72D297353CC}">
              <c16:uniqueId val="{00000002-99C5-407D-8382-BB67C63AD9C9}"/>
            </c:ext>
          </c:extLst>
        </c:ser>
        <c:ser>
          <c:idx val="2"/>
          <c:order val="2"/>
          <c:tx>
            <c:strRef>
              <c:f>'F24'!$E$6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'F24'!$A$8:$B$12</c:f>
              <c:multiLvlStrCache>
                <c:ptCount val="5"/>
                <c:lvl>
                  <c:pt idx="0">
                    <c:v>2do trimestre</c:v>
                  </c:pt>
                  <c:pt idx="1">
                    <c:v>2do trimestre</c:v>
                  </c:pt>
                  <c:pt idx="2">
                    <c:v>2do trimestre</c:v>
                  </c:pt>
                  <c:pt idx="3">
                    <c:v>2do trimestre</c:v>
                  </c:pt>
                  <c:pt idx="4">
                    <c:v>2do trimestre</c:v>
                  </c:pt>
                </c:lvl>
                <c:lvl>
                  <c:pt idx="0">
                    <c:v>2019</c:v>
                  </c:pt>
                  <c:pt idx="1">
                    <c:v>2020</c:v>
                  </c:pt>
                  <c:pt idx="2">
                    <c:v>2021</c:v>
                  </c:pt>
                  <c:pt idx="3">
                    <c:v>2022</c:v>
                  </c:pt>
                  <c:pt idx="4">
                    <c:v>2023</c:v>
                  </c:pt>
                </c:lvl>
              </c:multiLvlStrCache>
            </c:multiLvlStrRef>
          </c:cat>
          <c:val>
            <c:numRef>
              <c:f>'F24'!$E$8:$E$12</c:f>
              <c:numCache>
                <c:formatCode>#,##0.0</c:formatCode>
                <c:ptCount val="5"/>
                <c:pt idx="0">
                  <c:v>68.390391950000023</c:v>
                </c:pt>
                <c:pt idx="1">
                  <c:v>437.42034209000008</c:v>
                </c:pt>
                <c:pt idx="2">
                  <c:v>130.31668210000004</c:v>
                </c:pt>
                <c:pt idx="3">
                  <c:v>400.7</c:v>
                </c:pt>
                <c:pt idx="4">
                  <c:v>140.64202631791008</c:v>
                </c:pt>
              </c:numCache>
            </c:numRef>
          </c:val>
          <c:extLst>
            <c:ext xmlns:c16="http://schemas.microsoft.com/office/drawing/2014/chart" uri="{C3380CC4-5D6E-409C-BE32-E72D297353CC}">
              <c16:uniqueId val="{00000003-99C5-407D-8382-BB67C63AD9C9}"/>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32530708428842"/>
          <c:y val="1.82370820668693E-2"/>
          <c:w val="0.76319579552970029"/>
          <c:h val="0.9149958914710129"/>
        </c:manualLayout>
      </c:layout>
      <c:barChart>
        <c:barDir val="bar"/>
        <c:grouping val="clustered"/>
        <c:varyColors val="0"/>
        <c:ser>
          <c:idx val="1"/>
          <c:order val="0"/>
          <c:tx>
            <c:strRef>
              <c:f>'F25'!$B$6</c:f>
              <c:strCache>
                <c:ptCount val="1"/>
                <c:pt idx="0">
                  <c:v>2T 2022</c:v>
                </c:pt>
              </c:strCache>
            </c:strRef>
          </c:tx>
          <c:spPr>
            <a:solidFill>
              <a:srgbClr val="FFE699"/>
            </a:solidFill>
            <a:ln>
              <a:noFill/>
            </a:ln>
            <a:effectLst/>
          </c:spPr>
          <c:invertIfNegative val="0"/>
          <c:dPt>
            <c:idx val="11"/>
            <c:invertIfNegative val="0"/>
            <c:bubble3D val="0"/>
            <c:spPr>
              <a:solidFill>
                <a:srgbClr val="FFE699"/>
              </a:solidFill>
              <a:ln>
                <a:noFill/>
              </a:ln>
              <a:effectLst/>
            </c:spPr>
            <c:extLst>
              <c:ext xmlns:c16="http://schemas.microsoft.com/office/drawing/2014/chart" uri="{C3380CC4-5D6E-409C-BE32-E72D297353CC}">
                <c16:uniqueId val="{00000001-819D-4086-9C41-70BF19407745}"/>
              </c:ext>
            </c:extLst>
          </c:dPt>
          <c:dPt>
            <c:idx val="18"/>
            <c:invertIfNegative val="0"/>
            <c:bubble3D val="0"/>
            <c:spPr>
              <a:solidFill>
                <a:srgbClr val="FFE699"/>
              </a:solidFill>
              <a:ln>
                <a:noFill/>
              </a:ln>
              <a:effectLst/>
            </c:spPr>
            <c:extLst>
              <c:ext xmlns:c16="http://schemas.microsoft.com/office/drawing/2014/chart" uri="{C3380CC4-5D6E-409C-BE32-E72D297353CC}">
                <c16:uniqueId val="{00000003-819D-4086-9C41-70BF19407745}"/>
              </c:ext>
            </c:extLst>
          </c:dPt>
          <c:dPt>
            <c:idx val="20"/>
            <c:invertIfNegative val="0"/>
            <c:bubble3D val="0"/>
            <c:spPr>
              <a:solidFill>
                <a:srgbClr val="FFE699"/>
              </a:solidFill>
              <a:ln>
                <a:noFill/>
              </a:ln>
              <a:effectLst/>
            </c:spPr>
            <c:extLst>
              <c:ext xmlns:c16="http://schemas.microsoft.com/office/drawing/2014/chart" uri="{C3380CC4-5D6E-409C-BE32-E72D297353CC}">
                <c16:uniqueId val="{00000005-819D-4086-9C41-70BF19407745}"/>
              </c:ext>
            </c:extLst>
          </c:dPt>
          <c:dPt>
            <c:idx val="23"/>
            <c:invertIfNegative val="0"/>
            <c:bubble3D val="0"/>
            <c:spPr>
              <a:solidFill>
                <a:srgbClr val="FFC000"/>
              </a:solidFill>
              <a:ln>
                <a:noFill/>
              </a:ln>
              <a:effectLst/>
            </c:spPr>
            <c:extLst>
              <c:ext xmlns:c16="http://schemas.microsoft.com/office/drawing/2014/chart" uri="{C3380CC4-5D6E-409C-BE32-E72D297353CC}">
                <c16:uniqueId val="{00000007-819D-4086-9C41-70BF19407745}"/>
              </c:ext>
            </c:extLst>
          </c:dPt>
          <c:dLbls>
            <c:dLbl>
              <c:idx val="18"/>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819D-4086-9C41-70BF1940774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'F25'!$A$7:$A$38</c:f>
              <c:strCache>
                <c:ptCount val="32"/>
                <c:pt idx="0">
                  <c:v>Tabasco</c:v>
                </c:pt>
                <c:pt idx="1">
                  <c:v>Puebla</c:v>
                </c:pt>
                <c:pt idx="2">
                  <c:v>Veracruz</c:v>
                </c:pt>
                <c:pt idx="3">
                  <c:v>Campeche</c:v>
                </c:pt>
                <c:pt idx="4">
                  <c:v>Durango</c:v>
                </c:pt>
                <c:pt idx="5">
                  <c:v>Zacatecas</c:v>
                </c:pt>
                <c:pt idx="6">
                  <c:v>Michoacán</c:v>
                </c:pt>
                <c:pt idx="7">
                  <c:v>Tlaxcala</c:v>
                </c:pt>
                <c:pt idx="8">
                  <c:v>Colima</c:v>
                </c:pt>
                <c:pt idx="9">
                  <c:v>Chiapas</c:v>
                </c:pt>
                <c:pt idx="10">
                  <c:v>Oaxaca</c:v>
                </c:pt>
                <c:pt idx="11">
                  <c:v>Morelos</c:v>
                </c:pt>
                <c:pt idx="12">
                  <c:v>Guerrero</c:v>
                </c:pt>
                <c:pt idx="13">
                  <c:v>Sinaloa</c:v>
                </c:pt>
                <c:pt idx="14">
                  <c:v>Yucatán</c:v>
                </c:pt>
                <c:pt idx="15">
                  <c:v>Hidalgo</c:v>
                </c:pt>
                <c:pt idx="16">
                  <c:v>Nayarit</c:v>
                </c:pt>
                <c:pt idx="17">
                  <c:v>Sonora</c:v>
                </c:pt>
                <c:pt idx="18">
                  <c:v>Querétaro</c:v>
                </c:pt>
                <c:pt idx="19">
                  <c:v>San Luis Potosí</c:v>
                </c:pt>
                <c:pt idx="20">
                  <c:v>Tamaulipas</c:v>
                </c:pt>
                <c:pt idx="21">
                  <c:v>Quintana Roo</c:v>
                </c:pt>
                <c:pt idx="22">
                  <c:v>Estado de México</c:v>
                </c:pt>
                <c:pt idx="23">
                  <c:v>Jalisco</c:v>
                </c:pt>
                <c:pt idx="24">
                  <c:v>Chihuahua</c:v>
                </c:pt>
                <c:pt idx="25">
                  <c:v>Guanajuato</c:v>
                </c:pt>
                <c:pt idx="26">
                  <c:v>Baja California Sur</c:v>
                </c:pt>
                <c:pt idx="27">
                  <c:v>Nuevo León</c:v>
                </c:pt>
                <c:pt idx="28">
                  <c:v>Baja California</c:v>
                </c:pt>
                <c:pt idx="29">
                  <c:v>Coahuila</c:v>
                </c:pt>
                <c:pt idx="30">
                  <c:v>Ciudad de México</c:v>
                </c:pt>
                <c:pt idx="31">
                  <c:v>Aguascalientes</c:v>
                </c:pt>
              </c:strCache>
            </c:strRef>
          </c:cat>
          <c:val>
            <c:numRef>
              <c:f>'F25'!$B$7:$B$38</c:f>
              <c:numCache>
                <c:formatCode>#,##0.0</c:formatCode>
                <c:ptCount val="32"/>
                <c:pt idx="0">
                  <c:v>-35.078935340000015</c:v>
                </c:pt>
                <c:pt idx="1">
                  <c:v>238.52411267999994</c:v>
                </c:pt>
                <c:pt idx="2">
                  <c:v>15.546602380000024</c:v>
                </c:pt>
                <c:pt idx="3">
                  <c:v>5.6729740299999989</c:v>
                </c:pt>
                <c:pt idx="4">
                  <c:v>121.16883183999992</c:v>
                </c:pt>
                <c:pt idx="5">
                  <c:v>-174.53187692999998</c:v>
                </c:pt>
                <c:pt idx="6">
                  <c:v>15.87150944999998</c:v>
                </c:pt>
                <c:pt idx="7">
                  <c:v>82.503833979999982</c:v>
                </c:pt>
                <c:pt idx="8">
                  <c:v>-16.605257290000001</c:v>
                </c:pt>
                <c:pt idx="9">
                  <c:v>-13.273602719999985</c:v>
                </c:pt>
                <c:pt idx="10">
                  <c:v>36.37158148999999</c:v>
                </c:pt>
                <c:pt idx="11">
                  <c:v>0.76600347000001001</c:v>
                </c:pt>
                <c:pt idx="12">
                  <c:v>62.549662730000016</c:v>
                </c:pt>
                <c:pt idx="13">
                  <c:v>247.43988214000001</c:v>
                </c:pt>
                <c:pt idx="14">
                  <c:v>283.84598562000019</c:v>
                </c:pt>
                <c:pt idx="15">
                  <c:v>131.66451955000005</c:v>
                </c:pt>
                <c:pt idx="16">
                  <c:v>182.50226037999988</c:v>
                </c:pt>
                <c:pt idx="17">
                  <c:v>117.35328209999999</c:v>
                </c:pt>
                <c:pt idx="18">
                  <c:v>181.14343521999999</c:v>
                </c:pt>
                <c:pt idx="19">
                  <c:v>268.16743025</c:v>
                </c:pt>
                <c:pt idx="20">
                  <c:v>257.04668254999996</c:v>
                </c:pt>
                <c:pt idx="21">
                  <c:v>31.625241330000001</c:v>
                </c:pt>
                <c:pt idx="22">
                  <c:v>508.52107236999996</c:v>
                </c:pt>
                <c:pt idx="23">
                  <c:v>547.62411805999955</c:v>
                </c:pt>
                <c:pt idx="24">
                  <c:v>353.32216584000014</c:v>
                </c:pt>
                <c:pt idx="25">
                  <c:v>411.07962148000001</c:v>
                </c:pt>
                <c:pt idx="26">
                  <c:v>95.833638820000061</c:v>
                </c:pt>
                <c:pt idx="27">
                  <c:v>1448.3707878800003</c:v>
                </c:pt>
                <c:pt idx="28">
                  <c:v>268.81166153000026</c:v>
                </c:pt>
                <c:pt idx="29">
                  <c:v>296.18744685000001</c:v>
                </c:pt>
                <c:pt idx="30">
                  <c:v>1086.2737995099981</c:v>
                </c:pt>
                <c:pt idx="31">
                  <c:v>147.67418412000001</c:v>
                </c:pt>
              </c:numCache>
            </c:numRef>
          </c:val>
          <c:extLst>
            <c:ext xmlns:c16="http://schemas.microsoft.com/office/drawing/2014/chart" uri="{C3380CC4-5D6E-409C-BE32-E72D297353CC}">
              <c16:uniqueId val="{00000008-819D-4086-9C41-70BF19407745}"/>
            </c:ext>
          </c:extLst>
        </c:ser>
        <c:ser>
          <c:idx val="0"/>
          <c:order val="1"/>
          <c:tx>
            <c:strRef>
              <c:f>'F25'!$C$6</c:f>
              <c:strCache>
                <c:ptCount val="1"/>
                <c:pt idx="0">
                  <c:v>2T 2023</c:v>
                </c:pt>
              </c:strCache>
            </c:strRef>
          </c:tx>
          <c:spPr>
            <a:solidFill>
              <a:srgbClr val="AFB7BC"/>
            </a:solidFill>
            <a:ln>
              <a:noFill/>
            </a:ln>
            <a:effectLst/>
          </c:spPr>
          <c:invertIfNegative val="0"/>
          <c:dPt>
            <c:idx val="11"/>
            <c:invertIfNegative val="0"/>
            <c:bubble3D val="0"/>
            <c:spPr>
              <a:solidFill>
                <a:srgbClr val="AFB7BC"/>
              </a:solidFill>
              <a:ln>
                <a:noFill/>
              </a:ln>
              <a:effectLst/>
            </c:spPr>
            <c:extLst>
              <c:ext xmlns:c16="http://schemas.microsoft.com/office/drawing/2014/chart" uri="{C3380CC4-5D6E-409C-BE32-E72D297353CC}">
                <c16:uniqueId val="{0000000A-819D-4086-9C41-70BF19407745}"/>
              </c:ext>
            </c:extLst>
          </c:dPt>
          <c:dPt>
            <c:idx val="18"/>
            <c:invertIfNegative val="0"/>
            <c:bubble3D val="0"/>
            <c:spPr>
              <a:solidFill>
                <a:srgbClr val="AFB7BC"/>
              </a:solidFill>
              <a:ln>
                <a:noFill/>
              </a:ln>
              <a:effectLst/>
            </c:spPr>
            <c:extLst>
              <c:ext xmlns:c16="http://schemas.microsoft.com/office/drawing/2014/chart" uri="{C3380CC4-5D6E-409C-BE32-E72D297353CC}">
                <c16:uniqueId val="{0000000C-819D-4086-9C41-70BF19407745}"/>
              </c:ext>
            </c:extLst>
          </c:dPt>
          <c:dPt>
            <c:idx val="20"/>
            <c:invertIfNegative val="0"/>
            <c:bubble3D val="0"/>
            <c:spPr>
              <a:solidFill>
                <a:srgbClr val="AFB7BC"/>
              </a:solidFill>
              <a:ln>
                <a:noFill/>
              </a:ln>
              <a:effectLst/>
            </c:spPr>
            <c:extLst>
              <c:ext xmlns:c16="http://schemas.microsoft.com/office/drawing/2014/chart" uri="{C3380CC4-5D6E-409C-BE32-E72D297353CC}">
                <c16:uniqueId val="{0000000E-819D-4086-9C41-70BF19407745}"/>
              </c:ext>
            </c:extLst>
          </c:dPt>
          <c:dPt>
            <c:idx val="23"/>
            <c:invertIfNegative val="0"/>
            <c:bubble3D val="0"/>
            <c:spPr>
              <a:solidFill>
                <a:srgbClr val="606868"/>
              </a:solidFill>
              <a:ln>
                <a:noFill/>
              </a:ln>
              <a:effectLst/>
            </c:spPr>
            <c:extLst>
              <c:ext xmlns:c16="http://schemas.microsoft.com/office/drawing/2014/chart" uri="{C3380CC4-5D6E-409C-BE32-E72D297353CC}">
                <c16:uniqueId val="{00000010-819D-4086-9C41-70BF19407745}"/>
              </c:ext>
            </c:extLst>
          </c:dPt>
          <c:dLbls>
            <c:dLbl>
              <c:idx val="18"/>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C-819D-4086-9C41-70BF19407745}"/>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'F25'!$A$7:$A$38</c:f>
              <c:strCache>
                <c:ptCount val="32"/>
                <c:pt idx="0">
                  <c:v>Tabasco</c:v>
                </c:pt>
                <c:pt idx="1">
                  <c:v>Puebla</c:v>
                </c:pt>
                <c:pt idx="2">
                  <c:v>Veracruz</c:v>
                </c:pt>
                <c:pt idx="3">
                  <c:v>Campeche</c:v>
                </c:pt>
                <c:pt idx="4">
                  <c:v>Durango</c:v>
                </c:pt>
                <c:pt idx="5">
                  <c:v>Zacatecas</c:v>
                </c:pt>
                <c:pt idx="6">
                  <c:v>Michoacán</c:v>
                </c:pt>
                <c:pt idx="7">
                  <c:v>Tlaxcala</c:v>
                </c:pt>
                <c:pt idx="8">
                  <c:v>Colima</c:v>
                </c:pt>
                <c:pt idx="9">
                  <c:v>Chiapas</c:v>
                </c:pt>
                <c:pt idx="10">
                  <c:v>Oaxaca</c:v>
                </c:pt>
                <c:pt idx="11">
                  <c:v>Morelos</c:v>
                </c:pt>
                <c:pt idx="12">
                  <c:v>Guerrero</c:v>
                </c:pt>
                <c:pt idx="13">
                  <c:v>Sinaloa</c:v>
                </c:pt>
                <c:pt idx="14">
                  <c:v>Yucatán</c:v>
                </c:pt>
                <c:pt idx="15">
                  <c:v>Hidalgo</c:v>
                </c:pt>
                <c:pt idx="16">
                  <c:v>Nayarit</c:v>
                </c:pt>
                <c:pt idx="17">
                  <c:v>Sonora</c:v>
                </c:pt>
                <c:pt idx="18">
                  <c:v>Querétaro</c:v>
                </c:pt>
                <c:pt idx="19">
                  <c:v>San Luis Potosí</c:v>
                </c:pt>
                <c:pt idx="20">
                  <c:v>Tamaulipas</c:v>
                </c:pt>
                <c:pt idx="21">
                  <c:v>Quintana Roo</c:v>
                </c:pt>
                <c:pt idx="22">
                  <c:v>Estado de México</c:v>
                </c:pt>
                <c:pt idx="23">
                  <c:v>Jalisco</c:v>
                </c:pt>
                <c:pt idx="24">
                  <c:v>Chihuahua</c:v>
                </c:pt>
                <c:pt idx="25">
                  <c:v>Guanajuato</c:v>
                </c:pt>
                <c:pt idx="26">
                  <c:v>Baja California Sur</c:v>
                </c:pt>
                <c:pt idx="27">
                  <c:v>Nuevo León</c:v>
                </c:pt>
                <c:pt idx="28">
                  <c:v>Baja California</c:v>
                </c:pt>
                <c:pt idx="29">
                  <c:v>Coahuila</c:v>
                </c:pt>
                <c:pt idx="30">
                  <c:v>Ciudad de México</c:v>
                </c:pt>
                <c:pt idx="31">
                  <c:v>Aguascalientes</c:v>
                </c:pt>
              </c:strCache>
            </c:strRef>
          </c:cat>
          <c:val>
            <c:numRef>
              <c:f>'F25'!$C$7:$C$38</c:f>
              <c:numCache>
                <c:formatCode>#,##0.0</c:formatCode>
                <c:ptCount val="32"/>
                <c:pt idx="0">
                  <c:v>-95.105511834898408</c:v>
                </c:pt>
                <c:pt idx="1">
                  <c:v>-47.468294961157085</c:v>
                </c:pt>
                <c:pt idx="2">
                  <c:v>-33.801931664080008</c:v>
                </c:pt>
                <c:pt idx="3">
                  <c:v>-27.495655226761297</c:v>
                </c:pt>
                <c:pt idx="4">
                  <c:v>0.40014663025487807</c:v>
                </c:pt>
                <c:pt idx="5">
                  <c:v>0.62184634851422393</c:v>
                </c:pt>
                <c:pt idx="6">
                  <c:v>1.1911887688282439</c:v>
                </c:pt>
                <c:pt idx="7">
                  <c:v>2.8999010891829182</c:v>
                </c:pt>
                <c:pt idx="8">
                  <c:v>3.1093903934605103</c:v>
                </c:pt>
                <c:pt idx="9">
                  <c:v>3.4096148821512986</c:v>
                </c:pt>
                <c:pt idx="10">
                  <c:v>4.7259486285617021</c:v>
                </c:pt>
                <c:pt idx="11">
                  <c:v>6.684711918330513</c:v>
                </c:pt>
                <c:pt idx="12">
                  <c:v>11.578018196040839</c:v>
                </c:pt>
                <c:pt idx="13">
                  <c:v>23.669842947372469</c:v>
                </c:pt>
                <c:pt idx="14">
                  <c:v>38.190521369063802</c:v>
                </c:pt>
                <c:pt idx="15">
                  <c:v>38.1968169694022</c:v>
                </c:pt>
                <c:pt idx="16">
                  <c:v>45.739735689211329</c:v>
                </c:pt>
                <c:pt idx="17">
                  <c:v>70.410607750837286</c:v>
                </c:pt>
                <c:pt idx="18">
                  <c:v>74.761573850589116</c:v>
                </c:pt>
                <c:pt idx="19">
                  <c:v>91.461922130809498</c:v>
                </c:pt>
                <c:pt idx="20">
                  <c:v>111.52070168344724</c:v>
                </c:pt>
                <c:pt idx="21">
                  <c:v>152.09778929976983</c:v>
                </c:pt>
                <c:pt idx="22">
                  <c:v>226.00948058702696</c:v>
                </c:pt>
                <c:pt idx="23">
                  <c:v>269.34898116943083</c:v>
                </c:pt>
                <c:pt idx="24">
                  <c:v>301.68434798146586</c:v>
                </c:pt>
                <c:pt idx="25">
                  <c:v>316.44686600377378</c:v>
                </c:pt>
                <c:pt idx="26">
                  <c:v>329.91679979652969</c:v>
                </c:pt>
                <c:pt idx="27">
                  <c:v>399.11213164568244</c:v>
                </c:pt>
                <c:pt idx="28">
                  <c:v>565.29500276134627</c:v>
                </c:pt>
                <c:pt idx="29">
                  <c:v>691.67301556294501</c:v>
                </c:pt>
                <c:pt idx="30">
                  <c:v>1032.6731633807769</c:v>
                </c:pt>
                <c:pt idx="31">
                  <c:v>1065.5727647997571</c:v>
                </c:pt>
              </c:numCache>
            </c:numRef>
          </c:val>
          <c:extLst>
            <c:ext xmlns:c16="http://schemas.microsoft.com/office/drawing/2014/chart" uri="{C3380CC4-5D6E-409C-BE32-E72D297353CC}">
              <c16:uniqueId val="{00000011-819D-4086-9C41-70BF19407745}"/>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7C7C"/>
            </a:solidFill>
            <a:ln>
              <a:noFill/>
            </a:ln>
            <a:effectLst/>
          </c:spPr>
          <c:invertIfNegative val="0"/>
          <c:dPt>
            <c:idx val="0"/>
            <c:invertIfNegative val="0"/>
            <c:bubble3D val="0"/>
            <c:extLst>
              <c:ext xmlns:c16="http://schemas.microsoft.com/office/drawing/2014/chart" uri="{C3380CC4-5D6E-409C-BE32-E72D297353CC}">
                <c16:uniqueId val="{00000000-1178-4427-8A58-D36E873C749B}"/>
              </c:ext>
            </c:extLst>
          </c:dPt>
          <c:dPt>
            <c:idx val="1"/>
            <c:invertIfNegative val="0"/>
            <c:bubble3D val="0"/>
            <c:extLst>
              <c:ext xmlns:c16="http://schemas.microsoft.com/office/drawing/2014/chart" uri="{C3380CC4-5D6E-409C-BE32-E72D297353CC}">
                <c16:uniqueId val="{00000001-1178-4427-8A58-D36E873C749B}"/>
              </c:ext>
            </c:extLst>
          </c:dPt>
          <c:dPt>
            <c:idx val="2"/>
            <c:invertIfNegative val="0"/>
            <c:bubble3D val="0"/>
            <c:extLst>
              <c:ext xmlns:c16="http://schemas.microsoft.com/office/drawing/2014/chart" uri="{C3380CC4-5D6E-409C-BE32-E72D297353CC}">
                <c16:uniqueId val="{00000002-1178-4427-8A58-D36E873C749B}"/>
              </c:ext>
            </c:extLst>
          </c:dPt>
          <c:dPt>
            <c:idx val="3"/>
            <c:invertIfNegative val="0"/>
            <c:bubble3D val="0"/>
            <c:extLst>
              <c:ext xmlns:c16="http://schemas.microsoft.com/office/drawing/2014/chart" uri="{C3380CC4-5D6E-409C-BE32-E72D297353CC}">
                <c16:uniqueId val="{00000003-1178-4427-8A58-D36E873C749B}"/>
              </c:ext>
            </c:extLst>
          </c:dPt>
          <c:dPt>
            <c:idx val="4"/>
            <c:invertIfNegative val="0"/>
            <c:bubble3D val="0"/>
            <c:spPr>
              <a:solidFill>
                <a:srgbClr val="FFC000"/>
              </a:solidFill>
              <a:ln>
                <a:noFill/>
              </a:ln>
              <a:effectLst/>
            </c:spPr>
            <c:extLst>
              <c:ext xmlns:c16="http://schemas.microsoft.com/office/drawing/2014/chart" uri="{C3380CC4-5D6E-409C-BE32-E72D297353CC}">
                <c16:uniqueId val="{00000005-1178-4427-8A58-D36E873C749B}"/>
              </c:ext>
            </c:extLst>
          </c:dPt>
          <c:dPt>
            <c:idx val="5"/>
            <c:invertIfNegative val="0"/>
            <c:bubble3D val="0"/>
            <c:extLst>
              <c:ext xmlns:c16="http://schemas.microsoft.com/office/drawing/2014/chart" uri="{C3380CC4-5D6E-409C-BE32-E72D297353CC}">
                <c16:uniqueId val="{00000006-1178-4427-8A58-D36E873C749B}"/>
              </c:ext>
            </c:extLst>
          </c:dPt>
          <c:dPt>
            <c:idx val="17"/>
            <c:invertIfNegative val="0"/>
            <c:bubble3D val="0"/>
            <c:extLst>
              <c:ext xmlns:c16="http://schemas.microsoft.com/office/drawing/2014/chart" uri="{C3380CC4-5D6E-409C-BE32-E72D297353CC}">
                <c16:uniqueId val="{00000007-1178-4427-8A58-D36E873C749B}"/>
              </c:ext>
            </c:extLst>
          </c:dPt>
          <c:dPt>
            <c:idx val="18"/>
            <c:invertIfNegative val="0"/>
            <c:bubble3D val="0"/>
            <c:extLst>
              <c:ext xmlns:c16="http://schemas.microsoft.com/office/drawing/2014/chart" uri="{C3380CC4-5D6E-409C-BE32-E72D297353CC}">
                <c16:uniqueId val="{00000008-1178-4427-8A58-D36E873C749B}"/>
              </c:ext>
            </c:extLst>
          </c:dPt>
          <c:dLbls>
            <c:numFmt formatCode="#,##0.0" sourceLinked="0"/>
            <c:spPr>
              <a:noFill/>
              <a:ln w="25400">
                <a:noFill/>
              </a:ln>
            </c:spPr>
            <c:txPr>
              <a:bodyPr rot="0" vert="horz"/>
              <a:lstStyle/>
              <a:p>
                <a:pPr>
                  <a:defRPr b="1"/>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'F26'!$B$6:$F$7</c:f>
              <c:multiLvlStrCache>
                <c:ptCount val="5"/>
                <c:lvl>
                  <c:pt idx="0">
                    <c:v>1er semestre</c:v>
                  </c:pt>
                  <c:pt idx="1">
                    <c:v>1er semestre</c:v>
                  </c:pt>
                  <c:pt idx="2">
                    <c:v>1er semestre</c:v>
                  </c:pt>
                  <c:pt idx="3">
                    <c:v>1er semestre</c:v>
                  </c:pt>
                  <c:pt idx="4">
                    <c:v>1er semestre</c:v>
                  </c:pt>
                </c:lvl>
                <c:lvl>
                  <c:pt idx="0">
                    <c:v>2019</c:v>
                  </c:pt>
                  <c:pt idx="1">
                    <c:v>2020</c:v>
                  </c:pt>
                  <c:pt idx="2">
                    <c:v>2021</c:v>
                  </c:pt>
                  <c:pt idx="3">
                    <c:v>2022</c:v>
                  </c:pt>
                  <c:pt idx="4">
                    <c:v>2023</c:v>
                  </c:pt>
                </c:lvl>
              </c:multiLvlStrCache>
            </c:multiLvlStrRef>
          </c:cat>
          <c:val>
            <c:numRef>
              <c:f>'F26'!$B$8:$F$8</c:f>
              <c:numCache>
                <c:formatCode>#,##0.0_ ;[Red]\-#,##0.0\ </c:formatCode>
                <c:ptCount val="5"/>
                <c:pt idx="0" formatCode="0.0">
                  <c:v>1098.59161799</c:v>
                </c:pt>
                <c:pt idx="1">
                  <c:v>1542.68128123</c:v>
                </c:pt>
                <c:pt idx="2">
                  <c:v>874.7203962000001</c:v>
                </c:pt>
                <c:pt idx="3" formatCode="General">
                  <c:v>1904.6</c:v>
                </c:pt>
                <c:pt idx="4" formatCode="0.0">
                  <c:v>1390.4841426719561</c:v>
                </c:pt>
              </c:numCache>
            </c:numRef>
          </c:val>
          <c:extLst>
            <c:ext xmlns:c16="http://schemas.microsoft.com/office/drawing/2014/chart" uri="{C3380CC4-5D6E-409C-BE32-E72D297353CC}">
              <c16:uniqueId val="{00000009-1178-4427-8A58-D36E873C749B}"/>
            </c:ext>
          </c:extLst>
        </c:ser>
        <c:dLbls>
          <c:showLegendKey val="0"/>
          <c:showVal val="0"/>
          <c:showCatName val="0"/>
          <c:showSerName val="0"/>
          <c:showPercent val="0"/>
          <c:showBubbleSize val="0"/>
        </c:dLbls>
        <c:gapWidth val="80"/>
        <c:axId val="47438080"/>
        <c:axId val="47439872"/>
      </c:barChart>
      <c:catAx>
        <c:axId val="474380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b="1"/>
            </a:pPr>
            <a:endParaRPr lang="es-MX"/>
          </a:p>
        </c:txPr>
        <c:crossAx val="47439872"/>
        <c:crosses val="autoZero"/>
        <c:auto val="1"/>
        <c:lblAlgn val="ctr"/>
        <c:lblOffset val="100"/>
        <c:noMultiLvlLbl val="0"/>
      </c:catAx>
      <c:valAx>
        <c:axId val="47439872"/>
        <c:scaling>
          <c:orientation val="minMax"/>
        </c:scaling>
        <c:delete val="1"/>
        <c:axPos val="l"/>
        <c:numFmt formatCode="0.0" sourceLinked="1"/>
        <c:majorTickMark val="out"/>
        <c:minorTickMark val="none"/>
        <c:tickLblPos val="nextTo"/>
        <c:crossAx val="4743808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76805420389866996"/>
        </c:manualLayout>
      </c:layout>
      <c:barChart>
        <c:barDir val="col"/>
        <c:grouping val="clustered"/>
        <c:varyColors val="0"/>
        <c:ser>
          <c:idx val="1"/>
          <c:order val="0"/>
          <c:tx>
            <c:strRef>
              <c:f>'F8'!$D$4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E2-4146-85FC-9A195811F4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'F8'!$B$5:$B$14</c:f>
              <c:strCache>
                <c:ptCount val="10"/>
                <c:pt idx="0">
                  <c:v>I </c:v>
                </c:pt>
                <c:pt idx="1">
                  <c:v>II </c:v>
                </c:pt>
                <c:pt idx="2">
                  <c:v>III</c:v>
                </c:pt>
                <c:pt idx="3">
                  <c:v>IV</c:v>
                </c:pt>
                <c:pt idx="4">
                  <c:v>V</c:v>
                </c:pt>
                <c:pt idx="5">
                  <c:v>VI</c:v>
                </c:pt>
                <c:pt idx="6">
                  <c:v>VII</c:v>
                </c:pt>
                <c:pt idx="7">
                  <c:v>VIII</c:v>
                </c:pt>
                <c:pt idx="8">
                  <c:v>IX</c:v>
                </c:pt>
                <c:pt idx="9">
                  <c:v>X</c:v>
                </c:pt>
              </c:strCache>
            </c:strRef>
          </c:cat>
          <c:val>
            <c:numRef>
              <c:f>'F8'!$D$5:$D$14</c:f>
              <c:numCache>
                <c:formatCode>0.0%</c:formatCode>
                <c:ptCount val="10"/>
                <c:pt idx="0">
                  <c:v>0.51098491106946919</c:v>
                </c:pt>
                <c:pt idx="1">
                  <c:v>0.48768517086023794</c:v>
                </c:pt>
                <c:pt idx="2">
                  <c:v>0.46440287577112077</c:v>
                </c:pt>
                <c:pt idx="3">
                  <c:v>0.44596070300537877</c:v>
                </c:pt>
                <c:pt idx="4">
                  <c:v>0.42964025001048001</c:v>
                </c:pt>
                <c:pt idx="5">
                  <c:v>0.41221879287733648</c:v>
                </c:pt>
                <c:pt idx="6">
                  <c:v>0.39497282141353962</c:v>
                </c:pt>
                <c:pt idx="7">
                  <c:v>0.36907775322308978</c:v>
                </c:pt>
                <c:pt idx="8">
                  <c:v>0.34762093627204249</c:v>
                </c:pt>
                <c:pt idx="9">
                  <c:v>0.28326217953880062</c:v>
                </c:pt>
              </c:numCache>
            </c:numRef>
          </c:val>
          <c:extLst>
            <c:ext xmlns:c16="http://schemas.microsoft.com/office/drawing/2014/chart" uri="{C3380CC4-5D6E-409C-BE32-E72D297353CC}">
              <c16:uniqueId val="{00000001-B4E2-4146-85FC-9A195811F4A8}"/>
            </c:ext>
          </c:extLst>
        </c:ser>
        <c:ser>
          <c:idx val="0"/>
          <c:order val="1"/>
          <c:tx>
            <c:strRef>
              <c:f>'F8'!$C$4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E2-4146-85FC-9A195811F4A8}"/>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E2-4146-85FC-9A195811F4A8}"/>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E2-4146-85FC-9A195811F4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'F8'!$B$5:$B$14</c:f>
              <c:strCache>
                <c:ptCount val="10"/>
                <c:pt idx="0">
                  <c:v>I </c:v>
                </c:pt>
                <c:pt idx="1">
                  <c:v>II </c:v>
                </c:pt>
                <c:pt idx="2">
                  <c:v>III</c:v>
                </c:pt>
                <c:pt idx="3">
                  <c:v>IV</c:v>
                </c:pt>
                <c:pt idx="4">
                  <c:v>V</c:v>
                </c:pt>
                <c:pt idx="5">
                  <c:v>VI</c:v>
                </c:pt>
                <c:pt idx="6">
                  <c:v>VII</c:v>
                </c:pt>
                <c:pt idx="7">
                  <c:v>VIII</c:v>
                </c:pt>
                <c:pt idx="8">
                  <c:v>IX</c:v>
                </c:pt>
                <c:pt idx="9">
                  <c:v>X</c:v>
                </c:pt>
              </c:strCache>
            </c:strRef>
          </c:cat>
          <c:val>
            <c:numRef>
              <c:f>'F8'!$C$5:$C$14</c:f>
              <c:numCache>
                <c:formatCode>0.0%</c:formatCode>
                <c:ptCount val="10"/>
                <c:pt idx="0">
                  <c:v>0.46989452631233802</c:v>
                </c:pt>
                <c:pt idx="1">
                  <c:v>0.46564749311926862</c:v>
                </c:pt>
                <c:pt idx="2">
                  <c:v>0.47031251263872637</c:v>
                </c:pt>
                <c:pt idx="3">
                  <c:v>0.43781032837750361</c:v>
                </c:pt>
                <c:pt idx="4">
                  <c:v>0.42196416813116783</c:v>
                </c:pt>
                <c:pt idx="5">
                  <c:v>0.41798869334606376</c:v>
                </c:pt>
                <c:pt idx="6">
                  <c:v>0.38893742792191638</c:v>
                </c:pt>
                <c:pt idx="7">
                  <c:v>0.35018859704808381</c:v>
                </c:pt>
                <c:pt idx="8">
                  <c:v>0.36273921796497299</c:v>
                </c:pt>
                <c:pt idx="9">
                  <c:v>0.33474539872453474</c:v>
                </c:pt>
              </c:numCache>
            </c:numRef>
          </c:val>
          <c:extLst>
            <c:ext xmlns:c16="http://schemas.microsoft.com/office/drawing/2014/chart" uri="{C3380CC4-5D6E-409C-BE32-E72D297353CC}">
              <c16:uniqueId val="{00000005-B4E2-4146-85FC-9A195811F4A8}"/>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1688549647766784"/>
          <c:y val="0.90655607655784598"/>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a:lstStyle/>
          <a:p>
            <a:pPr>
              <a:defRPr/>
            </a:pPr>
            <a:r>
              <a:rPr lang="es-MX"/>
              <a:t>Preliminares</a:t>
            </a:r>
          </a:p>
        </c:rich>
      </c:tx>
      <c:overlay val="0"/>
    </c:title>
    <c:autoTitleDeleted val="0"/>
    <c:plotArea>
      <c:layout/>
      <c:barChart>
        <c:barDir val="col"/>
        <c:grouping val="clustered"/>
        <c:varyColors val="0"/>
        <c:ser>
          <c:idx val="0"/>
          <c:order val="0"/>
          <c:tx>
            <c:strRef>
              <c:f>'F27'!$C$6</c:f>
              <c:strCache>
                <c:ptCount val="1"/>
                <c:pt idx="0">
                  <c:v>Nuevas inversiones</c:v>
                </c:pt>
              </c:strCache>
            </c:strRef>
          </c:tx>
          <c:spPr>
            <a:solidFill>
              <a:srgbClr val="AFB7BC"/>
            </a:solidFill>
          </c:spPr>
          <c:invertIfNegative val="0"/>
          <c:dPt>
            <c:idx val="5"/>
            <c:invertIfNegative val="0"/>
            <c:bubble3D val="0"/>
            <c:extLst>
              <c:ext xmlns:c16="http://schemas.microsoft.com/office/drawing/2014/chart" uri="{C3380CC4-5D6E-409C-BE32-E72D297353CC}">
                <c16:uniqueId val="{00000000-3889-4E12-8512-F4EE3C7F0350}"/>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'F27'!$A$8:$B$12</c:f>
              <c:multiLvlStrCache>
                <c:ptCount val="5"/>
                <c:lvl>
                  <c:pt idx="0">
                    <c:v>1er semestre</c:v>
                  </c:pt>
                  <c:pt idx="1">
                    <c:v>1er semestre</c:v>
                  </c:pt>
                  <c:pt idx="2">
                    <c:v>1er semestre</c:v>
                  </c:pt>
                  <c:pt idx="3">
                    <c:v>1er semestre</c:v>
                  </c:pt>
                  <c:pt idx="4">
                    <c:v>1er semestre</c:v>
                  </c:pt>
                </c:lvl>
                <c:lvl>
                  <c:pt idx="0">
                    <c:v>2019</c:v>
                  </c:pt>
                  <c:pt idx="1">
                    <c:v>2020</c:v>
                  </c:pt>
                  <c:pt idx="2">
                    <c:v>2021</c:v>
                  </c:pt>
                  <c:pt idx="3">
                    <c:v>2022</c:v>
                  </c:pt>
                  <c:pt idx="4">
                    <c:v>2023</c:v>
                  </c:pt>
                </c:lvl>
              </c:multiLvlStrCache>
            </c:multiLvlStrRef>
          </c:cat>
          <c:val>
            <c:numRef>
              <c:f>'F27'!$C$8:$C$12</c:f>
              <c:numCache>
                <c:formatCode>#,##0.0</c:formatCode>
                <c:ptCount val="5"/>
                <c:pt idx="0">
                  <c:v>190.86796028999998</c:v>
                </c:pt>
                <c:pt idx="1">
                  <c:v>251.79761950999992</c:v>
                </c:pt>
                <c:pt idx="2">
                  <c:v>130.98912015000002</c:v>
                </c:pt>
                <c:pt idx="3">
                  <c:v>622.1</c:v>
                </c:pt>
                <c:pt idx="4">
                  <c:v>451.07621934377232</c:v>
                </c:pt>
              </c:numCache>
            </c:numRef>
          </c:val>
          <c:extLst>
            <c:ext xmlns:c16="http://schemas.microsoft.com/office/drawing/2014/chart" uri="{C3380CC4-5D6E-409C-BE32-E72D297353CC}">
              <c16:uniqueId val="{00000001-3889-4E12-8512-F4EE3C7F0350}"/>
            </c:ext>
          </c:extLst>
        </c:ser>
        <c:ser>
          <c:idx val="1"/>
          <c:order val="1"/>
          <c:tx>
            <c:strRef>
              <c:f>'F27'!$D$6</c:f>
              <c:strCache>
                <c:ptCount val="1"/>
                <c:pt idx="0">
                  <c:v>Reinversión de utilidades</c:v>
                </c:pt>
              </c:strCache>
            </c:strRef>
          </c:tx>
          <c:spPr>
            <a:solidFill>
              <a:srgbClr val="BF9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'F27'!$A$8:$B$12</c:f>
              <c:multiLvlStrCache>
                <c:ptCount val="5"/>
                <c:lvl>
                  <c:pt idx="0">
                    <c:v>1er semestre</c:v>
                  </c:pt>
                  <c:pt idx="1">
                    <c:v>1er semestre</c:v>
                  </c:pt>
                  <c:pt idx="2">
                    <c:v>1er semestre</c:v>
                  </c:pt>
                  <c:pt idx="3">
                    <c:v>1er semestre</c:v>
                  </c:pt>
                  <c:pt idx="4">
                    <c:v>1er semestre</c:v>
                  </c:pt>
                </c:lvl>
                <c:lvl>
                  <c:pt idx="0">
                    <c:v>2019</c:v>
                  </c:pt>
                  <c:pt idx="1">
                    <c:v>2020</c:v>
                  </c:pt>
                  <c:pt idx="2">
                    <c:v>2021</c:v>
                  </c:pt>
                  <c:pt idx="3">
                    <c:v>2022</c:v>
                  </c:pt>
                  <c:pt idx="4">
                    <c:v>2023</c:v>
                  </c:pt>
                </c:lvl>
              </c:multiLvlStrCache>
            </c:multiLvlStrRef>
          </c:cat>
          <c:val>
            <c:numRef>
              <c:f>'F27'!$D$8:$D$12</c:f>
              <c:numCache>
                <c:formatCode>#,##0.0</c:formatCode>
                <c:ptCount val="5"/>
                <c:pt idx="0">
                  <c:v>759.34305525000002</c:v>
                </c:pt>
                <c:pt idx="1">
                  <c:v>706.53781619999995</c:v>
                </c:pt>
                <c:pt idx="2">
                  <c:v>541.71164256000009</c:v>
                </c:pt>
                <c:pt idx="3">
                  <c:v>771.4</c:v>
                </c:pt>
                <c:pt idx="4">
                  <c:v>1063.1122582502126</c:v>
                </c:pt>
              </c:numCache>
            </c:numRef>
          </c:val>
          <c:extLst>
            <c:ext xmlns:c16="http://schemas.microsoft.com/office/drawing/2014/chart" uri="{C3380CC4-5D6E-409C-BE32-E72D297353CC}">
              <c16:uniqueId val="{00000002-3889-4E12-8512-F4EE3C7F0350}"/>
            </c:ext>
          </c:extLst>
        </c:ser>
        <c:ser>
          <c:idx val="2"/>
          <c:order val="2"/>
          <c:tx>
            <c:strRef>
              <c:f>'F27'!$E$6</c:f>
              <c:strCache>
                <c:ptCount val="1"/>
                <c:pt idx="0">
                  <c:v>Cuentas entre compañías</c:v>
                </c:pt>
              </c:strCache>
            </c:strRef>
          </c:tx>
          <c:spPr>
            <a:solidFill>
              <a:srgbClr val="FFE699"/>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'F27'!$A$8:$B$12</c:f>
              <c:multiLvlStrCache>
                <c:ptCount val="5"/>
                <c:lvl>
                  <c:pt idx="0">
                    <c:v>1er semestre</c:v>
                  </c:pt>
                  <c:pt idx="1">
                    <c:v>1er semestre</c:v>
                  </c:pt>
                  <c:pt idx="2">
                    <c:v>1er semestre</c:v>
                  </c:pt>
                  <c:pt idx="3">
                    <c:v>1er semestre</c:v>
                  </c:pt>
                  <c:pt idx="4">
                    <c:v>1er semestre</c:v>
                  </c:pt>
                </c:lvl>
                <c:lvl>
                  <c:pt idx="0">
                    <c:v>2019</c:v>
                  </c:pt>
                  <c:pt idx="1">
                    <c:v>2020</c:v>
                  </c:pt>
                  <c:pt idx="2">
                    <c:v>2021</c:v>
                  </c:pt>
                  <c:pt idx="3">
                    <c:v>2022</c:v>
                  </c:pt>
                  <c:pt idx="4">
                    <c:v>2023</c:v>
                  </c:pt>
                </c:lvl>
              </c:multiLvlStrCache>
            </c:multiLvlStrRef>
          </c:cat>
          <c:val>
            <c:numRef>
              <c:f>'F27'!$E$8:$E$12</c:f>
              <c:numCache>
                <c:formatCode>#,##0.0</c:formatCode>
                <c:ptCount val="5"/>
                <c:pt idx="0">
                  <c:v>148.38060245000003</c:v>
                </c:pt>
                <c:pt idx="1">
                  <c:v>584.34584552000024</c:v>
                </c:pt>
                <c:pt idx="2">
                  <c:v>202.0196334899999</c:v>
                </c:pt>
                <c:pt idx="3">
                  <c:v>511.1</c:v>
                </c:pt>
                <c:pt idx="4">
                  <c:v>-123.70433492202882</c:v>
                </c:pt>
              </c:numCache>
            </c:numRef>
          </c:val>
          <c:extLst>
            <c:ext xmlns:c16="http://schemas.microsoft.com/office/drawing/2014/chart" uri="{C3380CC4-5D6E-409C-BE32-E72D297353CC}">
              <c16:uniqueId val="{00000003-3889-4E12-8512-F4EE3C7F0350}"/>
            </c:ext>
          </c:extLst>
        </c:ser>
        <c:dLbls>
          <c:dLblPos val="outEnd"/>
          <c:showLegendKey val="0"/>
          <c:showVal val="1"/>
          <c:showCatName val="0"/>
          <c:showSerName val="0"/>
          <c:showPercent val="0"/>
          <c:showBubbleSize val="0"/>
        </c:dLbls>
        <c:gapWidth val="75"/>
        <c:overlap val="-25"/>
        <c:axId val="46503424"/>
        <c:axId val="46504960"/>
      </c:barChart>
      <c:catAx>
        <c:axId val="46503424"/>
        <c:scaling>
          <c:orientation val="minMax"/>
        </c:scaling>
        <c:delete val="0"/>
        <c:axPos val="b"/>
        <c:numFmt formatCode="General" sourceLinked="1"/>
        <c:majorTickMark val="none"/>
        <c:minorTickMark val="none"/>
        <c:tickLblPos val="low"/>
        <c:spPr>
          <a:ln>
            <a:noFill/>
          </a:ln>
        </c:spPr>
        <c:crossAx val="46504960"/>
        <c:crosses val="autoZero"/>
        <c:auto val="1"/>
        <c:lblAlgn val="ctr"/>
        <c:lblOffset val="100"/>
        <c:noMultiLvlLbl val="1"/>
      </c:catAx>
      <c:valAx>
        <c:axId val="46504960"/>
        <c:scaling>
          <c:orientation val="minMax"/>
        </c:scaling>
        <c:delete val="0"/>
        <c:axPos val="l"/>
        <c:numFmt formatCode="#,##0.0" sourceLinked="1"/>
        <c:majorTickMark val="out"/>
        <c:minorTickMark val="none"/>
        <c:tickLblPos val="nextTo"/>
        <c:crossAx val="46503424"/>
        <c:crosses val="autoZero"/>
        <c:crossBetween val="between"/>
      </c:val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201596902509968"/>
          <c:y val="1.82370820668693E-2"/>
          <c:w val="0.77950513358888907"/>
          <c:h val="0.9149958914710129"/>
        </c:manualLayout>
      </c:layout>
      <c:barChart>
        <c:barDir val="bar"/>
        <c:grouping val="clustered"/>
        <c:varyColors val="0"/>
        <c:ser>
          <c:idx val="1"/>
          <c:order val="0"/>
          <c:tx>
            <c:strRef>
              <c:f>'F28'!$C$6</c:f>
              <c:strCache>
                <c:ptCount val="1"/>
                <c:pt idx="0">
                  <c:v>1er semestre 2022</c:v>
                </c:pt>
              </c:strCache>
            </c:strRef>
          </c:tx>
          <c:spPr>
            <a:solidFill>
              <a:srgbClr val="FFE699"/>
            </a:solidFill>
            <a:ln>
              <a:noFill/>
            </a:ln>
            <a:effectLst/>
          </c:spPr>
          <c:invertIfNegative val="0"/>
          <c:dPt>
            <c:idx val="7"/>
            <c:invertIfNegative val="0"/>
            <c:bubble3D val="0"/>
            <c:spPr>
              <a:solidFill>
                <a:srgbClr val="FFE699"/>
              </a:solidFill>
              <a:ln>
                <a:noFill/>
              </a:ln>
              <a:effectLst/>
            </c:spPr>
            <c:extLst>
              <c:ext xmlns:c16="http://schemas.microsoft.com/office/drawing/2014/chart" uri="{C3380CC4-5D6E-409C-BE32-E72D297353CC}">
                <c16:uniqueId val="{00000001-B74C-4E3A-A92D-8700BE89BB9A}"/>
              </c:ext>
            </c:extLst>
          </c:dPt>
          <c:dPt>
            <c:idx val="18"/>
            <c:invertIfNegative val="0"/>
            <c:bubble3D val="0"/>
            <c:spPr>
              <a:solidFill>
                <a:srgbClr val="FFE699"/>
              </a:solidFill>
              <a:ln>
                <a:noFill/>
              </a:ln>
              <a:effectLst/>
            </c:spPr>
            <c:extLst>
              <c:ext xmlns:c16="http://schemas.microsoft.com/office/drawing/2014/chart" uri="{C3380CC4-5D6E-409C-BE32-E72D297353CC}">
                <c16:uniqueId val="{00000003-B74C-4E3A-A92D-8700BE89BB9A}"/>
              </c:ext>
            </c:extLst>
          </c:dPt>
          <c:dPt>
            <c:idx val="28"/>
            <c:invertIfNegative val="0"/>
            <c:bubble3D val="0"/>
            <c:spPr>
              <a:solidFill>
                <a:srgbClr val="FFC000"/>
              </a:solidFill>
              <a:ln>
                <a:noFill/>
              </a:ln>
              <a:effectLst/>
            </c:spPr>
            <c:extLst>
              <c:ext xmlns:c16="http://schemas.microsoft.com/office/drawing/2014/chart" uri="{C3380CC4-5D6E-409C-BE32-E72D297353CC}">
                <c16:uniqueId val="{00000005-B74C-4E3A-A92D-8700BE89BB9A}"/>
              </c:ext>
            </c:extLst>
          </c:dPt>
          <c:dPt>
            <c:idx val="29"/>
            <c:invertIfNegative val="0"/>
            <c:bubble3D val="0"/>
            <c:spPr>
              <a:solidFill>
                <a:srgbClr val="FFE699"/>
              </a:solidFill>
              <a:ln>
                <a:noFill/>
              </a:ln>
              <a:effectLst/>
            </c:spPr>
            <c:extLst>
              <c:ext xmlns:c16="http://schemas.microsoft.com/office/drawing/2014/chart" uri="{C3380CC4-5D6E-409C-BE32-E72D297353CC}">
                <c16:uniqueId val="{00000007-B74C-4E3A-A92D-8700BE89BB9A}"/>
              </c:ext>
            </c:extLst>
          </c:dPt>
          <c:dLbls>
            <c:dLbl>
              <c:idx val="18"/>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accent4">
                          <a:lumMod val="50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3-B74C-4E3A-A92D-8700BE89BB9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lumMod val="7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'F28'!$A$7:$A$38</c:f>
              <c:strCache>
                <c:ptCount val="32"/>
                <c:pt idx="0">
                  <c:v>Tabasco</c:v>
                </c:pt>
                <c:pt idx="1">
                  <c:v>Campeche</c:v>
                </c:pt>
                <c:pt idx="2">
                  <c:v>Colima</c:v>
                </c:pt>
                <c:pt idx="3">
                  <c:v>Oaxaca</c:v>
                </c:pt>
                <c:pt idx="4">
                  <c:v>Guerrero</c:v>
                </c:pt>
                <c:pt idx="5">
                  <c:v>Chiapas</c:v>
                </c:pt>
                <c:pt idx="6">
                  <c:v>Nayarit</c:v>
                </c:pt>
                <c:pt idx="7">
                  <c:v>Yucatán</c:v>
                </c:pt>
                <c:pt idx="8">
                  <c:v>Morelos</c:v>
                </c:pt>
                <c:pt idx="9">
                  <c:v>Sinaloa</c:v>
                </c:pt>
                <c:pt idx="10">
                  <c:v>Hidalgo</c:v>
                </c:pt>
                <c:pt idx="11">
                  <c:v>Tlaxcala</c:v>
                </c:pt>
                <c:pt idx="12">
                  <c:v>Michoacán</c:v>
                </c:pt>
                <c:pt idx="13">
                  <c:v>Zacatecas</c:v>
                </c:pt>
                <c:pt idx="14">
                  <c:v>Durango</c:v>
                </c:pt>
                <c:pt idx="15">
                  <c:v>Tamaulipas</c:v>
                </c:pt>
                <c:pt idx="16">
                  <c:v>Sonora</c:v>
                </c:pt>
                <c:pt idx="17">
                  <c:v>Quintana Roo</c:v>
                </c:pt>
                <c:pt idx="18">
                  <c:v>Querétaro</c:v>
                </c:pt>
                <c:pt idx="19">
                  <c:v>Baja California Sur</c:v>
                </c:pt>
                <c:pt idx="20">
                  <c:v>Veracruz</c:v>
                </c:pt>
                <c:pt idx="21">
                  <c:v>Guanajuato</c:v>
                </c:pt>
                <c:pt idx="22">
                  <c:v>Puebla</c:v>
                </c:pt>
                <c:pt idx="23">
                  <c:v>Chihuahua</c:v>
                </c:pt>
                <c:pt idx="24">
                  <c:v>Coahuila</c:v>
                </c:pt>
                <c:pt idx="25">
                  <c:v>San Luis Potosí</c:v>
                </c:pt>
                <c:pt idx="26">
                  <c:v>Aguascalientes</c:v>
                </c:pt>
                <c:pt idx="27">
                  <c:v>Estado de México</c:v>
                </c:pt>
                <c:pt idx="28">
                  <c:v>Jalisco</c:v>
                </c:pt>
                <c:pt idx="29">
                  <c:v>Baja California</c:v>
                </c:pt>
                <c:pt idx="30">
                  <c:v>Nuevo León</c:v>
                </c:pt>
                <c:pt idx="31">
                  <c:v>Ciudad de México</c:v>
                </c:pt>
              </c:strCache>
            </c:strRef>
          </c:cat>
          <c:val>
            <c:numRef>
              <c:f>'F28'!$C$7:$C$38</c:f>
              <c:numCache>
                <c:formatCode>#,##0.0</c:formatCode>
                <c:ptCount val="32"/>
                <c:pt idx="0">
                  <c:v>104.07902456000005</c:v>
                </c:pt>
                <c:pt idx="1">
                  <c:v>88.237657400000046</c:v>
                </c:pt>
                <c:pt idx="2">
                  <c:v>38.919957470000014</c:v>
                </c:pt>
                <c:pt idx="3">
                  <c:v>166.86137108000003</c:v>
                </c:pt>
                <c:pt idx="4">
                  <c:v>133.82326926000005</c:v>
                </c:pt>
                <c:pt idx="5">
                  <c:v>235.64371671000004</c:v>
                </c:pt>
                <c:pt idx="6">
                  <c:v>378.80958750000013</c:v>
                </c:pt>
                <c:pt idx="7">
                  <c:v>415.42449208000005</c:v>
                </c:pt>
                <c:pt idx="8">
                  <c:v>45.200281789999984</c:v>
                </c:pt>
                <c:pt idx="9">
                  <c:v>524.43915114000038</c:v>
                </c:pt>
                <c:pt idx="10">
                  <c:v>284.63926571999997</c:v>
                </c:pt>
                <c:pt idx="11">
                  <c:v>120.23704617000003</c:v>
                </c:pt>
                <c:pt idx="12">
                  <c:v>135.61686986999999</c:v>
                </c:pt>
                <c:pt idx="13">
                  <c:v>147.46307017000004</c:v>
                </c:pt>
                <c:pt idx="14">
                  <c:v>226.60472233000002</c:v>
                </c:pt>
                <c:pt idx="15">
                  <c:v>1151.5293517200007</c:v>
                </c:pt>
                <c:pt idx="16">
                  <c:v>484.24318355000014</c:v>
                </c:pt>
                <c:pt idx="17">
                  <c:v>297.38974799999994</c:v>
                </c:pt>
                <c:pt idx="18">
                  <c:v>654.79019397000002</c:v>
                </c:pt>
                <c:pt idx="19">
                  <c:v>358.27732095999971</c:v>
                </c:pt>
                <c:pt idx="20">
                  <c:v>637.06340726000064</c:v>
                </c:pt>
                <c:pt idx="21">
                  <c:v>1112.1463868299991</c:v>
                </c:pt>
                <c:pt idx="22">
                  <c:v>613.97145959999943</c:v>
                </c:pt>
                <c:pt idx="23">
                  <c:v>1153.5782114699991</c:v>
                </c:pt>
                <c:pt idx="24">
                  <c:v>569.25800243999981</c:v>
                </c:pt>
                <c:pt idx="25">
                  <c:v>557.67315821</c:v>
                </c:pt>
                <c:pt idx="26">
                  <c:v>418.60524964999996</c:v>
                </c:pt>
                <c:pt idx="27">
                  <c:v>1401.6082384799997</c:v>
                </c:pt>
                <c:pt idx="28">
                  <c:v>1904.5776530999988</c:v>
                </c:pt>
                <c:pt idx="29">
                  <c:v>1133.4348706600001</c:v>
                </c:pt>
                <c:pt idx="30">
                  <c:v>2661.2779359999963</c:v>
                </c:pt>
                <c:pt idx="31">
                  <c:v>9356.1998776800174</c:v>
                </c:pt>
              </c:numCache>
            </c:numRef>
          </c:val>
          <c:extLst>
            <c:ext xmlns:c16="http://schemas.microsoft.com/office/drawing/2014/chart" uri="{C3380CC4-5D6E-409C-BE32-E72D297353CC}">
              <c16:uniqueId val="{00000008-B74C-4E3A-A92D-8700BE89BB9A}"/>
            </c:ext>
          </c:extLst>
        </c:ser>
        <c:ser>
          <c:idx val="0"/>
          <c:order val="1"/>
          <c:tx>
            <c:strRef>
              <c:f>'F28'!$D$6</c:f>
              <c:strCache>
                <c:ptCount val="1"/>
                <c:pt idx="0">
                  <c:v>1er semestre 2023</c:v>
                </c:pt>
              </c:strCache>
            </c:strRef>
          </c:tx>
          <c:spPr>
            <a:solidFill>
              <a:srgbClr val="AFB7BC"/>
            </a:solidFill>
            <a:ln>
              <a:noFill/>
            </a:ln>
            <a:effectLst/>
          </c:spPr>
          <c:invertIfNegative val="0"/>
          <c:dPt>
            <c:idx val="7"/>
            <c:invertIfNegative val="0"/>
            <c:bubble3D val="0"/>
            <c:spPr>
              <a:solidFill>
                <a:srgbClr val="AFB7BC"/>
              </a:solidFill>
              <a:ln>
                <a:noFill/>
              </a:ln>
              <a:effectLst/>
            </c:spPr>
            <c:extLst>
              <c:ext xmlns:c16="http://schemas.microsoft.com/office/drawing/2014/chart" uri="{C3380CC4-5D6E-409C-BE32-E72D297353CC}">
                <c16:uniqueId val="{0000000A-B74C-4E3A-A92D-8700BE89BB9A}"/>
              </c:ext>
            </c:extLst>
          </c:dPt>
          <c:dPt>
            <c:idx val="18"/>
            <c:invertIfNegative val="0"/>
            <c:bubble3D val="0"/>
            <c:spPr>
              <a:solidFill>
                <a:srgbClr val="AFB7BC"/>
              </a:solidFill>
              <a:ln>
                <a:noFill/>
              </a:ln>
              <a:effectLst/>
            </c:spPr>
            <c:extLst>
              <c:ext xmlns:c16="http://schemas.microsoft.com/office/drawing/2014/chart" uri="{C3380CC4-5D6E-409C-BE32-E72D297353CC}">
                <c16:uniqueId val="{0000000C-B74C-4E3A-A92D-8700BE89BB9A}"/>
              </c:ext>
            </c:extLst>
          </c:dPt>
          <c:dPt>
            <c:idx val="28"/>
            <c:invertIfNegative val="0"/>
            <c:bubble3D val="0"/>
            <c:spPr>
              <a:solidFill>
                <a:srgbClr val="606868"/>
              </a:solidFill>
              <a:ln>
                <a:noFill/>
              </a:ln>
              <a:effectLst/>
            </c:spPr>
            <c:extLst>
              <c:ext xmlns:c16="http://schemas.microsoft.com/office/drawing/2014/chart" uri="{C3380CC4-5D6E-409C-BE32-E72D297353CC}">
                <c16:uniqueId val="{0000000E-B74C-4E3A-A92D-8700BE89BB9A}"/>
              </c:ext>
            </c:extLst>
          </c:dPt>
          <c:dPt>
            <c:idx val="29"/>
            <c:invertIfNegative val="0"/>
            <c:bubble3D val="0"/>
            <c:spPr>
              <a:solidFill>
                <a:srgbClr val="AFB7BC"/>
              </a:solidFill>
              <a:ln>
                <a:noFill/>
              </a:ln>
              <a:effectLst/>
            </c:spPr>
            <c:extLst>
              <c:ext xmlns:c16="http://schemas.microsoft.com/office/drawing/2014/chart" uri="{C3380CC4-5D6E-409C-BE32-E72D297353CC}">
                <c16:uniqueId val="{00000010-B74C-4E3A-A92D-8700BE89BB9A}"/>
              </c:ext>
            </c:extLst>
          </c:dPt>
          <c:dLbls>
            <c:dLbl>
              <c:idx val="18"/>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C-B74C-4E3A-A92D-8700BE89BB9A}"/>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'F28'!$A$7:$A$38</c:f>
              <c:strCache>
                <c:ptCount val="32"/>
                <c:pt idx="0">
                  <c:v>Tabasco</c:v>
                </c:pt>
                <c:pt idx="1">
                  <c:v>Campeche</c:v>
                </c:pt>
                <c:pt idx="2">
                  <c:v>Colima</c:v>
                </c:pt>
                <c:pt idx="3">
                  <c:v>Oaxaca</c:v>
                </c:pt>
                <c:pt idx="4">
                  <c:v>Guerrero</c:v>
                </c:pt>
                <c:pt idx="5">
                  <c:v>Chiapas</c:v>
                </c:pt>
                <c:pt idx="6">
                  <c:v>Nayarit</c:v>
                </c:pt>
                <c:pt idx="7">
                  <c:v>Yucatán</c:v>
                </c:pt>
                <c:pt idx="8">
                  <c:v>Morelos</c:v>
                </c:pt>
                <c:pt idx="9">
                  <c:v>Sinaloa</c:v>
                </c:pt>
                <c:pt idx="10">
                  <c:v>Hidalgo</c:v>
                </c:pt>
                <c:pt idx="11">
                  <c:v>Tlaxcala</c:v>
                </c:pt>
                <c:pt idx="12">
                  <c:v>Michoacán</c:v>
                </c:pt>
                <c:pt idx="13">
                  <c:v>Zacatecas</c:v>
                </c:pt>
                <c:pt idx="14">
                  <c:v>Durango</c:v>
                </c:pt>
                <c:pt idx="15">
                  <c:v>Tamaulipas</c:v>
                </c:pt>
                <c:pt idx="16">
                  <c:v>Sonora</c:v>
                </c:pt>
                <c:pt idx="17">
                  <c:v>Quintana Roo</c:v>
                </c:pt>
                <c:pt idx="18">
                  <c:v>Querétaro</c:v>
                </c:pt>
                <c:pt idx="19">
                  <c:v>Baja California Sur</c:v>
                </c:pt>
                <c:pt idx="20">
                  <c:v>Veracruz</c:v>
                </c:pt>
                <c:pt idx="21">
                  <c:v>Guanajuato</c:v>
                </c:pt>
                <c:pt idx="22">
                  <c:v>Puebla</c:v>
                </c:pt>
                <c:pt idx="23">
                  <c:v>Chihuahua</c:v>
                </c:pt>
                <c:pt idx="24">
                  <c:v>Coahuila</c:v>
                </c:pt>
                <c:pt idx="25">
                  <c:v>San Luis Potosí</c:v>
                </c:pt>
                <c:pt idx="26">
                  <c:v>Aguascalientes</c:v>
                </c:pt>
                <c:pt idx="27">
                  <c:v>Estado de México</c:v>
                </c:pt>
                <c:pt idx="28">
                  <c:v>Jalisco</c:v>
                </c:pt>
                <c:pt idx="29">
                  <c:v>Baja California</c:v>
                </c:pt>
                <c:pt idx="30">
                  <c:v>Nuevo León</c:v>
                </c:pt>
                <c:pt idx="31">
                  <c:v>Ciudad de México</c:v>
                </c:pt>
              </c:strCache>
            </c:strRef>
          </c:cat>
          <c:val>
            <c:numRef>
              <c:f>'F28'!$D$7:$D$38</c:f>
              <c:numCache>
                <c:formatCode>#,##0.0</c:formatCode>
                <c:ptCount val="32"/>
                <c:pt idx="0">
                  <c:v>-22.541836821549055</c:v>
                </c:pt>
                <c:pt idx="1">
                  <c:v>-11.335399333680494</c:v>
                </c:pt>
                <c:pt idx="2">
                  <c:v>30.35146856177542</c:v>
                </c:pt>
                <c:pt idx="3">
                  <c:v>49.426796955680018</c:v>
                </c:pt>
                <c:pt idx="4">
                  <c:v>61.497176780202558</c:v>
                </c:pt>
                <c:pt idx="5">
                  <c:v>64.037636002751327</c:v>
                </c:pt>
                <c:pt idx="6">
                  <c:v>121.95656460208259</c:v>
                </c:pt>
                <c:pt idx="7">
                  <c:v>154.57081861698975</c:v>
                </c:pt>
                <c:pt idx="8">
                  <c:v>157.41388326720784</c:v>
                </c:pt>
                <c:pt idx="9">
                  <c:v>192.77983774944363</c:v>
                </c:pt>
                <c:pt idx="10">
                  <c:v>220.68821655373984</c:v>
                </c:pt>
                <c:pt idx="11">
                  <c:v>229.73963485132094</c:v>
                </c:pt>
                <c:pt idx="12">
                  <c:v>233.44731690174413</c:v>
                </c:pt>
                <c:pt idx="13">
                  <c:v>256.28552268248978</c:v>
                </c:pt>
                <c:pt idx="14">
                  <c:v>320.87656923335925</c:v>
                </c:pt>
                <c:pt idx="15">
                  <c:v>323.92994481768358</c:v>
                </c:pt>
                <c:pt idx="16">
                  <c:v>491.2377722131107</c:v>
                </c:pt>
                <c:pt idx="17">
                  <c:v>496.6127252528654</c:v>
                </c:pt>
                <c:pt idx="18">
                  <c:v>499.95612070117937</c:v>
                </c:pt>
                <c:pt idx="19">
                  <c:v>533.40592626591365</c:v>
                </c:pt>
                <c:pt idx="20">
                  <c:v>806.01509828403925</c:v>
                </c:pt>
                <c:pt idx="21">
                  <c:v>891.21860424880015</c:v>
                </c:pt>
                <c:pt idx="22">
                  <c:v>1002.3020419413118</c:v>
                </c:pt>
                <c:pt idx="23">
                  <c:v>1092.3644443891528</c:v>
                </c:pt>
                <c:pt idx="24">
                  <c:v>1189.4870233345723</c:v>
                </c:pt>
                <c:pt idx="25">
                  <c:v>1211.7536585826842</c:v>
                </c:pt>
                <c:pt idx="26">
                  <c:v>1240.2661858333229</c:v>
                </c:pt>
                <c:pt idx="27">
                  <c:v>1329.9335038088427</c:v>
                </c:pt>
                <c:pt idx="28">
                  <c:v>1390.4841426719563</c:v>
                </c:pt>
                <c:pt idx="29">
                  <c:v>1463.2711599200777</c:v>
                </c:pt>
                <c:pt idx="30">
                  <c:v>2794.8567196525883</c:v>
                </c:pt>
                <c:pt idx="31">
                  <c:v>10224.534596069458</c:v>
                </c:pt>
              </c:numCache>
            </c:numRef>
          </c:val>
          <c:extLst>
            <c:ext xmlns:c16="http://schemas.microsoft.com/office/drawing/2014/chart" uri="{C3380CC4-5D6E-409C-BE32-E72D297353CC}">
              <c16:uniqueId val="{00000011-B74C-4E3A-A92D-8700BE89BB9A}"/>
            </c:ext>
          </c:extLst>
        </c:ser>
        <c:dLbls>
          <c:showLegendKey val="0"/>
          <c:showVal val="0"/>
          <c:showCatName val="0"/>
          <c:showSerName val="0"/>
          <c:showPercent val="0"/>
          <c:showBubbleSize val="0"/>
        </c:dLbls>
        <c:gapWidth val="25"/>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l"/>
        <c:lblOffset val="100"/>
        <c:noMultiLvlLbl val="0"/>
      </c:catAx>
      <c:valAx>
        <c:axId val="271028992"/>
        <c:scaling>
          <c:orientation val="minMax"/>
          <c:min val="-800"/>
        </c:scaling>
        <c:delete val="1"/>
        <c:axPos val="b"/>
        <c:numFmt formatCode="#,##0.0" sourceLinked="1"/>
        <c:majorTickMark val="none"/>
        <c:minorTickMark val="none"/>
        <c:tickLblPos val="nextTo"/>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7C7C"/>
            </a:solidFill>
          </c:spPr>
          <c:invertIfNegative val="0"/>
          <c:dPt>
            <c:idx val="13"/>
            <c:invertIfNegative val="0"/>
            <c:bubble3D val="0"/>
            <c:spPr>
              <a:solidFill>
                <a:srgbClr val="FFC000"/>
              </a:solidFill>
            </c:spPr>
            <c:extLst>
              <c:ext xmlns:c16="http://schemas.microsoft.com/office/drawing/2014/chart" uri="{C3380CC4-5D6E-409C-BE32-E72D297353CC}">
                <c16:uniqueId val="{00000001-42C2-4F05-A52D-70E3F4585687}"/>
              </c:ext>
            </c:extLst>
          </c:dPt>
          <c:dPt>
            <c:idx val="29"/>
            <c:invertIfNegative val="0"/>
            <c:bubble3D val="0"/>
            <c:spPr>
              <a:solidFill>
                <a:srgbClr val="FFC000"/>
              </a:solidFill>
            </c:spPr>
            <c:extLst>
              <c:ext xmlns:c16="http://schemas.microsoft.com/office/drawing/2014/chart" uri="{C3380CC4-5D6E-409C-BE32-E72D297353CC}">
                <c16:uniqueId val="{00000002-140E-4DA5-8040-24C13209311D}"/>
              </c:ext>
            </c:extLst>
          </c:dPt>
          <c:dLbls>
            <c:dLbl>
              <c:idx val="18"/>
              <c:layout>
                <c:manualLayout>
                  <c:x val="-1.65303194698962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C2-4F05-A52D-70E3F458568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'F29'!$A$8:$A$39</c:f>
              <c:strCache>
                <c:ptCount val="32"/>
                <c:pt idx="0">
                  <c:v>Durango</c:v>
                </c:pt>
                <c:pt idx="1">
                  <c:v>Chiapas</c:v>
                </c:pt>
                <c:pt idx="2">
                  <c:v>Michoacán</c:v>
                </c:pt>
                <c:pt idx="3">
                  <c:v>Morelos</c:v>
                </c:pt>
                <c:pt idx="4">
                  <c:v>Zacatecas</c:v>
                </c:pt>
                <c:pt idx="5">
                  <c:v>Hidalgo</c:v>
                </c:pt>
                <c:pt idx="6">
                  <c:v>Tlaxcala</c:v>
                </c:pt>
                <c:pt idx="7">
                  <c:v>San Luis Potosí</c:v>
                </c:pt>
                <c:pt idx="8">
                  <c:v>Tabasco</c:v>
                </c:pt>
                <c:pt idx="9">
                  <c:v>Chihuahua</c:v>
                </c:pt>
                <c:pt idx="10">
                  <c:v>Aguascalientes</c:v>
                </c:pt>
                <c:pt idx="11">
                  <c:v>Querétaro</c:v>
                </c:pt>
                <c:pt idx="12">
                  <c:v>Colima</c:v>
                </c:pt>
                <c:pt idx="13">
                  <c:v>Veracruz</c:v>
                </c:pt>
                <c:pt idx="14">
                  <c:v>Campeche</c:v>
                </c:pt>
                <c:pt idx="15">
                  <c:v>Puebla</c:v>
                </c:pt>
                <c:pt idx="16">
                  <c:v>Guerrero</c:v>
                </c:pt>
                <c:pt idx="17">
                  <c:v>Sinaloa</c:v>
                </c:pt>
                <c:pt idx="18">
                  <c:v>Oaxaca</c:v>
                </c:pt>
                <c:pt idx="19">
                  <c:v>Guanajuato</c:v>
                </c:pt>
                <c:pt idx="20">
                  <c:v>Tamaulipas</c:v>
                </c:pt>
                <c:pt idx="21">
                  <c:v>Baja California</c:v>
                </c:pt>
                <c:pt idx="22">
                  <c:v>Yucatán</c:v>
                </c:pt>
                <c:pt idx="23">
                  <c:v>Nuevo León</c:v>
                </c:pt>
                <c:pt idx="24">
                  <c:v>Sonora</c:v>
                </c:pt>
                <c:pt idx="25">
                  <c:v>Coahuila</c:v>
                </c:pt>
                <c:pt idx="26">
                  <c:v>Estado de México</c:v>
                </c:pt>
                <c:pt idx="27">
                  <c:v>Nayarit</c:v>
                </c:pt>
                <c:pt idx="28">
                  <c:v>Quintana Roo</c:v>
                </c:pt>
                <c:pt idx="29">
                  <c:v>Jalisco</c:v>
                </c:pt>
                <c:pt idx="30">
                  <c:v>Baja California Sur</c:v>
                </c:pt>
                <c:pt idx="31">
                  <c:v>Ciudad de México</c:v>
                </c:pt>
              </c:strCache>
            </c:strRef>
          </c:cat>
          <c:val>
            <c:numRef>
              <c:f>'F29'!$B$8:$B$39</c:f>
              <c:numCache>
                <c:formatCode>#,##0.0</c:formatCode>
                <c:ptCount val="32"/>
                <c:pt idx="0">
                  <c:v>0</c:v>
                </c:pt>
                <c:pt idx="1">
                  <c:v>0</c:v>
                </c:pt>
                <c:pt idx="2">
                  <c:v>0</c:v>
                </c:pt>
                <c:pt idx="3">
                  <c:v>0</c:v>
                </c:pt>
                <c:pt idx="4">
                  <c:v>0</c:v>
                </c:pt>
                <c:pt idx="5">
                  <c:v>5.6560974456942859E-5</c:v>
                </c:pt>
                <c:pt idx="6">
                  <c:v>5.6051416079867522E-3</c:v>
                </c:pt>
                <c:pt idx="7">
                  <c:v>8.191121460413342E-3</c:v>
                </c:pt>
                <c:pt idx="8">
                  <c:v>0.1724495718823249</c:v>
                </c:pt>
                <c:pt idx="9">
                  <c:v>0.20428831546723814</c:v>
                </c:pt>
                <c:pt idx="10">
                  <c:v>0.54057242971907726</c:v>
                </c:pt>
                <c:pt idx="11">
                  <c:v>0.78189042955807508</c:v>
                </c:pt>
                <c:pt idx="12">
                  <c:v>0.80712572628451795</c:v>
                </c:pt>
                <c:pt idx="13">
                  <c:v>1.4546947229052876</c:v>
                </c:pt>
                <c:pt idx="14">
                  <c:v>2.3878159185323238</c:v>
                </c:pt>
                <c:pt idx="15">
                  <c:v>4.0293086128702953</c:v>
                </c:pt>
                <c:pt idx="16">
                  <c:v>5.4804242645365449</c:v>
                </c:pt>
                <c:pt idx="17">
                  <c:v>9.0175571593518669</c:v>
                </c:pt>
                <c:pt idx="18">
                  <c:v>13.988086994485059</c:v>
                </c:pt>
                <c:pt idx="19">
                  <c:v>14.426992223460161</c:v>
                </c:pt>
                <c:pt idx="20">
                  <c:v>17.517629742426948</c:v>
                </c:pt>
                <c:pt idx="21">
                  <c:v>21.102316334659463</c:v>
                </c:pt>
                <c:pt idx="22">
                  <c:v>40.646040350302712</c:v>
                </c:pt>
                <c:pt idx="23">
                  <c:v>46.509928690722063</c:v>
                </c:pt>
                <c:pt idx="24">
                  <c:v>47.516716113983819</c:v>
                </c:pt>
                <c:pt idx="25">
                  <c:v>57.02350661216019</c:v>
                </c:pt>
                <c:pt idx="26">
                  <c:v>67.758761964667883</c:v>
                </c:pt>
                <c:pt idx="27">
                  <c:v>75.668832423906579</c:v>
                </c:pt>
                <c:pt idx="28">
                  <c:v>234.21229876592594</c:v>
                </c:pt>
                <c:pt idx="29">
                  <c:v>451.07621934377232</c:v>
                </c:pt>
                <c:pt idx="30">
                  <c:v>474.28553491378722</c:v>
                </c:pt>
                <c:pt idx="31">
                  <c:v>548.54519450325279</c:v>
                </c:pt>
              </c:numCache>
            </c:numRef>
          </c:val>
          <c:extLst>
            <c:ext xmlns:c16="http://schemas.microsoft.com/office/drawing/2014/chart" uri="{C3380CC4-5D6E-409C-BE32-E72D297353CC}">
              <c16:uniqueId val="{00000003-42C2-4F05-A52D-70E3F4585687}"/>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7C7C"/>
            </a:solidFill>
          </c:spPr>
          <c:invertIfNegative val="0"/>
          <c:dPt>
            <c:idx val="13"/>
            <c:invertIfNegative val="0"/>
            <c:bubble3D val="0"/>
            <c:extLst>
              <c:ext xmlns:c16="http://schemas.microsoft.com/office/drawing/2014/chart" uri="{C3380CC4-5D6E-409C-BE32-E72D297353CC}">
                <c16:uniqueId val="{00000000-93EE-42DE-B81A-2061B74FDC4A}"/>
              </c:ext>
            </c:extLst>
          </c:dPt>
          <c:dPt>
            <c:idx val="28"/>
            <c:invertIfNegative val="0"/>
            <c:bubble3D val="0"/>
            <c:spPr>
              <a:solidFill>
                <a:srgbClr val="FFC000"/>
              </a:solidFill>
            </c:spPr>
            <c:extLst>
              <c:ext xmlns:c16="http://schemas.microsoft.com/office/drawing/2014/chart" uri="{C3380CC4-5D6E-409C-BE32-E72D297353CC}">
                <c16:uniqueId val="{00000002-93EE-42DE-B81A-2061B74FDC4A}"/>
              </c:ext>
            </c:extLst>
          </c:dPt>
          <c:dLbls>
            <c:dLbl>
              <c:idx val="18"/>
              <c:layout>
                <c:manualLayout>
                  <c:x val="-1.65303194698962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EE-42DE-B81A-2061B74FDC4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'F30'!$A$8:$A$39</c:f>
              <c:strCache>
                <c:ptCount val="32"/>
                <c:pt idx="0">
                  <c:v>Campeche</c:v>
                </c:pt>
                <c:pt idx="1">
                  <c:v>Colima</c:v>
                </c:pt>
                <c:pt idx="2">
                  <c:v>Guerrero</c:v>
                </c:pt>
                <c:pt idx="3">
                  <c:v>Oaxaca</c:v>
                </c:pt>
                <c:pt idx="4">
                  <c:v>Nayarit</c:v>
                </c:pt>
                <c:pt idx="5">
                  <c:v>Chiapas</c:v>
                </c:pt>
                <c:pt idx="6">
                  <c:v>Baja California Sur</c:v>
                </c:pt>
                <c:pt idx="7">
                  <c:v>Yucatán</c:v>
                </c:pt>
                <c:pt idx="8">
                  <c:v>Zacatecas</c:v>
                </c:pt>
                <c:pt idx="9">
                  <c:v>Tabasco</c:v>
                </c:pt>
                <c:pt idx="10">
                  <c:v>Morelos</c:v>
                </c:pt>
                <c:pt idx="11">
                  <c:v>Sinaloa</c:v>
                </c:pt>
                <c:pt idx="12">
                  <c:v>Hidalgo</c:v>
                </c:pt>
                <c:pt idx="13">
                  <c:v>Tamaulipas</c:v>
                </c:pt>
                <c:pt idx="14">
                  <c:v>Sonora</c:v>
                </c:pt>
                <c:pt idx="15">
                  <c:v>Michoacán</c:v>
                </c:pt>
                <c:pt idx="16">
                  <c:v>Tlaxcala</c:v>
                </c:pt>
                <c:pt idx="17">
                  <c:v>Quintana Roo</c:v>
                </c:pt>
                <c:pt idx="18">
                  <c:v>Durango</c:v>
                </c:pt>
                <c:pt idx="19">
                  <c:v>Aguascalientes</c:v>
                </c:pt>
                <c:pt idx="20">
                  <c:v>San Luis Potosí</c:v>
                </c:pt>
                <c:pt idx="21">
                  <c:v>Querétaro</c:v>
                </c:pt>
                <c:pt idx="22">
                  <c:v>Guanajuato</c:v>
                </c:pt>
                <c:pt idx="23">
                  <c:v>Chihuahua</c:v>
                </c:pt>
                <c:pt idx="24">
                  <c:v>Coahuila</c:v>
                </c:pt>
                <c:pt idx="25">
                  <c:v>Baja California</c:v>
                </c:pt>
                <c:pt idx="26">
                  <c:v>Veracruz</c:v>
                </c:pt>
                <c:pt idx="27">
                  <c:v>Puebla</c:v>
                </c:pt>
                <c:pt idx="28">
                  <c:v>Jalisco</c:v>
                </c:pt>
                <c:pt idx="29">
                  <c:v>Estado de México</c:v>
                </c:pt>
                <c:pt idx="30">
                  <c:v>Nuevo León</c:v>
                </c:pt>
                <c:pt idx="31">
                  <c:v>Ciudad de México</c:v>
                </c:pt>
              </c:strCache>
            </c:strRef>
          </c:cat>
          <c:val>
            <c:numRef>
              <c:f>'F30'!$C$8:$C$39</c:f>
              <c:numCache>
                <c:formatCode>#,##0.0</c:formatCode>
                <c:ptCount val="32"/>
                <c:pt idx="0">
                  <c:v>30.666221030581372</c:v>
                </c:pt>
                <c:pt idx="1">
                  <c:v>36.676977533528571</c:v>
                </c:pt>
                <c:pt idx="2">
                  <c:v>43.567592551410144</c:v>
                </c:pt>
                <c:pt idx="3">
                  <c:v>51.741806767828123</c:v>
                </c:pt>
                <c:pt idx="4">
                  <c:v>56.125119350402656</c:v>
                </c:pt>
                <c:pt idx="5">
                  <c:v>58.411286486798105</c:v>
                </c:pt>
                <c:pt idx="6">
                  <c:v>58.710914096345746</c:v>
                </c:pt>
                <c:pt idx="7">
                  <c:v>84.226132674538533</c:v>
                </c:pt>
                <c:pt idx="8">
                  <c:v>93.150661743046456</c:v>
                </c:pt>
                <c:pt idx="9">
                  <c:v>118.85372834764998</c:v>
                </c:pt>
                <c:pt idx="10">
                  <c:v>141.95845223307566</c:v>
                </c:pt>
                <c:pt idx="11">
                  <c:v>149.06675876965338</c:v>
                </c:pt>
                <c:pt idx="12">
                  <c:v>160.8575407157148</c:v>
                </c:pt>
                <c:pt idx="13">
                  <c:v>186.25762617688329</c:v>
                </c:pt>
                <c:pt idx="14">
                  <c:v>197.85382283660365</c:v>
                </c:pt>
                <c:pt idx="15">
                  <c:v>221.9220021454972</c:v>
                </c:pt>
                <c:pt idx="16">
                  <c:v>235.73889837032863</c:v>
                </c:pt>
                <c:pt idx="17">
                  <c:v>255.258956227162</c:v>
                </c:pt>
                <c:pt idx="18">
                  <c:v>326.38104049289478</c:v>
                </c:pt>
                <c:pt idx="19">
                  <c:v>353.04844210884585</c:v>
                </c:pt>
                <c:pt idx="20">
                  <c:v>508.71531274260548</c:v>
                </c:pt>
                <c:pt idx="21">
                  <c:v>538.71339735656647</c:v>
                </c:pt>
                <c:pt idx="22">
                  <c:v>621.81384696049145</c:v>
                </c:pt>
                <c:pt idx="23">
                  <c:v>644.17887172324333</c:v>
                </c:pt>
                <c:pt idx="24">
                  <c:v>653.46522430837763</c:v>
                </c:pt>
                <c:pt idx="25">
                  <c:v>661.50026018368851</c:v>
                </c:pt>
                <c:pt idx="26">
                  <c:v>835.06831450791935</c:v>
                </c:pt>
                <c:pt idx="27">
                  <c:v>877.11458637349062</c:v>
                </c:pt>
                <c:pt idx="28">
                  <c:v>1063.1122582502126</c:v>
                </c:pt>
                <c:pt idx="29">
                  <c:v>1228.4102040194657</c:v>
                </c:pt>
                <c:pt idx="30">
                  <c:v>2205.0695903200808</c:v>
                </c:pt>
                <c:pt idx="31">
                  <c:v>9910.9856643128969</c:v>
                </c:pt>
              </c:numCache>
            </c:numRef>
          </c:val>
          <c:extLst>
            <c:ext xmlns:c16="http://schemas.microsoft.com/office/drawing/2014/chart" uri="{C3380CC4-5D6E-409C-BE32-E72D297353CC}">
              <c16:uniqueId val="{00000004-93EE-42DE-B81A-2061B74FDC4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7C7C"/>
            </a:solidFill>
          </c:spPr>
          <c:invertIfNegative val="0"/>
          <c:dPt>
            <c:idx val="2"/>
            <c:invertIfNegative val="0"/>
            <c:bubble3D val="0"/>
            <c:spPr>
              <a:solidFill>
                <a:srgbClr val="FFC000"/>
              </a:solidFill>
            </c:spPr>
            <c:extLst>
              <c:ext xmlns:c16="http://schemas.microsoft.com/office/drawing/2014/chart" uri="{C3380CC4-5D6E-409C-BE32-E72D297353CC}">
                <c16:uniqueId val="{00000001-0A82-4F71-8A9A-08EBF5AF64DE}"/>
              </c:ext>
            </c:extLst>
          </c:dPt>
          <c:dPt>
            <c:idx val="13"/>
            <c:invertIfNegative val="0"/>
            <c:bubble3D val="0"/>
            <c:extLst>
              <c:ext xmlns:c16="http://schemas.microsoft.com/office/drawing/2014/chart" uri="{C3380CC4-5D6E-409C-BE32-E72D297353CC}">
                <c16:uniqueId val="{00000002-0A82-4F71-8A9A-08EBF5AF64DE}"/>
              </c:ext>
            </c:extLst>
          </c:dPt>
          <c:dLbls>
            <c:dLbl>
              <c:idx val="18"/>
              <c:layout>
                <c:manualLayout>
                  <c:x val="-1.65303194698962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82-4F71-8A9A-08EBF5AF64D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'F31'!$A$8:$A$39</c:f>
              <c:strCache>
                <c:ptCount val="32"/>
                <c:pt idx="0">
                  <c:v>Ciudad de México</c:v>
                </c:pt>
                <c:pt idx="1">
                  <c:v>Tabasco</c:v>
                </c:pt>
                <c:pt idx="2">
                  <c:v>Jalisco</c:v>
                </c:pt>
                <c:pt idx="3">
                  <c:v>Campeche</c:v>
                </c:pt>
                <c:pt idx="4">
                  <c:v>Querétaro</c:v>
                </c:pt>
                <c:pt idx="5">
                  <c:v>Veracruz</c:v>
                </c:pt>
                <c:pt idx="6">
                  <c:v>Oaxaca</c:v>
                </c:pt>
                <c:pt idx="7">
                  <c:v>Nayarit</c:v>
                </c:pt>
                <c:pt idx="8">
                  <c:v>Colima</c:v>
                </c:pt>
                <c:pt idx="9">
                  <c:v>Tlaxcala</c:v>
                </c:pt>
                <c:pt idx="10">
                  <c:v>Durango</c:v>
                </c:pt>
                <c:pt idx="11">
                  <c:v>Baja California Sur</c:v>
                </c:pt>
                <c:pt idx="12">
                  <c:v>Chiapas</c:v>
                </c:pt>
                <c:pt idx="13">
                  <c:v>Quintana Roo</c:v>
                </c:pt>
                <c:pt idx="14">
                  <c:v>Michoacán</c:v>
                </c:pt>
                <c:pt idx="15">
                  <c:v>Guerrero</c:v>
                </c:pt>
                <c:pt idx="16">
                  <c:v>Morelos</c:v>
                </c:pt>
                <c:pt idx="17">
                  <c:v>Yucatán</c:v>
                </c:pt>
                <c:pt idx="18">
                  <c:v>Estado de México</c:v>
                </c:pt>
                <c:pt idx="19">
                  <c:v>Sinaloa</c:v>
                </c:pt>
                <c:pt idx="20">
                  <c:v>Hidalgo</c:v>
                </c:pt>
                <c:pt idx="21">
                  <c:v>Tamaulipas</c:v>
                </c:pt>
                <c:pt idx="22">
                  <c:v>Puebla</c:v>
                </c:pt>
                <c:pt idx="23">
                  <c:v>Zacatecas</c:v>
                </c:pt>
                <c:pt idx="24">
                  <c:v>Sonora</c:v>
                </c:pt>
                <c:pt idx="25">
                  <c:v>Guanajuato</c:v>
                </c:pt>
                <c:pt idx="26">
                  <c:v>Chihuahua</c:v>
                </c:pt>
                <c:pt idx="27">
                  <c:v>Coahuila</c:v>
                </c:pt>
                <c:pt idx="28">
                  <c:v>Nuevo León</c:v>
                </c:pt>
                <c:pt idx="29">
                  <c:v>San Luis Potosí</c:v>
                </c:pt>
                <c:pt idx="30">
                  <c:v>Baja California</c:v>
                </c:pt>
                <c:pt idx="31">
                  <c:v>Aguascalientes</c:v>
                </c:pt>
              </c:strCache>
            </c:strRef>
          </c:cat>
          <c:val>
            <c:numRef>
              <c:f>'F31'!$D$8:$D$39</c:f>
              <c:numCache>
                <c:formatCode>#,##0.0</c:formatCode>
                <c:ptCount val="32"/>
                <c:pt idx="0">
                  <c:v>-234.99626274670615</c:v>
                </c:pt>
                <c:pt idx="1">
                  <c:v>-141.56801474108138</c:v>
                </c:pt>
                <c:pt idx="2">
                  <c:v>-123.70433492202882</c:v>
                </c:pt>
                <c:pt idx="3">
                  <c:v>-44.389436282794208</c:v>
                </c:pt>
                <c:pt idx="4">
                  <c:v>-39.539167084944729</c:v>
                </c:pt>
                <c:pt idx="5">
                  <c:v>-30.507910946786701</c:v>
                </c:pt>
                <c:pt idx="6">
                  <c:v>-16.303096806633171</c:v>
                </c:pt>
                <c:pt idx="7">
                  <c:v>-9.8373871722266593</c:v>
                </c:pt>
                <c:pt idx="8">
                  <c:v>-7.1326346980376734</c:v>
                </c:pt>
                <c:pt idx="9">
                  <c:v>-6.0048686606155934</c:v>
                </c:pt>
                <c:pt idx="10">
                  <c:v>-5.504471259535535</c:v>
                </c:pt>
                <c:pt idx="11">
                  <c:v>0.40947725578100963</c:v>
                </c:pt>
                <c:pt idx="12">
                  <c:v>5.6263495159532182</c:v>
                </c:pt>
                <c:pt idx="13">
                  <c:v>7.1414702597775017</c:v>
                </c:pt>
                <c:pt idx="14">
                  <c:v>11.525314756247161</c:v>
                </c:pt>
                <c:pt idx="15">
                  <c:v>12.449159964255857</c:v>
                </c:pt>
                <c:pt idx="16">
                  <c:v>15.455431034132129</c:v>
                </c:pt>
                <c:pt idx="17">
                  <c:v>29.698645592148253</c:v>
                </c:pt>
                <c:pt idx="18">
                  <c:v>33.764537824709009</c:v>
                </c:pt>
                <c:pt idx="19">
                  <c:v>34.695521820438344</c:v>
                </c:pt>
                <c:pt idx="20">
                  <c:v>59.830619277050729</c:v>
                </c:pt>
                <c:pt idx="21">
                  <c:v>120.15468889837351</c:v>
                </c:pt>
                <c:pt idx="22">
                  <c:v>121.15814695495239</c:v>
                </c:pt>
                <c:pt idx="23">
                  <c:v>163.13486093944306</c:v>
                </c:pt>
                <c:pt idx="24">
                  <c:v>245.8672332625226</c:v>
                </c:pt>
                <c:pt idx="25">
                  <c:v>254.97776506484828</c:v>
                </c:pt>
                <c:pt idx="26">
                  <c:v>447.98128435044265</c:v>
                </c:pt>
                <c:pt idx="27">
                  <c:v>478.99829241403347</c:v>
                </c:pt>
                <c:pt idx="28">
                  <c:v>543.27720064177902</c:v>
                </c:pt>
                <c:pt idx="29">
                  <c:v>703.03015471861841</c:v>
                </c:pt>
                <c:pt idx="30">
                  <c:v>780.66858340172871</c:v>
                </c:pt>
                <c:pt idx="31">
                  <c:v>886.67717129475909</c:v>
                </c:pt>
              </c:numCache>
            </c:numRef>
          </c:val>
          <c:extLst>
            <c:ext xmlns:c16="http://schemas.microsoft.com/office/drawing/2014/chart" uri="{C3380CC4-5D6E-409C-BE32-E72D297353CC}">
              <c16:uniqueId val="{00000004-0A82-4F71-8A9A-08EBF5AF64D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8162729658792649"/>
          <c:y val="3.7947396270778713E-2"/>
          <c:w val="0.58781714785651795"/>
          <c:h val="0.9241052074584426"/>
        </c:manualLayout>
      </c:layout>
      <c:barChart>
        <c:barDir val="bar"/>
        <c:grouping val="clustered"/>
        <c:varyColors val="0"/>
        <c:ser>
          <c:idx val="0"/>
          <c:order val="0"/>
          <c:spPr>
            <a:solidFill>
              <a:srgbClr val="606868"/>
            </a:solidFill>
          </c:spPr>
          <c:invertIfNegative val="0"/>
          <c:dPt>
            <c:idx val="15"/>
            <c:invertIfNegative val="0"/>
            <c:bubble3D val="0"/>
            <c:spPr>
              <a:solidFill>
                <a:srgbClr val="FFC000"/>
              </a:solidFill>
            </c:spPr>
            <c:extLst>
              <c:ext xmlns:c16="http://schemas.microsoft.com/office/drawing/2014/chart" uri="{C3380CC4-5D6E-409C-BE32-E72D297353CC}">
                <c16:uniqueId val="{00000001-E131-438E-8461-90AD03DC885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'F32'!$A$28:$A$43</c:f>
              <c:strCache>
                <c:ptCount val="16"/>
                <c:pt idx="0">
                  <c:v>Francia</c:v>
                </c:pt>
                <c:pt idx="1">
                  <c:v>Japón</c:v>
                </c:pt>
                <c:pt idx="2">
                  <c:v>Finlandia</c:v>
                </c:pt>
                <c:pt idx="3">
                  <c:v>Argentina</c:v>
                </c:pt>
                <c:pt idx="4">
                  <c:v>Italia</c:v>
                </c:pt>
                <c:pt idx="5">
                  <c:v>Chile</c:v>
                </c:pt>
                <c:pt idx="6">
                  <c:v>China</c:v>
                </c:pt>
                <c:pt idx="7">
                  <c:v>Otros países</c:v>
                </c:pt>
                <c:pt idx="8">
                  <c:v>Suiza</c:v>
                </c:pt>
                <c:pt idx="9">
                  <c:v>Brasil</c:v>
                </c:pt>
                <c:pt idx="10">
                  <c:v>Canadá</c:v>
                </c:pt>
                <c:pt idx="11">
                  <c:v>Países Bajos</c:v>
                </c:pt>
                <c:pt idx="12">
                  <c:v>Alemania</c:v>
                </c:pt>
                <c:pt idx="13">
                  <c:v>España</c:v>
                </c:pt>
                <c:pt idx="14">
                  <c:v>Estados Unidos de América</c:v>
                </c:pt>
                <c:pt idx="15">
                  <c:v>Reino Unido</c:v>
                </c:pt>
              </c:strCache>
            </c:strRef>
          </c:cat>
          <c:val>
            <c:numRef>
              <c:f>'F32'!$D$28:$D$43</c:f>
              <c:numCache>
                <c:formatCode>#,##0.0</c:formatCode>
                <c:ptCount val="16"/>
                <c:pt idx="0">
                  <c:v>-97.866456676346417</c:v>
                </c:pt>
                <c:pt idx="1">
                  <c:v>-39.717151447941468</c:v>
                </c:pt>
                <c:pt idx="2">
                  <c:v>0.50008064961692356</c:v>
                </c:pt>
                <c:pt idx="3">
                  <c:v>4.6769275280555958</c:v>
                </c:pt>
                <c:pt idx="4">
                  <c:v>8.463491009305077</c:v>
                </c:pt>
                <c:pt idx="5">
                  <c:v>9.4936638972508884</c:v>
                </c:pt>
                <c:pt idx="6">
                  <c:v>11.685568052206177</c:v>
                </c:pt>
                <c:pt idx="7">
                  <c:v>21.098516822987563</c:v>
                </c:pt>
                <c:pt idx="8">
                  <c:v>27.625053974312216</c:v>
                </c:pt>
                <c:pt idx="9">
                  <c:v>30.065038355040759</c:v>
                </c:pt>
                <c:pt idx="10">
                  <c:v>37.24546485780607</c:v>
                </c:pt>
                <c:pt idx="11">
                  <c:v>61.131119211708388</c:v>
                </c:pt>
                <c:pt idx="12">
                  <c:v>124.08919129995952</c:v>
                </c:pt>
                <c:pt idx="13">
                  <c:v>222.86871495536982</c:v>
                </c:pt>
                <c:pt idx="14">
                  <c:v>407.1372720273136</c:v>
                </c:pt>
                <c:pt idx="15">
                  <c:v>574.27514735970556</c:v>
                </c:pt>
              </c:numCache>
            </c:numRef>
          </c:val>
          <c:extLst>
            <c:ext xmlns:c16="http://schemas.microsoft.com/office/drawing/2014/chart" uri="{C3380CC4-5D6E-409C-BE32-E72D297353CC}">
              <c16:uniqueId val="{00000002-E131-438E-8461-90AD03DC885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'F48'!$A$7:$A$46</c:f>
              <c:numCache>
                <c:formatCode>mmm\-yy</c:formatCode>
                <c:ptCount val="40"/>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numCache>
            </c:numRef>
          </c:cat>
          <c:val>
            <c:numRef>
              <c:f>'F48'!$B$7:$B$43</c:f>
              <c:numCache>
                <c:formatCode>General</c:formatCode>
                <c:ptCount val="37"/>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dLbl>
              <c:idx val="32"/>
              <c:layout>
                <c:manualLayout>
                  <c:x val="-1.7940875504450792E-2"/>
                  <c:y val="0.115740740740740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7B-446F-93DA-ABB31BB0624E}"/>
                </c:ext>
              </c:extLst>
            </c:dLbl>
            <c:dLbl>
              <c:idx val="33"/>
              <c:layout>
                <c:manualLayout>
                  <c:x val="4.0774717055569662E-3"/>
                  <c:y val="9.02777777777777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extLst>
                <c:ext xmlns:c15="http://schemas.microsoft.com/office/drawing/2012/chart" uri="{CE6537A1-D6FC-4f65-9D91-7224C49458BB}">
                  <c15:layout>
                    <c:manualLayout>
                      <c:w val="5.1392453376840057E-2"/>
                      <c:h val="0.16196777486147565"/>
                    </c:manualLayout>
                  </c15:layout>
                </c:ext>
                <c:ext xmlns:c16="http://schemas.microsoft.com/office/drawing/2014/chart" uri="{C3380CC4-5D6E-409C-BE32-E72D297353CC}">
                  <c16:uniqueId val="{00000000-DCAD-432C-8FE6-B6E5EAE8A89C}"/>
                </c:ext>
              </c:extLst>
            </c:dLbl>
            <c:dLbl>
              <c:idx val="34"/>
              <c:layout>
                <c:manualLayout>
                  <c:x val="1.6309886822227883E-3"/>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5-4220-A8F0-D8B5AE5A8BA7}"/>
                </c:ext>
              </c:extLst>
            </c:dLbl>
            <c:dLbl>
              <c:idx val="35"/>
              <c:layout>
                <c:manualLayout>
                  <c:x val="-8.1549434111139428E-3"/>
                  <c:y val="-7.4074074074074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FC-4C28-8D7D-742A2183A043}"/>
                </c:ext>
              </c:extLst>
            </c:dLbl>
            <c:dLbl>
              <c:idx val="36"/>
              <c:layout>
                <c:manualLayout>
                  <c:x val="0"/>
                  <c:y val="9.2592592592592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99-48A7-A39A-F59387121D91}"/>
                </c:ext>
              </c:extLst>
            </c:dLbl>
            <c:dLbl>
              <c:idx val="37"/>
              <c:layout>
                <c:manualLayout>
                  <c:x val="-8.1549434111139428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C-4965-9B13-DF2695745CE2}"/>
                </c:ext>
              </c:extLst>
            </c:dLbl>
            <c:dLbl>
              <c:idx val="38"/>
              <c:layout>
                <c:manualLayout>
                  <c:x val="0"/>
                  <c:y val="9.2592592592592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C-4965-9B13-DF2695745CE2}"/>
                </c:ext>
              </c:extLst>
            </c:dLbl>
            <c:dLbl>
              <c:idx val="39"/>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E5-4F6B-88FB-72FDFDA43C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'F48'!$A$7:$A$46</c:f>
              <c:numCache>
                <c:formatCode>mmm\-yy</c:formatCode>
                <c:ptCount val="40"/>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numCache>
            </c:numRef>
          </c:cat>
          <c:val>
            <c:numRef>
              <c:f>'F48'!$C$7:$C$46</c:f>
              <c:numCache>
                <c:formatCode>0.00</c:formatCode>
                <c:ptCount val="40"/>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pt idx="32">
                  <c:v>40.463458110516932</c:v>
                </c:pt>
                <c:pt idx="33">
                  <c:v>39.485049833887047</c:v>
                </c:pt>
                <c:pt idx="34">
                  <c:v>38.696013289036543</c:v>
                </c:pt>
                <c:pt idx="35">
                  <c:v>43.421926910298993</c:v>
                </c:pt>
                <c:pt idx="36">
                  <c:v>38.971807628524047</c:v>
                </c:pt>
                <c:pt idx="37">
                  <c:v>43.338870431893689</c:v>
                </c:pt>
                <c:pt idx="38">
                  <c:v>41.67</c:v>
                </c:pt>
                <c:pt idx="39">
                  <c:v>39.161129568106311</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tx>
            <c:strRef>
              <c:f>[2]Jalisco!$H$2</c:f>
              <c:strCache>
                <c:ptCount val="1"/>
                <c:pt idx="0">
                  <c:v>Jalisco</c:v>
                </c:pt>
              </c:strCache>
            </c:strRef>
          </c:tx>
          <c:spPr>
            <a:solidFill>
              <a:srgbClr val="BDCFD6"/>
            </a:solidFill>
            <a:ln>
              <a:noFill/>
            </a:ln>
            <a:effectLst/>
          </c:spPr>
          <c:invertIfNegative val="0"/>
          <c:dPt>
            <c:idx val="0"/>
            <c:invertIfNegative val="0"/>
            <c:bubble3D val="0"/>
            <c:spPr>
              <a:solidFill>
                <a:srgbClr val="BDCFD6"/>
              </a:solidFill>
              <a:ln>
                <a:noFill/>
              </a:ln>
              <a:effectLst/>
            </c:spPr>
            <c:extLst>
              <c:ext xmlns:c16="http://schemas.microsoft.com/office/drawing/2014/chart" uri="{C3380CC4-5D6E-409C-BE32-E72D297353CC}">
                <c16:uniqueId val="{00000001-D2CF-431D-84FA-033687F8BD3E}"/>
              </c:ext>
            </c:extLst>
          </c:dPt>
          <c:dPt>
            <c:idx val="1"/>
            <c:invertIfNegative val="0"/>
            <c:bubble3D val="0"/>
            <c:spPr>
              <a:solidFill>
                <a:srgbClr val="BDCFD6"/>
              </a:solidFill>
              <a:ln>
                <a:noFill/>
              </a:ln>
              <a:effectLst/>
            </c:spPr>
            <c:extLst>
              <c:ext xmlns:c16="http://schemas.microsoft.com/office/drawing/2014/chart" uri="{C3380CC4-5D6E-409C-BE32-E72D297353CC}">
                <c16:uniqueId val="{00000003-D2CF-431D-84FA-033687F8BD3E}"/>
              </c:ext>
            </c:extLst>
          </c:dPt>
          <c:dPt>
            <c:idx val="2"/>
            <c:invertIfNegative val="0"/>
            <c:bubble3D val="0"/>
            <c:spPr>
              <a:solidFill>
                <a:srgbClr val="BDCFD6"/>
              </a:solidFill>
              <a:ln>
                <a:noFill/>
              </a:ln>
              <a:effectLst/>
            </c:spPr>
            <c:extLst>
              <c:ext xmlns:c16="http://schemas.microsoft.com/office/drawing/2014/chart" uri="{C3380CC4-5D6E-409C-BE32-E72D297353CC}">
                <c16:uniqueId val="{00000005-D2CF-431D-84FA-033687F8BD3E}"/>
              </c:ext>
            </c:extLst>
          </c:dPt>
          <c:dPt>
            <c:idx val="3"/>
            <c:invertIfNegative val="0"/>
            <c:bubble3D val="0"/>
            <c:spPr>
              <a:solidFill>
                <a:srgbClr val="BDCFD6"/>
              </a:solidFill>
              <a:ln>
                <a:noFill/>
              </a:ln>
              <a:effectLst/>
            </c:spPr>
            <c:extLst>
              <c:ext xmlns:c16="http://schemas.microsoft.com/office/drawing/2014/chart" uri="{C3380CC4-5D6E-409C-BE32-E72D297353CC}">
                <c16:uniqueId val="{00000007-D2CF-431D-84FA-033687F8BD3E}"/>
              </c:ext>
            </c:extLst>
          </c:dPt>
          <c:dPt>
            <c:idx val="4"/>
            <c:invertIfNegative val="0"/>
            <c:bubble3D val="0"/>
            <c:spPr>
              <a:solidFill>
                <a:srgbClr val="BDCFD6"/>
              </a:solidFill>
              <a:ln>
                <a:noFill/>
              </a:ln>
              <a:effectLst/>
            </c:spPr>
            <c:extLst>
              <c:ext xmlns:c16="http://schemas.microsoft.com/office/drawing/2014/chart" uri="{C3380CC4-5D6E-409C-BE32-E72D297353CC}">
                <c16:uniqueId val="{00000009-D2CF-431D-84FA-033687F8BD3E}"/>
              </c:ext>
            </c:extLst>
          </c:dPt>
          <c:dPt>
            <c:idx val="5"/>
            <c:invertIfNegative val="0"/>
            <c:bubble3D val="0"/>
            <c:spPr>
              <a:solidFill>
                <a:srgbClr val="7C878E"/>
              </a:solidFill>
              <a:ln>
                <a:noFill/>
              </a:ln>
              <a:effectLst/>
            </c:spPr>
            <c:extLst>
              <c:ext xmlns:c16="http://schemas.microsoft.com/office/drawing/2014/chart" uri="{C3380CC4-5D6E-409C-BE32-E72D297353CC}">
                <c16:uniqueId val="{0000000B-D2CF-431D-84FA-033687F8BD3E}"/>
              </c:ext>
            </c:extLst>
          </c:dPt>
          <c:dPt>
            <c:idx val="6"/>
            <c:invertIfNegative val="0"/>
            <c:bubble3D val="0"/>
            <c:spPr>
              <a:solidFill>
                <a:srgbClr val="BDCFD6"/>
              </a:solidFill>
              <a:ln>
                <a:noFill/>
              </a:ln>
              <a:effectLst/>
            </c:spPr>
            <c:extLst>
              <c:ext xmlns:c16="http://schemas.microsoft.com/office/drawing/2014/chart" uri="{C3380CC4-5D6E-409C-BE32-E72D297353CC}">
                <c16:uniqueId val="{0000000D-D2CF-431D-84FA-033687F8BD3E}"/>
              </c:ext>
            </c:extLst>
          </c:dPt>
          <c:dPt>
            <c:idx val="7"/>
            <c:invertIfNegative val="0"/>
            <c:bubble3D val="0"/>
            <c:extLst>
              <c:ext xmlns:c16="http://schemas.microsoft.com/office/drawing/2014/chart" uri="{C3380CC4-5D6E-409C-BE32-E72D297353CC}">
                <c16:uniqueId val="{0000000E-D2CF-431D-84FA-033687F8BD3E}"/>
              </c:ext>
            </c:extLst>
          </c:dPt>
          <c:dPt>
            <c:idx val="8"/>
            <c:invertIfNegative val="0"/>
            <c:bubble3D val="0"/>
            <c:spPr>
              <a:solidFill>
                <a:srgbClr val="BDCFD6"/>
              </a:solidFill>
              <a:ln>
                <a:noFill/>
              </a:ln>
              <a:effectLst/>
            </c:spPr>
            <c:extLst>
              <c:ext xmlns:c16="http://schemas.microsoft.com/office/drawing/2014/chart" uri="{C3380CC4-5D6E-409C-BE32-E72D297353CC}">
                <c16:uniqueId val="{00000010-D2CF-431D-84FA-033687F8BD3E}"/>
              </c:ext>
            </c:extLst>
          </c:dPt>
          <c:dPt>
            <c:idx val="9"/>
            <c:invertIfNegative val="0"/>
            <c:bubble3D val="0"/>
            <c:spPr>
              <a:solidFill>
                <a:srgbClr val="BDCFD6"/>
              </a:solidFill>
              <a:ln>
                <a:noFill/>
              </a:ln>
              <a:effectLst/>
            </c:spPr>
            <c:extLst>
              <c:ext xmlns:c16="http://schemas.microsoft.com/office/drawing/2014/chart" uri="{C3380CC4-5D6E-409C-BE32-E72D297353CC}">
                <c16:uniqueId val="{00000012-D2CF-431D-84FA-033687F8BD3E}"/>
              </c:ext>
            </c:extLst>
          </c:dPt>
          <c:dPt>
            <c:idx val="10"/>
            <c:invertIfNegative val="0"/>
            <c:bubble3D val="0"/>
            <c:spPr>
              <a:solidFill>
                <a:srgbClr val="BDCFD6"/>
              </a:solidFill>
              <a:ln>
                <a:noFill/>
              </a:ln>
              <a:effectLst/>
            </c:spPr>
            <c:extLst>
              <c:ext xmlns:c16="http://schemas.microsoft.com/office/drawing/2014/chart" uri="{C3380CC4-5D6E-409C-BE32-E72D297353CC}">
                <c16:uniqueId val="{00000014-D2CF-431D-84FA-033687F8BD3E}"/>
              </c:ext>
            </c:extLst>
          </c:dPt>
          <c:dPt>
            <c:idx val="11"/>
            <c:invertIfNegative val="0"/>
            <c:bubble3D val="0"/>
            <c:spPr>
              <a:solidFill>
                <a:srgbClr val="BDCFD6"/>
              </a:solidFill>
              <a:ln>
                <a:noFill/>
              </a:ln>
              <a:effectLst/>
            </c:spPr>
            <c:extLst>
              <c:ext xmlns:c16="http://schemas.microsoft.com/office/drawing/2014/chart" uri="{C3380CC4-5D6E-409C-BE32-E72D297353CC}">
                <c16:uniqueId val="{00000016-D2CF-431D-84FA-033687F8BD3E}"/>
              </c:ext>
            </c:extLst>
          </c:dPt>
          <c:dPt>
            <c:idx val="12"/>
            <c:invertIfNegative val="0"/>
            <c:bubble3D val="0"/>
            <c:spPr>
              <a:solidFill>
                <a:srgbClr val="BDCFD6"/>
              </a:solidFill>
              <a:ln>
                <a:noFill/>
              </a:ln>
              <a:effectLst/>
            </c:spPr>
            <c:extLst>
              <c:ext xmlns:c16="http://schemas.microsoft.com/office/drawing/2014/chart" uri="{C3380CC4-5D6E-409C-BE32-E72D297353CC}">
                <c16:uniqueId val="{00000018-D2CF-431D-84FA-033687F8BD3E}"/>
              </c:ext>
            </c:extLst>
          </c:dPt>
          <c:dPt>
            <c:idx val="13"/>
            <c:invertIfNegative val="0"/>
            <c:bubble3D val="0"/>
            <c:spPr>
              <a:solidFill>
                <a:srgbClr val="BDCFD6"/>
              </a:solidFill>
              <a:ln>
                <a:noFill/>
              </a:ln>
              <a:effectLst/>
            </c:spPr>
            <c:extLst>
              <c:ext xmlns:c16="http://schemas.microsoft.com/office/drawing/2014/chart" uri="{C3380CC4-5D6E-409C-BE32-E72D297353CC}">
                <c16:uniqueId val="{0000001A-D2CF-431D-84FA-033687F8BD3E}"/>
              </c:ext>
            </c:extLst>
          </c:dPt>
          <c:dPt>
            <c:idx val="14"/>
            <c:invertIfNegative val="0"/>
            <c:bubble3D val="0"/>
            <c:spPr>
              <a:solidFill>
                <a:srgbClr val="BDCFD6"/>
              </a:solidFill>
              <a:ln>
                <a:noFill/>
              </a:ln>
              <a:effectLst/>
            </c:spPr>
            <c:extLst>
              <c:ext xmlns:c16="http://schemas.microsoft.com/office/drawing/2014/chart" uri="{C3380CC4-5D6E-409C-BE32-E72D297353CC}">
                <c16:uniqueId val="{0000001C-D2CF-431D-84FA-033687F8BD3E}"/>
              </c:ext>
            </c:extLst>
          </c:dPt>
          <c:dPt>
            <c:idx val="15"/>
            <c:invertIfNegative val="0"/>
            <c:bubble3D val="0"/>
            <c:spPr>
              <a:solidFill>
                <a:srgbClr val="BDCFD6"/>
              </a:solidFill>
              <a:ln>
                <a:noFill/>
              </a:ln>
              <a:effectLst/>
            </c:spPr>
            <c:extLst>
              <c:ext xmlns:c16="http://schemas.microsoft.com/office/drawing/2014/chart" uri="{C3380CC4-5D6E-409C-BE32-E72D297353CC}">
                <c16:uniqueId val="{0000001E-D2CF-431D-84FA-033687F8BD3E}"/>
              </c:ext>
            </c:extLst>
          </c:dPt>
          <c:dPt>
            <c:idx val="16"/>
            <c:invertIfNegative val="0"/>
            <c:bubble3D val="0"/>
            <c:spPr>
              <a:solidFill>
                <a:srgbClr val="BDCFD6"/>
              </a:solidFill>
              <a:ln>
                <a:noFill/>
              </a:ln>
              <a:effectLst/>
            </c:spPr>
            <c:extLst>
              <c:ext xmlns:c16="http://schemas.microsoft.com/office/drawing/2014/chart" uri="{C3380CC4-5D6E-409C-BE32-E72D297353CC}">
                <c16:uniqueId val="{00000020-D2CF-431D-84FA-033687F8BD3E}"/>
              </c:ext>
            </c:extLst>
          </c:dPt>
          <c:dPt>
            <c:idx val="17"/>
            <c:invertIfNegative val="0"/>
            <c:bubble3D val="0"/>
            <c:spPr>
              <a:solidFill>
                <a:srgbClr val="7C878E"/>
              </a:solidFill>
              <a:ln>
                <a:noFill/>
              </a:ln>
              <a:effectLst/>
            </c:spPr>
            <c:extLst>
              <c:ext xmlns:c16="http://schemas.microsoft.com/office/drawing/2014/chart" uri="{C3380CC4-5D6E-409C-BE32-E72D297353CC}">
                <c16:uniqueId val="{00000022-D2CF-431D-84FA-033687F8BD3E}"/>
              </c:ext>
            </c:extLst>
          </c:dPt>
          <c:dPt>
            <c:idx val="18"/>
            <c:invertIfNegative val="0"/>
            <c:bubble3D val="0"/>
            <c:spPr>
              <a:solidFill>
                <a:srgbClr val="BDCFD6"/>
              </a:solidFill>
              <a:ln>
                <a:noFill/>
              </a:ln>
              <a:effectLst/>
            </c:spPr>
            <c:extLst>
              <c:ext xmlns:c16="http://schemas.microsoft.com/office/drawing/2014/chart" uri="{C3380CC4-5D6E-409C-BE32-E72D297353CC}">
                <c16:uniqueId val="{00000024-D2CF-431D-84FA-033687F8BD3E}"/>
              </c:ext>
            </c:extLst>
          </c:dPt>
          <c:dPt>
            <c:idx val="19"/>
            <c:invertIfNegative val="0"/>
            <c:bubble3D val="0"/>
            <c:extLst>
              <c:ext xmlns:c16="http://schemas.microsoft.com/office/drawing/2014/chart" uri="{C3380CC4-5D6E-409C-BE32-E72D297353CC}">
                <c16:uniqueId val="{00000025-D2CF-431D-84FA-033687F8BD3E}"/>
              </c:ext>
            </c:extLst>
          </c:dPt>
          <c:dPt>
            <c:idx val="20"/>
            <c:invertIfNegative val="0"/>
            <c:bubble3D val="0"/>
            <c:spPr>
              <a:solidFill>
                <a:srgbClr val="BDCFD6"/>
              </a:solidFill>
              <a:ln>
                <a:noFill/>
              </a:ln>
              <a:effectLst/>
            </c:spPr>
            <c:extLst>
              <c:ext xmlns:c16="http://schemas.microsoft.com/office/drawing/2014/chart" uri="{C3380CC4-5D6E-409C-BE32-E72D297353CC}">
                <c16:uniqueId val="{00000027-D2CF-431D-84FA-033687F8BD3E}"/>
              </c:ext>
            </c:extLst>
          </c:dPt>
          <c:dPt>
            <c:idx val="21"/>
            <c:invertIfNegative val="0"/>
            <c:bubble3D val="0"/>
            <c:spPr>
              <a:solidFill>
                <a:srgbClr val="BDCFD6"/>
              </a:solidFill>
              <a:ln>
                <a:noFill/>
              </a:ln>
              <a:effectLst/>
            </c:spPr>
            <c:extLst>
              <c:ext xmlns:c16="http://schemas.microsoft.com/office/drawing/2014/chart" uri="{C3380CC4-5D6E-409C-BE32-E72D297353CC}">
                <c16:uniqueId val="{00000029-D2CF-431D-84FA-033687F8BD3E}"/>
              </c:ext>
            </c:extLst>
          </c:dPt>
          <c:dPt>
            <c:idx val="22"/>
            <c:invertIfNegative val="0"/>
            <c:bubble3D val="0"/>
            <c:spPr>
              <a:solidFill>
                <a:srgbClr val="BDCFD6"/>
              </a:solidFill>
              <a:ln>
                <a:noFill/>
              </a:ln>
              <a:effectLst/>
            </c:spPr>
            <c:extLst>
              <c:ext xmlns:c16="http://schemas.microsoft.com/office/drawing/2014/chart" uri="{C3380CC4-5D6E-409C-BE32-E72D297353CC}">
                <c16:uniqueId val="{0000002B-D2CF-431D-84FA-033687F8BD3E}"/>
              </c:ext>
            </c:extLst>
          </c:dPt>
          <c:dPt>
            <c:idx val="23"/>
            <c:invertIfNegative val="0"/>
            <c:bubble3D val="0"/>
            <c:spPr>
              <a:solidFill>
                <a:srgbClr val="BDCFD6"/>
              </a:solidFill>
              <a:ln>
                <a:noFill/>
              </a:ln>
              <a:effectLst/>
            </c:spPr>
            <c:extLst>
              <c:ext xmlns:c16="http://schemas.microsoft.com/office/drawing/2014/chart" uri="{C3380CC4-5D6E-409C-BE32-E72D297353CC}">
                <c16:uniqueId val="{0000002D-D2CF-431D-84FA-033687F8BD3E}"/>
              </c:ext>
            </c:extLst>
          </c:dPt>
          <c:dPt>
            <c:idx val="24"/>
            <c:invertIfNegative val="0"/>
            <c:bubble3D val="0"/>
            <c:spPr>
              <a:solidFill>
                <a:srgbClr val="BDCFD6"/>
              </a:solidFill>
              <a:ln>
                <a:noFill/>
              </a:ln>
              <a:effectLst/>
            </c:spPr>
            <c:extLst>
              <c:ext xmlns:c16="http://schemas.microsoft.com/office/drawing/2014/chart" uri="{C3380CC4-5D6E-409C-BE32-E72D297353CC}">
                <c16:uniqueId val="{0000002F-D2CF-431D-84FA-033687F8BD3E}"/>
              </c:ext>
            </c:extLst>
          </c:dPt>
          <c:dPt>
            <c:idx val="25"/>
            <c:invertIfNegative val="0"/>
            <c:bubble3D val="0"/>
            <c:spPr>
              <a:solidFill>
                <a:srgbClr val="BDCFD6"/>
              </a:solidFill>
              <a:ln>
                <a:noFill/>
              </a:ln>
              <a:effectLst/>
            </c:spPr>
            <c:extLst>
              <c:ext xmlns:c16="http://schemas.microsoft.com/office/drawing/2014/chart" uri="{C3380CC4-5D6E-409C-BE32-E72D297353CC}">
                <c16:uniqueId val="{00000031-D2CF-431D-84FA-033687F8BD3E}"/>
              </c:ext>
            </c:extLst>
          </c:dPt>
          <c:dPt>
            <c:idx val="26"/>
            <c:invertIfNegative val="0"/>
            <c:bubble3D val="0"/>
            <c:spPr>
              <a:solidFill>
                <a:srgbClr val="BDCFD6"/>
              </a:solidFill>
              <a:ln>
                <a:noFill/>
              </a:ln>
              <a:effectLst/>
            </c:spPr>
            <c:extLst>
              <c:ext xmlns:c16="http://schemas.microsoft.com/office/drawing/2014/chart" uri="{C3380CC4-5D6E-409C-BE32-E72D297353CC}">
                <c16:uniqueId val="{00000033-D2CF-431D-84FA-033687F8BD3E}"/>
              </c:ext>
            </c:extLst>
          </c:dPt>
          <c:dPt>
            <c:idx val="27"/>
            <c:invertIfNegative val="0"/>
            <c:bubble3D val="0"/>
            <c:spPr>
              <a:solidFill>
                <a:srgbClr val="BDCFD6"/>
              </a:solidFill>
              <a:ln>
                <a:noFill/>
              </a:ln>
              <a:effectLst/>
            </c:spPr>
            <c:extLst>
              <c:ext xmlns:c16="http://schemas.microsoft.com/office/drawing/2014/chart" uri="{C3380CC4-5D6E-409C-BE32-E72D297353CC}">
                <c16:uniqueId val="{00000035-D2CF-431D-84FA-033687F8BD3E}"/>
              </c:ext>
            </c:extLst>
          </c:dPt>
          <c:dPt>
            <c:idx val="28"/>
            <c:invertIfNegative val="0"/>
            <c:bubble3D val="0"/>
            <c:spPr>
              <a:solidFill>
                <a:srgbClr val="BDCFD6"/>
              </a:solidFill>
              <a:ln>
                <a:noFill/>
              </a:ln>
              <a:effectLst/>
            </c:spPr>
            <c:extLst>
              <c:ext xmlns:c16="http://schemas.microsoft.com/office/drawing/2014/chart" uri="{C3380CC4-5D6E-409C-BE32-E72D297353CC}">
                <c16:uniqueId val="{00000037-D2CF-431D-84FA-033687F8BD3E}"/>
              </c:ext>
            </c:extLst>
          </c:dPt>
          <c:dPt>
            <c:idx val="29"/>
            <c:invertIfNegative val="0"/>
            <c:bubble3D val="0"/>
            <c:spPr>
              <a:solidFill>
                <a:srgbClr val="7C878E"/>
              </a:solidFill>
              <a:ln>
                <a:noFill/>
              </a:ln>
              <a:effectLst/>
            </c:spPr>
            <c:extLst>
              <c:ext xmlns:c16="http://schemas.microsoft.com/office/drawing/2014/chart" uri="{C3380CC4-5D6E-409C-BE32-E72D297353CC}">
                <c16:uniqueId val="{00000039-D2CF-431D-84FA-033687F8BD3E}"/>
              </c:ext>
            </c:extLst>
          </c:dPt>
          <c:dPt>
            <c:idx val="30"/>
            <c:invertIfNegative val="0"/>
            <c:bubble3D val="0"/>
            <c:spPr>
              <a:solidFill>
                <a:srgbClr val="BDCFD6"/>
              </a:solidFill>
              <a:ln>
                <a:noFill/>
              </a:ln>
              <a:effectLst/>
            </c:spPr>
            <c:extLst>
              <c:ext xmlns:c16="http://schemas.microsoft.com/office/drawing/2014/chart" uri="{C3380CC4-5D6E-409C-BE32-E72D297353CC}">
                <c16:uniqueId val="{0000003B-D2CF-431D-84FA-033687F8BD3E}"/>
              </c:ext>
            </c:extLst>
          </c:dPt>
          <c:dPt>
            <c:idx val="31"/>
            <c:invertIfNegative val="0"/>
            <c:bubble3D val="0"/>
            <c:extLst>
              <c:ext xmlns:c16="http://schemas.microsoft.com/office/drawing/2014/chart" uri="{C3380CC4-5D6E-409C-BE32-E72D297353CC}">
                <c16:uniqueId val="{0000003C-D2CF-431D-84FA-033687F8BD3E}"/>
              </c:ext>
            </c:extLst>
          </c:dPt>
          <c:dPt>
            <c:idx val="32"/>
            <c:invertIfNegative val="0"/>
            <c:bubble3D val="0"/>
            <c:spPr>
              <a:solidFill>
                <a:srgbClr val="BDCFD6"/>
              </a:solidFill>
              <a:ln>
                <a:noFill/>
              </a:ln>
              <a:effectLst/>
            </c:spPr>
            <c:extLst>
              <c:ext xmlns:c16="http://schemas.microsoft.com/office/drawing/2014/chart" uri="{C3380CC4-5D6E-409C-BE32-E72D297353CC}">
                <c16:uniqueId val="{0000003E-D2CF-431D-84FA-033687F8BD3E}"/>
              </c:ext>
            </c:extLst>
          </c:dPt>
          <c:dPt>
            <c:idx val="33"/>
            <c:invertIfNegative val="0"/>
            <c:bubble3D val="0"/>
            <c:spPr>
              <a:solidFill>
                <a:srgbClr val="BDCFD6"/>
              </a:solidFill>
              <a:ln>
                <a:noFill/>
              </a:ln>
              <a:effectLst/>
            </c:spPr>
            <c:extLst>
              <c:ext xmlns:c16="http://schemas.microsoft.com/office/drawing/2014/chart" uri="{C3380CC4-5D6E-409C-BE32-E72D297353CC}">
                <c16:uniqueId val="{00000040-D2CF-431D-84FA-033687F8BD3E}"/>
              </c:ext>
            </c:extLst>
          </c:dPt>
          <c:dPt>
            <c:idx val="34"/>
            <c:invertIfNegative val="0"/>
            <c:bubble3D val="0"/>
            <c:spPr>
              <a:solidFill>
                <a:srgbClr val="BDCFD6"/>
              </a:solidFill>
              <a:ln>
                <a:noFill/>
              </a:ln>
              <a:effectLst/>
            </c:spPr>
            <c:extLst>
              <c:ext xmlns:c16="http://schemas.microsoft.com/office/drawing/2014/chart" uri="{C3380CC4-5D6E-409C-BE32-E72D297353CC}">
                <c16:uniqueId val="{00000042-D2CF-431D-84FA-033687F8BD3E}"/>
              </c:ext>
            </c:extLst>
          </c:dPt>
          <c:dPt>
            <c:idx val="35"/>
            <c:invertIfNegative val="0"/>
            <c:bubble3D val="0"/>
            <c:spPr>
              <a:solidFill>
                <a:srgbClr val="BDCFD6"/>
              </a:solidFill>
              <a:ln>
                <a:noFill/>
              </a:ln>
              <a:effectLst/>
            </c:spPr>
            <c:extLst>
              <c:ext xmlns:c16="http://schemas.microsoft.com/office/drawing/2014/chart" uri="{C3380CC4-5D6E-409C-BE32-E72D297353CC}">
                <c16:uniqueId val="{00000044-D2CF-431D-84FA-033687F8BD3E}"/>
              </c:ext>
            </c:extLst>
          </c:dPt>
          <c:dPt>
            <c:idx val="36"/>
            <c:invertIfNegative val="0"/>
            <c:bubble3D val="0"/>
            <c:spPr>
              <a:solidFill>
                <a:srgbClr val="BDCFD6"/>
              </a:solidFill>
              <a:ln>
                <a:noFill/>
              </a:ln>
              <a:effectLst/>
            </c:spPr>
            <c:extLst>
              <c:ext xmlns:c16="http://schemas.microsoft.com/office/drawing/2014/chart" uri="{C3380CC4-5D6E-409C-BE32-E72D297353CC}">
                <c16:uniqueId val="{00000046-D2CF-431D-84FA-033687F8BD3E}"/>
              </c:ext>
            </c:extLst>
          </c:dPt>
          <c:dPt>
            <c:idx val="37"/>
            <c:invertIfNegative val="0"/>
            <c:bubble3D val="0"/>
            <c:spPr>
              <a:solidFill>
                <a:srgbClr val="BDCFD6"/>
              </a:solidFill>
              <a:ln>
                <a:noFill/>
              </a:ln>
              <a:effectLst/>
            </c:spPr>
            <c:extLst>
              <c:ext xmlns:c16="http://schemas.microsoft.com/office/drawing/2014/chart" uri="{C3380CC4-5D6E-409C-BE32-E72D297353CC}">
                <c16:uniqueId val="{00000048-D2CF-431D-84FA-033687F8BD3E}"/>
              </c:ext>
            </c:extLst>
          </c:dPt>
          <c:dPt>
            <c:idx val="38"/>
            <c:invertIfNegative val="0"/>
            <c:bubble3D val="0"/>
            <c:spPr>
              <a:solidFill>
                <a:srgbClr val="BDCFD6"/>
              </a:solidFill>
              <a:ln>
                <a:noFill/>
              </a:ln>
              <a:effectLst/>
            </c:spPr>
            <c:extLst>
              <c:ext xmlns:c16="http://schemas.microsoft.com/office/drawing/2014/chart" uri="{C3380CC4-5D6E-409C-BE32-E72D297353CC}">
                <c16:uniqueId val="{0000004A-D2CF-431D-84FA-033687F8BD3E}"/>
              </c:ext>
            </c:extLst>
          </c:dPt>
          <c:dPt>
            <c:idx val="39"/>
            <c:invertIfNegative val="0"/>
            <c:bubble3D val="0"/>
            <c:spPr>
              <a:solidFill>
                <a:srgbClr val="BDCFD6"/>
              </a:solidFill>
              <a:ln>
                <a:noFill/>
              </a:ln>
              <a:effectLst/>
            </c:spPr>
            <c:extLst>
              <c:ext xmlns:c16="http://schemas.microsoft.com/office/drawing/2014/chart" uri="{C3380CC4-5D6E-409C-BE32-E72D297353CC}">
                <c16:uniqueId val="{0000004C-D2CF-431D-84FA-033687F8BD3E}"/>
              </c:ext>
            </c:extLst>
          </c:dPt>
          <c:dPt>
            <c:idx val="40"/>
            <c:invertIfNegative val="0"/>
            <c:bubble3D val="0"/>
            <c:spPr>
              <a:solidFill>
                <a:srgbClr val="BDCFD6"/>
              </a:solidFill>
              <a:ln>
                <a:noFill/>
              </a:ln>
              <a:effectLst/>
            </c:spPr>
            <c:extLst>
              <c:ext xmlns:c16="http://schemas.microsoft.com/office/drawing/2014/chart" uri="{C3380CC4-5D6E-409C-BE32-E72D297353CC}">
                <c16:uniqueId val="{0000004E-D2CF-431D-84FA-033687F8BD3E}"/>
              </c:ext>
            </c:extLst>
          </c:dPt>
          <c:dPt>
            <c:idx val="41"/>
            <c:invertIfNegative val="0"/>
            <c:bubble3D val="0"/>
            <c:spPr>
              <a:solidFill>
                <a:srgbClr val="7C878E"/>
              </a:solidFill>
              <a:ln>
                <a:noFill/>
              </a:ln>
              <a:effectLst/>
            </c:spPr>
            <c:extLst>
              <c:ext xmlns:c16="http://schemas.microsoft.com/office/drawing/2014/chart" uri="{C3380CC4-5D6E-409C-BE32-E72D297353CC}">
                <c16:uniqueId val="{00000050-D2CF-431D-84FA-033687F8BD3E}"/>
              </c:ext>
            </c:extLst>
          </c:dPt>
          <c:dPt>
            <c:idx val="42"/>
            <c:invertIfNegative val="0"/>
            <c:bubble3D val="0"/>
            <c:spPr>
              <a:solidFill>
                <a:srgbClr val="BDCFD6"/>
              </a:solidFill>
              <a:ln>
                <a:noFill/>
              </a:ln>
              <a:effectLst/>
            </c:spPr>
            <c:extLst>
              <c:ext xmlns:c16="http://schemas.microsoft.com/office/drawing/2014/chart" uri="{C3380CC4-5D6E-409C-BE32-E72D297353CC}">
                <c16:uniqueId val="{00000052-D2CF-431D-84FA-033687F8BD3E}"/>
              </c:ext>
            </c:extLst>
          </c:dPt>
          <c:dPt>
            <c:idx val="43"/>
            <c:invertIfNegative val="0"/>
            <c:bubble3D val="0"/>
            <c:extLst>
              <c:ext xmlns:c16="http://schemas.microsoft.com/office/drawing/2014/chart" uri="{C3380CC4-5D6E-409C-BE32-E72D297353CC}">
                <c16:uniqueId val="{00000053-D2CF-431D-84FA-033687F8BD3E}"/>
              </c:ext>
            </c:extLst>
          </c:dPt>
          <c:dPt>
            <c:idx val="44"/>
            <c:invertIfNegative val="0"/>
            <c:bubble3D val="0"/>
            <c:spPr>
              <a:solidFill>
                <a:srgbClr val="BDCFD6"/>
              </a:solidFill>
              <a:ln>
                <a:noFill/>
              </a:ln>
              <a:effectLst/>
            </c:spPr>
            <c:extLst>
              <c:ext xmlns:c16="http://schemas.microsoft.com/office/drawing/2014/chart" uri="{C3380CC4-5D6E-409C-BE32-E72D297353CC}">
                <c16:uniqueId val="{00000055-D2CF-431D-84FA-033687F8BD3E}"/>
              </c:ext>
            </c:extLst>
          </c:dPt>
          <c:dPt>
            <c:idx val="45"/>
            <c:invertIfNegative val="0"/>
            <c:bubble3D val="0"/>
            <c:spPr>
              <a:solidFill>
                <a:srgbClr val="BDCFD6"/>
              </a:solidFill>
              <a:ln>
                <a:noFill/>
              </a:ln>
              <a:effectLst/>
            </c:spPr>
            <c:extLst>
              <c:ext xmlns:c16="http://schemas.microsoft.com/office/drawing/2014/chart" uri="{C3380CC4-5D6E-409C-BE32-E72D297353CC}">
                <c16:uniqueId val="{00000057-D2CF-431D-84FA-033687F8BD3E}"/>
              </c:ext>
            </c:extLst>
          </c:dPt>
          <c:dPt>
            <c:idx val="46"/>
            <c:invertIfNegative val="0"/>
            <c:bubble3D val="0"/>
            <c:spPr>
              <a:solidFill>
                <a:srgbClr val="BDCFD6"/>
              </a:solidFill>
              <a:ln>
                <a:noFill/>
              </a:ln>
              <a:effectLst/>
            </c:spPr>
            <c:extLst>
              <c:ext xmlns:c16="http://schemas.microsoft.com/office/drawing/2014/chart" uri="{C3380CC4-5D6E-409C-BE32-E72D297353CC}">
                <c16:uniqueId val="{00000059-D2CF-431D-84FA-033687F8BD3E}"/>
              </c:ext>
            </c:extLst>
          </c:dPt>
          <c:dPt>
            <c:idx val="47"/>
            <c:invertIfNegative val="0"/>
            <c:bubble3D val="0"/>
            <c:spPr>
              <a:solidFill>
                <a:srgbClr val="BDCFD6"/>
              </a:solidFill>
              <a:ln>
                <a:noFill/>
              </a:ln>
              <a:effectLst/>
            </c:spPr>
            <c:extLst>
              <c:ext xmlns:c16="http://schemas.microsoft.com/office/drawing/2014/chart" uri="{C3380CC4-5D6E-409C-BE32-E72D297353CC}">
                <c16:uniqueId val="{0000005B-D2CF-431D-84FA-033687F8BD3E}"/>
              </c:ext>
            </c:extLst>
          </c:dPt>
          <c:dPt>
            <c:idx val="48"/>
            <c:invertIfNegative val="0"/>
            <c:bubble3D val="0"/>
            <c:spPr>
              <a:solidFill>
                <a:srgbClr val="BDCFD6"/>
              </a:solidFill>
              <a:ln>
                <a:noFill/>
              </a:ln>
              <a:effectLst/>
            </c:spPr>
            <c:extLst>
              <c:ext xmlns:c16="http://schemas.microsoft.com/office/drawing/2014/chart" uri="{C3380CC4-5D6E-409C-BE32-E72D297353CC}">
                <c16:uniqueId val="{0000005D-D2CF-431D-84FA-033687F8BD3E}"/>
              </c:ext>
            </c:extLst>
          </c:dPt>
          <c:dPt>
            <c:idx val="49"/>
            <c:invertIfNegative val="0"/>
            <c:bubble3D val="0"/>
            <c:spPr>
              <a:solidFill>
                <a:srgbClr val="BDCFD6"/>
              </a:solidFill>
              <a:ln>
                <a:noFill/>
              </a:ln>
              <a:effectLst/>
            </c:spPr>
            <c:extLst>
              <c:ext xmlns:c16="http://schemas.microsoft.com/office/drawing/2014/chart" uri="{C3380CC4-5D6E-409C-BE32-E72D297353CC}">
                <c16:uniqueId val="{0000005F-D2CF-431D-84FA-033687F8BD3E}"/>
              </c:ext>
            </c:extLst>
          </c:dPt>
          <c:dPt>
            <c:idx val="50"/>
            <c:invertIfNegative val="0"/>
            <c:bubble3D val="0"/>
            <c:spPr>
              <a:solidFill>
                <a:srgbClr val="BDCFD6"/>
              </a:solidFill>
              <a:ln>
                <a:noFill/>
              </a:ln>
              <a:effectLst/>
            </c:spPr>
            <c:extLst>
              <c:ext xmlns:c16="http://schemas.microsoft.com/office/drawing/2014/chart" uri="{C3380CC4-5D6E-409C-BE32-E72D297353CC}">
                <c16:uniqueId val="{00000061-D2CF-431D-84FA-033687F8BD3E}"/>
              </c:ext>
            </c:extLst>
          </c:dPt>
          <c:dPt>
            <c:idx val="51"/>
            <c:invertIfNegative val="0"/>
            <c:bubble3D val="0"/>
            <c:spPr>
              <a:solidFill>
                <a:srgbClr val="BDCFD6"/>
              </a:solidFill>
              <a:ln>
                <a:noFill/>
              </a:ln>
              <a:effectLst/>
            </c:spPr>
            <c:extLst>
              <c:ext xmlns:c16="http://schemas.microsoft.com/office/drawing/2014/chart" uri="{C3380CC4-5D6E-409C-BE32-E72D297353CC}">
                <c16:uniqueId val="{00000063-D2CF-431D-84FA-033687F8BD3E}"/>
              </c:ext>
            </c:extLst>
          </c:dPt>
          <c:dPt>
            <c:idx val="52"/>
            <c:invertIfNegative val="0"/>
            <c:bubble3D val="0"/>
            <c:spPr>
              <a:solidFill>
                <a:srgbClr val="BDCFD6"/>
              </a:solidFill>
              <a:ln>
                <a:noFill/>
              </a:ln>
              <a:effectLst/>
            </c:spPr>
            <c:extLst>
              <c:ext xmlns:c16="http://schemas.microsoft.com/office/drawing/2014/chart" uri="{C3380CC4-5D6E-409C-BE32-E72D297353CC}">
                <c16:uniqueId val="{00000065-D2CF-431D-84FA-033687F8BD3E}"/>
              </c:ext>
            </c:extLst>
          </c:dPt>
          <c:dPt>
            <c:idx val="53"/>
            <c:invertIfNegative val="0"/>
            <c:bubble3D val="0"/>
            <c:spPr>
              <a:solidFill>
                <a:srgbClr val="7C878E"/>
              </a:solidFill>
              <a:ln>
                <a:noFill/>
              </a:ln>
              <a:effectLst/>
            </c:spPr>
            <c:extLst>
              <c:ext xmlns:c16="http://schemas.microsoft.com/office/drawing/2014/chart" uri="{C3380CC4-5D6E-409C-BE32-E72D297353CC}">
                <c16:uniqueId val="{00000067-D2CF-431D-84FA-033687F8BD3E}"/>
              </c:ext>
            </c:extLst>
          </c:dPt>
          <c:dPt>
            <c:idx val="54"/>
            <c:invertIfNegative val="0"/>
            <c:bubble3D val="0"/>
            <c:spPr>
              <a:solidFill>
                <a:srgbClr val="BDCFD6"/>
              </a:solidFill>
              <a:ln>
                <a:noFill/>
              </a:ln>
              <a:effectLst/>
            </c:spPr>
            <c:extLst>
              <c:ext xmlns:c16="http://schemas.microsoft.com/office/drawing/2014/chart" uri="{C3380CC4-5D6E-409C-BE32-E72D297353CC}">
                <c16:uniqueId val="{00000069-D2CF-431D-84FA-033687F8BD3E}"/>
              </c:ext>
            </c:extLst>
          </c:dPt>
          <c:dPt>
            <c:idx val="56"/>
            <c:invertIfNegative val="0"/>
            <c:bubble3D val="0"/>
            <c:spPr>
              <a:solidFill>
                <a:srgbClr val="BDCFD6"/>
              </a:solidFill>
              <a:ln>
                <a:noFill/>
              </a:ln>
              <a:effectLst/>
            </c:spPr>
            <c:extLst>
              <c:ext xmlns:c16="http://schemas.microsoft.com/office/drawing/2014/chart" uri="{C3380CC4-5D6E-409C-BE32-E72D297353CC}">
                <c16:uniqueId val="{0000006B-D2CF-431D-84FA-033687F8BD3E}"/>
              </c:ext>
            </c:extLst>
          </c:dPt>
          <c:dPt>
            <c:idx val="57"/>
            <c:invertIfNegative val="0"/>
            <c:bubble3D val="0"/>
            <c:spPr>
              <a:solidFill>
                <a:srgbClr val="BDCFD6"/>
              </a:solidFill>
              <a:ln>
                <a:noFill/>
              </a:ln>
              <a:effectLst/>
            </c:spPr>
            <c:extLst>
              <c:ext xmlns:c16="http://schemas.microsoft.com/office/drawing/2014/chart" uri="{C3380CC4-5D6E-409C-BE32-E72D297353CC}">
                <c16:uniqueId val="{0000006D-D2CF-431D-84FA-033687F8BD3E}"/>
              </c:ext>
            </c:extLst>
          </c:dPt>
          <c:dPt>
            <c:idx val="58"/>
            <c:invertIfNegative val="0"/>
            <c:bubble3D val="0"/>
            <c:spPr>
              <a:solidFill>
                <a:srgbClr val="BDCFD6"/>
              </a:solidFill>
              <a:ln>
                <a:noFill/>
              </a:ln>
              <a:effectLst/>
            </c:spPr>
            <c:extLst>
              <c:ext xmlns:c16="http://schemas.microsoft.com/office/drawing/2014/chart" uri="{C3380CC4-5D6E-409C-BE32-E72D297353CC}">
                <c16:uniqueId val="{0000006F-D2CF-431D-84FA-033687F8BD3E}"/>
              </c:ext>
            </c:extLst>
          </c:dPt>
          <c:dPt>
            <c:idx val="59"/>
            <c:invertIfNegative val="0"/>
            <c:bubble3D val="0"/>
            <c:spPr>
              <a:solidFill>
                <a:srgbClr val="BDCFD6"/>
              </a:solidFill>
              <a:ln>
                <a:noFill/>
              </a:ln>
              <a:effectLst/>
            </c:spPr>
            <c:extLst>
              <c:ext xmlns:c16="http://schemas.microsoft.com/office/drawing/2014/chart" uri="{C3380CC4-5D6E-409C-BE32-E72D297353CC}">
                <c16:uniqueId val="{00000071-D2CF-431D-84FA-033687F8BD3E}"/>
              </c:ext>
            </c:extLst>
          </c:dPt>
          <c:dPt>
            <c:idx val="60"/>
            <c:invertIfNegative val="0"/>
            <c:bubble3D val="0"/>
            <c:spPr>
              <a:solidFill>
                <a:srgbClr val="BDCFD6"/>
              </a:solidFill>
              <a:ln>
                <a:noFill/>
              </a:ln>
              <a:effectLst/>
            </c:spPr>
            <c:extLst>
              <c:ext xmlns:c16="http://schemas.microsoft.com/office/drawing/2014/chart" uri="{C3380CC4-5D6E-409C-BE32-E72D297353CC}">
                <c16:uniqueId val="{00000073-D2CF-431D-84FA-033687F8BD3E}"/>
              </c:ext>
            </c:extLst>
          </c:dPt>
          <c:dPt>
            <c:idx val="61"/>
            <c:invertIfNegative val="0"/>
            <c:bubble3D val="0"/>
            <c:spPr>
              <a:solidFill>
                <a:srgbClr val="BDCFD6"/>
              </a:solidFill>
              <a:ln>
                <a:noFill/>
              </a:ln>
              <a:effectLst/>
            </c:spPr>
            <c:extLst>
              <c:ext xmlns:c16="http://schemas.microsoft.com/office/drawing/2014/chart" uri="{C3380CC4-5D6E-409C-BE32-E72D297353CC}">
                <c16:uniqueId val="{00000075-D2CF-431D-84FA-033687F8BD3E}"/>
              </c:ext>
            </c:extLst>
          </c:dPt>
          <c:dPt>
            <c:idx val="62"/>
            <c:invertIfNegative val="0"/>
            <c:bubble3D val="0"/>
            <c:spPr>
              <a:solidFill>
                <a:srgbClr val="BDCFD6"/>
              </a:solidFill>
              <a:ln>
                <a:noFill/>
              </a:ln>
              <a:effectLst/>
            </c:spPr>
            <c:extLst>
              <c:ext xmlns:c16="http://schemas.microsoft.com/office/drawing/2014/chart" uri="{C3380CC4-5D6E-409C-BE32-E72D297353CC}">
                <c16:uniqueId val="{00000077-D2CF-431D-84FA-033687F8BD3E}"/>
              </c:ext>
            </c:extLst>
          </c:dPt>
          <c:dPt>
            <c:idx val="63"/>
            <c:invertIfNegative val="0"/>
            <c:bubble3D val="0"/>
            <c:spPr>
              <a:solidFill>
                <a:srgbClr val="BDCFD6"/>
              </a:solidFill>
              <a:ln>
                <a:noFill/>
              </a:ln>
              <a:effectLst/>
            </c:spPr>
            <c:extLst>
              <c:ext xmlns:c16="http://schemas.microsoft.com/office/drawing/2014/chart" uri="{C3380CC4-5D6E-409C-BE32-E72D297353CC}">
                <c16:uniqueId val="{00000079-D2CF-431D-84FA-033687F8BD3E}"/>
              </c:ext>
            </c:extLst>
          </c:dPt>
          <c:dPt>
            <c:idx val="64"/>
            <c:invertIfNegative val="0"/>
            <c:bubble3D val="0"/>
            <c:spPr>
              <a:solidFill>
                <a:srgbClr val="BDCFD6"/>
              </a:solidFill>
              <a:ln>
                <a:noFill/>
              </a:ln>
              <a:effectLst/>
            </c:spPr>
            <c:extLst>
              <c:ext xmlns:c16="http://schemas.microsoft.com/office/drawing/2014/chart" uri="{C3380CC4-5D6E-409C-BE32-E72D297353CC}">
                <c16:uniqueId val="{0000007B-D2CF-431D-84FA-033687F8BD3E}"/>
              </c:ext>
            </c:extLst>
          </c:dPt>
          <c:dPt>
            <c:idx val="65"/>
            <c:invertIfNegative val="0"/>
            <c:bubble3D val="0"/>
            <c:spPr>
              <a:solidFill>
                <a:srgbClr val="FBBB27"/>
              </a:solidFill>
              <a:ln>
                <a:noFill/>
              </a:ln>
              <a:effectLst/>
            </c:spPr>
            <c:extLst>
              <c:ext xmlns:c16="http://schemas.microsoft.com/office/drawing/2014/chart" uri="{C3380CC4-5D6E-409C-BE32-E72D297353CC}">
                <c16:uniqueId val="{0000007D-D2CF-431D-84FA-033687F8BD3E}"/>
              </c:ext>
            </c:extLst>
          </c:dPt>
          <c:dPt>
            <c:idx val="76"/>
            <c:invertIfNegative val="0"/>
            <c:bubble3D val="0"/>
            <c:extLst>
              <c:ext xmlns:c16="http://schemas.microsoft.com/office/drawing/2014/chart" uri="{C3380CC4-5D6E-409C-BE32-E72D297353CC}">
                <c16:uniqueId val="{0000007E-D2CF-431D-84FA-033687F8BD3E}"/>
              </c:ext>
            </c:extLst>
          </c:dPt>
          <c:dLbls>
            <c:dLbl>
              <c:idx val="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CF-431D-84FA-033687F8BD3E}"/>
                </c:ext>
              </c:extLst>
            </c:dLbl>
            <c:dLbl>
              <c:idx val="1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2CF-431D-84FA-033687F8BD3E}"/>
                </c:ext>
              </c:extLst>
            </c:dLbl>
            <c:dLbl>
              <c:idx val="2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D2CF-431D-84FA-033687F8BD3E}"/>
                </c:ext>
              </c:extLst>
            </c:dLbl>
            <c:dLbl>
              <c:idx val="4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D2CF-431D-84FA-033687F8BD3E}"/>
                </c:ext>
              </c:extLst>
            </c:dLbl>
            <c:dLbl>
              <c:idx val="5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D2CF-431D-84FA-033687F8BD3E}"/>
                </c:ext>
              </c:extLst>
            </c:dLbl>
            <c:dLbl>
              <c:idx val="6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D2CF-431D-84FA-033687F8BD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[2]Jalisco!$A$3:$B$68</c:f>
              <c:multiLvlStrCache>
                <c:ptCount val="6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lvl>
                <c:lvl>
                  <c:pt idx="0">
                    <c:v>2018</c:v>
                  </c:pt>
                  <c:pt idx="12">
                    <c:v>2019</c:v>
                  </c:pt>
                  <c:pt idx="24">
                    <c:v>2020</c:v>
                  </c:pt>
                  <c:pt idx="36">
                    <c:v>2021</c:v>
                  </c:pt>
                  <c:pt idx="48">
                    <c:v>2022</c:v>
                  </c:pt>
                  <c:pt idx="60">
                    <c:v>2023</c:v>
                  </c:pt>
                </c:lvl>
              </c:multiLvlStrCache>
            </c:multiLvlStrRef>
          </c:cat>
          <c:val>
            <c:numRef>
              <c:f>[2]Jalisco!$H$3:$H$68</c:f>
              <c:numCache>
                <c:formatCode>General</c:formatCode>
                <c:ptCount val="66"/>
                <c:pt idx="0">
                  <c:v>4.5949208423403699E-2</c:v>
                </c:pt>
                <c:pt idx="1">
                  <c:v>4.619089215808618E-2</c:v>
                </c:pt>
                <c:pt idx="2">
                  <c:v>4.5893680793183095E-2</c:v>
                </c:pt>
                <c:pt idx="3">
                  <c:v>4.5180847589388805E-2</c:v>
                </c:pt>
                <c:pt idx="4">
                  <c:v>4.4723860220728266E-2</c:v>
                </c:pt>
                <c:pt idx="5">
                  <c:v>4.4358953869336408E-2</c:v>
                </c:pt>
                <c:pt idx="6">
                  <c:v>4.4686655947820779E-2</c:v>
                </c:pt>
                <c:pt idx="7">
                  <c:v>4.4349566922699785E-2</c:v>
                </c:pt>
                <c:pt idx="8">
                  <c:v>4.3550595211111813E-2</c:v>
                </c:pt>
                <c:pt idx="9">
                  <c:v>4.3427450253507631E-2</c:v>
                </c:pt>
                <c:pt idx="10">
                  <c:v>4.2986231219772131E-2</c:v>
                </c:pt>
                <c:pt idx="11">
                  <c:v>4.383107014277126E-2</c:v>
                </c:pt>
                <c:pt idx="12">
                  <c:v>4.4192976296576369E-2</c:v>
                </c:pt>
                <c:pt idx="13">
                  <c:v>4.4898105819060362E-2</c:v>
                </c:pt>
                <c:pt idx="14">
                  <c:v>4.5250035886025983E-2</c:v>
                </c:pt>
                <c:pt idx="15">
                  <c:v>4.4783947711715101E-2</c:v>
                </c:pt>
                <c:pt idx="16">
                  <c:v>4.5291683544558752E-2</c:v>
                </c:pt>
                <c:pt idx="17">
                  <c:v>4.5914928377889769E-2</c:v>
                </c:pt>
                <c:pt idx="18">
                  <c:v>4.6416272852535065E-2</c:v>
                </c:pt>
                <c:pt idx="19">
                  <c:v>4.7947650473653444E-2</c:v>
                </c:pt>
                <c:pt idx="20">
                  <c:v>4.9785352298333585E-2</c:v>
                </c:pt>
                <c:pt idx="21">
                  <c:v>5.253486734079451E-2</c:v>
                </c:pt>
                <c:pt idx="22">
                  <c:v>5.6314431550378075E-2</c:v>
                </c:pt>
                <c:pt idx="23">
                  <c:v>7.3347597345201701E-2</c:v>
                </c:pt>
                <c:pt idx="24">
                  <c:v>7.9413821207006352E-2</c:v>
                </c:pt>
                <c:pt idx="25">
                  <c:v>8.3946797261951145E-2</c:v>
                </c:pt>
                <c:pt idx="26">
                  <c:v>8.5885060126427645E-2</c:v>
                </c:pt>
                <c:pt idx="27">
                  <c:v>8.9919923381840433E-2</c:v>
                </c:pt>
                <c:pt idx="28">
                  <c:v>9.1432769568152633E-2</c:v>
                </c:pt>
                <c:pt idx="29">
                  <c:v>9.420064276538187E-2</c:v>
                </c:pt>
                <c:pt idx="30">
                  <c:v>9.452291020181286E-2</c:v>
                </c:pt>
                <c:pt idx="31">
                  <c:v>9.6365611198540757E-2</c:v>
                </c:pt>
                <c:pt idx="32">
                  <c:v>9.6940583961605625E-2</c:v>
                </c:pt>
                <c:pt idx="33">
                  <c:v>9.899936635907329E-2</c:v>
                </c:pt>
                <c:pt idx="34">
                  <c:v>9.9452613919863722E-2</c:v>
                </c:pt>
                <c:pt idx="35">
                  <c:v>0.10181896598199364</c:v>
                </c:pt>
                <c:pt idx="36">
                  <c:v>0.10296532364383319</c:v>
                </c:pt>
                <c:pt idx="37">
                  <c:v>0.10577049533768124</c:v>
                </c:pt>
                <c:pt idx="38">
                  <c:v>0.10587185736357936</c:v>
                </c:pt>
                <c:pt idx="39">
                  <c:v>0.10867085119939385</c:v>
                </c:pt>
                <c:pt idx="40">
                  <c:v>0.10977430346417939</c:v>
                </c:pt>
                <c:pt idx="41">
                  <c:v>0.11180368699871594</c:v>
                </c:pt>
                <c:pt idx="42">
                  <c:v>0.11028001411296789</c:v>
                </c:pt>
                <c:pt idx="43">
                  <c:v>0.11233128310268238</c:v>
                </c:pt>
                <c:pt idx="44">
                  <c:v>0.11143413527799073</c:v>
                </c:pt>
                <c:pt idx="45">
                  <c:v>0.11342888025771762</c:v>
                </c:pt>
                <c:pt idx="46">
                  <c:v>0.112132536494063</c:v>
                </c:pt>
                <c:pt idx="47">
                  <c:v>0.11429700311838829</c:v>
                </c:pt>
                <c:pt idx="48">
                  <c:v>0.11401924815228373</c:v>
                </c:pt>
                <c:pt idx="49">
                  <c:v>0.1169105050913463</c:v>
                </c:pt>
                <c:pt idx="50">
                  <c:v>0.11708746839460572</c:v>
                </c:pt>
                <c:pt idx="51">
                  <c:v>0.1207204902744471</c:v>
                </c:pt>
                <c:pt idx="52">
                  <c:v>0.12096197025728453</c:v>
                </c:pt>
                <c:pt idx="53">
                  <c:v>0.1231869223847115</c:v>
                </c:pt>
                <c:pt idx="54">
                  <c:v>0.12328295896194466</c:v>
                </c:pt>
                <c:pt idx="55">
                  <c:v>0.12605839182129924</c:v>
                </c:pt>
                <c:pt idx="56">
                  <c:v>0.12499359423310159</c:v>
                </c:pt>
                <c:pt idx="57">
                  <c:v>0.12747959425500616</c:v>
                </c:pt>
                <c:pt idx="58">
                  <c:v>0.12606530444604169</c:v>
                </c:pt>
                <c:pt idx="59">
                  <c:v>0.12940977550622929</c:v>
                </c:pt>
                <c:pt idx="60">
                  <c:v>0.12702598239209792</c:v>
                </c:pt>
                <c:pt idx="61">
                  <c:v>0.13204421075222664</c:v>
                </c:pt>
                <c:pt idx="62">
                  <c:v>0.13087855852756514</c:v>
                </c:pt>
                <c:pt idx="63">
                  <c:v>0.13545840726998978</c:v>
                </c:pt>
                <c:pt idx="64">
                  <c:v>0.13624532554850127</c:v>
                </c:pt>
                <c:pt idx="65">
                  <c:v>0.13774991783081955</c:v>
                </c:pt>
              </c:numCache>
            </c:numRef>
          </c:val>
          <c:extLst>
            <c:ext xmlns:c16="http://schemas.microsoft.com/office/drawing/2014/chart" uri="{C3380CC4-5D6E-409C-BE32-E72D297353CC}">
              <c16:uniqueId val="{0000007F-D2CF-431D-84FA-033687F8BD3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[2]Jalisco!$W$2</c:f>
              <c:strCache>
                <c:ptCount val="1"/>
                <c:pt idx="0">
                  <c:v>Nacional</c:v>
                </c:pt>
              </c:strCache>
            </c:strRef>
          </c:tx>
          <c:spPr>
            <a:ln w="28575" cap="rnd">
              <a:solidFill>
                <a:srgbClr val="B69630"/>
              </a:solidFill>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D2CF-431D-84FA-033687F8BD3E}"/>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D2CF-431D-84FA-033687F8BD3E}"/>
                </c:ext>
              </c:extLst>
            </c:dLbl>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D2CF-431D-84FA-033687F8BD3E}"/>
                </c:ext>
              </c:extLst>
            </c:dLbl>
            <c:dLbl>
              <c:idx val="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D2CF-431D-84FA-033687F8BD3E}"/>
                </c:ext>
              </c:extLst>
            </c:dLbl>
            <c:dLbl>
              <c:idx val="5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D2CF-431D-84FA-033687F8BD3E}"/>
                </c:ext>
              </c:extLst>
            </c:dLbl>
            <c:dLbl>
              <c:idx val="6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D2CF-431D-84FA-033687F8BD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[2]Jalisco!$A$3:$B$68</c:f>
              <c:multiLvlStrCache>
                <c:ptCount val="6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lvl>
                <c:lvl>
                  <c:pt idx="0">
                    <c:v>2018</c:v>
                  </c:pt>
                  <c:pt idx="12">
                    <c:v>2019</c:v>
                  </c:pt>
                  <c:pt idx="24">
                    <c:v>2020</c:v>
                  </c:pt>
                  <c:pt idx="36">
                    <c:v>2021</c:v>
                  </c:pt>
                  <c:pt idx="48">
                    <c:v>2022</c:v>
                  </c:pt>
                  <c:pt idx="60">
                    <c:v>2023</c:v>
                  </c:pt>
                </c:lvl>
              </c:multiLvlStrCache>
            </c:multiLvlStrRef>
          </c:cat>
          <c:val>
            <c:numRef>
              <c:f>[2]Jalisco!$W$3:$W$68</c:f>
              <c:numCache>
                <c:formatCode>General</c:formatCode>
                <c:ptCount val="66"/>
                <c:pt idx="0">
                  <c:v>5.8039058144557336E-2</c:v>
                </c:pt>
                <c:pt idx="1">
                  <c:v>5.8352863524522861E-2</c:v>
                </c:pt>
                <c:pt idx="2">
                  <c:v>5.8772921160575899E-2</c:v>
                </c:pt>
                <c:pt idx="3">
                  <c:v>5.8990332433742403E-2</c:v>
                </c:pt>
                <c:pt idx="4">
                  <c:v>5.8363394602311741E-2</c:v>
                </c:pt>
                <c:pt idx="5">
                  <c:v>5.7638662023780998E-2</c:v>
                </c:pt>
                <c:pt idx="6">
                  <c:v>5.7344820703878648E-2</c:v>
                </c:pt>
                <c:pt idx="7">
                  <c:v>5.6872989256004237E-2</c:v>
                </c:pt>
                <c:pt idx="8">
                  <c:v>5.6172995561989E-2</c:v>
                </c:pt>
                <c:pt idx="9">
                  <c:v>5.6213884319815811E-2</c:v>
                </c:pt>
                <c:pt idx="10">
                  <c:v>5.5964575797152381E-2</c:v>
                </c:pt>
                <c:pt idx="11">
                  <c:v>5.6158535569925519E-2</c:v>
                </c:pt>
                <c:pt idx="12">
                  <c:v>5.6301794643203222E-2</c:v>
                </c:pt>
                <c:pt idx="13">
                  <c:v>5.6850537765425584E-2</c:v>
                </c:pt>
                <c:pt idx="14">
                  <c:v>5.7069968606765109E-2</c:v>
                </c:pt>
                <c:pt idx="15">
                  <c:v>5.7440479175716534E-2</c:v>
                </c:pt>
                <c:pt idx="16">
                  <c:v>5.7850719699571534E-2</c:v>
                </c:pt>
                <c:pt idx="17">
                  <c:v>5.7836699963812868E-2</c:v>
                </c:pt>
                <c:pt idx="18">
                  <c:v>5.7873237323502712E-2</c:v>
                </c:pt>
                <c:pt idx="19">
                  <c:v>5.9138120605385626E-2</c:v>
                </c:pt>
                <c:pt idx="20">
                  <c:v>6.068630924320402E-2</c:v>
                </c:pt>
                <c:pt idx="21">
                  <c:v>6.3534825249674021E-2</c:v>
                </c:pt>
                <c:pt idx="22">
                  <c:v>6.7990099316020125E-2</c:v>
                </c:pt>
                <c:pt idx="23">
                  <c:v>8.8664199682685241E-2</c:v>
                </c:pt>
                <c:pt idx="24">
                  <c:v>9.5810472003197561E-2</c:v>
                </c:pt>
                <c:pt idx="25">
                  <c:v>0.1016165187954733</c:v>
                </c:pt>
                <c:pt idx="26">
                  <c:v>0.10423210739422495</c:v>
                </c:pt>
                <c:pt idx="27">
                  <c:v>0.10925548599630389</c:v>
                </c:pt>
                <c:pt idx="28">
                  <c:v>0.11088736692301117</c:v>
                </c:pt>
                <c:pt idx="29">
                  <c:v>0.113894079939988</c:v>
                </c:pt>
                <c:pt idx="30">
                  <c:v>0.11468434444245257</c:v>
                </c:pt>
                <c:pt idx="31">
                  <c:v>0.11688954510774237</c:v>
                </c:pt>
                <c:pt idx="32">
                  <c:v>0.11729624609582179</c:v>
                </c:pt>
                <c:pt idx="33">
                  <c:v>0.11977153482935839</c:v>
                </c:pt>
                <c:pt idx="34">
                  <c:v>0.12060093339245599</c:v>
                </c:pt>
                <c:pt idx="35">
                  <c:v>0.12302204958680746</c:v>
                </c:pt>
                <c:pt idx="36">
                  <c:v>0.12440540451394101</c:v>
                </c:pt>
                <c:pt idx="37">
                  <c:v>0.12760052423688681</c:v>
                </c:pt>
                <c:pt idx="38">
                  <c:v>0.12740844891624309</c:v>
                </c:pt>
                <c:pt idx="39">
                  <c:v>0.13045422576724031</c:v>
                </c:pt>
                <c:pt idx="40">
                  <c:v>0.13083140306510355</c:v>
                </c:pt>
                <c:pt idx="41">
                  <c:v>0.1330246192165413</c:v>
                </c:pt>
                <c:pt idx="42">
                  <c:v>0.13103280142168003</c:v>
                </c:pt>
                <c:pt idx="43">
                  <c:v>0.1329665764043266</c:v>
                </c:pt>
                <c:pt idx="44">
                  <c:v>0.13179697606426774</c:v>
                </c:pt>
                <c:pt idx="45">
                  <c:v>0.1334237307773426</c:v>
                </c:pt>
                <c:pt idx="46">
                  <c:v>0.13137210897550497</c:v>
                </c:pt>
                <c:pt idx="47">
                  <c:v>0.1329077115330817</c:v>
                </c:pt>
                <c:pt idx="48">
                  <c:v>0.13239091185939267</c:v>
                </c:pt>
                <c:pt idx="49">
                  <c:v>0.13516746736802751</c:v>
                </c:pt>
                <c:pt idx="50">
                  <c:v>0.13461848033868093</c:v>
                </c:pt>
                <c:pt idx="51">
                  <c:v>0.1381338144600589</c:v>
                </c:pt>
                <c:pt idx="52">
                  <c:v>0.13810218234383856</c:v>
                </c:pt>
                <c:pt idx="53">
                  <c:v>0.14025850956169136</c:v>
                </c:pt>
                <c:pt idx="54">
                  <c:v>0.13973555009920688</c:v>
                </c:pt>
                <c:pt idx="55">
                  <c:v>0.1423982754503911</c:v>
                </c:pt>
                <c:pt idx="56">
                  <c:v>0.14102409995144638</c:v>
                </c:pt>
                <c:pt idx="57">
                  <c:v>0.14308069010160143</c:v>
                </c:pt>
                <c:pt idx="58">
                  <c:v>0.14131099938150621</c:v>
                </c:pt>
                <c:pt idx="59">
                  <c:v>0.14452107388373794</c:v>
                </c:pt>
                <c:pt idx="60">
                  <c:v>0.14198261716831267</c:v>
                </c:pt>
                <c:pt idx="61">
                  <c:v>0.14702038439520529</c:v>
                </c:pt>
                <c:pt idx="62">
                  <c:v>0.14606747735835809</c:v>
                </c:pt>
                <c:pt idx="63">
                  <c:v>0.15092825290913547</c:v>
                </c:pt>
                <c:pt idx="64">
                  <c:v>0.15180611789749457</c:v>
                </c:pt>
                <c:pt idx="65">
                  <c:v>0.15326293733789273</c:v>
                </c:pt>
              </c:numCache>
            </c:numRef>
          </c:val>
          <c:smooth val="0"/>
          <c:extLst>
            <c:ext xmlns:c16="http://schemas.microsoft.com/office/drawing/2014/chart" uri="{C3380CC4-5D6E-409C-BE32-E72D297353CC}">
              <c16:uniqueId val="{00000086-D2CF-431D-84FA-033687F8BD3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7C878E"/>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7C878E"/>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'F50'!$A$7:$A$39</c:f>
              <c:strCache>
                <c:ptCount val="33"/>
                <c:pt idx="0">
                  <c:v>Tabasco</c:v>
                </c:pt>
                <c:pt idx="1">
                  <c:v>Sonora</c:v>
                </c:pt>
                <c:pt idx="2">
                  <c:v>Tamaulipas</c:v>
                </c:pt>
                <c:pt idx="3">
                  <c:v>Veracruz</c:v>
                </c:pt>
                <c:pt idx="4">
                  <c:v>México</c:v>
                </c:pt>
                <c:pt idx="5">
                  <c:v>Coahuila</c:v>
                </c:pt>
                <c:pt idx="6">
                  <c:v>Guerrero</c:v>
                </c:pt>
                <c:pt idx="7">
                  <c:v>Quintana Roo</c:v>
                </c:pt>
                <c:pt idx="8">
                  <c:v>Ciudad de México</c:v>
                </c:pt>
                <c:pt idx="9">
                  <c:v>Oaxaca</c:v>
                </c:pt>
                <c:pt idx="10">
                  <c:v>Hidalgo</c:v>
                </c:pt>
                <c:pt idx="11">
                  <c:v>Durango</c:v>
                </c:pt>
                <c:pt idx="12">
                  <c:v>Chiapas</c:v>
                </c:pt>
                <c:pt idx="13">
                  <c:v>Nacional</c:v>
                </c:pt>
                <c:pt idx="14">
                  <c:v>Nuevo León</c:v>
                </c:pt>
                <c:pt idx="15">
                  <c:v>Campeche</c:v>
                </c:pt>
                <c:pt idx="16">
                  <c:v>Yucatán</c:v>
                </c:pt>
                <c:pt idx="17">
                  <c:v>Morelos</c:v>
                </c:pt>
                <c:pt idx="18">
                  <c:v>Puebla</c:v>
                </c:pt>
                <c:pt idx="19">
                  <c:v>Tlaxcala</c:v>
                </c:pt>
                <c:pt idx="20">
                  <c:v>Baja California Sur</c:v>
                </c:pt>
                <c:pt idx="21">
                  <c:v>Chihuahua</c:v>
                </c:pt>
                <c:pt idx="22">
                  <c:v>Sinaloa</c:v>
                </c:pt>
                <c:pt idx="23">
                  <c:v>Baja California</c:v>
                </c:pt>
                <c:pt idx="24">
                  <c:v>Michoacán</c:v>
                </c:pt>
                <c:pt idx="25">
                  <c:v>Jalisco</c:v>
                </c:pt>
                <c:pt idx="26">
                  <c:v>Colima</c:v>
                </c:pt>
                <c:pt idx="27">
                  <c:v>Guanajuato</c:v>
                </c:pt>
                <c:pt idx="28">
                  <c:v>Nayarit</c:v>
                </c:pt>
                <c:pt idx="29">
                  <c:v>Aguascalientes</c:v>
                </c:pt>
                <c:pt idx="30">
                  <c:v>Querétaro</c:v>
                </c:pt>
                <c:pt idx="31">
                  <c:v>San Luis Potosí</c:v>
                </c:pt>
                <c:pt idx="32">
                  <c:v>Zacatecas</c:v>
                </c:pt>
              </c:strCache>
            </c:strRef>
          </c:cat>
          <c:val>
            <c:numRef>
              <c:f>'F50'!$B$7:$B$39</c:f>
              <c:numCache>
                <c:formatCode>0.00%</c:formatCode>
                <c:ptCount val="33"/>
                <c:pt idx="0">
                  <c:v>0.2329497054825555</c:v>
                </c:pt>
                <c:pt idx="1">
                  <c:v>0.20163267867789786</c:v>
                </c:pt>
                <c:pt idx="2">
                  <c:v>0.18850287036159694</c:v>
                </c:pt>
                <c:pt idx="3">
                  <c:v>0.18612599687750539</c:v>
                </c:pt>
                <c:pt idx="4">
                  <c:v>0.17074088327024808</c:v>
                </c:pt>
                <c:pt idx="5">
                  <c:v>0.16990689162559927</c:v>
                </c:pt>
                <c:pt idx="6">
                  <c:v>0.16982602644398051</c:v>
                </c:pt>
                <c:pt idx="7">
                  <c:v>0.16437493242322102</c:v>
                </c:pt>
                <c:pt idx="8">
                  <c:v>0.16161188696101941</c:v>
                </c:pt>
                <c:pt idx="9">
                  <c:v>0.16136625894299561</c:v>
                </c:pt>
                <c:pt idx="10">
                  <c:v>0.15675640915716368</c:v>
                </c:pt>
                <c:pt idx="11">
                  <c:v>0.15657496453663058</c:v>
                </c:pt>
                <c:pt idx="12">
                  <c:v>0.15389260123983575</c:v>
                </c:pt>
                <c:pt idx="13">
                  <c:v>0.15326293733789273</c:v>
                </c:pt>
                <c:pt idx="14">
                  <c:v>0.15298365983569559</c:v>
                </c:pt>
                <c:pt idx="15">
                  <c:v>0.15152482835701742</c:v>
                </c:pt>
                <c:pt idx="16">
                  <c:v>0.14791096282045246</c:v>
                </c:pt>
                <c:pt idx="17">
                  <c:v>0.14758999240363646</c:v>
                </c:pt>
                <c:pt idx="18">
                  <c:v>0.14606348378597209</c:v>
                </c:pt>
                <c:pt idx="19">
                  <c:v>0.14588793653042431</c:v>
                </c:pt>
                <c:pt idx="20">
                  <c:v>0.14507453889038976</c:v>
                </c:pt>
                <c:pt idx="21">
                  <c:v>0.14339315990649798</c:v>
                </c:pt>
                <c:pt idx="22">
                  <c:v>0.14170060900111492</c:v>
                </c:pt>
                <c:pt idx="23">
                  <c:v>0.14081595427737581</c:v>
                </c:pt>
                <c:pt idx="24">
                  <c:v>0.13830638561009767</c:v>
                </c:pt>
                <c:pt idx="25">
                  <c:v>0.13774991783081955</c:v>
                </c:pt>
                <c:pt idx="26">
                  <c:v>0.13709383935534183</c:v>
                </c:pt>
                <c:pt idx="27">
                  <c:v>0.12888422620054824</c:v>
                </c:pt>
                <c:pt idx="28">
                  <c:v>0.12311450119986288</c:v>
                </c:pt>
                <c:pt idx="29">
                  <c:v>0.11437435554188752</c:v>
                </c:pt>
                <c:pt idx="30">
                  <c:v>0.10861384607453993</c:v>
                </c:pt>
                <c:pt idx="31">
                  <c:v>9.9106607594566534E-2</c:v>
                </c:pt>
                <c:pt idx="32">
                  <c:v>9.5793143816964854E-2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70005235007924E-2"/>
          <c:y val="2.2749384430324582E-2"/>
          <c:w val="0.92118431017645508"/>
          <c:h val="0.55968051231968097"/>
        </c:manualLayout>
      </c:layout>
      <c:lineChart>
        <c:grouping val="standard"/>
        <c:varyColors val="0"/>
        <c:ser>
          <c:idx val="0"/>
          <c:order val="0"/>
          <c:tx>
            <c:strRef>
              <c:f>[2]Jalisco!$AI$2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C4FE-4830-8B87-921C21022D70}"/>
              </c:ext>
            </c:extLst>
          </c:dPt>
          <c:dPt>
            <c:idx val="16"/>
            <c:marker>
              <c:symbol val="none"/>
            </c:marker>
            <c:bubble3D val="0"/>
            <c:extLst>
              <c:ext xmlns:c16="http://schemas.microsoft.com/office/drawing/2014/chart" uri="{C3380CC4-5D6E-409C-BE32-E72D297353CC}">
                <c16:uniqueId val="{00000001-C4FE-4830-8B87-921C21022D70}"/>
              </c:ext>
            </c:extLst>
          </c:dPt>
          <c:dPt>
            <c:idx val="28"/>
            <c:marker>
              <c:symbol val="none"/>
            </c:marker>
            <c:bubble3D val="0"/>
            <c:extLst>
              <c:ext xmlns:c16="http://schemas.microsoft.com/office/drawing/2014/chart" uri="{C3380CC4-5D6E-409C-BE32-E72D297353CC}">
                <c16:uniqueId val="{00000002-C4FE-4830-8B87-921C21022D70}"/>
              </c:ext>
            </c:extLst>
          </c:dPt>
          <c:dPt>
            <c:idx val="40"/>
            <c:marker>
              <c:symbol val="none"/>
            </c:marker>
            <c:bubble3D val="0"/>
            <c:extLst>
              <c:ext xmlns:c16="http://schemas.microsoft.com/office/drawing/2014/chart" uri="{C3380CC4-5D6E-409C-BE32-E72D297353CC}">
                <c16:uniqueId val="{00000003-C4FE-4830-8B87-921C21022D70}"/>
              </c:ext>
            </c:extLst>
          </c:dPt>
          <c:dPt>
            <c:idx val="52"/>
            <c:marker>
              <c:symbol val="none"/>
            </c:marker>
            <c:bubble3D val="0"/>
            <c:extLst>
              <c:ext xmlns:c16="http://schemas.microsoft.com/office/drawing/2014/chart" uri="{C3380CC4-5D6E-409C-BE32-E72D297353CC}">
                <c16:uniqueId val="{00000004-C4FE-4830-8B87-921C21022D70}"/>
              </c:ext>
            </c:extLst>
          </c:dPt>
          <c:dPt>
            <c:idx val="64"/>
            <c:marker>
              <c:symbol val="none"/>
            </c:marker>
            <c:bubble3D val="0"/>
            <c:extLst>
              <c:ext xmlns:c16="http://schemas.microsoft.com/office/drawing/2014/chart" uri="{C3380CC4-5D6E-409C-BE32-E72D297353CC}">
                <c16:uniqueId val="{00000005-C4FE-4830-8B87-921C21022D70}"/>
              </c:ext>
            </c:extLst>
          </c:dPt>
          <c:dPt>
            <c:idx val="76"/>
            <c:marker>
              <c:symbol val="none"/>
            </c:marker>
            <c:bubble3D val="0"/>
            <c:extLst>
              <c:ext xmlns:c16="http://schemas.microsoft.com/office/drawing/2014/chart" uri="{C3380CC4-5D6E-409C-BE32-E72D297353CC}">
                <c16:uniqueId val="{00000006-C4FE-4830-8B87-921C21022D70}"/>
              </c:ext>
            </c:extLst>
          </c:dPt>
          <c:dLbls>
            <c:dLbl>
              <c:idx val="65"/>
              <c:layout>
                <c:manualLayout>
                  <c:x val="-1.0639699415675868E-16"/>
                  <c:y val="-7.9568213930777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FE-4830-8B87-921C21022D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[2]Jalisco!$AG$3:$AH$68</c:f>
              <c:multiLvlStrCache>
                <c:ptCount val="6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lvl>
                <c:lvl>
                  <c:pt idx="0">
                    <c:v>2018</c:v>
                  </c:pt>
                  <c:pt idx="12">
                    <c:v>2019</c:v>
                  </c:pt>
                  <c:pt idx="24">
                    <c:v>2020</c:v>
                  </c:pt>
                  <c:pt idx="36">
                    <c:v>2021</c:v>
                  </c:pt>
                  <c:pt idx="48">
                    <c:v>2022</c:v>
                  </c:pt>
                  <c:pt idx="60">
                    <c:v>2023</c:v>
                  </c:pt>
                </c:lvl>
              </c:multiLvlStrCache>
            </c:multiLvlStrRef>
          </c:cat>
          <c:val>
            <c:numRef>
              <c:f>[2]Jalisco!$AI$3:$AI$68</c:f>
              <c:numCache>
                <c:formatCode>General</c:formatCode>
                <c:ptCount val="66"/>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pt idx="58">
                  <c:v>4.2501065983467937E-2</c:v>
                </c:pt>
                <c:pt idx="59">
                  <c:v>3.1941752197392349E-2</c:v>
                </c:pt>
                <c:pt idx="60">
                  <c:v>3.4973685549285108E-2</c:v>
                </c:pt>
                <c:pt idx="61">
                  <c:v>3.0154791420382434E-2</c:v>
                </c:pt>
                <c:pt idx="62">
                  <c:v>3.1836159097244437E-2</c:v>
                </c:pt>
                <c:pt idx="63">
                  <c:v>2.6533061759329266E-2</c:v>
                </c:pt>
                <c:pt idx="64">
                  <c:v>3.6429045525727996E-2</c:v>
                </c:pt>
                <c:pt idx="65">
                  <c:v>2.9129875323126327E-2</c:v>
                </c:pt>
              </c:numCache>
            </c:numRef>
          </c:val>
          <c:smooth val="0"/>
          <c:extLst>
            <c:ext xmlns:c16="http://schemas.microsoft.com/office/drawing/2014/chart" uri="{C3380CC4-5D6E-409C-BE32-E72D297353CC}">
              <c16:uniqueId val="{00000008-C4FE-4830-8B87-921C21022D70}"/>
            </c:ext>
          </c:extLst>
        </c:ser>
        <c:ser>
          <c:idx val="1"/>
          <c:order val="1"/>
          <c:tx>
            <c:strRef>
              <c:f>[2]Jalisco!$AJ$2</c:f>
              <c:strCache>
                <c:ptCount val="1"/>
                <c:pt idx="0">
                  <c:v>Jalisco: Cartera vencida</c:v>
                </c:pt>
              </c:strCache>
            </c:strRef>
          </c:tx>
          <c:spPr>
            <a:ln w="28575" cap="rnd">
              <a:solidFill>
                <a:srgbClr val="FBBB27"/>
              </a:solidFill>
              <a:round/>
            </a:ln>
            <a:effectLst/>
          </c:spPr>
          <c:marker>
            <c:symbol val="none"/>
          </c:marker>
          <c:dLbls>
            <c:dLbl>
              <c:idx val="65"/>
              <c:layout>
                <c:manualLayout>
                  <c:x val="-1.0639699415675868E-16"/>
                  <c:y val="-2.8993561936401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FE-4830-8B87-921C21022D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[2]Jalisco!$AG$3:$AH$68</c:f>
              <c:multiLvlStrCache>
                <c:ptCount val="6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lvl>
                <c:lvl>
                  <c:pt idx="0">
                    <c:v>2018</c:v>
                  </c:pt>
                  <c:pt idx="12">
                    <c:v>2019</c:v>
                  </c:pt>
                  <c:pt idx="24">
                    <c:v>2020</c:v>
                  </c:pt>
                  <c:pt idx="36">
                    <c:v>2021</c:v>
                  </c:pt>
                  <c:pt idx="48">
                    <c:v>2022</c:v>
                  </c:pt>
                  <c:pt idx="60">
                    <c:v>2023</c:v>
                  </c:pt>
                </c:lvl>
              </c:multiLvlStrCache>
            </c:multiLvlStrRef>
          </c:cat>
          <c:val>
            <c:numRef>
              <c:f>[2]Jalisco!$AJ$3:$AJ$68</c:f>
              <c:numCache>
                <c:formatCode>General</c:formatCode>
                <c:ptCount val="66"/>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pt idx="58">
                  <c:v>0.15793826859421958</c:v>
                </c:pt>
                <c:pt idx="59">
                  <c:v>0.16021564869670682</c:v>
                </c:pt>
                <c:pt idx="60">
                  <c:v>0.16080211397124081</c:v>
                </c:pt>
                <c:pt idx="61">
                  <c:v>0.16497427222451652</c:v>
                </c:pt>
                <c:pt idx="62">
                  <c:v>0.16421394995889585</c:v>
                </c:pt>
                <c:pt idx="63">
                  <c:v>0.16778879578217826</c:v>
                </c:pt>
                <c:pt idx="64">
                  <c:v>0.16919269560307737</c:v>
                </c:pt>
                <c:pt idx="65">
                  <c:v>0.16942010501703725</c:v>
                </c:pt>
              </c:numCache>
            </c:numRef>
          </c:val>
          <c:smooth val="0"/>
          <c:extLst>
            <c:ext xmlns:c16="http://schemas.microsoft.com/office/drawing/2014/chart" uri="{C3380CC4-5D6E-409C-BE32-E72D297353CC}">
              <c16:uniqueId val="{0000000A-C4FE-4830-8B87-921C21022D70}"/>
            </c:ext>
          </c:extLst>
        </c:ser>
        <c:ser>
          <c:idx val="2"/>
          <c:order val="2"/>
          <c:tx>
            <c:strRef>
              <c:f>[2]Jalisco!$AM$2</c:f>
              <c:strCache>
                <c:ptCount val="1"/>
                <c:pt idx="0">
                  <c:v>Nacional: Cartera en prórroga</c:v>
                </c:pt>
              </c:strCache>
            </c:strRef>
          </c:tx>
          <c:spPr>
            <a:ln w="28575" cap="rnd">
              <a:solidFill>
                <a:srgbClr val="95682B"/>
              </a:solidFill>
              <a:prstDash val="sysDot"/>
              <a:round/>
            </a:ln>
            <a:effectLst/>
          </c:spPr>
          <c:marker>
            <c:symbol val="none"/>
          </c:marker>
          <c:dLbls>
            <c:dLbl>
              <c:idx val="6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FE-4830-8B87-921C21022D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[2]Jalisco!$AG$3:$AH$68</c:f>
              <c:multiLvlStrCache>
                <c:ptCount val="6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lvl>
                <c:lvl>
                  <c:pt idx="0">
                    <c:v>2018</c:v>
                  </c:pt>
                  <c:pt idx="12">
                    <c:v>2019</c:v>
                  </c:pt>
                  <c:pt idx="24">
                    <c:v>2020</c:v>
                  </c:pt>
                  <c:pt idx="36">
                    <c:v>2021</c:v>
                  </c:pt>
                  <c:pt idx="48">
                    <c:v>2022</c:v>
                  </c:pt>
                  <c:pt idx="60">
                    <c:v>2023</c:v>
                  </c:pt>
                </c:lvl>
              </c:multiLvlStrCache>
            </c:multiLvlStrRef>
          </c:cat>
          <c:val>
            <c:numRef>
              <c:f>[2]Jalisco!$AM$3:$AM$68</c:f>
              <c:numCache>
                <c:formatCode>General</c:formatCode>
                <c:ptCount val="66"/>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pt idx="58">
                  <c:v>4.0523942639033778E-2</c:v>
                </c:pt>
                <c:pt idx="59">
                  <c:v>3.2463665794267543E-2</c:v>
                </c:pt>
                <c:pt idx="60">
                  <c:v>3.5686285870838476E-2</c:v>
                </c:pt>
                <c:pt idx="61">
                  <c:v>3.0936174171431876E-2</c:v>
                </c:pt>
                <c:pt idx="62">
                  <c:v>3.3188572267150898E-2</c:v>
                </c:pt>
                <c:pt idx="63">
                  <c:v>2.7506487647845572E-2</c:v>
                </c:pt>
                <c:pt idx="64">
                  <c:v>3.7030070420784385E-2</c:v>
                </c:pt>
                <c:pt idx="65">
                  <c:v>2.9018408002753564E-2</c:v>
                </c:pt>
              </c:numCache>
            </c:numRef>
          </c:val>
          <c:smooth val="0"/>
          <c:extLst>
            <c:ext xmlns:c16="http://schemas.microsoft.com/office/drawing/2014/chart" uri="{C3380CC4-5D6E-409C-BE32-E72D297353CC}">
              <c16:uniqueId val="{0000000C-C4FE-4830-8B87-921C21022D70}"/>
            </c:ext>
          </c:extLst>
        </c:ser>
        <c:ser>
          <c:idx val="3"/>
          <c:order val="3"/>
          <c:tx>
            <c:strRef>
              <c:f>[2]Jalisco!$AN$2</c:f>
              <c:strCache>
                <c:ptCount val="1"/>
                <c:pt idx="0">
                  <c:v>Nacional: Cartera vencida</c:v>
                </c:pt>
              </c:strCache>
            </c:strRef>
          </c:tx>
          <c:spPr>
            <a:ln w="28575" cap="rnd">
              <a:solidFill>
                <a:srgbClr val="95682B"/>
              </a:solidFill>
              <a:round/>
            </a:ln>
            <a:effectLst/>
          </c:spPr>
          <c:marker>
            <c:symbol val="none"/>
          </c:marker>
          <c:dLbls>
            <c:dLbl>
              <c:idx val="6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FE-4830-8B87-921C21022D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[2]Jalisco!$AG$3:$AH$68</c:f>
              <c:multiLvlStrCache>
                <c:ptCount val="66"/>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lvl>
                <c:lvl>
                  <c:pt idx="0">
                    <c:v>2018</c:v>
                  </c:pt>
                  <c:pt idx="12">
                    <c:v>2019</c:v>
                  </c:pt>
                  <c:pt idx="24">
                    <c:v>2020</c:v>
                  </c:pt>
                  <c:pt idx="36">
                    <c:v>2021</c:v>
                  </c:pt>
                  <c:pt idx="48">
                    <c:v>2022</c:v>
                  </c:pt>
                  <c:pt idx="60">
                    <c:v>2023</c:v>
                  </c:pt>
                </c:lvl>
              </c:multiLvlStrCache>
            </c:multiLvlStrRef>
          </c:cat>
          <c:val>
            <c:numRef>
              <c:f>[2]Jalisco!$AN$3:$AN$68</c:f>
              <c:numCache>
                <c:formatCode>General</c:formatCode>
                <c:ptCount val="66"/>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pt idx="58">
                  <c:v>0.17895034636644566</c:v>
                </c:pt>
                <c:pt idx="59">
                  <c:v>0.1809359231099989</c:v>
                </c:pt>
                <c:pt idx="60">
                  <c:v>0.18181556527516515</c:v>
                </c:pt>
                <c:pt idx="61">
                  <c:v>0.18587702877927223</c:v>
                </c:pt>
                <c:pt idx="62">
                  <c:v>0.18537544888208368</c:v>
                </c:pt>
                <c:pt idx="63">
                  <c:v>0.18918379416010059</c:v>
                </c:pt>
                <c:pt idx="64">
                  <c:v>0.19079697582450275</c:v>
                </c:pt>
                <c:pt idx="65">
                  <c:v>0.19088034478688157</c:v>
                </c:pt>
              </c:numCache>
            </c:numRef>
          </c:val>
          <c:smooth val="0"/>
          <c:extLst>
            <c:ext xmlns:c16="http://schemas.microsoft.com/office/drawing/2014/chart" uri="{C3380CC4-5D6E-409C-BE32-E72D297353CC}">
              <c16:uniqueId val="{0000000E-C4FE-4830-8B87-921C21022D70}"/>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79427143236308939"/>
        </c:manualLayout>
      </c:layout>
      <c:barChart>
        <c:barDir val="col"/>
        <c:grouping val="clustered"/>
        <c:varyColors val="0"/>
        <c:ser>
          <c:idx val="1"/>
          <c:order val="0"/>
          <c:tx>
            <c:strRef>
              <c:f>'F9'!$D$4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CD-4095-AC60-7A394B0DE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'F9'!$B$5:$B$14</c:f>
              <c:strCache>
                <c:ptCount val="10"/>
                <c:pt idx="0">
                  <c:v>I </c:v>
                </c:pt>
                <c:pt idx="1">
                  <c:v>II </c:v>
                </c:pt>
                <c:pt idx="2">
                  <c:v>III</c:v>
                </c:pt>
                <c:pt idx="3">
                  <c:v>IV</c:v>
                </c:pt>
                <c:pt idx="4">
                  <c:v>V</c:v>
                </c:pt>
                <c:pt idx="5">
                  <c:v>VI</c:v>
                </c:pt>
                <c:pt idx="6">
                  <c:v>VII</c:v>
                </c:pt>
                <c:pt idx="7">
                  <c:v>VIII</c:v>
                </c:pt>
                <c:pt idx="8">
                  <c:v>IX</c:v>
                </c:pt>
                <c:pt idx="9">
                  <c:v>X</c:v>
                </c:pt>
              </c:strCache>
            </c:strRef>
          </c:cat>
          <c:val>
            <c:numRef>
              <c:f>'F9'!$D$5:$D$14</c:f>
              <c:numCache>
                <c:formatCode>0.0%</c:formatCode>
                <c:ptCount val="10"/>
                <c:pt idx="0">
                  <c:v>0.10861877457860657</c:v>
                </c:pt>
                <c:pt idx="1">
                  <c:v>0.10932895882157999</c:v>
                </c:pt>
                <c:pt idx="2">
                  <c:v>0.10908389236831828</c:v>
                </c:pt>
                <c:pt idx="3">
                  <c:v>0.10710851292776494</c:v>
                </c:pt>
                <c:pt idx="4">
                  <c:v>0.10281172409305232</c:v>
                </c:pt>
                <c:pt idx="5">
                  <c:v>9.9810838868580193E-2</c:v>
                </c:pt>
                <c:pt idx="6">
                  <c:v>9.7037384528360568E-2</c:v>
                </c:pt>
                <c:pt idx="7">
                  <c:v>9.3851187465006064E-2</c:v>
                </c:pt>
                <c:pt idx="8">
                  <c:v>8.8088328039906669E-2</c:v>
                </c:pt>
                <c:pt idx="9">
                  <c:v>8.32065737037926E-2</c:v>
                </c:pt>
              </c:numCache>
            </c:numRef>
          </c:val>
          <c:extLst>
            <c:ext xmlns:c16="http://schemas.microsoft.com/office/drawing/2014/chart" uri="{C3380CC4-5D6E-409C-BE32-E72D297353CC}">
              <c16:uniqueId val="{00000001-A0CD-4095-AC60-7A394B0DEAA7}"/>
            </c:ext>
          </c:extLst>
        </c:ser>
        <c:ser>
          <c:idx val="0"/>
          <c:order val="1"/>
          <c:tx>
            <c:strRef>
              <c:f>'F9'!$C$4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CD-4095-AC60-7A394B0DEAA7}"/>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CD-4095-AC60-7A394B0DEAA7}"/>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CD-4095-AC60-7A394B0DEA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'F9'!$B$5:$B$14</c:f>
              <c:strCache>
                <c:ptCount val="10"/>
                <c:pt idx="0">
                  <c:v>I </c:v>
                </c:pt>
                <c:pt idx="1">
                  <c:v>II </c:v>
                </c:pt>
                <c:pt idx="2">
                  <c:v>III</c:v>
                </c:pt>
                <c:pt idx="3">
                  <c:v>IV</c:v>
                </c:pt>
                <c:pt idx="4">
                  <c:v>V</c:v>
                </c:pt>
                <c:pt idx="5">
                  <c:v>VI</c:v>
                </c:pt>
                <c:pt idx="6">
                  <c:v>VII</c:v>
                </c:pt>
                <c:pt idx="7">
                  <c:v>VIII</c:v>
                </c:pt>
                <c:pt idx="8">
                  <c:v>IX</c:v>
                </c:pt>
                <c:pt idx="9">
                  <c:v>X</c:v>
                </c:pt>
              </c:strCache>
            </c:strRef>
          </c:cat>
          <c:val>
            <c:numRef>
              <c:f>'F9'!$C$5:$C$14</c:f>
              <c:numCache>
                <c:formatCode>0.0%</c:formatCode>
                <c:ptCount val="10"/>
                <c:pt idx="0">
                  <c:v>0.16883373901865259</c:v>
                </c:pt>
                <c:pt idx="1">
                  <c:v>0.13675656192512275</c:v>
                </c:pt>
                <c:pt idx="2">
                  <c:v>0.12994433303758918</c:v>
                </c:pt>
                <c:pt idx="3">
                  <c:v>0.11106238565709148</c:v>
                </c:pt>
                <c:pt idx="4">
                  <c:v>0.11379947626432159</c:v>
                </c:pt>
                <c:pt idx="5">
                  <c:v>0.10481741599634214</c:v>
                </c:pt>
                <c:pt idx="6">
                  <c:v>9.4079355104218651E-2</c:v>
                </c:pt>
                <c:pt idx="7">
                  <c:v>9.9183070740963775E-2</c:v>
                </c:pt>
                <c:pt idx="8">
                  <c:v>9.5689442594884586E-2</c:v>
                </c:pt>
                <c:pt idx="9">
                  <c:v>8.5959757056865468E-2</c:v>
                </c:pt>
              </c:numCache>
            </c:numRef>
          </c:val>
          <c:extLst>
            <c:ext xmlns:c16="http://schemas.microsoft.com/office/drawing/2014/chart" uri="{C3380CC4-5D6E-409C-BE32-E72D297353CC}">
              <c16:uniqueId val="{00000005-A0CD-4095-AC60-7A394B0DEAA7}"/>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389308118481516"/>
          <c:y val="0.90281075820578605"/>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7C878E"/>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7C878E"/>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'F52'!$A$7:$A$39</c:f>
              <c:strCache>
                <c:ptCount val="33"/>
                <c:pt idx="0">
                  <c:v>Tabasco</c:v>
                </c:pt>
                <c:pt idx="1">
                  <c:v>Sonora</c:v>
                </c:pt>
                <c:pt idx="2">
                  <c:v>Guerrero</c:v>
                </c:pt>
                <c:pt idx="3">
                  <c:v>Veracruz</c:v>
                </c:pt>
                <c:pt idx="4">
                  <c:v>Tamaulipas</c:v>
                </c:pt>
                <c:pt idx="5">
                  <c:v>Oaxaca</c:v>
                </c:pt>
                <c:pt idx="6">
                  <c:v>Ciudad de México</c:v>
                </c:pt>
                <c:pt idx="7">
                  <c:v>México</c:v>
                </c:pt>
                <c:pt idx="8">
                  <c:v>Campeche</c:v>
                </c:pt>
                <c:pt idx="9">
                  <c:v>Morelos</c:v>
                </c:pt>
                <c:pt idx="10">
                  <c:v>Quintana Roo</c:v>
                </c:pt>
                <c:pt idx="11">
                  <c:v>Coahuila</c:v>
                </c:pt>
                <c:pt idx="12">
                  <c:v>Chiapas</c:v>
                </c:pt>
                <c:pt idx="13">
                  <c:v>Hidalgo</c:v>
                </c:pt>
                <c:pt idx="14">
                  <c:v>Nacional</c:v>
                </c:pt>
                <c:pt idx="15">
                  <c:v>Baja California Sur</c:v>
                </c:pt>
                <c:pt idx="16">
                  <c:v>Puebla</c:v>
                </c:pt>
                <c:pt idx="17">
                  <c:v>Yucatán</c:v>
                </c:pt>
                <c:pt idx="18">
                  <c:v>Tlaxcala</c:v>
                </c:pt>
                <c:pt idx="19">
                  <c:v>Durango</c:v>
                </c:pt>
                <c:pt idx="20">
                  <c:v>Nuevo León</c:v>
                </c:pt>
                <c:pt idx="21">
                  <c:v>Sinaloa</c:v>
                </c:pt>
                <c:pt idx="22">
                  <c:v>Michoacán</c:v>
                </c:pt>
                <c:pt idx="23">
                  <c:v>Colima</c:v>
                </c:pt>
                <c:pt idx="24">
                  <c:v>Chihuahua</c:v>
                </c:pt>
                <c:pt idx="25">
                  <c:v>Baja California</c:v>
                </c:pt>
                <c:pt idx="26">
                  <c:v>Jalisco</c:v>
                </c:pt>
                <c:pt idx="27">
                  <c:v>Nayarit</c:v>
                </c:pt>
                <c:pt idx="28">
                  <c:v>Guanajuato</c:v>
                </c:pt>
                <c:pt idx="29">
                  <c:v>Querétaro</c:v>
                </c:pt>
                <c:pt idx="30">
                  <c:v>Aguascalientes</c:v>
                </c:pt>
                <c:pt idx="31">
                  <c:v>San Luis Potosí</c:v>
                </c:pt>
                <c:pt idx="32">
                  <c:v>Zacatecas</c:v>
                </c:pt>
              </c:strCache>
            </c:strRef>
          </c:cat>
          <c:val>
            <c:numRef>
              <c:f>'F52'!$B$7:$B$39</c:f>
              <c:numCache>
                <c:formatCode>0.00%</c:formatCode>
                <c:ptCount val="33"/>
                <c:pt idx="0">
                  <c:v>0.29014133522555613</c:v>
                </c:pt>
                <c:pt idx="1">
                  <c:v>0.24144093643957693</c:v>
                </c:pt>
                <c:pt idx="2">
                  <c:v>0.23792750534196519</c:v>
                </c:pt>
                <c:pt idx="3">
                  <c:v>0.23519493049742243</c:v>
                </c:pt>
                <c:pt idx="4">
                  <c:v>0.22573582408742698</c:v>
                </c:pt>
                <c:pt idx="5">
                  <c:v>0.22288415961125327</c:v>
                </c:pt>
                <c:pt idx="6">
                  <c:v>0.22045239296052135</c:v>
                </c:pt>
                <c:pt idx="7">
                  <c:v>0.21936615814641044</c:v>
                </c:pt>
                <c:pt idx="8">
                  <c:v>0.21056035444123455</c:v>
                </c:pt>
                <c:pt idx="9">
                  <c:v>0.20467059865160633</c:v>
                </c:pt>
                <c:pt idx="10">
                  <c:v>0.20421230020165296</c:v>
                </c:pt>
                <c:pt idx="11">
                  <c:v>0.20071331546889329</c:v>
                </c:pt>
                <c:pt idx="12">
                  <c:v>0.19988316966500141</c:v>
                </c:pt>
                <c:pt idx="13">
                  <c:v>0.19094309190054595</c:v>
                </c:pt>
                <c:pt idx="14">
                  <c:v>0.19088034478688157</c:v>
                </c:pt>
                <c:pt idx="15">
                  <c:v>0.19086214939676177</c:v>
                </c:pt>
                <c:pt idx="16">
                  <c:v>0.19055037284534992</c:v>
                </c:pt>
                <c:pt idx="17">
                  <c:v>0.18720313402547548</c:v>
                </c:pt>
                <c:pt idx="18">
                  <c:v>0.18706462575040503</c:v>
                </c:pt>
                <c:pt idx="19">
                  <c:v>0.18420113457039955</c:v>
                </c:pt>
                <c:pt idx="20">
                  <c:v>0.18268289136476279</c:v>
                </c:pt>
                <c:pt idx="21">
                  <c:v>0.18050623274370703</c:v>
                </c:pt>
                <c:pt idx="22">
                  <c:v>0.17892357983351445</c:v>
                </c:pt>
                <c:pt idx="23">
                  <c:v>0.17630432511145255</c:v>
                </c:pt>
                <c:pt idx="24">
                  <c:v>0.17150447369688521</c:v>
                </c:pt>
                <c:pt idx="25">
                  <c:v>0.17042883900443023</c:v>
                </c:pt>
                <c:pt idx="26">
                  <c:v>0.16942010501703725</c:v>
                </c:pt>
                <c:pt idx="27">
                  <c:v>0.16211469433691342</c:v>
                </c:pt>
                <c:pt idx="28">
                  <c:v>0.1610143656891021</c:v>
                </c:pt>
                <c:pt idx="29">
                  <c:v>0.14505621052501996</c:v>
                </c:pt>
                <c:pt idx="30">
                  <c:v>0.13854581014954909</c:v>
                </c:pt>
                <c:pt idx="31">
                  <c:v>0.12850558592975753</c:v>
                </c:pt>
                <c:pt idx="32">
                  <c:v>0.12286279850252492</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F18E-4546-B4F0-71F91E6703C2}"/>
              </c:ext>
            </c:extLst>
          </c:dPt>
          <c:dPt>
            <c:idx val="1"/>
            <c:invertIfNegative val="0"/>
            <c:bubble3D val="0"/>
            <c:extLst>
              <c:ext xmlns:c16="http://schemas.microsoft.com/office/drawing/2014/chart" uri="{C3380CC4-5D6E-409C-BE32-E72D297353CC}">
                <c16:uniqueId val="{00000001-F18E-4546-B4F0-71F91E6703C2}"/>
              </c:ext>
            </c:extLst>
          </c:dPt>
          <c:dPt>
            <c:idx val="2"/>
            <c:invertIfNegative val="0"/>
            <c:bubble3D val="0"/>
            <c:extLst>
              <c:ext xmlns:c16="http://schemas.microsoft.com/office/drawing/2014/chart" uri="{C3380CC4-5D6E-409C-BE32-E72D297353CC}">
                <c16:uniqueId val="{00000002-F18E-4546-B4F0-71F91E6703C2}"/>
              </c:ext>
            </c:extLst>
          </c:dPt>
          <c:dPt>
            <c:idx val="3"/>
            <c:invertIfNegative val="0"/>
            <c:bubble3D val="0"/>
            <c:extLst>
              <c:ext xmlns:c16="http://schemas.microsoft.com/office/drawing/2014/chart" uri="{C3380CC4-5D6E-409C-BE32-E72D297353CC}">
                <c16:uniqueId val="{00000003-F18E-4546-B4F0-71F91E6703C2}"/>
              </c:ext>
            </c:extLst>
          </c:dPt>
          <c:dPt>
            <c:idx val="4"/>
            <c:invertIfNegative val="0"/>
            <c:bubble3D val="0"/>
            <c:extLst>
              <c:ext xmlns:c16="http://schemas.microsoft.com/office/drawing/2014/chart" uri="{C3380CC4-5D6E-409C-BE32-E72D297353CC}">
                <c16:uniqueId val="{00000004-F18E-4546-B4F0-71F91E6703C2}"/>
              </c:ext>
            </c:extLst>
          </c:dPt>
          <c:dPt>
            <c:idx val="5"/>
            <c:invertIfNegative val="0"/>
            <c:bubble3D val="0"/>
            <c:extLst>
              <c:ext xmlns:c16="http://schemas.microsoft.com/office/drawing/2014/chart" uri="{C3380CC4-5D6E-409C-BE32-E72D297353CC}">
                <c16:uniqueId val="{00000005-F18E-4546-B4F0-71F91E6703C2}"/>
              </c:ext>
            </c:extLst>
          </c:dPt>
          <c:dPt>
            <c:idx val="6"/>
            <c:invertIfNegative val="0"/>
            <c:bubble3D val="0"/>
            <c:spPr>
              <a:solidFill>
                <a:srgbClr val="E2AC00"/>
              </a:solidFill>
              <a:ln w="0" cmpd="sng">
                <a:noFill/>
                <a:prstDash val="solid"/>
              </a:ln>
            </c:spPr>
            <c:extLst>
              <c:ext xmlns:c16="http://schemas.microsoft.com/office/drawing/2014/chart" uri="{C3380CC4-5D6E-409C-BE32-E72D297353CC}">
                <c16:uniqueId val="{00000007-F18E-4546-B4F0-71F91E6703C2}"/>
              </c:ext>
            </c:extLst>
          </c:dPt>
          <c:dPt>
            <c:idx val="7"/>
            <c:invertIfNegative val="0"/>
            <c:bubble3D val="0"/>
            <c:extLst>
              <c:ext xmlns:c16="http://schemas.microsoft.com/office/drawing/2014/chart" uri="{C3380CC4-5D6E-409C-BE32-E72D297353CC}">
                <c16:uniqueId val="{00000008-F18E-4546-B4F0-71F91E6703C2}"/>
              </c:ext>
            </c:extLst>
          </c:dPt>
          <c:dPt>
            <c:idx val="8"/>
            <c:invertIfNegative val="0"/>
            <c:bubble3D val="0"/>
            <c:extLst>
              <c:ext xmlns:c16="http://schemas.microsoft.com/office/drawing/2014/chart" uri="{C3380CC4-5D6E-409C-BE32-E72D297353CC}">
                <c16:uniqueId val="{00000009-F18E-4546-B4F0-71F91E6703C2}"/>
              </c:ext>
            </c:extLst>
          </c:dPt>
          <c:dPt>
            <c:idx val="9"/>
            <c:invertIfNegative val="0"/>
            <c:bubble3D val="0"/>
            <c:extLst>
              <c:ext xmlns:c16="http://schemas.microsoft.com/office/drawing/2014/chart" uri="{C3380CC4-5D6E-409C-BE32-E72D297353CC}">
                <c16:uniqueId val="{0000000A-F18E-4546-B4F0-71F91E6703C2}"/>
              </c:ext>
            </c:extLst>
          </c:dPt>
          <c:dPt>
            <c:idx val="10"/>
            <c:invertIfNegative val="0"/>
            <c:bubble3D val="0"/>
            <c:extLst>
              <c:ext xmlns:c16="http://schemas.microsoft.com/office/drawing/2014/chart" uri="{C3380CC4-5D6E-409C-BE32-E72D297353CC}">
                <c16:uniqueId val="{0000000B-F18E-4546-B4F0-71F91E6703C2}"/>
              </c:ext>
            </c:extLst>
          </c:dPt>
          <c:dPt>
            <c:idx val="11"/>
            <c:invertIfNegative val="0"/>
            <c:bubble3D val="0"/>
            <c:extLst>
              <c:ext xmlns:c16="http://schemas.microsoft.com/office/drawing/2014/chart" uri="{C3380CC4-5D6E-409C-BE32-E72D297353CC}">
                <c16:uniqueId val="{0000000C-F18E-4546-B4F0-71F91E6703C2}"/>
              </c:ext>
            </c:extLst>
          </c:dPt>
          <c:dPt>
            <c:idx val="12"/>
            <c:invertIfNegative val="0"/>
            <c:bubble3D val="0"/>
            <c:extLst>
              <c:ext xmlns:c16="http://schemas.microsoft.com/office/drawing/2014/chart" uri="{C3380CC4-5D6E-409C-BE32-E72D297353CC}">
                <c16:uniqueId val="{0000000D-F18E-4546-B4F0-71F91E6703C2}"/>
              </c:ext>
            </c:extLst>
          </c:dPt>
          <c:dPt>
            <c:idx val="13"/>
            <c:invertIfNegative val="0"/>
            <c:bubble3D val="0"/>
            <c:extLst>
              <c:ext xmlns:c16="http://schemas.microsoft.com/office/drawing/2014/chart" uri="{C3380CC4-5D6E-409C-BE32-E72D297353CC}">
                <c16:uniqueId val="{0000000E-F18E-4546-B4F0-71F91E6703C2}"/>
              </c:ext>
            </c:extLst>
          </c:dPt>
          <c:dPt>
            <c:idx val="14"/>
            <c:invertIfNegative val="0"/>
            <c:bubble3D val="0"/>
            <c:extLst>
              <c:ext xmlns:c16="http://schemas.microsoft.com/office/drawing/2014/chart" uri="{C3380CC4-5D6E-409C-BE32-E72D297353CC}">
                <c16:uniqueId val="{0000000F-F18E-4546-B4F0-71F91E6703C2}"/>
              </c:ext>
            </c:extLst>
          </c:dPt>
          <c:dPt>
            <c:idx val="15"/>
            <c:invertIfNegative val="0"/>
            <c:bubble3D val="0"/>
            <c:extLst>
              <c:ext xmlns:c16="http://schemas.microsoft.com/office/drawing/2014/chart" uri="{C3380CC4-5D6E-409C-BE32-E72D297353CC}">
                <c16:uniqueId val="{00000010-F18E-4546-B4F0-71F91E6703C2}"/>
              </c:ext>
            </c:extLst>
          </c:dPt>
          <c:dPt>
            <c:idx val="16"/>
            <c:invertIfNegative val="0"/>
            <c:bubble3D val="0"/>
            <c:extLst>
              <c:ext xmlns:c16="http://schemas.microsoft.com/office/drawing/2014/chart" uri="{C3380CC4-5D6E-409C-BE32-E72D297353CC}">
                <c16:uniqueId val="{00000011-F18E-4546-B4F0-71F91E6703C2}"/>
              </c:ext>
            </c:extLst>
          </c:dPt>
          <c:dPt>
            <c:idx val="17"/>
            <c:invertIfNegative val="0"/>
            <c:bubble3D val="0"/>
            <c:extLst>
              <c:ext xmlns:c16="http://schemas.microsoft.com/office/drawing/2014/chart" uri="{C3380CC4-5D6E-409C-BE32-E72D297353CC}">
                <c16:uniqueId val="{00000012-F18E-4546-B4F0-71F91E6703C2}"/>
              </c:ext>
            </c:extLst>
          </c:dPt>
          <c:dPt>
            <c:idx val="18"/>
            <c:invertIfNegative val="0"/>
            <c:bubble3D val="0"/>
            <c:spPr>
              <a:solidFill>
                <a:srgbClr val="E2AC00"/>
              </a:solidFill>
              <a:ln w="0" cmpd="sng">
                <a:noFill/>
                <a:prstDash val="solid"/>
              </a:ln>
            </c:spPr>
            <c:extLst>
              <c:ext xmlns:c16="http://schemas.microsoft.com/office/drawing/2014/chart" uri="{C3380CC4-5D6E-409C-BE32-E72D297353CC}">
                <c16:uniqueId val="{00000014-F18E-4546-B4F0-71F91E6703C2}"/>
              </c:ext>
            </c:extLst>
          </c:dPt>
          <c:dPt>
            <c:idx val="19"/>
            <c:invertIfNegative val="0"/>
            <c:bubble3D val="0"/>
            <c:extLst>
              <c:ext xmlns:c16="http://schemas.microsoft.com/office/drawing/2014/chart" uri="{C3380CC4-5D6E-409C-BE32-E72D297353CC}">
                <c16:uniqueId val="{00000015-F18E-4546-B4F0-71F91E6703C2}"/>
              </c:ext>
            </c:extLst>
          </c:dPt>
          <c:dPt>
            <c:idx val="20"/>
            <c:invertIfNegative val="0"/>
            <c:bubble3D val="0"/>
            <c:extLst>
              <c:ext xmlns:c16="http://schemas.microsoft.com/office/drawing/2014/chart" uri="{C3380CC4-5D6E-409C-BE32-E72D297353CC}">
                <c16:uniqueId val="{00000016-F18E-4546-B4F0-71F91E6703C2}"/>
              </c:ext>
            </c:extLst>
          </c:dPt>
          <c:dPt>
            <c:idx val="21"/>
            <c:invertIfNegative val="0"/>
            <c:bubble3D val="0"/>
            <c:extLst>
              <c:ext xmlns:c16="http://schemas.microsoft.com/office/drawing/2014/chart" uri="{C3380CC4-5D6E-409C-BE32-E72D297353CC}">
                <c16:uniqueId val="{00000017-F18E-4546-B4F0-71F91E6703C2}"/>
              </c:ext>
            </c:extLst>
          </c:dPt>
          <c:dPt>
            <c:idx val="22"/>
            <c:invertIfNegative val="0"/>
            <c:bubble3D val="0"/>
            <c:extLst>
              <c:ext xmlns:c16="http://schemas.microsoft.com/office/drawing/2014/chart" uri="{C3380CC4-5D6E-409C-BE32-E72D297353CC}">
                <c16:uniqueId val="{00000018-F18E-4546-B4F0-71F91E6703C2}"/>
              </c:ext>
            </c:extLst>
          </c:dPt>
          <c:dPt>
            <c:idx val="23"/>
            <c:invertIfNegative val="0"/>
            <c:bubble3D val="0"/>
            <c:extLst>
              <c:ext xmlns:c16="http://schemas.microsoft.com/office/drawing/2014/chart" uri="{C3380CC4-5D6E-409C-BE32-E72D297353CC}">
                <c16:uniqueId val="{00000019-F18E-4546-B4F0-71F91E6703C2}"/>
              </c:ext>
            </c:extLst>
          </c:dPt>
          <c:dPt>
            <c:idx val="24"/>
            <c:invertIfNegative val="0"/>
            <c:bubble3D val="0"/>
            <c:extLst>
              <c:ext xmlns:c16="http://schemas.microsoft.com/office/drawing/2014/chart" uri="{C3380CC4-5D6E-409C-BE32-E72D297353CC}">
                <c16:uniqueId val="{0000001A-F18E-4546-B4F0-71F91E6703C2}"/>
              </c:ext>
            </c:extLst>
          </c:dPt>
          <c:dPt>
            <c:idx val="25"/>
            <c:invertIfNegative val="0"/>
            <c:bubble3D val="0"/>
            <c:extLst>
              <c:ext xmlns:c16="http://schemas.microsoft.com/office/drawing/2014/chart" uri="{C3380CC4-5D6E-409C-BE32-E72D297353CC}">
                <c16:uniqueId val="{0000001B-F18E-4546-B4F0-71F91E6703C2}"/>
              </c:ext>
            </c:extLst>
          </c:dPt>
          <c:dPt>
            <c:idx val="26"/>
            <c:invertIfNegative val="0"/>
            <c:bubble3D val="0"/>
            <c:extLst>
              <c:ext xmlns:c16="http://schemas.microsoft.com/office/drawing/2014/chart" uri="{C3380CC4-5D6E-409C-BE32-E72D297353CC}">
                <c16:uniqueId val="{0000001C-F18E-4546-B4F0-71F91E6703C2}"/>
              </c:ext>
            </c:extLst>
          </c:dPt>
          <c:dPt>
            <c:idx val="27"/>
            <c:invertIfNegative val="0"/>
            <c:bubble3D val="0"/>
            <c:extLst>
              <c:ext xmlns:c16="http://schemas.microsoft.com/office/drawing/2014/chart" uri="{C3380CC4-5D6E-409C-BE32-E72D297353CC}">
                <c16:uniqueId val="{0000001D-F18E-4546-B4F0-71F91E6703C2}"/>
              </c:ext>
            </c:extLst>
          </c:dPt>
          <c:dPt>
            <c:idx val="28"/>
            <c:invertIfNegative val="0"/>
            <c:bubble3D val="0"/>
            <c:extLst>
              <c:ext xmlns:c16="http://schemas.microsoft.com/office/drawing/2014/chart" uri="{C3380CC4-5D6E-409C-BE32-E72D297353CC}">
                <c16:uniqueId val="{0000001E-F18E-4546-B4F0-71F91E6703C2}"/>
              </c:ext>
            </c:extLst>
          </c:dPt>
          <c:dPt>
            <c:idx val="29"/>
            <c:invertIfNegative val="0"/>
            <c:bubble3D val="0"/>
            <c:extLst>
              <c:ext xmlns:c16="http://schemas.microsoft.com/office/drawing/2014/chart" uri="{C3380CC4-5D6E-409C-BE32-E72D297353CC}">
                <c16:uniqueId val="{0000001F-F18E-4546-B4F0-71F91E6703C2}"/>
              </c:ext>
            </c:extLst>
          </c:dPt>
          <c:dPt>
            <c:idx val="30"/>
            <c:invertIfNegative val="0"/>
            <c:bubble3D val="0"/>
            <c:spPr>
              <a:solidFill>
                <a:srgbClr val="E2AC00"/>
              </a:solidFill>
              <a:ln w="0" cmpd="sng">
                <a:noFill/>
                <a:prstDash val="solid"/>
              </a:ln>
            </c:spPr>
            <c:extLst>
              <c:ext xmlns:c16="http://schemas.microsoft.com/office/drawing/2014/chart" uri="{C3380CC4-5D6E-409C-BE32-E72D297353CC}">
                <c16:uniqueId val="{00000021-F18E-4546-B4F0-71F91E6703C2}"/>
              </c:ext>
            </c:extLst>
          </c:dPt>
          <c:dPt>
            <c:idx val="31"/>
            <c:invertIfNegative val="0"/>
            <c:bubble3D val="0"/>
            <c:extLst>
              <c:ext xmlns:c16="http://schemas.microsoft.com/office/drawing/2014/chart" uri="{C3380CC4-5D6E-409C-BE32-E72D297353CC}">
                <c16:uniqueId val="{00000022-F18E-4546-B4F0-71F91E6703C2}"/>
              </c:ext>
            </c:extLst>
          </c:dPt>
          <c:dPt>
            <c:idx val="32"/>
            <c:invertIfNegative val="0"/>
            <c:bubble3D val="0"/>
            <c:extLst>
              <c:ext xmlns:c16="http://schemas.microsoft.com/office/drawing/2014/chart" uri="{C3380CC4-5D6E-409C-BE32-E72D297353CC}">
                <c16:uniqueId val="{00000023-F18E-4546-B4F0-71F91E6703C2}"/>
              </c:ext>
            </c:extLst>
          </c:dPt>
          <c:dPt>
            <c:idx val="33"/>
            <c:invertIfNegative val="0"/>
            <c:bubble3D val="0"/>
            <c:extLst>
              <c:ext xmlns:c16="http://schemas.microsoft.com/office/drawing/2014/chart" uri="{C3380CC4-5D6E-409C-BE32-E72D297353CC}">
                <c16:uniqueId val="{00000024-F18E-4546-B4F0-71F91E6703C2}"/>
              </c:ext>
            </c:extLst>
          </c:dPt>
          <c:dPt>
            <c:idx val="34"/>
            <c:invertIfNegative val="0"/>
            <c:bubble3D val="0"/>
            <c:extLst>
              <c:ext xmlns:c16="http://schemas.microsoft.com/office/drawing/2014/chart" uri="{C3380CC4-5D6E-409C-BE32-E72D297353CC}">
                <c16:uniqueId val="{00000025-F18E-4546-B4F0-71F91E6703C2}"/>
              </c:ext>
            </c:extLst>
          </c:dPt>
          <c:dPt>
            <c:idx val="35"/>
            <c:invertIfNegative val="0"/>
            <c:bubble3D val="0"/>
            <c:extLst>
              <c:ext xmlns:c16="http://schemas.microsoft.com/office/drawing/2014/chart" uri="{C3380CC4-5D6E-409C-BE32-E72D297353CC}">
                <c16:uniqueId val="{00000026-F18E-4546-B4F0-71F91E6703C2}"/>
              </c:ext>
            </c:extLst>
          </c:dPt>
          <c:dPt>
            <c:idx val="36"/>
            <c:invertIfNegative val="0"/>
            <c:bubble3D val="0"/>
            <c:extLst>
              <c:ext xmlns:c16="http://schemas.microsoft.com/office/drawing/2014/chart" uri="{C3380CC4-5D6E-409C-BE32-E72D297353CC}">
                <c16:uniqueId val="{00000027-F18E-4546-B4F0-71F91E6703C2}"/>
              </c:ext>
            </c:extLst>
          </c:dPt>
          <c:dPt>
            <c:idx val="37"/>
            <c:invertIfNegative val="0"/>
            <c:bubble3D val="0"/>
            <c:extLst>
              <c:ext xmlns:c16="http://schemas.microsoft.com/office/drawing/2014/chart" uri="{C3380CC4-5D6E-409C-BE32-E72D297353CC}">
                <c16:uniqueId val="{00000028-F18E-4546-B4F0-71F91E6703C2}"/>
              </c:ext>
            </c:extLst>
          </c:dPt>
          <c:dPt>
            <c:idx val="38"/>
            <c:invertIfNegative val="0"/>
            <c:bubble3D val="0"/>
            <c:extLst>
              <c:ext xmlns:c16="http://schemas.microsoft.com/office/drawing/2014/chart" uri="{C3380CC4-5D6E-409C-BE32-E72D297353CC}">
                <c16:uniqueId val="{00000029-F18E-4546-B4F0-71F91E6703C2}"/>
              </c:ext>
            </c:extLst>
          </c:dPt>
          <c:dPt>
            <c:idx val="39"/>
            <c:invertIfNegative val="0"/>
            <c:bubble3D val="0"/>
            <c:extLst>
              <c:ext xmlns:c16="http://schemas.microsoft.com/office/drawing/2014/chart" uri="{C3380CC4-5D6E-409C-BE32-E72D297353CC}">
                <c16:uniqueId val="{0000002A-F18E-4546-B4F0-71F91E6703C2}"/>
              </c:ext>
            </c:extLst>
          </c:dPt>
          <c:dPt>
            <c:idx val="40"/>
            <c:invertIfNegative val="0"/>
            <c:bubble3D val="0"/>
            <c:extLst>
              <c:ext xmlns:c16="http://schemas.microsoft.com/office/drawing/2014/chart" uri="{C3380CC4-5D6E-409C-BE32-E72D297353CC}">
                <c16:uniqueId val="{0000002B-F18E-4546-B4F0-71F91E6703C2}"/>
              </c:ext>
            </c:extLst>
          </c:dPt>
          <c:dPt>
            <c:idx val="41"/>
            <c:invertIfNegative val="0"/>
            <c:bubble3D val="0"/>
            <c:extLst>
              <c:ext xmlns:c16="http://schemas.microsoft.com/office/drawing/2014/chart" uri="{C3380CC4-5D6E-409C-BE32-E72D297353CC}">
                <c16:uniqueId val="{0000002C-F18E-4546-B4F0-71F91E6703C2}"/>
              </c:ext>
            </c:extLst>
          </c:dPt>
          <c:dPt>
            <c:idx val="42"/>
            <c:invertIfNegative val="0"/>
            <c:bubble3D val="0"/>
            <c:spPr>
              <a:solidFill>
                <a:srgbClr val="E2AC00"/>
              </a:solidFill>
              <a:ln w="0" cmpd="sng">
                <a:noFill/>
                <a:prstDash val="solid"/>
              </a:ln>
            </c:spPr>
            <c:extLst>
              <c:ext xmlns:c16="http://schemas.microsoft.com/office/drawing/2014/chart" uri="{C3380CC4-5D6E-409C-BE32-E72D297353CC}">
                <c16:uniqueId val="{0000002E-F18E-4546-B4F0-71F91E6703C2}"/>
              </c:ext>
            </c:extLst>
          </c:dPt>
          <c:dPt>
            <c:idx val="43"/>
            <c:invertIfNegative val="0"/>
            <c:bubble3D val="0"/>
            <c:extLst>
              <c:ext xmlns:c16="http://schemas.microsoft.com/office/drawing/2014/chart" uri="{C3380CC4-5D6E-409C-BE32-E72D297353CC}">
                <c16:uniqueId val="{0000002F-F18E-4546-B4F0-71F91E6703C2}"/>
              </c:ext>
            </c:extLst>
          </c:dPt>
          <c:dPt>
            <c:idx val="44"/>
            <c:invertIfNegative val="0"/>
            <c:bubble3D val="0"/>
            <c:extLst>
              <c:ext xmlns:c16="http://schemas.microsoft.com/office/drawing/2014/chart" uri="{C3380CC4-5D6E-409C-BE32-E72D297353CC}">
                <c16:uniqueId val="{00000030-F18E-4546-B4F0-71F91E6703C2}"/>
              </c:ext>
            </c:extLst>
          </c:dPt>
          <c:dPt>
            <c:idx val="45"/>
            <c:invertIfNegative val="0"/>
            <c:bubble3D val="0"/>
            <c:extLst>
              <c:ext xmlns:c16="http://schemas.microsoft.com/office/drawing/2014/chart" uri="{C3380CC4-5D6E-409C-BE32-E72D297353CC}">
                <c16:uniqueId val="{00000031-F18E-4546-B4F0-71F91E6703C2}"/>
              </c:ext>
            </c:extLst>
          </c:dPt>
          <c:dPt>
            <c:idx val="46"/>
            <c:invertIfNegative val="0"/>
            <c:bubble3D val="0"/>
            <c:extLst>
              <c:ext xmlns:c16="http://schemas.microsoft.com/office/drawing/2014/chart" uri="{C3380CC4-5D6E-409C-BE32-E72D297353CC}">
                <c16:uniqueId val="{00000032-F18E-4546-B4F0-71F91E6703C2}"/>
              </c:ext>
            </c:extLst>
          </c:dPt>
          <c:dPt>
            <c:idx val="47"/>
            <c:invertIfNegative val="0"/>
            <c:bubble3D val="0"/>
            <c:extLst>
              <c:ext xmlns:c16="http://schemas.microsoft.com/office/drawing/2014/chart" uri="{C3380CC4-5D6E-409C-BE32-E72D297353CC}">
                <c16:uniqueId val="{00000033-F18E-4546-B4F0-71F91E6703C2}"/>
              </c:ext>
            </c:extLst>
          </c:dPt>
          <c:dPt>
            <c:idx val="48"/>
            <c:invertIfNegative val="0"/>
            <c:bubble3D val="0"/>
            <c:extLst>
              <c:ext xmlns:c16="http://schemas.microsoft.com/office/drawing/2014/chart" uri="{C3380CC4-5D6E-409C-BE32-E72D297353CC}">
                <c16:uniqueId val="{00000034-F18E-4546-B4F0-71F91E6703C2}"/>
              </c:ext>
            </c:extLst>
          </c:dPt>
          <c:dPt>
            <c:idx val="49"/>
            <c:invertIfNegative val="0"/>
            <c:bubble3D val="0"/>
            <c:extLst>
              <c:ext xmlns:c16="http://schemas.microsoft.com/office/drawing/2014/chart" uri="{C3380CC4-5D6E-409C-BE32-E72D297353CC}">
                <c16:uniqueId val="{00000035-F18E-4546-B4F0-71F91E6703C2}"/>
              </c:ext>
            </c:extLst>
          </c:dPt>
          <c:dPt>
            <c:idx val="50"/>
            <c:invertIfNegative val="0"/>
            <c:bubble3D val="0"/>
            <c:extLst>
              <c:ext xmlns:c16="http://schemas.microsoft.com/office/drawing/2014/chart" uri="{C3380CC4-5D6E-409C-BE32-E72D297353CC}">
                <c16:uniqueId val="{00000036-F18E-4546-B4F0-71F91E6703C2}"/>
              </c:ext>
            </c:extLst>
          </c:dPt>
          <c:dPt>
            <c:idx val="51"/>
            <c:invertIfNegative val="0"/>
            <c:bubble3D val="0"/>
            <c:extLst>
              <c:ext xmlns:c16="http://schemas.microsoft.com/office/drawing/2014/chart" uri="{C3380CC4-5D6E-409C-BE32-E72D297353CC}">
                <c16:uniqueId val="{00000037-F18E-4546-B4F0-71F91E6703C2}"/>
              </c:ext>
            </c:extLst>
          </c:dPt>
          <c:dPt>
            <c:idx val="52"/>
            <c:invertIfNegative val="0"/>
            <c:bubble3D val="0"/>
            <c:extLst>
              <c:ext xmlns:c16="http://schemas.microsoft.com/office/drawing/2014/chart" uri="{C3380CC4-5D6E-409C-BE32-E72D297353CC}">
                <c16:uniqueId val="{00000038-F18E-4546-B4F0-71F91E6703C2}"/>
              </c:ext>
            </c:extLst>
          </c:dPt>
          <c:dPt>
            <c:idx val="53"/>
            <c:invertIfNegative val="0"/>
            <c:bubble3D val="0"/>
            <c:extLst>
              <c:ext xmlns:c16="http://schemas.microsoft.com/office/drawing/2014/chart" uri="{C3380CC4-5D6E-409C-BE32-E72D297353CC}">
                <c16:uniqueId val="{00000039-F18E-4546-B4F0-71F91E6703C2}"/>
              </c:ext>
            </c:extLst>
          </c:dPt>
          <c:dPt>
            <c:idx val="54"/>
            <c:invertIfNegative val="0"/>
            <c:bubble3D val="0"/>
            <c:spPr>
              <a:solidFill>
                <a:srgbClr val="E2AC00"/>
              </a:solidFill>
              <a:ln w="0" cmpd="sng">
                <a:noFill/>
                <a:prstDash val="solid"/>
              </a:ln>
            </c:spPr>
            <c:extLst>
              <c:ext xmlns:c16="http://schemas.microsoft.com/office/drawing/2014/chart" uri="{C3380CC4-5D6E-409C-BE32-E72D297353CC}">
                <c16:uniqueId val="{0000003B-F18E-4546-B4F0-71F91E6703C2}"/>
              </c:ext>
            </c:extLst>
          </c:dPt>
          <c:dPt>
            <c:idx val="55"/>
            <c:invertIfNegative val="0"/>
            <c:bubble3D val="0"/>
            <c:extLst>
              <c:ext xmlns:c16="http://schemas.microsoft.com/office/drawing/2014/chart" uri="{C3380CC4-5D6E-409C-BE32-E72D297353CC}">
                <c16:uniqueId val="{0000003C-F18E-4546-B4F0-71F91E6703C2}"/>
              </c:ext>
            </c:extLst>
          </c:dPt>
          <c:dPt>
            <c:idx val="56"/>
            <c:invertIfNegative val="0"/>
            <c:bubble3D val="0"/>
            <c:extLst>
              <c:ext xmlns:c16="http://schemas.microsoft.com/office/drawing/2014/chart" uri="{C3380CC4-5D6E-409C-BE32-E72D297353CC}">
                <c16:uniqueId val="{0000003D-F18E-4546-B4F0-71F91E6703C2}"/>
              </c:ext>
            </c:extLst>
          </c:dPt>
          <c:dPt>
            <c:idx val="57"/>
            <c:invertIfNegative val="0"/>
            <c:bubble3D val="0"/>
            <c:extLst>
              <c:ext xmlns:c16="http://schemas.microsoft.com/office/drawing/2014/chart" uri="{C3380CC4-5D6E-409C-BE32-E72D297353CC}">
                <c16:uniqueId val="{0000003E-F18E-4546-B4F0-71F91E6703C2}"/>
              </c:ext>
            </c:extLst>
          </c:dPt>
          <c:dPt>
            <c:idx val="58"/>
            <c:invertIfNegative val="0"/>
            <c:bubble3D val="0"/>
            <c:extLst>
              <c:ext xmlns:c16="http://schemas.microsoft.com/office/drawing/2014/chart" uri="{C3380CC4-5D6E-409C-BE32-E72D297353CC}">
                <c16:uniqueId val="{0000003F-F18E-4546-B4F0-71F91E6703C2}"/>
              </c:ext>
            </c:extLst>
          </c:dPt>
          <c:dPt>
            <c:idx val="59"/>
            <c:invertIfNegative val="0"/>
            <c:bubble3D val="0"/>
            <c:extLst>
              <c:ext xmlns:c16="http://schemas.microsoft.com/office/drawing/2014/chart" uri="{C3380CC4-5D6E-409C-BE32-E72D297353CC}">
                <c16:uniqueId val="{00000040-F18E-4546-B4F0-71F91E6703C2}"/>
              </c:ext>
            </c:extLst>
          </c:dPt>
          <c:dPt>
            <c:idx val="60"/>
            <c:invertIfNegative val="0"/>
            <c:bubble3D val="0"/>
            <c:extLst>
              <c:ext xmlns:c16="http://schemas.microsoft.com/office/drawing/2014/chart" uri="{C3380CC4-5D6E-409C-BE32-E72D297353CC}">
                <c16:uniqueId val="{00000041-F18E-4546-B4F0-71F91E6703C2}"/>
              </c:ext>
            </c:extLst>
          </c:dPt>
          <c:dPt>
            <c:idx val="61"/>
            <c:invertIfNegative val="0"/>
            <c:bubble3D val="0"/>
            <c:extLst>
              <c:ext xmlns:c16="http://schemas.microsoft.com/office/drawing/2014/chart" uri="{C3380CC4-5D6E-409C-BE32-E72D297353CC}">
                <c16:uniqueId val="{00000042-F18E-4546-B4F0-71F91E6703C2}"/>
              </c:ext>
            </c:extLst>
          </c:dPt>
          <c:dPt>
            <c:idx val="62"/>
            <c:invertIfNegative val="0"/>
            <c:bubble3D val="0"/>
            <c:extLst>
              <c:ext xmlns:c16="http://schemas.microsoft.com/office/drawing/2014/chart" uri="{C3380CC4-5D6E-409C-BE32-E72D297353CC}">
                <c16:uniqueId val="{00000043-F18E-4546-B4F0-71F91E6703C2}"/>
              </c:ext>
            </c:extLst>
          </c:dPt>
          <c:dPt>
            <c:idx val="63"/>
            <c:invertIfNegative val="0"/>
            <c:bubble3D val="0"/>
            <c:extLst>
              <c:ext xmlns:c16="http://schemas.microsoft.com/office/drawing/2014/chart" uri="{C3380CC4-5D6E-409C-BE32-E72D297353CC}">
                <c16:uniqueId val="{00000044-F18E-4546-B4F0-71F91E6703C2}"/>
              </c:ext>
            </c:extLst>
          </c:dPt>
          <c:dPt>
            <c:idx val="64"/>
            <c:invertIfNegative val="0"/>
            <c:bubble3D val="0"/>
            <c:extLst>
              <c:ext xmlns:c16="http://schemas.microsoft.com/office/drawing/2014/chart" uri="{C3380CC4-5D6E-409C-BE32-E72D297353CC}">
                <c16:uniqueId val="{00000045-F18E-4546-B4F0-71F91E6703C2}"/>
              </c:ext>
            </c:extLst>
          </c:dPt>
          <c:dPt>
            <c:idx val="65"/>
            <c:invertIfNegative val="0"/>
            <c:bubble3D val="0"/>
            <c:extLst>
              <c:ext xmlns:c16="http://schemas.microsoft.com/office/drawing/2014/chart" uri="{C3380CC4-5D6E-409C-BE32-E72D297353CC}">
                <c16:uniqueId val="{00000046-F18E-4546-B4F0-71F91E6703C2}"/>
              </c:ext>
            </c:extLst>
          </c:dPt>
          <c:dPt>
            <c:idx val="66"/>
            <c:invertIfNegative val="0"/>
            <c:bubble3D val="0"/>
            <c:spPr>
              <a:solidFill>
                <a:srgbClr val="E2AC00"/>
              </a:solidFill>
              <a:ln w="0" cmpd="sng">
                <a:noFill/>
                <a:prstDash val="solid"/>
              </a:ln>
            </c:spPr>
            <c:extLst>
              <c:ext xmlns:c16="http://schemas.microsoft.com/office/drawing/2014/chart" uri="{C3380CC4-5D6E-409C-BE32-E72D297353CC}">
                <c16:uniqueId val="{00000048-F18E-4546-B4F0-71F91E6703C2}"/>
              </c:ext>
            </c:extLst>
          </c:dPt>
          <c:dPt>
            <c:idx val="67"/>
            <c:invertIfNegative val="0"/>
            <c:bubble3D val="0"/>
            <c:extLst>
              <c:ext xmlns:c16="http://schemas.microsoft.com/office/drawing/2014/chart" uri="{C3380CC4-5D6E-409C-BE32-E72D297353CC}">
                <c16:uniqueId val="{00000049-F18E-4546-B4F0-71F91E6703C2}"/>
              </c:ext>
            </c:extLst>
          </c:dPt>
          <c:dPt>
            <c:idx val="68"/>
            <c:invertIfNegative val="0"/>
            <c:bubble3D val="0"/>
            <c:extLst>
              <c:ext xmlns:c16="http://schemas.microsoft.com/office/drawing/2014/chart" uri="{C3380CC4-5D6E-409C-BE32-E72D297353CC}">
                <c16:uniqueId val="{0000004A-F18E-4546-B4F0-71F91E6703C2}"/>
              </c:ext>
            </c:extLst>
          </c:dPt>
          <c:dPt>
            <c:idx val="69"/>
            <c:invertIfNegative val="0"/>
            <c:bubble3D val="0"/>
            <c:extLst>
              <c:ext xmlns:c16="http://schemas.microsoft.com/office/drawing/2014/chart" uri="{C3380CC4-5D6E-409C-BE32-E72D297353CC}">
                <c16:uniqueId val="{0000004B-F18E-4546-B4F0-71F91E6703C2}"/>
              </c:ext>
            </c:extLst>
          </c:dPt>
          <c:dPt>
            <c:idx val="70"/>
            <c:invertIfNegative val="0"/>
            <c:bubble3D val="0"/>
            <c:extLst>
              <c:ext xmlns:c16="http://schemas.microsoft.com/office/drawing/2014/chart" uri="{C3380CC4-5D6E-409C-BE32-E72D297353CC}">
                <c16:uniqueId val="{0000004C-F18E-4546-B4F0-71F91E6703C2}"/>
              </c:ext>
            </c:extLst>
          </c:dPt>
          <c:dPt>
            <c:idx val="71"/>
            <c:invertIfNegative val="0"/>
            <c:bubble3D val="0"/>
            <c:extLst>
              <c:ext xmlns:c16="http://schemas.microsoft.com/office/drawing/2014/chart" uri="{C3380CC4-5D6E-409C-BE32-E72D297353CC}">
                <c16:uniqueId val="{0000004D-F18E-4546-B4F0-71F91E6703C2}"/>
              </c:ext>
            </c:extLst>
          </c:dPt>
          <c:dPt>
            <c:idx val="72"/>
            <c:invertIfNegative val="0"/>
            <c:bubble3D val="0"/>
            <c:extLst>
              <c:ext xmlns:c16="http://schemas.microsoft.com/office/drawing/2014/chart" uri="{C3380CC4-5D6E-409C-BE32-E72D297353CC}">
                <c16:uniqueId val="{0000004E-F18E-4546-B4F0-71F91E6703C2}"/>
              </c:ext>
            </c:extLst>
          </c:dPt>
          <c:dPt>
            <c:idx val="73"/>
            <c:invertIfNegative val="0"/>
            <c:bubble3D val="0"/>
            <c:extLst>
              <c:ext xmlns:c16="http://schemas.microsoft.com/office/drawing/2014/chart" uri="{C3380CC4-5D6E-409C-BE32-E72D297353CC}">
                <c16:uniqueId val="{0000004F-F18E-4546-B4F0-71F91E6703C2}"/>
              </c:ext>
            </c:extLst>
          </c:dPt>
          <c:dPt>
            <c:idx val="74"/>
            <c:invertIfNegative val="0"/>
            <c:bubble3D val="0"/>
            <c:extLst>
              <c:ext xmlns:c16="http://schemas.microsoft.com/office/drawing/2014/chart" uri="{C3380CC4-5D6E-409C-BE32-E72D297353CC}">
                <c16:uniqueId val="{00000050-F18E-4546-B4F0-71F91E6703C2}"/>
              </c:ext>
            </c:extLst>
          </c:dPt>
          <c:dPt>
            <c:idx val="75"/>
            <c:invertIfNegative val="0"/>
            <c:bubble3D val="0"/>
            <c:extLst>
              <c:ext xmlns:c16="http://schemas.microsoft.com/office/drawing/2014/chart" uri="{C3380CC4-5D6E-409C-BE32-E72D297353CC}">
                <c16:uniqueId val="{00000051-F18E-4546-B4F0-71F91E6703C2}"/>
              </c:ext>
            </c:extLst>
          </c:dPt>
          <c:dPt>
            <c:idx val="76"/>
            <c:invertIfNegative val="0"/>
            <c:bubble3D val="0"/>
            <c:extLst>
              <c:ext xmlns:c16="http://schemas.microsoft.com/office/drawing/2014/chart" uri="{C3380CC4-5D6E-409C-BE32-E72D297353CC}">
                <c16:uniqueId val="{00000052-F18E-4546-B4F0-71F91E6703C2}"/>
              </c:ext>
            </c:extLst>
          </c:dPt>
          <c:dPt>
            <c:idx val="77"/>
            <c:invertIfNegative val="0"/>
            <c:bubble3D val="0"/>
            <c:extLst>
              <c:ext xmlns:c16="http://schemas.microsoft.com/office/drawing/2014/chart" uri="{C3380CC4-5D6E-409C-BE32-E72D297353CC}">
                <c16:uniqueId val="{00000053-F18E-4546-B4F0-71F91E6703C2}"/>
              </c:ext>
            </c:extLst>
          </c:dPt>
          <c:dPt>
            <c:idx val="78"/>
            <c:invertIfNegative val="0"/>
            <c:bubble3D val="0"/>
            <c:spPr>
              <a:solidFill>
                <a:srgbClr val="E2AC00"/>
              </a:solidFill>
              <a:ln w="0" cmpd="sng">
                <a:noFill/>
                <a:prstDash val="solid"/>
              </a:ln>
            </c:spPr>
            <c:extLst>
              <c:ext xmlns:c16="http://schemas.microsoft.com/office/drawing/2014/chart" uri="{C3380CC4-5D6E-409C-BE32-E72D297353CC}">
                <c16:uniqueId val="{00000055-F18E-4546-B4F0-71F91E6703C2}"/>
              </c:ext>
            </c:extLst>
          </c:dPt>
          <c:dPt>
            <c:idx val="79"/>
            <c:invertIfNegative val="0"/>
            <c:bubble3D val="0"/>
            <c:extLst>
              <c:ext xmlns:c16="http://schemas.microsoft.com/office/drawing/2014/chart" uri="{C3380CC4-5D6E-409C-BE32-E72D297353CC}">
                <c16:uniqueId val="{00000056-F18E-4546-B4F0-71F91E6703C2}"/>
              </c:ext>
            </c:extLst>
          </c:dPt>
          <c:dPt>
            <c:idx val="80"/>
            <c:invertIfNegative val="0"/>
            <c:bubble3D val="0"/>
            <c:extLst>
              <c:ext xmlns:c16="http://schemas.microsoft.com/office/drawing/2014/chart" uri="{C3380CC4-5D6E-409C-BE32-E72D297353CC}">
                <c16:uniqueId val="{00000057-F18E-4546-B4F0-71F91E6703C2}"/>
              </c:ext>
            </c:extLst>
          </c:dPt>
          <c:dPt>
            <c:idx val="81"/>
            <c:invertIfNegative val="0"/>
            <c:bubble3D val="0"/>
            <c:extLst>
              <c:ext xmlns:c16="http://schemas.microsoft.com/office/drawing/2014/chart" uri="{C3380CC4-5D6E-409C-BE32-E72D297353CC}">
                <c16:uniqueId val="{00000058-F18E-4546-B4F0-71F91E6703C2}"/>
              </c:ext>
            </c:extLst>
          </c:dPt>
          <c:dPt>
            <c:idx val="82"/>
            <c:invertIfNegative val="0"/>
            <c:bubble3D val="0"/>
            <c:extLst>
              <c:ext xmlns:c16="http://schemas.microsoft.com/office/drawing/2014/chart" uri="{C3380CC4-5D6E-409C-BE32-E72D297353CC}">
                <c16:uniqueId val="{00000059-F18E-4546-B4F0-71F91E6703C2}"/>
              </c:ext>
            </c:extLst>
          </c:dPt>
          <c:dPt>
            <c:idx val="83"/>
            <c:invertIfNegative val="0"/>
            <c:bubble3D val="0"/>
            <c:extLst>
              <c:ext xmlns:c16="http://schemas.microsoft.com/office/drawing/2014/chart" uri="{C3380CC4-5D6E-409C-BE32-E72D297353CC}">
                <c16:uniqueId val="{0000005A-F18E-4546-B4F0-71F91E6703C2}"/>
              </c:ext>
            </c:extLst>
          </c:dPt>
          <c:dPt>
            <c:idx val="84"/>
            <c:invertIfNegative val="0"/>
            <c:bubble3D val="0"/>
            <c:extLst>
              <c:ext xmlns:c16="http://schemas.microsoft.com/office/drawing/2014/chart" uri="{C3380CC4-5D6E-409C-BE32-E72D297353CC}">
                <c16:uniqueId val="{0000005B-F18E-4546-B4F0-71F91E6703C2}"/>
              </c:ext>
            </c:extLst>
          </c:dPt>
          <c:dPt>
            <c:idx val="85"/>
            <c:invertIfNegative val="0"/>
            <c:bubble3D val="0"/>
            <c:extLst>
              <c:ext xmlns:c16="http://schemas.microsoft.com/office/drawing/2014/chart" uri="{C3380CC4-5D6E-409C-BE32-E72D297353CC}">
                <c16:uniqueId val="{0000005C-F18E-4546-B4F0-71F91E6703C2}"/>
              </c:ext>
            </c:extLst>
          </c:dPt>
          <c:dPt>
            <c:idx val="86"/>
            <c:invertIfNegative val="0"/>
            <c:bubble3D val="0"/>
            <c:extLst>
              <c:ext xmlns:c16="http://schemas.microsoft.com/office/drawing/2014/chart" uri="{C3380CC4-5D6E-409C-BE32-E72D297353CC}">
                <c16:uniqueId val="{0000005D-F18E-4546-B4F0-71F91E6703C2}"/>
              </c:ext>
            </c:extLst>
          </c:dPt>
          <c:dPt>
            <c:idx val="87"/>
            <c:invertIfNegative val="0"/>
            <c:bubble3D val="0"/>
            <c:extLst>
              <c:ext xmlns:c16="http://schemas.microsoft.com/office/drawing/2014/chart" uri="{C3380CC4-5D6E-409C-BE32-E72D297353CC}">
                <c16:uniqueId val="{0000005E-F18E-4546-B4F0-71F91E6703C2}"/>
              </c:ext>
            </c:extLst>
          </c:dPt>
          <c:dPt>
            <c:idx val="88"/>
            <c:invertIfNegative val="0"/>
            <c:bubble3D val="0"/>
            <c:extLst>
              <c:ext xmlns:c16="http://schemas.microsoft.com/office/drawing/2014/chart" uri="{C3380CC4-5D6E-409C-BE32-E72D297353CC}">
                <c16:uniqueId val="{0000005F-F18E-4546-B4F0-71F91E6703C2}"/>
              </c:ext>
            </c:extLst>
          </c:dPt>
          <c:dPt>
            <c:idx val="89"/>
            <c:invertIfNegative val="0"/>
            <c:bubble3D val="0"/>
            <c:extLst>
              <c:ext xmlns:c16="http://schemas.microsoft.com/office/drawing/2014/chart" uri="{C3380CC4-5D6E-409C-BE32-E72D297353CC}">
                <c16:uniqueId val="{00000060-F18E-4546-B4F0-71F91E6703C2}"/>
              </c:ext>
            </c:extLst>
          </c:dPt>
          <c:dPt>
            <c:idx val="90"/>
            <c:invertIfNegative val="0"/>
            <c:bubble3D val="0"/>
            <c:spPr>
              <a:solidFill>
                <a:srgbClr val="E2AC00"/>
              </a:solidFill>
              <a:ln w="0" cmpd="sng">
                <a:noFill/>
                <a:prstDash val="solid"/>
              </a:ln>
            </c:spPr>
            <c:extLst>
              <c:ext xmlns:c16="http://schemas.microsoft.com/office/drawing/2014/chart" uri="{C3380CC4-5D6E-409C-BE32-E72D297353CC}">
                <c16:uniqueId val="{00000062-F18E-4546-B4F0-71F91E6703C2}"/>
              </c:ext>
            </c:extLst>
          </c:dPt>
          <c:dPt>
            <c:idx val="91"/>
            <c:invertIfNegative val="0"/>
            <c:bubble3D val="0"/>
            <c:extLst>
              <c:ext xmlns:c16="http://schemas.microsoft.com/office/drawing/2014/chart" uri="{C3380CC4-5D6E-409C-BE32-E72D297353CC}">
                <c16:uniqueId val="{00000063-F18E-4546-B4F0-71F91E6703C2}"/>
              </c:ext>
            </c:extLst>
          </c:dPt>
          <c:dPt>
            <c:idx val="92"/>
            <c:invertIfNegative val="0"/>
            <c:bubble3D val="0"/>
            <c:extLst>
              <c:ext xmlns:c16="http://schemas.microsoft.com/office/drawing/2014/chart" uri="{C3380CC4-5D6E-409C-BE32-E72D297353CC}">
                <c16:uniqueId val="{00000064-F18E-4546-B4F0-71F91E6703C2}"/>
              </c:ext>
            </c:extLst>
          </c:dPt>
          <c:dPt>
            <c:idx val="93"/>
            <c:invertIfNegative val="0"/>
            <c:bubble3D val="0"/>
            <c:extLst>
              <c:ext xmlns:c16="http://schemas.microsoft.com/office/drawing/2014/chart" uri="{C3380CC4-5D6E-409C-BE32-E72D297353CC}">
                <c16:uniqueId val="{00000065-F18E-4546-B4F0-71F91E6703C2}"/>
              </c:ext>
            </c:extLst>
          </c:dPt>
          <c:dPt>
            <c:idx val="94"/>
            <c:invertIfNegative val="0"/>
            <c:bubble3D val="0"/>
            <c:extLst>
              <c:ext xmlns:c16="http://schemas.microsoft.com/office/drawing/2014/chart" uri="{C3380CC4-5D6E-409C-BE32-E72D297353CC}">
                <c16:uniqueId val="{00000066-F18E-4546-B4F0-71F91E6703C2}"/>
              </c:ext>
            </c:extLst>
          </c:dPt>
          <c:dPt>
            <c:idx val="95"/>
            <c:invertIfNegative val="0"/>
            <c:bubble3D val="0"/>
            <c:extLst>
              <c:ext xmlns:c16="http://schemas.microsoft.com/office/drawing/2014/chart" uri="{C3380CC4-5D6E-409C-BE32-E72D297353CC}">
                <c16:uniqueId val="{00000067-F18E-4546-B4F0-71F91E6703C2}"/>
              </c:ext>
            </c:extLst>
          </c:dPt>
          <c:dPt>
            <c:idx val="96"/>
            <c:invertIfNegative val="0"/>
            <c:bubble3D val="0"/>
            <c:extLst>
              <c:ext xmlns:c16="http://schemas.microsoft.com/office/drawing/2014/chart" uri="{C3380CC4-5D6E-409C-BE32-E72D297353CC}">
                <c16:uniqueId val="{00000068-F18E-4546-B4F0-71F91E6703C2}"/>
              </c:ext>
            </c:extLst>
          </c:dPt>
          <c:dPt>
            <c:idx val="97"/>
            <c:invertIfNegative val="0"/>
            <c:bubble3D val="0"/>
            <c:extLst>
              <c:ext xmlns:c16="http://schemas.microsoft.com/office/drawing/2014/chart" uri="{C3380CC4-5D6E-409C-BE32-E72D297353CC}">
                <c16:uniqueId val="{00000069-F18E-4546-B4F0-71F91E6703C2}"/>
              </c:ext>
            </c:extLst>
          </c:dPt>
          <c:dPt>
            <c:idx val="98"/>
            <c:invertIfNegative val="0"/>
            <c:bubble3D val="0"/>
            <c:extLst>
              <c:ext xmlns:c16="http://schemas.microsoft.com/office/drawing/2014/chart" uri="{C3380CC4-5D6E-409C-BE32-E72D297353CC}">
                <c16:uniqueId val="{0000006A-F18E-4546-B4F0-71F91E6703C2}"/>
              </c:ext>
            </c:extLst>
          </c:dPt>
          <c:dPt>
            <c:idx val="99"/>
            <c:invertIfNegative val="0"/>
            <c:bubble3D val="0"/>
            <c:extLst>
              <c:ext xmlns:c16="http://schemas.microsoft.com/office/drawing/2014/chart" uri="{C3380CC4-5D6E-409C-BE32-E72D297353CC}">
                <c16:uniqueId val="{0000006B-F18E-4546-B4F0-71F91E6703C2}"/>
              </c:ext>
            </c:extLst>
          </c:dPt>
          <c:dPt>
            <c:idx val="100"/>
            <c:invertIfNegative val="0"/>
            <c:bubble3D val="0"/>
            <c:extLst>
              <c:ext xmlns:c16="http://schemas.microsoft.com/office/drawing/2014/chart" uri="{C3380CC4-5D6E-409C-BE32-E72D297353CC}">
                <c16:uniqueId val="{0000006C-F18E-4546-B4F0-71F91E6703C2}"/>
              </c:ext>
            </c:extLst>
          </c:dPt>
          <c:dPt>
            <c:idx val="101"/>
            <c:invertIfNegative val="0"/>
            <c:bubble3D val="0"/>
            <c:extLst>
              <c:ext xmlns:c16="http://schemas.microsoft.com/office/drawing/2014/chart" uri="{C3380CC4-5D6E-409C-BE32-E72D297353CC}">
                <c16:uniqueId val="{0000006D-F18E-4546-B4F0-71F91E6703C2}"/>
              </c:ext>
            </c:extLst>
          </c:dPt>
          <c:dPt>
            <c:idx val="102"/>
            <c:invertIfNegative val="0"/>
            <c:bubble3D val="0"/>
            <c:spPr>
              <a:solidFill>
                <a:srgbClr val="E2AC00"/>
              </a:solidFill>
              <a:ln w="0" cmpd="sng">
                <a:noFill/>
                <a:prstDash val="solid"/>
              </a:ln>
            </c:spPr>
            <c:extLst>
              <c:ext xmlns:c16="http://schemas.microsoft.com/office/drawing/2014/chart" uri="{C3380CC4-5D6E-409C-BE32-E72D297353CC}">
                <c16:uniqueId val="{0000006F-F18E-4546-B4F0-71F91E6703C2}"/>
              </c:ext>
            </c:extLst>
          </c:dPt>
          <c:dPt>
            <c:idx val="103"/>
            <c:invertIfNegative val="0"/>
            <c:bubble3D val="0"/>
            <c:extLst>
              <c:ext xmlns:c16="http://schemas.microsoft.com/office/drawing/2014/chart" uri="{C3380CC4-5D6E-409C-BE32-E72D297353CC}">
                <c16:uniqueId val="{00000070-F18E-4546-B4F0-71F91E6703C2}"/>
              </c:ext>
            </c:extLst>
          </c:dPt>
          <c:dPt>
            <c:idx val="104"/>
            <c:invertIfNegative val="0"/>
            <c:bubble3D val="0"/>
            <c:extLst>
              <c:ext xmlns:c16="http://schemas.microsoft.com/office/drawing/2014/chart" uri="{C3380CC4-5D6E-409C-BE32-E72D297353CC}">
                <c16:uniqueId val="{00000071-F18E-4546-B4F0-71F91E6703C2}"/>
              </c:ext>
            </c:extLst>
          </c:dPt>
          <c:dPt>
            <c:idx val="105"/>
            <c:invertIfNegative val="0"/>
            <c:bubble3D val="0"/>
            <c:extLst>
              <c:ext xmlns:c16="http://schemas.microsoft.com/office/drawing/2014/chart" uri="{C3380CC4-5D6E-409C-BE32-E72D297353CC}">
                <c16:uniqueId val="{00000072-F18E-4546-B4F0-71F91E6703C2}"/>
              </c:ext>
            </c:extLst>
          </c:dPt>
          <c:dPt>
            <c:idx val="114"/>
            <c:invertIfNegative val="0"/>
            <c:bubble3D val="0"/>
            <c:spPr>
              <a:solidFill>
                <a:srgbClr val="E2AC00"/>
              </a:solidFill>
              <a:ln w="0" cmpd="sng">
                <a:noFill/>
                <a:prstDash val="solid"/>
              </a:ln>
            </c:spPr>
            <c:extLst>
              <c:ext xmlns:c16="http://schemas.microsoft.com/office/drawing/2014/chart" uri="{C3380CC4-5D6E-409C-BE32-E72D297353CC}">
                <c16:uniqueId val="{00000074-F18E-4546-B4F0-71F91E6703C2}"/>
              </c:ext>
            </c:extLst>
          </c:dPt>
          <c:dPt>
            <c:idx val="126"/>
            <c:invertIfNegative val="0"/>
            <c:bubble3D val="0"/>
            <c:spPr>
              <a:solidFill>
                <a:srgbClr val="E2AC59"/>
              </a:solidFill>
              <a:ln w="0" cmpd="sng">
                <a:noFill/>
                <a:prstDash val="solid"/>
              </a:ln>
            </c:spPr>
            <c:extLst>
              <c:ext xmlns:c16="http://schemas.microsoft.com/office/drawing/2014/chart" uri="{C3380CC4-5D6E-409C-BE32-E72D297353CC}">
                <c16:uniqueId val="{00000076-F18E-4546-B4F0-71F91E6703C2}"/>
              </c:ext>
            </c:extLst>
          </c:dPt>
          <c:dLbls>
            <c:dLbl>
              <c:idx val="126"/>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6-F18E-4546-B4F0-71F91E670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'F53'!$A$7:$B$133</c:f>
              <c:multiLvlStrCache>
                <c:ptCount val="127"/>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pt idx="124">
                    <c:v>May</c:v>
                  </c:pt>
                  <c:pt idx="125">
                    <c:v>Jun</c:v>
                  </c:pt>
                  <c:pt idx="126">
                    <c:v>Jul</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'F53'!$F$7:$F$133</c:f>
              <c:numCache>
                <c:formatCode>0.00</c:formatCode>
                <c:ptCount val="127"/>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pt idx="119">
                  <c:v>7.8170299999999999</c:v>
                </c:pt>
                <c:pt idx="120">
                  <c:v>7.9100400000000004</c:v>
                </c:pt>
                <c:pt idx="121">
                  <c:v>7.6188599999999997</c:v>
                </c:pt>
                <c:pt idx="122">
                  <c:v>6.8492600000000001</c:v>
                </c:pt>
                <c:pt idx="123">
                  <c:v>6.2528499999999996</c:v>
                </c:pt>
                <c:pt idx="124">
                  <c:v>5.8353000000000002</c:v>
                </c:pt>
                <c:pt idx="125">
                  <c:v>5.0555500000000002</c:v>
                </c:pt>
                <c:pt idx="126">
                  <c:v>4.7857599999999998</c:v>
                </c:pt>
              </c:numCache>
            </c:numRef>
          </c:val>
          <c:extLst>
            <c:ext xmlns:c16="http://schemas.microsoft.com/office/drawing/2014/chart" uri="{C3380CC4-5D6E-409C-BE32-E72D297353CC}">
              <c16:uniqueId val="{00000077-F18E-4546-B4F0-71F91E6703C2}"/>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9-F18E-4546-B4F0-71F91E6703C2}"/>
              </c:ext>
            </c:extLst>
          </c:dPt>
          <c:dPt>
            <c:idx val="81"/>
            <c:bubble3D val="0"/>
            <c:extLst>
              <c:ext xmlns:c16="http://schemas.microsoft.com/office/drawing/2014/chart" uri="{C3380CC4-5D6E-409C-BE32-E72D297353CC}">
                <c16:uniqueId val="{0000007A-F18E-4546-B4F0-71F91E6703C2}"/>
              </c:ext>
            </c:extLst>
          </c:dPt>
          <c:dPt>
            <c:idx val="83"/>
            <c:bubble3D val="0"/>
            <c:extLst>
              <c:ext xmlns:c16="http://schemas.microsoft.com/office/drawing/2014/chart" uri="{C3380CC4-5D6E-409C-BE32-E72D297353CC}">
                <c16:uniqueId val="{0000007B-F18E-4546-B4F0-71F91E6703C2}"/>
              </c:ext>
            </c:extLst>
          </c:dPt>
          <c:dPt>
            <c:idx val="85"/>
            <c:bubble3D val="0"/>
            <c:extLst>
              <c:ext xmlns:c16="http://schemas.microsoft.com/office/drawing/2014/chart" uri="{C3380CC4-5D6E-409C-BE32-E72D297353CC}">
                <c16:uniqueId val="{0000007C-F18E-4546-B4F0-71F91E6703C2}"/>
              </c:ext>
            </c:extLst>
          </c:dPt>
          <c:dLbls>
            <c:dLbl>
              <c:idx val="126"/>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D-F18E-4546-B4F0-71F91E670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'F53'!$G$7:$G$133</c:f>
              <c:numCache>
                <c:formatCode>0.00</c:formatCode>
                <c:ptCount val="127"/>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pt idx="119">
                  <c:v>7.9226200000000002</c:v>
                </c:pt>
                <c:pt idx="120">
                  <c:v>8.2209500000000002</c:v>
                </c:pt>
                <c:pt idx="121">
                  <c:v>7.8763699999999996</c:v>
                </c:pt>
                <c:pt idx="122">
                  <c:v>6.9795499999999997</c:v>
                </c:pt>
                <c:pt idx="123">
                  <c:v>6.3865800000000004</c:v>
                </c:pt>
                <c:pt idx="124">
                  <c:v>6.15639</c:v>
                </c:pt>
                <c:pt idx="125">
                  <c:v>5.5338700000000003</c:v>
                </c:pt>
                <c:pt idx="126">
                  <c:v>5.64872</c:v>
                </c:pt>
              </c:numCache>
            </c:numRef>
          </c:val>
          <c:smooth val="0"/>
          <c:extLst>
            <c:ext xmlns:c16="http://schemas.microsoft.com/office/drawing/2014/chart" uri="{C3380CC4-5D6E-409C-BE32-E72D297353CC}">
              <c16:uniqueId val="{0000007E-F18E-4546-B4F0-71F91E6703C2}"/>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80-F18E-4546-B4F0-71F91E6703C2}"/>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1-F18E-4546-B4F0-71F91E6703C2}"/>
              </c:ext>
            </c:extLst>
          </c:dPt>
          <c:dLbls>
            <c:dLbl>
              <c:idx val="126"/>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2-F18E-4546-B4F0-71F91E6703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'F53'!$H$7:$H$133</c:f>
              <c:numCache>
                <c:formatCode>0.00</c:formatCode>
                <c:ptCount val="127"/>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pt idx="119">
                  <c:v>8.5961800000000004</c:v>
                </c:pt>
                <c:pt idx="120">
                  <c:v>8.8706200000000006</c:v>
                </c:pt>
                <c:pt idx="121">
                  <c:v>8.3161000000000005</c:v>
                </c:pt>
                <c:pt idx="122">
                  <c:v>7.6081200000000004</c:v>
                </c:pt>
                <c:pt idx="123">
                  <c:v>6.3321899999999998</c:v>
                </c:pt>
                <c:pt idx="124">
                  <c:v>6.01187</c:v>
                </c:pt>
                <c:pt idx="125">
                  <c:v>4.8563999999999998</c:v>
                </c:pt>
                <c:pt idx="126">
                  <c:v>4.4208499999999997</c:v>
                </c:pt>
              </c:numCache>
            </c:numRef>
          </c:val>
          <c:smooth val="0"/>
          <c:extLst>
            <c:ext xmlns:c16="http://schemas.microsoft.com/office/drawing/2014/chart" uri="{C3380CC4-5D6E-409C-BE32-E72D297353CC}">
              <c16:uniqueId val="{00000083-F18E-4546-B4F0-71F91E6703C2}"/>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127</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4-F18E-4546-B4F0-71F91E6703C2}"/>
            </c:ext>
          </c:extLst>
        </c:ser>
        <c:ser>
          <c:idx val="4"/>
          <c:order val="4"/>
          <c:tx>
            <c:v>L. S. Banxico</c:v>
          </c:tx>
          <c:spPr>
            <a:ln>
              <a:solidFill>
                <a:srgbClr val="FF0000"/>
              </a:solidFill>
            </a:ln>
          </c:spPr>
          <c:marker>
            <c:symbol val="none"/>
          </c:marker>
          <c:xVal>
            <c:numLit>
              <c:formatCode>General</c:formatCode>
              <c:ptCount val="2"/>
              <c:pt idx="0">
                <c:v>127</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5-F18E-4546-B4F0-71F91E6703C2}"/>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577E-4C47-B7DD-63CD31A013BB}"/>
              </c:ext>
            </c:extLst>
          </c:dPt>
          <c:dPt>
            <c:idx val="4"/>
            <c:invertIfNegative val="0"/>
            <c:bubble3D val="0"/>
            <c:extLst>
              <c:ext xmlns:c16="http://schemas.microsoft.com/office/drawing/2014/chart" uri="{C3380CC4-5D6E-409C-BE32-E72D297353CC}">
                <c16:uniqueId val="{00000001-577E-4C47-B7DD-63CD31A013BB}"/>
              </c:ext>
            </c:extLst>
          </c:dPt>
          <c:dPt>
            <c:idx val="5"/>
            <c:invertIfNegative val="0"/>
            <c:bubble3D val="0"/>
            <c:extLst>
              <c:ext xmlns:c16="http://schemas.microsoft.com/office/drawing/2014/chart" uri="{C3380CC4-5D6E-409C-BE32-E72D297353CC}">
                <c16:uniqueId val="{00000002-577E-4C47-B7DD-63CD31A013BB}"/>
              </c:ext>
            </c:extLst>
          </c:dPt>
          <c:dPt>
            <c:idx val="8"/>
            <c:invertIfNegative val="0"/>
            <c:bubble3D val="0"/>
            <c:extLst>
              <c:ext xmlns:c16="http://schemas.microsoft.com/office/drawing/2014/chart" uri="{C3380CC4-5D6E-409C-BE32-E72D297353CC}">
                <c16:uniqueId val="{00000003-577E-4C47-B7DD-63CD31A013BB}"/>
              </c:ext>
            </c:extLst>
          </c:dPt>
          <c:dPt>
            <c:idx val="10"/>
            <c:invertIfNegative val="0"/>
            <c:bubble3D val="0"/>
            <c:extLst>
              <c:ext xmlns:c16="http://schemas.microsoft.com/office/drawing/2014/chart" uri="{C3380CC4-5D6E-409C-BE32-E72D297353CC}">
                <c16:uniqueId val="{00000004-577E-4C47-B7DD-63CD31A013BB}"/>
              </c:ext>
            </c:extLst>
          </c:dPt>
          <c:dPt>
            <c:idx val="13"/>
            <c:invertIfNegative val="0"/>
            <c:bubble3D val="0"/>
            <c:extLst>
              <c:ext xmlns:c16="http://schemas.microsoft.com/office/drawing/2014/chart" uri="{C3380CC4-5D6E-409C-BE32-E72D297353CC}">
                <c16:uniqueId val="{00000005-577E-4C47-B7DD-63CD31A013BB}"/>
              </c:ext>
            </c:extLst>
          </c:dPt>
          <c:dPt>
            <c:idx val="14"/>
            <c:invertIfNegative val="0"/>
            <c:bubble3D val="0"/>
            <c:spPr>
              <a:solidFill>
                <a:srgbClr val="FFC000"/>
              </a:solidFill>
              <a:effectLst/>
            </c:spPr>
            <c:extLst>
              <c:ext xmlns:c16="http://schemas.microsoft.com/office/drawing/2014/chart" uri="{C3380CC4-5D6E-409C-BE32-E72D297353CC}">
                <c16:uniqueId val="{00000007-577E-4C47-B7DD-63CD31A013BB}"/>
              </c:ext>
            </c:extLst>
          </c:dPt>
          <c:dPt>
            <c:idx val="16"/>
            <c:invertIfNegative val="0"/>
            <c:bubble3D val="0"/>
            <c:extLst>
              <c:ext xmlns:c16="http://schemas.microsoft.com/office/drawing/2014/chart" uri="{C3380CC4-5D6E-409C-BE32-E72D297353CC}">
                <c16:uniqueId val="{00000008-577E-4C47-B7DD-63CD31A013BB}"/>
              </c:ext>
            </c:extLst>
          </c:dPt>
          <c:dPt>
            <c:idx val="17"/>
            <c:invertIfNegative val="0"/>
            <c:bubble3D val="0"/>
            <c:extLst>
              <c:ext xmlns:c16="http://schemas.microsoft.com/office/drawing/2014/chart" uri="{C3380CC4-5D6E-409C-BE32-E72D297353CC}">
                <c16:uniqueId val="{00000009-577E-4C47-B7DD-63CD31A013BB}"/>
              </c:ext>
            </c:extLst>
          </c:dPt>
          <c:dPt>
            <c:idx val="18"/>
            <c:invertIfNegative val="0"/>
            <c:bubble3D val="0"/>
            <c:extLst>
              <c:ext xmlns:c16="http://schemas.microsoft.com/office/drawing/2014/chart" uri="{C3380CC4-5D6E-409C-BE32-E72D297353CC}">
                <c16:uniqueId val="{0000000A-577E-4C47-B7DD-63CD31A013BB}"/>
              </c:ext>
            </c:extLst>
          </c:dPt>
          <c:dPt>
            <c:idx val="20"/>
            <c:invertIfNegative val="0"/>
            <c:bubble3D val="0"/>
            <c:extLst>
              <c:ext xmlns:c16="http://schemas.microsoft.com/office/drawing/2014/chart" uri="{C3380CC4-5D6E-409C-BE32-E72D297353CC}">
                <c16:uniqueId val="{0000000B-577E-4C47-B7DD-63CD31A013BB}"/>
              </c:ext>
            </c:extLst>
          </c:dPt>
          <c:dPt>
            <c:idx val="23"/>
            <c:invertIfNegative val="0"/>
            <c:bubble3D val="0"/>
            <c:extLst>
              <c:ext xmlns:c16="http://schemas.microsoft.com/office/drawing/2014/chart" uri="{C3380CC4-5D6E-409C-BE32-E72D297353CC}">
                <c16:uniqueId val="{0000000C-577E-4C47-B7DD-63CD31A013BB}"/>
              </c:ext>
            </c:extLst>
          </c:dPt>
          <c:dPt>
            <c:idx val="25"/>
            <c:invertIfNegative val="0"/>
            <c:bubble3D val="0"/>
            <c:extLst>
              <c:ext xmlns:c16="http://schemas.microsoft.com/office/drawing/2014/chart" uri="{C3380CC4-5D6E-409C-BE32-E72D297353CC}">
                <c16:uniqueId val="{0000000D-577E-4C47-B7DD-63CD31A013BB}"/>
              </c:ext>
            </c:extLst>
          </c:dPt>
          <c:dPt>
            <c:idx val="26"/>
            <c:invertIfNegative val="0"/>
            <c:bubble3D val="0"/>
            <c:extLst>
              <c:ext xmlns:c16="http://schemas.microsoft.com/office/drawing/2014/chart" uri="{C3380CC4-5D6E-409C-BE32-E72D297353CC}">
                <c16:uniqueId val="{0000000E-577E-4C47-B7DD-63CD31A013BB}"/>
              </c:ext>
            </c:extLst>
          </c:dPt>
          <c:dPt>
            <c:idx val="28"/>
            <c:invertIfNegative val="0"/>
            <c:bubble3D val="0"/>
            <c:extLst>
              <c:ext xmlns:c16="http://schemas.microsoft.com/office/drawing/2014/chart" uri="{C3380CC4-5D6E-409C-BE32-E72D297353CC}">
                <c16:uniqueId val="{0000000F-577E-4C47-B7DD-63CD31A013BB}"/>
              </c:ext>
            </c:extLst>
          </c:dPt>
          <c:dPt>
            <c:idx val="29"/>
            <c:invertIfNegative val="0"/>
            <c:bubble3D val="0"/>
            <c:extLst>
              <c:ext xmlns:c16="http://schemas.microsoft.com/office/drawing/2014/chart" uri="{C3380CC4-5D6E-409C-BE32-E72D297353CC}">
                <c16:uniqueId val="{00000010-577E-4C47-B7DD-63CD31A013BB}"/>
              </c:ext>
            </c:extLst>
          </c:dPt>
          <c:dPt>
            <c:idx val="30"/>
            <c:invertIfNegative val="0"/>
            <c:bubble3D val="0"/>
            <c:extLst>
              <c:ext xmlns:c16="http://schemas.microsoft.com/office/drawing/2014/chart" uri="{C3380CC4-5D6E-409C-BE32-E72D297353CC}">
                <c16:uniqueId val="{00000011-577E-4C47-B7DD-63CD31A013BB}"/>
              </c:ext>
            </c:extLst>
          </c:dPt>
          <c:dPt>
            <c:idx val="31"/>
            <c:invertIfNegative val="0"/>
            <c:bubble3D val="0"/>
            <c:extLst>
              <c:ext xmlns:c16="http://schemas.microsoft.com/office/drawing/2014/chart" uri="{C3380CC4-5D6E-409C-BE32-E72D297353CC}">
                <c16:uniqueId val="{00000012-577E-4C47-B7DD-63CD31A013BB}"/>
              </c:ext>
            </c:extLst>
          </c:dPt>
          <c:dPt>
            <c:idx val="32"/>
            <c:invertIfNegative val="0"/>
            <c:bubble3D val="0"/>
            <c:extLst>
              <c:ext xmlns:c16="http://schemas.microsoft.com/office/drawing/2014/chart" uri="{C3380CC4-5D6E-409C-BE32-E72D297353CC}">
                <c16:uniqueId val="{00000013-577E-4C47-B7DD-63CD31A013BB}"/>
              </c:ext>
            </c:extLst>
          </c:dPt>
          <c:dPt>
            <c:idx val="33"/>
            <c:invertIfNegative val="0"/>
            <c:bubble3D val="0"/>
            <c:extLst>
              <c:ext xmlns:c16="http://schemas.microsoft.com/office/drawing/2014/chart" uri="{C3380CC4-5D6E-409C-BE32-E72D297353CC}">
                <c16:uniqueId val="{00000014-577E-4C47-B7DD-63CD31A013BB}"/>
              </c:ext>
            </c:extLst>
          </c:dPt>
          <c:dPt>
            <c:idx val="34"/>
            <c:invertIfNegative val="0"/>
            <c:bubble3D val="0"/>
            <c:extLst>
              <c:ext xmlns:c16="http://schemas.microsoft.com/office/drawing/2014/chart" uri="{C3380CC4-5D6E-409C-BE32-E72D297353CC}">
                <c16:uniqueId val="{00000015-577E-4C47-B7DD-63CD31A013BB}"/>
              </c:ext>
            </c:extLst>
          </c:dPt>
          <c:dPt>
            <c:idx val="36"/>
            <c:invertIfNegative val="0"/>
            <c:bubble3D val="0"/>
            <c:extLst>
              <c:ext xmlns:c16="http://schemas.microsoft.com/office/drawing/2014/chart" uri="{C3380CC4-5D6E-409C-BE32-E72D297353CC}">
                <c16:uniqueId val="{00000016-577E-4C47-B7DD-63CD31A013BB}"/>
              </c:ext>
            </c:extLst>
          </c:dPt>
          <c:dPt>
            <c:idx val="37"/>
            <c:invertIfNegative val="0"/>
            <c:bubble3D val="0"/>
            <c:extLst>
              <c:ext xmlns:c16="http://schemas.microsoft.com/office/drawing/2014/chart" uri="{C3380CC4-5D6E-409C-BE32-E72D297353CC}">
                <c16:uniqueId val="{00000017-577E-4C47-B7DD-63CD31A013BB}"/>
              </c:ext>
            </c:extLst>
          </c:dPt>
          <c:dPt>
            <c:idx val="38"/>
            <c:invertIfNegative val="0"/>
            <c:bubble3D val="0"/>
            <c:extLst>
              <c:ext xmlns:c16="http://schemas.microsoft.com/office/drawing/2014/chart" uri="{C3380CC4-5D6E-409C-BE32-E72D297353CC}">
                <c16:uniqueId val="{00000018-577E-4C47-B7DD-63CD31A013BB}"/>
              </c:ext>
            </c:extLst>
          </c:dPt>
          <c:dPt>
            <c:idx val="39"/>
            <c:invertIfNegative val="0"/>
            <c:bubble3D val="0"/>
            <c:extLst>
              <c:ext xmlns:c16="http://schemas.microsoft.com/office/drawing/2014/chart" uri="{C3380CC4-5D6E-409C-BE32-E72D297353CC}">
                <c16:uniqueId val="{00000019-577E-4C47-B7DD-63CD31A013BB}"/>
              </c:ext>
            </c:extLst>
          </c:dPt>
          <c:dPt>
            <c:idx val="41"/>
            <c:invertIfNegative val="0"/>
            <c:bubble3D val="0"/>
            <c:extLst>
              <c:ext xmlns:c16="http://schemas.microsoft.com/office/drawing/2014/chart" uri="{C3380CC4-5D6E-409C-BE32-E72D297353CC}">
                <c16:uniqueId val="{0000001A-577E-4C47-B7DD-63CD31A013BB}"/>
              </c:ext>
            </c:extLst>
          </c:dPt>
          <c:dPt>
            <c:idx val="42"/>
            <c:invertIfNegative val="0"/>
            <c:bubble3D val="0"/>
            <c:extLst>
              <c:ext xmlns:c16="http://schemas.microsoft.com/office/drawing/2014/chart" uri="{C3380CC4-5D6E-409C-BE32-E72D297353CC}">
                <c16:uniqueId val="{0000001B-577E-4C47-B7DD-63CD31A013BB}"/>
              </c:ext>
            </c:extLst>
          </c:dPt>
          <c:dPt>
            <c:idx val="43"/>
            <c:invertIfNegative val="0"/>
            <c:bubble3D val="0"/>
            <c:extLst>
              <c:ext xmlns:c16="http://schemas.microsoft.com/office/drawing/2014/chart" uri="{C3380CC4-5D6E-409C-BE32-E72D297353CC}">
                <c16:uniqueId val="{0000001C-577E-4C47-B7DD-63CD31A013BB}"/>
              </c:ext>
            </c:extLst>
          </c:dPt>
          <c:dPt>
            <c:idx val="45"/>
            <c:invertIfNegative val="0"/>
            <c:bubble3D val="0"/>
            <c:extLst>
              <c:ext xmlns:c16="http://schemas.microsoft.com/office/drawing/2014/chart" uri="{C3380CC4-5D6E-409C-BE32-E72D297353CC}">
                <c16:uniqueId val="{0000001D-577E-4C47-B7DD-63CD31A013BB}"/>
              </c:ext>
            </c:extLst>
          </c:dPt>
          <c:dPt>
            <c:idx val="47"/>
            <c:invertIfNegative val="0"/>
            <c:bubble3D val="0"/>
            <c:extLst>
              <c:ext xmlns:c16="http://schemas.microsoft.com/office/drawing/2014/chart" uri="{C3380CC4-5D6E-409C-BE32-E72D297353CC}">
                <c16:uniqueId val="{0000001E-577E-4C47-B7DD-63CD31A013BB}"/>
              </c:ext>
            </c:extLst>
          </c:dPt>
          <c:dPt>
            <c:idx val="48"/>
            <c:invertIfNegative val="0"/>
            <c:bubble3D val="0"/>
            <c:extLst>
              <c:ext xmlns:c16="http://schemas.microsoft.com/office/drawing/2014/chart" uri="{C3380CC4-5D6E-409C-BE32-E72D297353CC}">
                <c16:uniqueId val="{0000001F-577E-4C47-B7DD-63CD31A013BB}"/>
              </c:ext>
            </c:extLst>
          </c:dPt>
          <c:dPt>
            <c:idx val="49"/>
            <c:invertIfNegative val="0"/>
            <c:bubble3D val="0"/>
            <c:spPr>
              <a:solidFill>
                <a:srgbClr val="FFC000"/>
              </a:solidFill>
              <a:effectLst/>
            </c:spPr>
            <c:extLst>
              <c:ext xmlns:c16="http://schemas.microsoft.com/office/drawing/2014/chart" uri="{C3380CC4-5D6E-409C-BE32-E72D297353CC}">
                <c16:uniqueId val="{00000021-577E-4C47-B7DD-63CD31A013BB}"/>
              </c:ext>
            </c:extLst>
          </c:dPt>
          <c:dPt>
            <c:idx val="50"/>
            <c:invertIfNegative val="0"/>
            <c:bubble3D val="0"/>
            <c:extLst>
              <c:ext xmlns:c16="http://schemas.microsoft.com/office/drawing/2014/chart" uri="{C3380CC4-5D6E-409C-BE32-E72D297353CC}">
                <c16:uniqueId val="{00000022-577E-4C47-B7DD-63CD31A013BB}"/>
              </c:ext>
            </c:extLst>
          </c:dPt>
          <c:dPt>
            <c:idx val="51"/>
            <c:invertIfNegative val="0"/>
            <c:bubble3D val="0"/>
            <c:extLst>
              <c:ext xmlns:c16="http://schemas.microsoft.com/office/drawing/2014/chart" uri="{C3380CC4-5D6E-409C-BE32-E72D297353CC}">
                <c16:uniqueId val="{00000023-577E-4C47-B7DD-63CD31A013BB}"/>
              </c:ext>
            </c:extLst>
          </c:dPt>
          <c:dPt>
            <c:idx val="52"/>
            <c:invertIfNegative val="0"/>
            <c:bubble3D val="0"/>
            <c:extLst>
              <c:ext xmlns:c16="http://schemas.microsoft.com/office/drawing/2014/chart" uri="{C3380CC4-5D6E-409C-BE32-E72D297353CC}">
                <c16:uniqueId val="{00000024-577E-4C47-B7DD-63CD31A013BB}"/>
              </c:ext>
            </c:extLst>
          </c:dPt>
          <c:dPt>
            <c:idx val="53"/>
            <c:invertIfNegative val="0"/>
            <c:bubble3D val="0"/>
            <c:extLst>
              <c:ext xmlns:c16="http://schemas.microsoft.com/office/drawing/2014/chart" uri="{C3380CC4-5D6E-409C-BE32-E72D297353CC}">
                <c16:uniqueId val="{00000025-577E-4C47-B7DD-63CD31A013BB}"/>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'F54'!$A$7:$A$61</c:f>
              <c:strCache>
                <c:ptCount val="55"/>
                <c:pt idx="0">
                  <c:v>Monclova, Coah.</c:v>
                </c:pt>
                <c:pt idx="1">
                  <c:v>Cd. Jiménez, Chih.</c:v>
                </c:pt>
                <c:pt idx="2">
                  <c:v>Cd. Juárez, Chih.</c:v>
                </c:pt>
                <c:pt idx="3">
                  <c:v>Toluca, Edo. de Méx.</c:v>
                </c:pt>
                <c:pt idx="4">
                  <c:v>Hermosillo, Son.</c:v>
                </c:pt>
                <c:pt idx="5">
                  <c:v>Torreón, Coah.</c:v>
                </c:pt>
                <c:pt idx="6">
                  <c:v>Tlaxcala, Tlax.</c:v>
                </c:pt>
                <c:pt idx="7">
                  <c:v>Tuxtla Gutiérrez, Chis.</c:v>
                </c:pt>
                <c:pt idx="8">
                  <c:v>Tijuana, B.C.</c:v>
                </c:pt>
                <c:pt idx="9">
                  <c:v>Tulancingo, Hgo.</c:v>
                </c:pt>
                <c:pt idx="10">
                  <c:v>Tampico, Tamps.</c:v>
                </c:pt>
                <c:pt idx="11">
                  <c:v>Cortazar, Gto.</c:v>
                </c:pt>
                <c:pt idx="12">
                  <c:v>Fresnillo, Zac.</c:v>
                </c:pt>
                <c:pt idx="13">
                  <c:v>Monterrey, N.L.</c:v>
                </c:pt>
                <c:pt idx="14">
                  <c:v>Tepatitlán, Jal.</c:v>
                </c:pt>
                <c:pt idx="15">
                  <c:v>Cd. de México</c:v>
                </c:pt>
                <c:pt idx="16">
                  <c:v>Izúcar de Matamoros, Pue.</c:v>
                </c:pt>
                <c:pt idx="17">
                  <c:v>Morelia, Mich.</c:v>
                </c:pt>
                <c:pt idx="18">
                  <c:v>Chihuahua, Chih.</c:v>
                </c:pt>
                <c:pt idx="19">
                  <c:v>Querétaro, Qro.</c:v>
                </c:pt>
                <c:pt idx="20">
                  <c:v>Saltillo, Coah.</c:v>
                </c:pt>
                <c:pt idx="21">
                  <c:v>Villahermosa, Tab.</c:v>
                </c:pt>
                <c:pt idx="22">
                  <c:v>Coatzacoalcos, Ver.</c:v>
                </c:pt>
                <c:pt idx="23">
                  <c:v>Puebla, Pue.</c:v>
                </c:pt>
                <c:pt idx="24">
                  <c:v>Zacatecas, Zac.</c:v>
                </c:pt>
                <c:pt idx="25">
                  <c:v>Veracruz,Ver.</c:v>
                </c:pt>
                <c:pt idx="26">
                  <c:v>Atlacomulco, Méx.</c:v>
                </c:pt>
                <c:pt idx="27">
                  <c:v>Durango, Dgo.</c:v>
                </c:pt>
                <c:pt idx="28">
                  <c:v>Esperanza, Son.</c:v>
                </c:pt>
                <c:pt idx="29">
                  <c:v>Cuernavaca, Mor.</c:v>
                </c:pt>
                <c:pt idx="30">
                  <c:v>Tehuantepec, Oax.</c:v>
                </c:pt>
                <c:pt idx="31">
                  <c:v>Pachuca, Hgo.</c:v>
                </c:pt>
                <c:pt idx="32">
                  <c:v>La Paz, B.C.S.</c:v>
                </c:pt>
                <c:pt idx="33">
                  <c:v>Cd. Acuña, Coah.</c:v>
                </c:pt>
                <c:pt idx="34">
                  <c:v>San Luis Potosí, S.L.P.</c:v>
                </c:pt>
                <c:pt idx="35">
                  <c:v>León, Gto.</c:v>
                </c:pt>
                <c:pt idx="36">
                  <c:v>Cancún, Q. Roo.</c:v>
                </c:pt>
                <c:pt idx="37">
                  <c:v>Culiacán, Sin.</c:v>
                </c:pt>
                <c:pt idx="38">
                  <c:v>Tapachula, Chis.</c:v>
                </c:pt>
                <c:pt idx="39">
                  <c:v>Acapulco, Gro.</c:v>
                </c:pt>
                <c:pt idx="40">
                  <c:v>Colima, Col.</c:v>
                </c:pt>
                <c:pt idx="41">
                  <c:v>Iguala, Gro.</c:v>
                </c:pt>
                <c:pt idx="42">
                  <c:v>Chetumal, Q.R.</c:v>
                </c:pt>
                <c:pt idx="43">
                  <c:v>Mexicali, B.C.</c:v>
                </c:pt>
                <c:pt idx="44">
                  <c:v>San Andrés Tuxtla, Ver.</c:v>
                </c:pt>
                <c:pt idx="45">
                  <c:v>Huatabampo, Son.</c:v>
                </c:pt>
                <c:pt idx="46">
                  <c:v>Matamoros, Tamps.</c:v>
                </c:pt>
                <c:pt idx="47">
                  <c:v>Oaxaca, Oax.</c:v>
                </c:pt>
                <c:pt idx="48">
                  <c:v>Aguascalientes, Ags.</c:v>
                </c:pt>
                <c:pt idx="49">
                  <c:v>Guadalajara, Jal.</c:v>
                </c:pt>
                <c:pt idx="50">
                  <c:v>Córdoba, Ver.</c:v>
                </c:pt>
                <c:pt idx="51">
                  <c:v>Campeche, Camp.</c:v>
                </c:pt>
                <c:pt idx="52">
                  <c:v>Tepic, Nay.</c:v>
                </c:pt>
                <c:pt idx="53">
                  <c:v>Jacona, Mich.</c:v>
                </c:pt>
                <c:pt idx="54">
                  <c:v>Mérida, Yuc.</c:v>
                </c:pt>
              </c:strCache>
            </c:strRef>
          </c:cat>
          <c:val>
            <c:numRef>
              <c:f>'F54'!$D$7:$D$61</c:f>
              <c:numCache>
                <c:formatCode>General</c:formatCode>
                <c:ptCount val="55"/>
                <c:pt idx="0">
                  <c:v>2.5099999999999998</c:v>
                </c:pt>
                <c:pt idx="1">
                  <c:v>3.08</c:v>
                </c:pt>
                <c:pt idx="2">
                  <c:v>3.22</c:v>
                </c:pt>
                <c:pt idx="3">
                  <c:v>3.59</c:v>
                </c:pt>
                <c:pt idx="4">
                  <c:v>3.66</c:v>
                </c:pt>
                <c:pt idx="5">
                  <c:v>3.67</c:v>
                </c:pt>
                <c:pt idx="6">
                  <c:v>3.9</c:v>
                </c:pt>
                <c:pt idx="7">
                  <c:v>3.92</c:v>
                </c:pt>
                <c:pt idx="8">
                  <c:v>3.95</c:v>
                </c:pt>
                <c:pt idx="9">
                  <c:v>3.97</c:v>
                </c:pt>
                <c:pt idx="10">
                  <c:v>4.24</c:v>
                </c:pt>
                <c:pt idx="11">
                  <c:v>4.3</c:v>
                </c:pt>
                <c:pt idx="12">
                  <c:v>4.3099999999999996</c:v>
                </c:pt>
                <c:pt idx="13">
                  <c:v>4.3600000000000003</c:v>
                </c:pt>
                <c:pt idx="14">
                  <c:v>4.42</c:v>
                </c:pt>
                <c:pt idx="15">
                  <c:v>4.46</c:v>
                </c:pt>
                <c:pt idx="16">
                  <c:v>4.51</c:v>
                </c:pt>
                <c:pt idx="17">
                  <c:v>4.51</c:v>
                </c:pt>
                <c:pt idx="18">
                  <c:v>4.53</c:v>
                </c:pt>
                <c:pt idx="19">
                  <c:v>4.5599999999999996</c:v>
                </c:pt>
                <c:pt idx="20">
                  <c:v>4.58</c:v>
                </c:pt>
                <c:pt idx="21">
                  <c:v>4.58</c:v>
                </c:pt>
                <c:pt idx="22">
                  <c:v>4.66</c:v>
                </c:pt>
                <c:pt idx="23">
                  <c:v>4.67</c:v>
                </c:pt>
                <c:pt idx="24">
                  <c:v>4.72</c:v>
                </c:pt>
                <c:pt idx="25">
                  <c:v>4.76</c:v>
                </c:pt>
                <c:pt idx="26">
                  <c:v>4.7699999999999996</c:v>
                </c:pt>
                <c:pt idx="27">
                  <c:v>4.79</c:v>
                </c:pt>
                <c:pt idx="28">
                  <c:v>4.8</c:v>
                </c:pt>
                <c:pt idx="29">
                  <c:v>4.8499999999999996</c:v>
                </c:pt>
                <c:pt idx="30">
                  <c:v>4.8499999999999996</c:v>
                </c:pt>
                <c:pt idx="31">
                  <c:v>4.8899999999999997</c:v>
                </c:pt>
                <c:pt idx="32">
                  <c:v>4.92</c:v>
                </c:pt>
                <c:pt idx="33">
                  <c:v>5.05</c:v>
                </c:pt>
                <c:pt idx="34">
                  <c:v>5.0999999999999996</c:v>
                </c:pt>
                <c:pt idx="35">
                  <c:v>5.1100000000000003</c:v>
                </c:pt>
                <c:pt idx="36">
                  <c:v>5.16</c:v>
                </c:pt>
                <c:pt idx="37">
                  <c:v>5.18</c:v>
                </c:pt>
                <c:pt idx="38">
                  <c:v>5.19</c:v>
                </c:pt>
                <c:pt idx="39">
                  <c:v>5.22</c:v>
                </c:pt>
                <c:pt idx="40">
                  <c:v>5.24</c:v>
                </c:pt>
                <c:pt idx="41">
                  <c:v>5.25</c:v>
                </c:pt>
                <c:pt idx="42">
                  <c:v>5.26</c:v>
                </c:pt>
                <c:pt idx="43">
                  <c:v>5.27</c:v>
                </c:pt>
                <c:pt idx="44">
                  <c:v>5.37</c:v>
                </c:pt>
                <c:pt idx="45">
                  <c:v>5.39</c:v>
                </c:pt>
                <c:pt idx="46">
                  <c:v>5.54</c:v>
                </c:pt>
                <c:pt idx="47">
                  <c:v>5.54</c:v>
                </c:pt>
                <c:pt idx="48">
                  <c:v>5.65</c:v>
                </c:pt>
                <c:pt idx="49">
                  <c:v>5.65</c:v>
                </c:pt>
                <c:pt idx="50">
                  <c:v>5.73</c:v>
                </c:pt>
                <c:pt idx="51">
                  <c:v>6.3</c:v>
                </c:pt>
                <c:pt idx="52">
                  <c:v>6.38</c:v>
                </c:pt>
                <c:pt idx="53">
                  <c:v>6.75</c:v>
                </c:pt>
                <c:pt idx="54">
                  <c:v>7.35</c:v>
                </c:pt>
              </c:numCache>
            </c:numRef>
          </c:val>
          <c:extLst>
            <c:ext xmlns:c16="http://schemas.microsoft.com/office/drawing/2014/chart" uri="{C3380CC4-5D6E-409C-BE32-E72D297353CC}">
              <c16:uniqueId val="{00000026-577E-4C47-B7DD-63CD31A013BB}"/>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2587872489540824"/>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4.79</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7-577E-4C47-B7DD-63CD31A013BB}"/>
                </c:ext>
              </c:extLst>
            </c:dLbl>
            <c:dLbl>
              <c:idx val="1"/>
              <c:delete val="1"/>
              <c:extLst>
                <c:ext xmlns:c15="http://schemas.microsoft.com/office/drawing/2012/chart" uri="{CE6537A1-D6FC-4f65-9D91-7224C49458BB}"/>
                <c:ext xmlns:c16="http://schemas.microsoft.com/office/drawing/2014/chart" uri="{C3380CC4-5D6E-409C-BE32-E72D297353CC}">
                  <c16:uniqueId val="{00000028-577E-4C47-B7DD-63CD31A013B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4.79</c:v>
              </c:pt>
              <c:pt idx="1">
                <c:v>4.79</c:v>
              </c:pt>
            </c:numLit>
          </c:xVal>
          <c:yVal>
            <c:numLit>
              <c:formatCode>General</c:formatCode>
              <c:ptCount val="2"/>
              <c:pt idx="0">
                <c:v>0</c:v>
              </c:pt>
              <c:pt idx="1">
                <c:v>1</c:v>
              </c:pt>
            </c:numLit>
          </c:yVal>
          <c:smooth val="0"/>
          <c:extLst>
            <c:ext xmlns:c16="http://schemas.microsoft.com/office/drawing/2014/chart" uri="{C3380CC4-5D6E-409C-BE32-E72D297353CC}">
              <c16:uniqueId val="{00000029-577E-4C47-B7DD-63CD31A013BB}"/>
            </c:ext>
          </c:extLst>
        </c:ser>
        <c:dLbls>
          <c:showLegendKey val="0"/>
          <c:showVal val="0"/>
          <c:showCatName val="0"/>
          <c:showSerName val="0"/>
          <c:showPercent val="0"/>
          <c:showBubbleSize val="0"/>
        </c:dLbls>
        <c:axId val="471535232"/>
        <c:axId val="490116448"/>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490116448"/>
        <c:scaling>
          <c:orientation val="minMax"/>
          <c:max val="1"/>
        </c:scaling>
        <c:delete val="1"/>
        <c:axPos val="r"/>
        <c:numFmt formatCode="General" sourceLinked="1"/>
        <c:majorTickMark val="out"/>
        <c:minorTickMark val="none"/>
        <c:tickLblPos val="nextTo"/>
        <c:crossAx val="471535232"/>
        <c:crosses val="max"/>
        <c:crossBetween val="midCat"/>
      </c:valAx>
      <c:valAx>
        <c:axId val="471535232"/>
        <c:scaling>
          <c:orientation val="minMax"/>
        </c:scaling>
        <c:delete val="1"/>
        <c:axPos val="b"/>
        <c:numFmt formatCode="General" sourceLinked="1"/>
        <c:majorTickMark val="out"/>
        <c:minorTickMark val="none"/>
        <c:tickLblPos val="nextTo"/>
        <c:crossAx val="490116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3F40-4A88-B056-0558F122601D}"/>
              </c:ext>
            </c:extLst>
          </c:dPt>
          <c:dPt>
            <c:idx val="4"/>
            <c:invertIfNegative val="0"/>
            <c:bubble3D val="0"/>
            <c:extLst>
              <c:ext xmlns:c16="http://schemas.microsoft.com/office/drawing/2014/chart" uri="{C3380CC4-5D6E-409C-BE32-E72D297353CC}">
                <c16:uniqueId val="{00000001-3F40-4A88-B056-0558F122601D}"/>
              </c:ext>
            </c:extLst>
          </c:dPt>
          <c:dPt>
            <c:idx val="5"/>
            <c:invertIfNegative val="0"/>
            <c:bubble3D val="0"/>
            <c:extLst>
              <c:ext xmlns:c16="http://schemas.microsoft.com/office/drawing/2014/chart" uri="{C3380CC4-5D6E-409C-BE32-E72D297353CC}">
                <c16:uniqueId val="{00000002-3F40-4A88-B056-0558F122601D}"/>
              </c:ext>
            </c:extLst>
          </c:dPt>
          <c:dPt>
            <c:idx val="7"/>
            <c:invertIfNegative val="0"/>
            <c:bubble3D val="0"/>
            <c:extLst>
              <c:ext xmlns:c16="http://schemas.microsoft.com/office/drawing/2014/chart" uri="{C3380CC4-5D6E-409C-BE32-E72D297353CC}">
                <c16:uniqueId val="{00000003-3F40-4A88-B056-0558F122601D}"/>
              </c:ext>
            </c:extLst>
          </c:dPt>
          <c:dPt>
            <c:idx val="8"/>
            <c:invertIfNegative val="0"/>
            <c:bubble3D val="0"/>
            <c:extLst>
              <c:ext xmlns:c16="http://schemas.microsoft.com/office/drawing/2014/chart" uri="{C3380CC4-5D6E-409C-BE32-E72D297353CC}">
                <c16:uniqueId val="{00000004-3F40-4A88-B056-0558F122601D}"/>
              </c:ext>
            </c:extLst>
          </c:dPt>
          <c:dPt>
            <c:idx val="13"/>
            <c:invertIfNegative val="0"/>
            <c:bubble3D val="0"/>
            <c:extLst>
              <c:ext xmlns:c16="http://schemas.microsoft.com/office/drawing/2014/chart" uri="{C3380CC4-5D6E-409C-BE32-E72D297353CC}">
                <c16:uniqueId val="{00000005-3F40-4A88-B056-0558F122601D}"/>
              </c:ext>
            </c:extLst>
          </c:dPt>
          <c:dPt>
            <c:idx val="18"/>
            <c:invertIfNegative val="0"/>
            <c:bubble3D val="0"/>
            <c:extLst>
              <c:ext xmlns:c16="http://schemas.microsoft.com/office/drawing/2014/chart" uri="{C3380CC4-5D6E-409C-BE32-E72D297353CC}">
                <c16:uniqueId val="{00000006-3F40-4A88-B056-0558F122601D}"/>
              </c:ext>
            </c:extLst>
          </c:dPt>
          <c:dPt>
            <c:idx val="20"/>
            <c:invertIfNegative val="0"/>
            <c:bubble3D val="0"/>
            <c:extLst>
              <c:ext xmlns:c16="http://schemas.microsoft.com/office/drawing/2014/chart" uri="{C3380CC4-5D6E-409C-BE32-E72D297353CC}">
                <c16:uniqueId val="{00000007-3F40-4A88-B056-0558F122601D}"/>
              </c:ext>
            </c:extLst>
          </c:dPt>
          <c:dPt>
            <c:idx val="21"/>
            <c:invertIfNegative val="0"/>
            <c:bubble3D val="0"/>
            <c:extLst>
              <c:ext xmlns:c16="http://schemas.microsoft.com/office/drawing/2014/chart" uri="{C3380CC4-5D6E-409C-BE32-E72D297353CC}">
                <c16:uniqueId val="{00000008-3F40-4A88-B056-0558F122601D}"/>
              </c:ext>
            </c:extLst>
          </c:dPt>
          <c:dPt>
            <c:idx val="23"/>
            <c:invertIfNegative val="0"/>
            <c:bubble3D val="0"/>
            <c:extLst>
              <c:ext xmlns:c16="http://schemas.microsoft.com/office/drawing/2014/chart" uri="{C3380CC4-5D6E-409C-BE32-E72D297353CC}">
                <c16:uniqueId val="{00000009-3F40-4A88-B056-0558F122601D}"/>
              </c:ext>
            </c:extLst>
          </c:dPt>
          <c:dPt>
            <c:idx val="24"/>
            <c:invertIfNegative val="0"/>
            <c:bubble3D val="0"/>
            <c:extLst>
              <c:ext xmlns:c16="http://schemas.microsoft.com/office/drawing/2014/chart" uri="{C3380CC4-5D6E-409C-BE32-E72D297353CC}">
                <c16:uniqueId val="{0000000A-3F40-4A88-B056-0558F122601D}"/>
              </c:ext>
            </c:extLst>
          </c:dPt>
          <c:dPt>
            <c:idx val="25"/>
            <c:invertIfNegative val="0"/>
            <c:bubble3D val="0"/>
            <c:spPr>
              <a:solidFill>
                <a:srgbClr val="FFC000"/>
              </a:solidFill>
              <a:ln>
                <a:noFill/>
              </a:ln>
              <a:effectLst/>
            </c:spPr>
            <c:extLst>
              <c:ext xmlns:c16="http://schemas.microsoft.com/office/drawing/2014/chart" uri="{C3380CC4-5D6E-409C-BE32-E72D297353CC}">
                <c16:uniqueId val="{0000000C-3F40-4A88-B056-0558F122601D}"/>
              </c:ext>
            </c:extLst>
          </c:dPt>
          <c:dPt>
            <c:idx val="26"/>
            <c:invertIfNegative val="0"/>
            <c:bubble3D val="0"/>
            <c:extLst>
              <c:ext xmlns:c16="http://schemas.microsoft.com/office/drawing/2014/chart" uri="{C3380CC4-5D6E-409C-BE32-E72D297353CC}">
                <c16:uniqueId val="{0000000D-3F40-4A88-B056-0558F122601D}"/>
              </c:ext>
            </c:extLst>
          </c:dPt>
          <c:dPt>
            <c:idx val="27"/>
            <c:invertIfNegative val="0"/>
            <c:bubble3D val="0"/>
            <c:extLst>
              <c:ext xmlns:c16="http://schemas.microsoft.com/office/drawing/2014/chart" uri="{C3380CC4-5D6E-409C-BE32-E72D297353CC}">
                <c16:uniqueId val="{0000000E-3F40-4A88-B056-0558F122601D}"/>
              </c:ext>
            </c:extLst>
          </c:dPt>
          <c:dPt>
            <c:idx val="28"/>
            <c:invertIfNegative val="0"/>
            <c:bubble3D val="0"/>
            <c:extLst>
              <c:ext xmlns:c16="http://schemas.microsoft.com/office/drawing/2014/chart" uri="{C3380CC4-5D6E-409C-BE32-E72D297353CC}">
                <c16:uniqueId val="{0000000F-3F40-4A88-B056-0558F122601D}"/>
              </c:ext>
            </c:extLst>
          </c:dPt>
          <c:dPt>
            <c:idx val="30"/>
            <c:invertIfNegative val="0"/>
            <c:bubble3D val="0"/>
            <c:extLst>
              <c:ext xmlns:c16="http://schemas.microsoft.com/office/drawing/2014/chart" uri="{C3380CC4-5D6E-409C-BE32-E72D297353CC}">
                <c16:uniqueId val="{00000010-3F40-4A88-B056-0558F122601D}"/>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'F55'!$B$7:$B$38</c:f>
              <c:strCache>
                <c:ptCount val="32"/>
                <c:pt idx="0">
                  <c:v>Chihuahua</c:v>
                </c:pt>
                <c:pt idx="1">
                  <c:v>Estado de México</c:v>
                </c:pt>
                <c:pt idx="2">
                  <c:v>Tlaxcala</c:v>
                </c:pt>
                <c:pt idx="3">
                  <c:v>Coahuila</c:v>
                </c:pt>
                <c:pt idx="4">
                  <c:v>Sonora</c:v>
                </c:pt>
                <c:pt idx="5">
                  <c:v>Nuevo León</c:v>
                </c:pt>
                <c:pt idx="6">
                  <c:v>Chiapas</c:v>
                </c:pt>
                <c:pt idx="7">
                  <c:v>CDMX</c:v>
                </c:pt>
                <c:pt idx="8">
                  <c:v>Zacatecas</c:v>
                </c:pt>
                <c:pt idx="9">
                  <c:v>Querétaro</c:v>
                </c:pt>
                <c:pt idx="10">
                  <c:v>Baja California</c:v>
                </c:pt>
                <c:pt idx="11">
                  <c:v>Tabasco</c:v>
                </c:pt>
                <c:pt idx="12">
                  <c:v>Puebla</c:v>
                </c:pt>
                <c:pt idx="13">
                  <c:v>Guanajuato</c:v>
                </c:pt>
                <c:pt idx="14">
                  <c:v>Hidalgo</c:v>
                </c:pt>
                <c:pt idx="15">
                  <c:v>Tamaulipas</c:v>
                </c:pt>
                <c:pt idx="16">
                  <c:v>Durango</c:v>
                </c:pt>
                <c:pt idx="17">
                  <c:v>Morelos</c:v>
                </c:pt>
                <c:pt idx="18">
                  <c:v>Baja California Sur</c:v>
                </c:pt>
                <c:pt idx="19">
                  <c:v>San Luis Potosí</c:v>
                </c:pt>
                <c:pt idx="20">
                  <c:v>Sinaloa</c:v>
                </c:pt>
                <c:pt idx="21">
                  <c:v>Quintana Roo</c:v>
                </c:pt>
                <c:pt idx="22">
                  <c:v>Guerrero</c:v>
                </c:pt>
                <c:pt idx="23">
                  <c:v>Colima</c:v>
                </c:pt>
                <c:pt idx="24">
                  <c:v>Oaxaca</c:v>
                </c:pt>
                <c:pt idx="25">
                  <c:v>Jalisco</c:v>
                </c:pt>
                <c:pt idx="26">
                  <c:v>Veracruz</c:v>
                </c:pt>
                <c:pt idx="27">
                  <c:v>Aguascalientes</c:v>
                </c:pt>
                <c:pt idx="28">
                  <c:v>Michoacán</c:v>
                </c:pt>
                <c:pt idx="29">
                  <c:v>Campeche</c:v>
                </c:pt>
                <c:pt idx="30">
                  <c:v>Nayarit</c:v>
                </c:pt>
                <c:pt idx="31">
                  <c:v>Yucatán</c:v>
                </c:pt>
              </c:strCache>
            </c:strRef>
          </c:cat>
          <c:val>
            <c:numRef>
              <c:f>'F55'!$C$7:$C$38</c:f>
              <c:numCache>
                <c:formatCode>0.00</c:formatCode>
                <c:ptCount val="32"/>
                <c:pt idx="0">
                  <c:v>3.67</c:v>
                </c:pt>
                <c:pt idx="1">
                  <c:v>3.87</c:v>
                </c:pt>
                <c:pt idx="2">
                  <c:v>3.9</c:v>
                </c:pt>
                <c:pt idx="3">
                  <c:v>4.1500000000000004</c:v>
                </c:pt>
                <c:pt idx="4">
                  <c:v>4.29</c:v>
                </c:pt>
                <c:pt idx="5">
                  <c:v>4.3600000000000003</c:v>
                </c:pt>
                <c:pt idx="6">
                  <c:v>4.43</c:v>
                </c:pt>
                <c:pt idx="7">
                  <c:v>4.46</c:v>
                </c:pt>
                <c:pt idx="8">
                  <c:v>4.49</c:v>
                </c:pt>
                <c:pt idx="9">
                  <c:v>4.5599999999999996</c:v>
                </c:pt>
                <c:pt idx="10">
                  <c:v>4.5599999999999996</c:v>
                </c:pt>
                <c:pt idx="11">
                  <c:v>4.58</c:v>
                </c:pt>
                <c:pt idx="12">
                  <c:v>4.6399999999999997</c:v>
                </c:pt>
                <c:pt idx="13">
                  <c:v>4.6399999999999997</c:v>
                </c:pt>
                <c:pt idx="14">
                  <c:v>4.71</c:v>
                </c:pt>
                <c:pt idx="15">
                  <c:v>4.7699999999999996</c:v>
                </c:pt>
                <c:pt idx="16">
                  <c:v>4.79</c:v>
                </c:pt>
                <c:pt idx="17">
                  <c:v>4.8499999999999996</c:v>
                </c:pt>
                <c:pt idx="18">
                  <c:v>4.92</c:v>
                </c:pt>
                <c:pt idx="19">
                  <c:v>5.0999999999999996</c:v>
                </c:pt>
                <c:pt idx="20">
                  <c:v>5.18</c:v>
                </c:pt>
                <c:pt idx="21">
                  <c:v>5.19</c:v>
                </c:pt>
                <c:pt idx="22">
                  <c:v>5.24</c:v>
                </c:pt>
                <c:pt idx="23">
                  <c:v>5.24</c:v>
                </c:pt>
                <c:pt idx="24">
                  <c:v>5.33</c:v>
                </c:pt>
                <c:pt idx="25">
                  <c:v>5.33</c:v>
                </c:pt>
                <c:pt idx="26">
                  <c:v>5.37</c:v>
                </c:pt>
                <c:pt idx="27">
                  <c:v>5.65</c:v>
                </c:pt>
                <c:pt idx="28">
                  <c:v>5.76</c:v>
                </c:pt>
                <c:pt idx="29">
                  <c:v>6.3</c:v>
                </c:pt>
                <c:pt idx="30">
                  <c:v>6.38</c:v>
                </c:pt>
                <c:pt idx="31">
                  <c:v>7.35</c:v>
                </c:pt>
              </c:numCache>
            </c:numRef>
          </c:val>
          <c:extLst>
            <c:ext xmlns:c16="http://schemas.microsoft.com/office/drawing/2014/chart" uri="{C3380CC4-5D6E-409C-BE32-E72D297353CC}">
              <c16:uniqueId val="{00000011-3F40-4A88-B056-0558F122601D}"/>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5843075057756745"/>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4.79</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2-3F40-4A88-B056-0558F122601D}"/>
                </c:ext>
              </c:extLst>
            </c:dLbl>
            <c:dLbl>
              <c:idx val="1"/>
              <c:delete val="1"/>
              <c:extLst>
                <c:ext xmlns:c15="http://schemas.microsoft.com/office/drawing/2012/chart" uri="{CE6537A1-D6FC-4f65-9D91-7224C49458BB}"/>
                <c:ext xmlns:c16="http://schemas.microsoft.com/office/drawing/2014/chart" uri="{C3380CC4-5D6E-409C-BE32-E72D297353CC}">
                  <c16:uniqueId val="{00000013-3F40-4A88-B056-0558F122601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4.79</c:v>
              </c:pt>
              <c:pt idx="1">
                <c:v>4.79</c:v>
              </c:pt>
            </c:numLit>
          </c:xVal>
          <c:yVal>
            <c:numLit>
              <c:formatCode>General</c:formatCode>
              <c:ptCount val="2"/>
              <c:pt idx="0">
                <c:v>0</c:v>
              </c:pt>
              <c:pt idx="1">
                <c:v>1</c:v>
              </c:pt>
            </c:numLit>
          </c:yVal>
          <c:smooth val="0"/>
          <c:extLst>
            <c:ext xmlns:c16="http://schemas.microsoft.com/office/drawing/2014/chart" uri="{C3380CC4-5D6E-409C-BE32-E72D297353CC}">
              <c16:uniqueId val="{00000014-3F40-4A88-B056-0558F122601D}"/>
            </c:ext>
          </c:extLst>
        </c:ser>
        <c:dLbls>
          <c:showLegendKey val="0"/>
          <c:showVal val="0"/>
          <c:showCatName val="0"/>
          <c:showSerName val="0"/>
          <c:showPercent val="0"/>
          <c:showBubbleSize val="0"/>
        </c:dLbls>
        <c:axId val="471601632"/>
        <c:axId val="49013267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490132672"/>
        <c:scaling>
          <c:orientation val="minMax"/>
          <c:max val="1"/>
        </c:scaling>
        <c:delete val="1"/>
        <c:axPos val="l"/>
        <c:numFmt formatCode="General" sourceLinked="1"/>
        <c:majorTickMark val="out"/>
        <c:minorTickMark val="none"/>
        <c:tickLblPos val="nextTo"/>
        <c:crossAx val="471601632"/>
        <c:crosses val="autoZero"/>
        <c:crossBetween val="midCat"/>
      </c:valAx>
      <c:valAx>
        <c:axId val="471601632"/>
        <c:scaling>
          <c:orientation val="minMax"/>
        </c:scaling>
        <c:delete val="1"/>
        <c:axPos val="b"/>
        <c:numFmt formatCode="General" sourceLinked="1"/>
        <c:majorTickMark val="out"/>
        <c:minorTickMark val="none"/>
        <c:tickLblPos val="nextTo"/>
        <c:crossAx val="4901326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'F56'!$A$51</c:f>
              <c:strCache>
                <c:ptCount val="1"/>
                <c:pt idx="0">
                  <c:v>mar-23</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'F56'!$B$51:$J$51</c:f>
              <c:numCache>
                <c:formatCode>0.00%</c:formatCode>
                <c:ptCount val="9"/>
                <c:pt idx="0">
                  <c:v>7.1395991076537713E-2</c:v>
                </c:pt>
                <c:pt idx="1">
                  <c:v>0.11655121906563723</c:v>
                </c:pt>
                <c:pt idx="2">
                  <c:v>6.1745691628665042E-2</c:v>
                </c:pt>
                <c:pt idx="3">
                  <c:v>-2.957728046067257E-3</c:v>
                </c:pt>
                <c:pt idx="4">
                  <c:v>6.5984388862501894E-2</c:v>
                </c:pt>
                <c:pt idx="5">
                  <c:v>9.9404384295481873E-2</c:v>
                </c:pt>
                <c:pt idx="6">
                  <c:v>5.0178139870942037E-2</c:v>
                </c:pt>
                <c:pt idx="7">
                  <c:v>4.2693450527551843E-2</c:v>
                </c:pt>
                <c:pt idx="8">
                  <c:v>0.1272849613098577</c:v>
                </c:pt>
              </c:numCache>
            </c:numRef>
          </c:val>
          <c:extLst>
            <c:ext xmlns:c16="http://schemas.microsoft.com/office/drawing/2014/chart" uri="{C3380CC4-5D6E-409C-BE32-E72D297353CC}">
              <c16:uniqueId val="{00000000-CDBB-4124-8DEB-6CE4059758B9}"/>
            </c:ext>
          </c:extLst>
        </c:ser>
        <c:ser>
          <c:idx val="1"/>
          <c:order val="1"/>
          <c:tx>
            <c:strRef>
              <c:f>'F56'!$A$52</c:f>
              <c:strCache>
                <c:ptCount val="1"/>
                <c:pt idx="0">
                  <c:v>abr-23</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'F56'!$B$52:$J$52</c:f>
              <c:numCache>
                <c:formatCode>0.00%</c:formatCode>
                <c:ptCount val="9"/>
                <c:pt idx="0">
                  <c:v>6.3726658067908212E-2</c:v>
                </c:pt>
                <c:pt idx="1">
                  <c:v>0.1064059166333693</c:v>
                </c:pt>
                <c:pt idx="2">
                  <c:v>5.5785180026590275E-2</c:v>
                </c:pt>
                <c:pt idx="3">
                  <c:v>-5.560639735041663E-3</c:v>
                </c:pt>
                <c:pt idx="4">
                  <c:v>5.3806357559379993E-2</c:v>
                </c:pt>
                <c:pt idx="5">
                  <c:v>9.0248175946023648E-2</c:v>
                </c:pt>
                <c:pt idx="6">
                  <c:v>4.3474674146180468E-2</c:v>
                </c:pt>
                <c:pt idx="7">
                  <c:v>3.6050211545858205E-2</c:v>
                </c:pt>
                <c:pt idx="8">
                  <c:v>0.11461754674077813</c:v>
                </c:pt>
              </c:numCache>
            </c:numRef>
          </c:val>
          <c:extLst>
            <c:ext xmlns:c16="http://schemas.microsoft.com/office/drawing/2014/chart" uri="{C3380CC4-5D6E-409C-BE32-E72D297353CC}">
              <c16:uniqueId val="{00000001-CDBB-4124-8DEB-6CE4059758B9}"/>
            </c:ext>
          </c:extLst>
        </c:ser>
        <c:ser>
          <c:idx val="2"/>
          <c:order val="2"/>
          <c:tx>
            <c:strRef>
              <c:f>'F56'!$A$53</c:f>
              <c:strCache>
                <c:ptCount val="1"/>
                <c:pt idx="0">
                  <c:v>may-23</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'F56'!$B$53:$J$53</c:f>
              <c:numCache>
                <c:formatCode>0.00%</c:formatCode>
                <c:ptCount val="9"/>
                <c:pt idx="0">
                  <c:v>6.1191244126459245E-2</c:v>
                </c:pt>
                <c:pt idx="1">
                  <c:v>0.10626110557134184</c:v>
                </c:pt>
                <c:pt idx="2">
                  <c:v>5.2533742827123524E-2</c:v>
                </c:pt>
                <c:pt idx="3">
                  <c:v>-6.3398066707305968E-3</c:v>
                </c:pt>
                <c:pt idx="4">
                  <c:v>3.8280371830784976E-2</c:v>
                </c:pt>
                <c:pt idx="5">
                  <c:v>9.2000863371465499E-2</c:v>
                </c:pt>
                <c:pt idx="6">
                  <c:v>3.7197366587139499E-2</c:v>
                </c:pt>
                <c:pt idx="7">
                  <c:v>3.5105289279637096E-2</c:v>
                </c:pt>
                <c:pt idx="8">
                  <c:v>0.10322033106498284</c:v>
                </c:pt>
              </c:numCache>
            </c:numRef>
          </c:val>
          <c:extLst>
            <c:ext xmlns:c16="http://schemas.microsoft.com/office/drawing/2014/chart" uri="{C3380CC4-5D6E-409C-BE32-E72D297353CC}">
              <c16:uniqueId val="{00000002-CDBB-4124-8DEB-6CE4059758B9}"/>
            </c:ext>
          </c:extLst>
        </c:ser>
        <c:ser>
          <c:idx val="3"/>
          <c:order val="3"/>
          <c:tx>
            <c:strRef>
              <c:f>'F56'!$A$54</c:f>
              <c:strCache>
                <c:ptCount val="1"/>
                <c:pt idx="0">
                  <c:v>jun-23</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'F56'!$B$54:$J$54</c:f>
              <c:numCache>
                <c:formatCode>0.00%</c:formatCode>
                <c:ptCount val="9"/>
                <c:pt idx="0">
                  <c:v>5.3596317785485112E-2</c:v>
                </c:pt>
                <c:pt idx="1">
                  <c:v>9.5893548482430355E-2</c:v>
                </c:pt>
                <c:pt idx="2">
                  <c:v>6.1280586396464401E-2</c:v>
                </c:pt>
                <c:pt idx="3">
                  <c:v>-1.3022802945344135E-2</c:v>
                </c:pt>
                <c:pt idx="4">
                  <c:v>3.1804831582568152E-2</c:v>
                </c:pt>
                <c:pt idx="5">
                  <c:v>8.5358260765733843E-2</c:v>
                </c:pt>
                <c:pt idx="6">
                  <c:v>2.9489768607508779E-2</c:v>
                </c:pt>
                <c:pt idx="7">
                  <c:v>2.531534225850136E-2</c:v>
                </c:pt>
                <c:pt idx="8">
                  <c:v>9.4428937406798572E-2</c:v>
                </c:pt>
              </c:numCache>
            </c:numRef>
          </c:val>
          <c:extLst>
            <c:ext xmlns:c16="http://schemas.microsoft.com/office/drawing/2014/chart" uri="{C3380CC4-5D6E-409C-BE32-E72D297353CC}">
              <c16:uniqueId val="{00000003-CDBB-4124-8DEB-6CE4059758B9}"/>
            </c:ext>
          </c:extLst>
        </c:ser>
        <c:ser>
          <c:idx val="4"/>
          <c:order val="4"/>
          <c:tx>
            <c:strRef>
              <c:f>'F56'!$A$55</c:f>
              <c:strCache>
                <c:ptCount val="1"/>
                <c:pt idx="0">
                  <c:v>jul-23</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'F56'!$B$55:$J$55</c:f>
              <c:numCache>
                <c:formatCode>0.00%</c:formatCode>
                <c:ptCount val="9"/>
                <c:pt idx="0">
                  <c:v>5.3324099722991798E-2</c:v>
                </c:pt>
                <c:pt idx="1">
                  <c:v>8.9652514705775399E-2</c:v>
                </c:pt>
                <c:pt idx="2">
                  <c:v>0.109522434494257</c:v>
                </c:pt>
                <c:pt idx="3">
                  <c:v>-1.81323819749921E-2</c:v>
                </c:pt>
                <c:pt idx="4">
                  <c:v>3.7569655075121701E-2</c:v>
                </c:pt>
                <c:pt idx="5">
                  <c:v>7.9825207692894001E-2</c:v>
                </c:pt>
                <c:pt idx="6">
                  <c:v>3.0785768553093E-2</c:v>
                </c:pt>
                <c:pt idx="7">
                  <c:v>3.5610758770928203E-2</c:v>
                </c:pt>
                <c:pt idx="8">
                  <c:v>9.1495569976140195E-2</c:v>
                </c:pt>
              </c:numCache>
            </c:numRef>
          </c:val>
          <c:extLst>
            <c:ext xmlns:c16="http://schemas.microsoft.com/office/drawing/2014/chart" uri="{C3380CC4-5D6E-409C-BE32-E72D297353CC}">
              <c16:uniqueId val="{00000004-CDBB-4124-8DEB-6CE4059758B9}"/>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3.0000000000000006E-2"/>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F466-4A9A-BF7B-9B10A8E17512}"/>
              </c:ext>
            </c:extLst>
          </c:dPt>
          <c:dPt>
            <c:idx val="1"/>
            <c:invertIfNegative val="0"/>
            <c:bubble3D val="0"/>
            <c:extLst>
              <c:ext xmlns:c16="http://schemas.microsoft.com/office/drawing/2014/chart" uri="{C3380CC4-5D6E-409C-BE32-E72D297353CC}">
                <c16:uniqueId val="{00000001-F466-4A9A-BF7B-9B10A8E17512}"/>
              </c:ext>
            </c:extLst>
          </c:dPt>
          <c:dPt>
            <c:idx val="2"/>
            <c:invertIfNegative val="0"/>
            <c:bubble3D val="0"/>
            <c:extLst>
              <c:ext xmlns:c16="http://schemas.microsoft.com/office/drawing/2014/chart" uri="{C3380CC4-5D6E-409C-BE32-E72D297353CC}">
                <c16:uniqueId val="{00000002-F466-4A9A-BF7B-9B10A8E17512}"/>
              </c:ext>
            </c:extLst>
          </c:dPt>
          <c:dPt>
            <c:idx val="3"/>
            <c:invertIfNegative val="0"/>
            <c:bubble3D val="0"/>
            <c:extLst>
              <c:ext xmlns:c16="http://schemas.microsoft.com/office/drawing/2014/chart" uri="{C3380CC4-5D6E-409C-BE32-E72D297353CC}">
                <c16:uniqueId val="{00000003-F466-4A9A-BF7B-9B10A8E17512}"/>
              </c:ext>
            </c:extLst>
          </c:dPt>
          <c:dPt>
            <c:idx val="5"/>
            <c:invertIfNegative val="0"/>
            <c:bubble3D val="0"/>
            <c:extLst>
              <c:ext xmlns:c16="http://schemas.microsoft.com/office/drawing/2014/chart" uri="{C3380CC4-5D6E-409C-BE32-E72D297353CC}">
                <c16:uniqueId val="{00000004-F466-4A9A-BF7B-9B10A8E17512}"/>
              </c:ext>
            </c:extLst>
          </c:dPt>
          <c:dPt>
            <c:idx val="6"/>
            <c:invertIfNegative val="0"/>
            <c:bubble3D val="0"/>
            <c:extLst>
              <c:ext xmlns:c16="http://schemas.microsoft.com/office/drawing/2014/chart" uri="{C3380CC4-5D6E-409C-BE32-E72D297353CC}">
                <c16:uniqueId val="{00000005-F466-4A9A-BF7B-9B10A8E17512}"/>
              </c:ext>
            </c:extLst>
          </c:dPt>
          <c:dPt>
            <c:idx val="7"/>
            <c:invertIfNegative val="0"/>
            <c:bubble3D val="0"/>
            <c:extLst>
              <c:ext xmlns:c16="http://schemas.microsoft.com/office/drawing/2014/chart" uri="{C3380CC4-5D6E-409C-BE32-E72D297353CC}">
                <c16:uniqueId val="{00000006-F466-4A9A-BF7B-9B10A8E17512}"/>
              </c:ext>
            </c:extLst>
          </c:dPt>
          <c:dPt>
            <c:idx val="8"/>
            <c:invertIfNegative val="0"/>
            <c:bubble3D val="0"/>
            <c:extLst>
              <c:ext xmlns:c16="http://schemas.microsoft.com/office/drawing/2014/chart" uri="{C3380CC4-5D6E-409C-BE32-E72D297353CC}">
                <c16:uniqueId val="{00000007-F466-4A9A-BF7B-9B10A8E17512}"/>
              </c:ext>
            </c:extLst>
          </c:dPt>
          <c:dPt>
            <c:idx val="9"/>
            <c:invertIfNegative val="0"/>
            <c:bubble3D val="0"/>
            <c:extLst>
              <c:ext xmlns:c16="http://schemas.microsoft.com/office/drawing/2014/chart" uri="{C3380CC4-5D6E-409C-BE32-E72D297353CC}">
                <c16:uniqueId val="{00000008-F466-4A9A-BF7B-9B10A8E17512}"/>
              </c:ext>
            </c:extLst>
          </c:dPt>
          <c:dPt>
            <c:idx val="10"/>
            <c:invertIfNegative val="0"/>
            <c:bubble3D val="0"/>
            <c:extLst>
              <c:ext xmlns:c16="http://schemas.microsoft.com/office/drawing/2014/chart" uri="{C3380CC4-5D6E-409C-BE32-E72D297353CC}">
                <c16:uniqueId val="{00000009-F466-4A9A-BF7B-9B10A8E17512}"/>
              </c:ext>
            </c:extLst>
          </c:dPt>
          <c:dPt>
            <c:idx val="11"/>
            <c:invertIfNegative val="0"/>
            <c:bubble3D val="0"/>
            <c:extLst>
              <c:ext xmlns:c16="http://schemas.microsoft.com/office/drawing/2014/chart" uri="{C3380CC4-5D6E-409C-BE32-E72D297353CC}">
                <c16:uniqueId val="{0000000A-F466-4A9A-BF7B-9B10A8E17512}"/>
              </c:ext>
            </c:extLst>
          </c:dPt>
          <c:dPt>
            <c:idx val="13"/>
            <c:invertIfNegative val="0"/>
            <c:bubble3D val="0"/>
            <c:extLst>
              <c:ext xmlns:c16="http://schemas.microsoft.com/office/drawing/2014/chart" uri="{C3380CC4-5D6E-409C-BE32-E72D297353CC}">
                <c16:uniqueId val="{0000000B-F466-4A9A-BF7B-9B10A8E17512}"/>
              </c:ext>
            </c:extLst>
          </c:dPt>
          <c:dPt>
            <c:idx val="14"/>
            <c:invertIfNegative val="0"/>
            <c:bubble3D val="0"/>
            <c:extLst>
              <c:ext xmlns:c16="http://schemas.microsoft.com/office/drawing/2014/chart" uri="{C3380CC4-5D6E-409C-BE32-E72D297353CC}">
                <c16:uniqueId val="{0000000C-F466-4A9A-BF7B-9B10A8E17512}"/>
              </c:ext>
            </c:extLst>
          </c:dPt>
          <c:dPt>
            <c:idx val="15"/>
            <c:invertIfNegative val="0"/>
            <c:bubble3D val="0"/>
            <c:extLst>
              <c:ext xmlns:c16="http://schemas.microsoft.com/office/drawing/2014/chart" uri="{C3380CC4-5D6E-409C-BE32-E72D297353CC}">
                <c16:uniqueId val="{0000000D-F466-4A9A-BF7B-9B10A8E17512}"/>
              </c:ext>
            </c:extLst>
          </c:dPt>
          <c:dPt>
            <c:idx val="16"/>
            <c:invertIfNegative val="0"/>
            <c:bubble3D val="0"/>
            <c:extLst>
              <c:ext xmlns:c16="http://schemas.microsoft.com/office/drawing/2014/chart" uri="{C3380CC4-5D6E-409C-BE32-E72D297353CC}">
                <c16:uniqueId val="{0000000E-F466-4A9A-BF7B-9B10A8E17512}"/>
              </c:ext>
            </c:extLst>
          </c:dPt>
          <c:dPt>
            <c:idx val="18"/>
            <c:invertIfNegative val="0"/>
            <c:bubble3D val="0"/>
            <c:extLst>
              <c:ext xmlns:c16="http://schemas.microsoft.com/office/drawing/2014/chart" uri="{C3380CC4-5D6E-409C-BE32-E72D297353CC}">
                <c16:uniqueId val="{0000000F-F466-4A9A-BF7B-9B10A8E17512}"/>
              </c:ext>
            </c:extLst>
          </c:dPt>
          <c:dPt>
            <c:idx val="19"/>
            <c:invertIfNegative val="0"/>
            <c:bubble3D val="0"/>
            <c:extLst>
              <c:ext xmlns:c16="http://schemas.microsoft.com/office/drawing/2014/chart" uri="{C3380CC4-5D6E-409C-BE32-E72D297353CC}">
                <c16:uniqueId val="{00000010-F466-4A9A-BF7B-9B10A8E17512}"/>
              </c:ext>
            </c:extLst>
          </c:dPt>
          <c:dPt>
            <c:idx val="20"/>
            <c:invertIfNegative val="0"/>
            <c:bubble3D val="0"/>
            <c:extLst>
              <c:ext xmlns:c16="http://schemas.microsoft.com/office/drawing/2014/chart" uri="{C3380CC4-5D6E-409C-BE32-E72D297353CC}">
                <c16:uniqueId val="{00000011-F466-4A9A-BF7B-9B10A8E17512}"/>
              </c:ext>
            </c:extLst>
          </c:dPt>
          <c:dPt>
            <c:idx val="21"/>
            <c:invertIfNegative val="0"/>
            <c:bubble3D val="0"/>
            <c:extLst>
              <c:ext xmlns:c16="http://schemas.microsoft.com/office/drawing/2014/chart" uri="{C3380CC4-5D6E-409C-BE32-E72D297353CC}">
                <c16:uniqueId val="{00000012-F466-4A9A-BF7B-9B10A8E17512}"/>
              </c:ext>
            </c:extLst>
          </c:dPt>
          <c:dPt>
            <c:idx val="24"/>
            <c:invertIfNegative val="0"/>
            <c:bubble3D val="0"/>
            <c:extLst>
              <c:ext xmlns:c16="http://schemas.microsoft.com/office/drawing/2014/chart" uri="{C3380CC4-5D6E-409C-BE32-E72D297353CC}">
                <c16:uniqueId val="{00000013-F466-4A9A-BF7B-9B10A8E17512}"/>
              </c:ext>
            </c:extLst>
          </c:dPt>
          <c:dPt>
            <c:idx val="26"/>
            <c:invertIfNegative val="0"/>
            <c:bubble3D val="0"/>
            <c:extLst>
              <c:ext xmlns:c16="http://schemas.microsoft.com/office/drawing/2014/chart" uri="{C3380CC4-5D6E-409C-BE32-E72D297353CC}">
                <c16:uniqueId val="{00000014-F466-4A9A-BF7B-9B10A8E17512}"/>
              </c:ext>
            </c:extLst>
          </c:dPt>
          <c:dPt>
            <c:idx val="27"/>
            <c:invertIfNegative val="0"/>
            <c:bubble3D val="0"/>
            <c:extLst>
              <c:ext xmlns:c16="http://schemas.microsoft.com/office/drawing/2014/chart" uri="{C3380CC4-5D6E-409C-BE32-E72D297353CC}">
                <c16:uniqueId val="{00000015-F466-4A9A-BF7B-9B10A8E17512}"/>
              </c:ext>
            </c:extLst>
          </c:dPt>
          <c:dPt>
            <c:idx val="28"/>
            <c:invertIfNegative val="0"/>
            <c:bubble3D val="0"/>
            <c:spPr>
              <a:solidFill>
                <a:srgbClr val="FBBB27"/>
              </a:solidFill>
              <a:ln>
                <a:noFill/>
              </a:ln>
              <a:effectLst/>
            </c:spPr>
            <c:extLst>
              <c:ext xmlns:c16="http://schemas.microsoft.com/office/drawing/2014/chart" uri="{C3380CC4-5D6E-409C-BE32-E72D297353CC}">
                <c16:uniqueId val="{00000017-F466-4A9A-BF7B-9B10A8E1751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'F57'!$B$7:$B$38</c:f>
              <c:strCache>
                <c:ptCount val="32"/>
                <c:pt idx="0">
                  <c:v>Chihuahua</c:v>
                </c:pt>
                <c:pt idx="1">
                  <c:v>Sonora</c:v>
                </c:pt>
                <c:pt idx="2">
                  <c:v>Baja California</c:v>
                </c:pt>
                <c:pt idx="3">
                  <c:v>Coahuila</c:v>
                </c:pt>
                <c:pt idx="4">
                  <c:v>Guerrero</c:v>
                </c:pt>
                <c:pt idx="5">
                  <c:v>Nuevo León</c:v>
                </c:pt>
                <c:pt idx="6">
                  <c:v>Tabasco</c:v>
                </c:pt>
                <c:pt idx="7">
                  <c:v>Tlaxcala</c:v>
                </c:pt>
                <c:pt idx="8">
                  <c:v>Ciudad de México</c:v>
                </c:pt>
                <c:pt idx="9">
                  <c:v>Tamaulipas</c:v>
                </c:pt>
                <c:pt idx="10">
                  <c:v>Sinaloa</c:v>
                </c:pt>
                <c:pt idx="11">
                  <c:v>Querétaro</c:v>
                </c:pt>
                <c:pt idx="12">
                  <c:v>Michoacán</c:v>
                </c:pt>
                <c:pt idx="13">
                  <c:v>Estado de México</c:v>
                </c:pt>
                <c:pt idx="14">
                  <c:v>Oaxaca</c:v>
                </c:pt>
                <c:pt idx="15">
                  <c:v>Puebla</c:v>
                </c:pt>
                <c:pt idx="16">
                  <c:v>Morelos</c:v>
                </c:pt>
                <c:pt idx="17">
                  <c:v>Chiapas</c:v>
                </c:pt>
                <c:pt idx="18">
                  <c:v>Durango</c:v>
                </c:pt>
                <c:pt idx="19">
                  <c:v>Quintana Roo</c:v>
                </c:pt>
                <c:pt idx="20">
                  <c:v>Baja California Sur</c:v>
                </c:pt>
                <c:pt idx="21">
                  <c:v>Zacatecas</c:v>
                </c:pt>
                <c:pt idx="22">
                  <c:v>Veracruz</c:v>
                </c:pt>
                <c:pt idx="23">
                  <c:v>San Luis Potosí</c:v>
                </c:pt>
                <c:pt idx="24">
                  <c:v>Guanajuato</c:v>
                </c:pt>
                <c:pt idx="25">
                  <c:v>Colima</c:v>
                </c:pt>
                <c:pt idx="26">
                  <c:v>Hidalgo</c:v>
                </c:pt>
                <c:pt idx="27">
                  <c:v>Aguascalientes</c:v>
                </c:pt>
                <c:pt idx="28">
                  <c:v>Jalisco</c:v>
                </c:pt>
                <c:pt idx="29">
                  <c:v>Nayarit</c:v>
                </c:pt>
                <c:pt idx="30">
                  <c:v>Campeche</c:v>
                </c:pt>
                <c:pt idx="31">
                  <c:v>Yucatán</c:v>
                </c:pt>
              </c:strCache>
            </c:strRef>
          </c:cat>
          <c:val>
            <c:numRef>
              <c:f>'F57'!$C$7:$C$38</c:f>
              <c:numCache>
                <c:formatCode>0.00%</c:formatCode>
                <c:ptCount val="32"/>
                <c:pt idx="0">
                  <c:v>5.4241048621348903E-2</c:v>
                </c:pt>
                <c:pt idx="1">
                  <c:v>5.4588733139381097E-2</c:v>
                </c:pt>
                <c:pt idx="2">
                  <c:v>5.8561984438073998E-2</c:v>
                </c:pt>
                <c:pt idx="3">
                  <c:v>5.9416387716489702E-2</c:v>
                </c:pt>
                <c:pt idx="4">
                  <c:v>6.0674709928385501E-2</c:v>
                </c:pt>
                <c:pt idx="5">
                  <c:v>6.6671155299204796E-2</c:v>
                </c:pt>
                <c:pt idx="6">
                  <c:v>6.8315745167012401E-2</c:v>
                </c:pt>
                <c:pt idx="7">
                  <c:v>6.8523544870966499E-2</c:v>
                </c:pt>
                <c:pt idx="8">
                  <c:v>7.0273770711446498E-2</c:v>
                </c:pt>
                <c:pt idx="9">
                  <c:v>7.1756137038036197E-2</c:v>
                </c:pt>
                <c:pt idx="10">
                  <c:v>7.2858640311470393E-2</c:v>
                </c:pt>
                <c:pt idx="11">
                  <c:v>7.3541753298302703E-2</c:v>
                </c:pt>
                <c:pt idx="12">
                  <c:v>7.4664987988770207E-2</c:v>
                </c:pt>
                <c:pt idx="13">
                  <c:v>7.5035870150056902E-2</c:v>
                </c:pt>
                <c:pt idx="14">
                  <c:v>7.6407554743217698E-2</c:v>
                </c:pt>
                <c:pt idx="15">
                  <c:v>7.6967268549155393E-2</c:v>
                </c:pt>
                <c:pt idx="16">
                  <c:v>7.8810907791383902E-2</c:v>
                </c:pt>
                <c:pt idx="17">
                  <c:v>7.9155010665702394E-2</c:v>
                </c:pt>
                <c:pt idx="18">
                  <c:v>7.9193701246628195E-2</c:v>
                </c:pt>
                <c:pt idx="19">
                  <c:v>7.9522524681670204E-2</c:v>
                </c:pt>
                <c:pt idx="20">
                  <c:v>7.9545283104264897E-2</c:v>
                </c:pt>
                <c:pt idx="21">
                  <c:v>8.0382277786600106E-2</c:v>
                </c:pt>
                <c:pt idx="22">
                  <c:v>8.1582262899511995E-2</c:v>
                </c:pt>
                <c:pt idx="23">
                  <c:v>8.2064309977546199E-2</c:v>
                </c:pt>
                <c:pt idx="24">
                  <c:v>8.2229736775462095E-2</c:v>
                </c:pt>
                <c:pt idx="25">
                  <c:v>8.3158509904996097E-2</c:v>
                </c:pt>
                <c:pt idx="26">
                  <c:v>8.6255433355698893E-2</c:v>
                </c:pt>
                <c:pt idx="27">
                  <c:v>8.84377629028128E-2</c:v>
                </c:pt>
                <c:pt idx="28">
                  <c:v>8.9652514705775399E-2</c:v>
                </c:pt>
                <c:pt idx="29">
                  <c:v>9.4983191495805502E-2</c:v>
                </c:pt>
                <c:pt idx="30">
                  <c:v>0.10164862951350299</c:v>
                </c:pt>
                <c:pt idx="31">
                  <c:v>0.104492401721621</c:v>
                </c:pt>
              </c:numCache>
            </c:numRef>
          </c:val>
          <c:extLst>
            <c:ext xmlns:c16="http://schemas.microsoft.com/office/drawing/2014/chart" uri="{C3380CC4-5D6E-409C-BE32-E72D297353CC}">
              <c16:uniqueId val="{00000018-F466-4A9A-BF7B-9B10A8E1751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'F57'!$B$40</c:f>
              <c:strCache>
                <c:ptCount val="1"/>
                <c:pt idx="0">
                  <c:v>Nacional</c:v>
                </c:pt>
              </c:strCache>
            </c:strRef>
          </c:tx>
          <c:spPr>
            <a:ln w="50800">
              <a:solidFill>
                <a:srgbClr val="FF6C37"/>
              </a:solidFill>
              <a:prstDash val="sysDot"/>
            </a:ln>
          </c:spPr>
          <c:marker>
            <c:symbol val="circle"/>
            <c:size val="3"/>
          </c:marker>
          <c:dLbls>
            <c:dLbl>
              <c:idx val="0"/>
              <c:layout>
                <c:manualLayout>
                  <c:x val="-5.7727272727272724E-2"/>
                  <c:y val="0.35601915708812254"/>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466-4A9A-BF7B-9B10A8E17512}"/>
                </c:ext>
              </c:extLst>
            </c:dLbl>
            <c:dLbl>
              <c:idx val="1"/>
              <c:delete val="1"/>
              <c:extLst>
                <c:ext xmlns:c15="http://schemas.microsoft.com/office/drawing/2012/chart" uri="{CE6537A1-D6FC-4f65-9D91-7224C49458BB}"/>
                <c:ext xmlns:c16="http://schemas.microsoft.com/office/drawing/2014/chart" uri="{C3380CC4-5D6E-409C-BE32-E72D297353CC}">
                  <c16:uniqueId val="{0000001A-F466-4A9A-BF7B-9B10A8E17512}"/>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'F57'!$D$40:$D$41</c:f>
              <c:numCache>
                <c:formatCode>0.00%</c:formatCode>
                <c:ptCount val="2"/>
                <c:pt idx="0">
                  <c:v>7.4800000000000005E-2</c:v>
                </c:pt>
                <c:pt idx="1">
                  <c:v>7.4800000000000005E-2</c:v>
                </c:pt>
              </c:numCache>
            </c:numRef>
          </c:xVal>
          <c:yVal>
            <c:numRef>
              <c:f>'F57'!$C$40:$C$41</c:f>
              <c:numCache>
                <c:formatCode>General</c:formatCode>
                <c:ptCount val="2"/>
                <c:pt idx="0">
                  <c:v>1</c:v>
                </c:pt>
                <c:pt idx="1">
                  <c:v>0</c:v>
                </c:pt>
              </c:numCache>
            </c:numRef>
          </c:yVal>
          <c:smooth val="0"/>
          <c:extLst>
            <c:ext xmlns:c16="http://schemas.microsoft.com/office/drawing/2014/chart" uri="{C3380CC4-5D6E-409C-BE32-E72D297353CC}">
              <c16:uniqueId val="{0000001B-F466-4A9A-BF7B-9B10A8E17512}"/>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1459-493F-A6E5-BE9DD87ED5E7}"/>
              </c:ext>
            </c:extLst>
          </c:dPt>
          <c:dPt>
            <c:idx val="1"/>
            <c:invertIfNegative val="0"/>
            <c:bubble3D val="0"/>
            <c:extLst>
              <c:ext xmlns:c16="http://schemas.microsoft.com/office/drawing/2014/chart" uri="{C3380CC4-5D6E-409C-BE32-E72D297353CC}">
                <c16:uniqueId val="{00000001-1459-493F-A6E5-BE9DD87ED5E7}"/>
              </c:ext>
            </c:extLst>
          </c:dPt>
          <c:dPt>
            <c:idx val="2"/>
            <c:invertIfNegative val="0"/>
            <c:bubble3D val="0"/>
            <c:extLst>
              <c:ext xmlns:c16="http://schemas.microsoft.com/office/drawing/2014/chart" uri="{C3380CC4-5D6E-409C-BE32-E72D297353CC}">
                <c16:uniqueId val="{00000002-1459-493F-A6E5-BE9DD87ED5E7}"/>
              </c:ext>
            </c:extLst>
          </c:dPt>
          <c:dPt>
            <c:idx val="4"/>
            <c:invertIfNegative val="0"/>
            <c:bubble3D val="0"/>
            <c:extLst>
              <c:ext xmlns:c16="http://schemas.microsoft.com/office/drawing/2014/chart" uri="{C3380CC4-5D6E-409C-BE32-E72D297353CC}">
                <c16:uniqueId val="{00000003-1459-493F-A6E5-BE9DD87ED5E7}"/>
              </c:ext>
            </c:extLst>
          </c:dPt>
          <c:dPt>
            <c:idx val="5"/>
            <c:invertIfNegative val="0"/>
            <c:bubble3D val="0"/>
            <c:extLst>
              <c:ext xmlns:c16="http://schemas.microsoft.com/office/drawing/2014/chart" uri="{C3380CC4-5D6E-409C-BE32-E72D297353CC}">
                <c16:uniqueId val="{00000004-1459-493F-A6E5-BE9DD87ED5E7}"/>
              </c:ext>
            </c:extLst>
          </c:dPt>
          <c:dPt>
            <c:idx val="6"/>
            <c:invertIfNegative val="0"/>
            <c:bubble3D val="0"/>
            <c:extLst>
              <c:ext xmlns:c16="http://schemas.microsoft.com/office/drawing/2014/chart" uri="{C3380CC4-5D6E-409C-BE32-E72D297353CC}">
                <c16:uniqueId val="{00000005-1459-493F-A6E5-BE9DD87ED5E7}"/>
              </c:ext>
            </c:extLst>
          </c:dPt>
          <c:dPt>
            <c:idx val="8"/>
            <c:invertIfNegative val="0"/>
            <c:bubble3D val="0"/>
            <c:extLst>
              <c:ext xmlns:c16="http://schemas.microsoft.com/office/drawing/2014/chart" uri="{C3380CC4-5D6E-409C-BE32-E72D297353CC}">
                <c16:uniqueId val="{00000006-1459-493F-A6E5-BE9DD87ED5E7}"/>
              </c:ext>
            </c:extLst>
          </c:dPt>
          <c:dPt>
            <c:idx val="9"/>
            <c:invertIfNegative val="0"/>
            <c:bubble3D val="0"/>
            <c:extLst>
              <c:ext xmlns:c16="http://schemas.microsoft.com/office/drawing/2014/chart" uri="{C3380CC4-5D6E-409C-BE32-E72D297353CC}">
                <c16:uniqueId val="{00000007-1459-493F-A6E5-BE9DD87ED5E7}"/>
              </c:ext>
            </c:extLst>
          </c:dPt>
          <c:dPt>
            <c:idx val="11"/>
            <c:invertIfNegative val="0"/>
            <c:bubble3D val="0"/>
            <c:extLst>
              <c:ext xmlns:c16="http://schemas.microsoft.com/office/drawing/2014/chart" uri="{C3380CC4-5D6E-409C-BE32-E72D297353CC}">
                <c16:uniqueId val="{00000008-1459-493F-A6E5-BE9DD87ED5E7}"/>
              </c:ext>
            </c:extLst>
          </c:dPt>
          <c:dPt>
            <c:idx val="12"/>
            <c:invertIfNegative val="0"/>
            <c:bubble3D val="0"/>
            <c:extLst>
              <c:ext xmlns:c16="http://schemas.microsoft.com/office/drawing/2014/chart" uri="{C3380CC4-5D6E-409C-BE32-E72D297353CC}">
                <c16:uniqueId val="{00000009-1459-493F-A6E5-BE9DD87ED5E7}"/>
              </c:ext>
            </c:extLst>
          </c:dPt>
          <c:dPt>
            <c:idx val="14"/>
            <c:invertIfNegative val="0"/>
            <c:bubble3D val="0"/>
            <c:extLst>
              <c:ext xmlns:c16="http://schemas.microsoft.com/office/drawing/2014/chart" uri="{C3380CC4-5D6E-409C-BE32-E72D297353CC}">
                <c16:uniqueId val="{0000000A-1459-493F-A6E5-BE9DD87ED5E7}"/>
              </c:ext>
            </c:extLst>
          </c:dPt>
          <c:dPt>
            <c:idx val="15"/>
            <c:invertIfNegative val="0"/>
            <c:bubble3D val="0"/>
            <c:extLst>
              <c:ext xmlns:c16="http://schemas.microsoft.com/office/drawing/2014/chart" uri="{C3380CC4-5D6E-409C-BE32-E72D297353CC}">
                <c16:uniqueId val="{0000000B-1459-493F-A6E5-BE9DD87ED5E7}"/>
              </c:ext>
            </c:extLst>
          </c:dPt>
          <c:dPt>
            <c:idx val="16"/>
            <c:invertIfNegative val="0"/>
            <c:bubble3D val="0"/>
            <c:extLst>
              <c:ext xmlns:c16="http://schemas.microsoft.com/office/drawing/2014/chart" uri="{C3380CC4-5D6E-409C-BE32-E72D297353CC}">
                <c16:uniqueId val="{0000000C-1459-493F-A6E5-BE9DD87ED5E7}"/>
              </c:ext>
            </c:extLst>
          </c:dPt>
          <c:dPt>
            <c:idx val="19"/>
            <c:invertIfNegative val="0"/>
            <c:bubble3D val="0"/>
            <c:extLst>
              <c:ext xmlns:c16="http://schemas.microsoft.com/office/drawing/2014/chart" uri="{C3380CC4-5D6E-409C-BE32-E72D297353CC}">
                <c16:uniqueId val="{0000000D-1459-493F-A6E5-BE9DD87ED5E7}"/>
              </c:ext>
            </c:extLst>
          </c:dPt>
          <c:dPt>
            <c:idx val="20"/>
            <c:invertIfNegative val="0"/>
            <c:bubble3D val="0"/>
            <c:extLst>
              <c:ext xmlns:c16="http://schemas.microsoft.com/office/drawing/2014/chart" uri="{C3380CC4-5D6E-409C-BE32-E72D297353CC}">
                <c16:uniqueId val="{0000000E-1459-493F-A6E5-BE9DD87ED5E7}"/>
              </c:ext>
            </c:extLst>
          </c:dPt>
          <c:dPt>
            <c:idx val="21"/>
            <c:invertIfNegative val="0"/>
            <c:bubble3D val="0"/>
            <c:extLst>
              <c:ext xmlns:c16="http://schemas.microsoft.com/office/drawing/2014/chart" uri="{C3380CC4-5D6E-409C-BE32-E72D297353CC}">
                <c16:uniqueId val="{0000000F-1459-493F-A6E5-BE9DD87ED5E7}"/>
              </c:ext>
            </c:extLst>
          </c:dPt>
          <c:dPt>
            <c:idx val="22"/>
            <c:invertIfNegative val="0"/>
            <c:bubble3D val="0"/>
            <c:extLst>
              <c:ext xmlns:c16="http://schemas.microsoft.com/office/drawing/2014/chart" uri="{C3380CC4-5D6E-409C-BE32-E72D297353CC}">
                <c16:uniqueId val="{00000010-1459-493F-A6E5-BE9DD87ED5E7}"/>
              </c:ext>
            </c:extLst>
          </c:dPt>
          <c:dPt>
            <c:idx val="23"/>
            <c:invertIfNegative val="0"/>
            <c:bubble3D val="0"/>
            <c:extLst>
              <c:ext xmlns:c16="http://schemas.microsoft.com/office/drawing/2014/chart" uri="{C3380CC4-5D6E-409C-BE32-E72D297353CC}">
                <c16:uniqueId val="{00000011-1459-493F-A6E5-BE9DD87ED5E7}"/>
              </c:ext>
            </c:extLst>
          </c:dPt>
          <c:dPt>
            <c:idx val="25"/>
            <c:invertIfNegative val="0"/>
            <c:bubble3D val="0"/>
            <c:extLst>
              <c:ext xmlns:c16="http://schemas.microsoft.com/office/drawing/2014/chart" uri="{C3380CC4-5D6E-409C-BE32-E72D297353CC}">
                <c16:uniqueId val="{00000012-1459-493F-A6E5-BE9DD87ED5E7}"/>
              </c:ext>
            </c:extLst>
          </c:dPt>
          <c:dPt>
            <c:idx val="27"/>
            <c:invertIfNegative val="0"/>
            <c:bubble3D val="0"/>
            <c:extLst>
              <c:ext xmlns:c16="http://schemas.microsoft.com/office/drawing/2014/chart" uri="{C3380CC4-5D6E-409C-BE32-E72D297353CC}">
                <c16:uniqueId val="{00000013-1459-493F-A6E5-BE9DD87ED5E7}"/>
              </c:ext>
            </c:extLst>
          </c:dPt>
          <c:dPt>
            <c:idx val="28"/>
            <c:invertIfNegative val="0"/>
            <c:bubble3D val="0"/>
            <c:extLst>
              <c:ext xmlns:c16="http://schemas.microsoft.com/office/drawing/2014/chart" uri="{C3380CC4-5D6E-409C-BE32-E72D297353CC}">
                <c16:uniqueId val="{00000014-1459-493F-A6E5-BE9DD87ED5E7}"/>
              </c:ext>
            </c:extLst>
          </c:dPt>
          <c:dPt>
            <c:idx val="29"/>
            <c:invertIfNegative val="0"/>
            <c:bubble3D val="0"/>
            <c:extLst>
              <c:ext xmlns:c16="http://schemas.microsoft.com/office/drawing/2014/chart" uri="{C3380CC4-5D6E-409C-BE32-E72D297353CC}">
                <c16:uniqueId val="{00000015-1459-493F-A6E5-BE9DD87ED5E7}"/>
              </c:ext>
            </c:extLst>
          </c:dPt>
          <c:dPt>
            <c:idx val="30"/>
            <c:invertIfNegative val="0"/>
            <c:bubble3D val="0"/>
            <c:extLst>
              <c:ext xmlns:c16="http://schemas.microsoft.com/office/drawing/2014/chart" uri="{C3380CC4-5D6E-409C-BE32-E72D297353CC}">
                <c16:uniqueId val="{00000016-1459-493F-A6E5-BE9DD87ED5E7}"/>
              </c:ext>
            </c:extLst>
          </c:dPt>
          <c:dPt>
            <c:idx val="31"/>
            <c:invertIfNegative val="0"/>
            <c:bubble3D val="0"/>
            <c:spPr>
              <a:solidFill>
                <a:srgbClr val="FBBB27"/>
              </a:solidFill>
              <a:ln>
                <a:noFill/>
              </a:ln>
              <a:effectLst/>
            </c:spPr>
            <c:extLst>
              <c:ext xmlns:c16="http://schemas.microsoft.com/office/drawing/2014/chart" uri="{C3380CC4-5D6E-409C-BE32-E72D297353CC}">
                <c16:uniqueId val="{00000018-1459-493F-A6E5-BE9DD87ED5E7}"/>
              </c:ext>
            </c:extLst>
          </c:dPt>
          <c:dLbls>
            <c:dLbl>
              <c:idx val="25"/>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459-493F-A6E5-BE9DD87ED5E7}"/>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'F58'!$B$7:$B$38</c:f>
              <c:strCache>
                <c:ptCount val="32"/>
                <c:pt idx="0">
                  <c:v>Colima</c:v>
                </c:pt>
                <c:pt idx="1">
                  <c:v>Baja California Sur</c:v>
                </c:pt>
                <c:pt idx="2">
                  <c:v>Morelos</c:v>
                </c:pt>
                <c:pt idx="3">
                  <c:v>Estado de México</c:v>
                </c:pt>
                <c:pt idx="4">
                  <c:v>Nayarit</c:v>
                </c:pt>
                <c:pt idx="5">
                  <c:v>San Luis Potosí</c:v>
                </c:pt>
                <c:pt idx="6">
                  <c:v>Ciudad de México</c:v>
                </c:pt>
                <c:pt idx="7">
                  <c:v>Chihuahua</c:v>
                </c:pt>
                <c:pt idx="8">
                  <c:v>Tlaxcala</c:v>
                </c:pt>
                <c:pt idx="9">
                  <c:v>Puebla</c:v>
                </c:pt>
                <c:pt idx="10">
                  <c:v>Baja California</c:v>
                </c:pt>
                <c:pt idx="11">
                  <c:v>Aguascalientes</c:v>
                </c:pt>
                <c:pt idx="12">
                  <c:v>Sinaloa</c:v>
                </c:pt>
                <c:pt idx="13">
                  <c:v>Coahuila</c:v>
                </c:pt>
                <c:pt idx="14">
                  <c:v>Sonora</c:v>
                </c:pt>
                <c:pt idx="15">
                  <c:v>Campeche</c:v>
                </c:pt>
                <c:pt idx="16">
                  <c:v>Guanajuato</c:v>
                </c:pt>
                <c:pt idx="17">
                  <c:v>Chiapas</c:v>
                </c:pt>
                <c:pt idx="18">
                  <c:v>Nuevo León</c:v>
                </c:pt>
                <c:pt idx="19">
                  <c:v>Tabasco</c:v>
                </c:pt>
                <c:pt idx="20">
                  <c:v>Durango</c:v>
                </c:pt>
                <c:pt idx="21">
                  <c:v>Zacatecas</c:v>
                </c:pt>
                <c:pt idx="22">
                  <c:v>Quintana Roo</c:v>
                </c:pt>
                <c:pt idx="23">
                  <c:v>Hidalgo</c:v>
                </c:pt>
                <c:pt idx="24">
                  <c:v>Querétaro</c:v>
                </c:pt>
                <c:pt idx="25">
                  <c:v>Tamaulipas</c:v>
                </c:pt>
                <c:pt idx="26">
                  <c:v>Oaxaca</c:v>
                </c:pt>
                <c:pt idx="27">
                  <c:v>Michoacán</c:v>
                </c:pt>
                <c:pt idx="28">
                  <c:v>Veracruz</c:v>
                </c:pt>
                <c:pt idx="29">
                  <c:v>Guerrero</c:v>
                </c:pt>
                <c:pt idx="30">
                  <c:v>Yucatán</c:v>
                </c:pt>
                <c:pt idx="31">
                  <c:v>Jalisco</c:v>
                </c:pt>
              </c:strCache>
            </c:strRef>
          </c:cat>
          <c:val>
            <c:numRef>
              <c:f>'F58'!$C$7:$C$38</c:f>
              <c:numCache>
                <c:formatCode>0.00%</c:formatCode>
                <c:ptCount val="32"/>
                <c:pt idx="0">
                  <c:v>1.0883003203537399E-2</c:v>
                </c:pt>
                <c:pt idx="1">
                  <c:v>2.7566044568491301E-2</c:v>
                </c:pt>
                <c:pt idx="2">
                  <c:v>3.0049003756125601E-2</c:v>
                </c:pt>
                <c:pt idx="3">
                  <c:v>3.1147258964752601E-2</c:v>
                </c:pt>
                <c:pt idx="4">
                  <c:v>3.3618280453723497E-2</c:v>
                </c:pt>
                <c:pt idx="5">
                  <c:v>3.4106497628504602E-2</c:v>
                </c:pt>
                <c:pt idx="6">
                  <c:v>3.5676961331939899E-2</c:v>
                </c:pt>
                <c:pt idx="7">
                  <c:v>3.5713332443614097E-2</c:v>
                </c:pt>
                <c:pt idx="8">
                  <c:v>3.7624462701996798E-2</c:v>
                </c:pt>
                <c:pt idx="9">
                  <c:v>3.8048927655572003E-2</c:v>
                </c:pt>
                <c:pt idx="10">
                  <c:v>3.9526919194969E-2</c:v>
                </c:pt>
                <c:pt idx="11">
                  <c:v>3.9977557708748897E-2</c:v>
                </c:pt>
                <c:pt idx="12">
                  <c:v>4.1518864882296197E-2</c:v>
                </c:pt>
                <c:pt idx="13">
                  <c:v>4.2489970535848097E-2</c:v>
                </c:pt>
                <c:pt idx="14">
                  <c:v>4.5464514831941201E-2</c:v>
                </c:pt>
                <c:pt idx="15">
                  <c:v>4.82157879977567E-2</c:v>
                </c:pt>
                <c:pt idx="16">
                  <c:v>4.9796161181390401E-2</c:v>
                </c:pt>
                <c:pt idx="17">
                  <c:v>5.0226103766094703E-2</c:v>
                </c:pt>
                <c:pt idx="18">
                  <c:v>5.0744651097748499E-2</c:v>
                </c:pt>
                <c:pt idx="19">
                  <c:v>5.11746878614181E-2</c:v>
                </c:pt>
                <c:pt idx="20">
                  <c:v>5.3810481388763397E-2</c:v>
                </c:pt>
                <c:pt idx="21">
                  <c:v>5.4657119103172599E-2</c:v>
                </c:pt>
                <c:pt idx="22">
                  <c:v>5.9692701664532603E-2</c:v>
                </c:pt>
                <c:pt idx="23">
                  <c:v>6.1386294057618397E-2</c:v>
                </c:pt>
                <c:pt idx="24">
                  <c:v>6.3027307271204897E-2</c:v>
                </c:pt>
                <c:pt idx="25">
                  <c:v>6.5130484017638102E-2</c:v>
                </c:pt>
                <c:pt idx="26">
                  <c:v>6.7404956678731601E-2</c:v>
                </c:pt>
                <c:pt idx="27">
                  <c:v>7.0387860816722297E-2</c:v>
                </c:pt>
                <c:pt idx="28">
                  <c:v>7.3102251263464299E-2</c:v>
                </c:pt>
                <c:pt idx="29">
                  <c:v>7.4307099387998607E-2</c:v>
                </c:pt>
                <c:pt idx="30">
                  <c:v>9.3341956685136798E-2</c:v>
                </c:pt>
                <c:pt idx="31">
                  <c:v>0.109522434494257</c:v>
                </c:pt>
              </c:numCache>
            </c:numRef>
          </c:val>
          <c:extLst>
            <c:ext xmlns:c16="http://schemas.microsoft.com/office/drawing/2014/chart" uri="{C3380CC4-5D6E-409C-BE32-E72D297353CC}">
              <c16:uniqueId val="{00000019-1459-493F-A6E5-BE9DD87ED5E7}"/>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'F58'!$B$40</c:f>
              <c:strCache>
                <c:ptCount val="1"/>
                <c:pt idx="0">
                  <c:v>Nacional</c:v>
                </c:pt>
              </c:strCache>
            </c:strRef>
          </c:tx>
          <c:spPr>
            <a:ln w="50800">
              <a:solidFill>
                <a:srgbClr val="FF6C37"/>
              </a:solidFill>
              <a:prstDash val="sysDot"/>
            </a:ln>
          </c:spPr>
          <c:marker>
            <c:symbol val="none"/>
          </c:marker>
          <c:dLbls>
            <c:dLbl>
              <c:idx val="0"/>
              <c:layout>
                <c:manualLayout>
                  <c:x val="-6.6666666666666666E-2"/>
                  <c:y val="0.41965211640211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1459-493F-A6E5-BE9DD87ED5E7}"/>
                </c:ext>
              </c:extLst>
            </c:dLbl>
            <c:dLbl>
              <c:idx val="1"/>
              <c:delete val="1"/>
              <c:extLst>
                <c:ext xmlns:c15="http://schemas.microsoft.com/office/drawing/2012/chart" uri="{CE6537A1-D6FC-4f65-9D91-7224C49458BB}"/>
                <c:ext xmlns:c16="http://schemas.microsoft.com/office/drawing/2014/chart" uri="{C3380CC4-5D6E-409C-BE32-E72D297353CC}">
                  <c16:uniqueId val="{0000001B-1459-493F-A6E5-BE9DD87ED5E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'F58'!$D$40:$D$41</c:f>
              <c:numCache>
                <c:formatCode>0.00%</c:formatCode>
                <c:ptCount val="2"/>
                <c:pt idx="0">
                  <c:v>5.2300000000000006E-2</c:v>
                </c:pt>
                <c:pt idx="1">
                  <c:v>5.2300000000000006E-2</c:v>
                </c:pt>
              </c:numCache>
            </c:numRef>
          </c:xVal>
          <c:yVal>
            <c:numRef>
              <c:f>'F58'!$C$40:$C$41</c:f>
              <c:numCache>
                <c:formatCode>General</c:formatCode>
                <c:ptCount val="2"/>
                <c:pt idx="0">
                  <c:v>1</c:v>
                </c:pt>
                <c:pt idx="1">
                  <c:v>0</c:v>
                </c:pt>
              </c:numCache>
            </c:numRef>
          </c:yVal>
          <c:smooth val="0"/>
          <c:extLst>
            <c:ext xmlns:c16="http://schemas.microsoft.com/office/drawing/2014/chart" uri="{C3380CC4-5D6E-409C-BE32-E72D297353CC}">
              <c16:uniqueId val="{0000001C-1459-493F-A6E5-BE9DD87ED5E7}"/>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4154-4289-A6B4-CD91C7FCDB09}"/>
              </c:ext>
            </c:extLst>
          </c:dPt>
          <c:dPt>
            <c:idx val="3"/>
            <c:invertIfNegative val="0"/>
            <c:bubble3D val="0"/>
            <c:extLst>
              <c:ext xmlns:c16="http://schemas.microsoft.com/office/drawing/2014/chart" uri="{C3380CC4-5D6E-409C-BE32-E72D297353CC}">
                <c16:uniqueId val="{00000001-4154-4289-A6B4-CD91C7FCDB09}"/>
              </c:ext>
            </c:extLst>
          </c:dPt>
          <c:dPt>
            <c:idx val="4"/>
            <c:invertIfNegative val="0"/>
            <c:bubble3D val="0"/>
            <c:extLst>
              <c:ext xmlns:c16="http://schemas.microsoft.com/office/drawing/2014/chart" uri="{C3380CC4-5D6E-409C-BE32-E72D297353CC}">
                <c16:uniqueId val="{00000002-4154-4289-A6B4-CD91C7FCDB09}"/>
              </c:ext>
            </c:extLst>
          </c:dPt>
          <c:dPt>
            <c:idx val="5"/>
            <c:invertIfNegative val="0"/>
            <c:bubble3D val="0"/>
            <c:extLst>
              <c:ext xmlns:c16="http://schemas.microsoft.com/office/drawing/2014/chart" uri="{C3380CC4-5D6E-409C-BE32-E72D297353CC}">
                <c16:uniqueId val="{00000003-4154-4289-A6B4-CD91C7FCDB09}"/>
              </c:ext>
            </c:extLst>
          </c:dPt>
          <c:dPt>
            <c:idx val="6"/>
            <c:invertIfNegative val="0"/>
            <c:bubble3D val="0"/>
            <c:extLst>
              <c:ext xmlns:c16="http://schemas.microsoft.com/office/drawing/2014/chart" uri="{C3380CC4-5D6E-409C-BE32-E72D297353CC}">
                <c16:uniqueId val="{00000004-4154-4289-A6B4-CD91C7FCDB09}"/>
              </c:ext>
            </c:extLst>
          </c:dPt>
          <c:dPt>
            <c:idx val="7"/>
            <c:invertIfNegative val="0"/>
            <c:bubble3D val="0"/>
            <c:extLst>
              <c:ext xmlns:c16="http://schemas.microsoft.com/office/drawing/2014/chart" uri="{C3380CC4-5D6E-409C-BE32-E72D297353CC}">
                <c16:uniqueId val="{00000005-4154-4289-A6B4-CD91C7FCDB09}"/>
              </c:ext>
            </c:extLst>
          </c:dPt>
          <c:dPt>
            <c:idx val="8"/>
            <c:invertIfNegative val="0"/>
            <c:bubble3D val="0"/>
            <c:extLst>
              <c:ext xmlns:c16="http://schemas.microsoft.com/office/drawing/2014/chart" uri="{C3380CC4-5D6E-409C-BE32-E72D297353CC}">
                <c16:uniqueId val="{00000006-4154-4289-A6B4-CD91C7FCDB09}"/>
              </c:ext>
            </c:extLst>
          </c:dPt>
          <c:dPt>
            <c:idx val="9"/>
            <c:invertIfNegative val="0"/>
            <c:bubble3D val="0"/>
            <c:extLst>
              <c:ext xmlns:c16="http://schemas.microsoft.com/office/drawing/2014/chart" uri="{C3380CC4-5D6E-409C-BE32-E72D297353CC}">
                <c16:uniqueId val="{00000007-4154-4289-A6B4-CD91C7FCDB09}"/>
              </c:ext>
            </c:extLst>
          </c:dPt>
          <c:dPt>
            <c:idx val="10"/>
            <c:invertIfNegative val="0"/>
            <c:bubble3D val="0"/>
            <c:extLst>
              <c:ext xmlns:c16="http://schemas.microsoft.com/office/drawing/2014/chart" uri="{C3380CC4-5D6E-409C-BE32-E72D297353CC}">
                <c16:uniqueId val="{00000008-4154-4289-A6B4-CD91C7FCDB09}"/>
              </c:ext>
            </c:extLst>
          </c:dPt>
          <c:dPt>
            <c:idx val="11"/>
            <c:invertIfNegative val="0"/>
            <c:bubble3D val="0"/>
            <c:extLst>
              <c:ext xmlns:c16="http://schemas.microsoft.com/office/drawing/2014/chart" uri="{C3380CC4-5D6E-409C-BE32-E72D297353CC}">
                <c16:uniqueId val="{00000009-4154-4289-A6B4-CD91C7FCDB09}"/>
              </c:ext>
            </c:extLst>
          </c:dPt>
          <c:dPt>
            <c:idx val="12"/>
            <c:invertIfNegative val="0"/>
            <c:bubble3D val="0"/>
            <c:extLst>
              <c:ext xmlns:c16="http://schemas.microsoft.com/office/drawing/2014/chart" uri="{C3380CC4-5D6E-409C-BE32-E72D297353CC}">
                <c16:uniqueId val="{0000000A-4154-4289-A6B4-CD91C7FCDB09}"/>
              </c:ext>
            </c:extLst>
          </c:dPt>
          <c:dPt>
            <c:idx val="14"/>
            <c:invertIfNegative val="0"/>
            <c:bubble3D val="0"/>
            <c:extLst>
              <c:ext xmlns:c16="http://schemas.microsoft.com/office/drawing/2014/chart" uri="{C3380CC4-5D6E-409C-BE32-E72D297353CC}">
                <c16:uniqueId val="{0000000B-4154-4289-A6B4-CD91C7FCDB09}"/>
              </c:ext>
            </c:extLst>
          </c:dPt>
          <c:dPt>
            <c:idx val="15"/>
            <c:invertIfNegative val="0"/>
            <c:bubble3D val="0"/>
            <c:extLst>
              <c:ext xmlns:c16="http://schemas.microsoft.com/office/drawing/2014/chart" uri="{C3380CC4-5D6E-409C-BE32-E72D297353CC}">
                <c16:uniqueId val="{0000000C-4154-4289-A6B4-CD91C7FCDB09}"/>
              </c:ext>
            </c:extLst>
          </c:dPt>
          <c:dPt>
            <c:idx val="16"/>
            <c:invertIfNegative val="0"/>
            <c:bubble3D val="0"/>
            <c:extLst>
              <c:ext xmlns:c16="http://schemas.microsoft.com/office/drawing/2014/chart" uri="{C3380CC4-5D6E-409C-BE32-E72D297353CC}">
                <c16:uniqueId val="{0000000D-4154-4289-A6B4-CD91C7FCDB09}"/>
              </c:ext>
            </c:extLst>
          </c:dPt>
          <c:dPt>
            <c:idx val="17"/>
            <c:invertIfNegative val="0"/>
            <c:bubble3D val="0"/>
            <c:spPr>
              <a:solidFill>
                <a:srgbClr val="FBBB27"/>
              </a:solidFill>
              <a:ln>
                <a:noFill/>
              </a:ln>
              <a:effectLst/>
            </c:spPr>
            <c:extLst>
              <c:ext xmlns:c16="http://schemas.microsoft.com/office/drawing/2014/chart" uri="{C3380CC4-5D6E-409C-BE32-E72D297353CC}">
                <c16:uniqueId val="{0000000F-4154-4289-A6B4-CD91C7FCDB09}"/>
              </c:ext>
            </c:extLst>
          </c:dPt>
          <c:dPt>
            <c:idx val="20"/>
            <c:invertIfNegative val="0"/>
            <c:bubble3D val="0"/>
            <c:extLst>
              <c:ext xmlns:c16="http://schemas.microsoft.com/office/drawing/2014/chart" uri="{C3380CC4-5D6E-409C-BE32-E72D297353CC}">
                <c16:uniqueId val="{00000010-4154-4289-A6B4-CD91C7FCDB09}"/>
              </c:ext>
            </c:extLst>
          </c:dPt>
          <c:dPt>
            <c:idx val="21"/>
            <c:invertIfNegative val="0"/>
            <c:bubble3D val="0"/>
            <c:extLst>
              <c:ext xmlns:c16="http://schemas.microsoft.com/office/drawing/2014/chart" uri="{C3380CC4-5D6E-409C-BE32-E72D297353CC}">
                <c16:uniqueId val="{00000011-4154-4289-A6B4-CD91C7FCDB09}"/>
              </c:ext>
            </c:extLst>
          </c:dPt>
          <c:dPt>
            <c:idx val="22"/>
            <c:invertIfNegative val="0"/>
            <c:bubble3D val="0"/>
            <c:extLst>
              <c:ext xmlns:c16="http://schemas.microsoft.com/office/drawing/2014/chart" uri="{C3380CC4-5D6E-409C-BE32-E72D297353CC}">
                <c16:uniqueId val="{00000012-4154-4289-A6B4-CD91C7FCDB09}"/>
              </c:ext>
            </c:extLst>
          </c:dPt>
          <c:dPt>
            <c:idx val="23"/>
            <c:invertIfNegative val="0"/>
            <c:bubble3D val="0"/>
            <c:extLst>
              <c:ext xmlns:c16="http://schemas.microsoft.com/office/drawing/2014/chart" uri="{C3380CC4-5D6E-409C-BE32-E72D297353CC}">
                <c16:uniqueId val="{00000013-4154-4289-A6B4-CD91C7FCDB09}"/>
              </c:ext>
            </c:extLst>
          </c:dPt>
          <c:dPt>
            <c:idx val="24"/>
            <c:invertIfNegative val="0"/>
            <c:bubble3D val="0"/>
            <c:extLst>
              <c:ext xmlns:c16="http://schemas.microsoft.com/office/drawing/2014/chart" uri="{C3380CC4-5D6E-409C-BE32-E72D297353CC}">
                <c16:uniqueId val="{00000014-4154-4289-A6B4-CD91C7FCDB09}"/>
              </c:ext>
            </c:extLst>
          </c:dPt>
          <c:dPt>
            <c:idx val="25"/>
            <c:invertIfNegative val="0"/>
            <c:bubble3D val="0"/>
            <c:extLst>
              <c:ext xmlns:c16="http://schemas.microsoft.com/office/drawing/2014/chart" uri="{C3380CC4-5D6E-409C-BE32-E72D297353CC}">
                <c16:uniqueId val="{00000015-4154-4289-A6B4-CD91C7FCDB09}"/>
              </c:ext>
            </c:extLst>
          </c:dPt>
          <c:dPt>
            <c:idx val="26"/>
            <c:invertIfNegative val="0"/>
            <c:bubble3D val="0"/>
            <c:extLst>
              <c:ext xmlns:c16="http://schemas.microsoft.com/office/drawing/2014/chart" uri="{C3380CC4-5D6E-409C-BE32-E72D297353CC}">
                <c16:uniqueId val="{00000016-4154-4289-A6B4-CD91C7FCDB09}"/>
              </c:ext>
            </c:extLst>
          </c:dPt>
          <c:dPt>
            <c:idx val="27"/>
            <c:invertIfNegative val="0"/>
            <c:bubble3D val="0"/>
            <c:extLst>
              <c:ext xmlns:c16="http://schemas.microsoft.com/office/drawing/2014/chart" uri="{C3380CC4-5D6E-409C-BE32-E72D297353CC}">
                <c16:uniqueId val="{00000017-4154-4289-A6B4-CD91C7FCDB09}"/>
              </c:ext>
            </c:extLst>
          </c:dPt>
          <c:dPt>
            <c:idx val="29"/>
            <c:invertIfNegative val="0"/>
            <c:bubble3D val="0"/>
            <c:extLst>
              <c:ext xmlns:c16="http://schemas.microsoft.com/office/drawing/2014/chart" uri="{C3380CC4-5D6E-409C-BE32-E72D297353CC}">
                <c16:uniqueId val="{00000018-4154-4289-A6B4-CD91C7FCDB09}"/>
              </c:ext>
            </c:extLst>
          </c:dPt>
          <c:dPt>
            <c:idx val="31"/>
            <c:invertIfNegative val="0"/>
            <c:bubble3D val="0"/>
            <c:extLst>
              <c:ext xmlns:c16="http://schemas.microsoft.com/office/drawing/2014/chart" uri="{C3380CC4-5D6E-409C-BE32-E72D297353CC}">
                <c16:uniqueId val="{00000019-4154-4289-A6B4-CD91C7FCDB09}"/>
              </c:ext>
            </c:extLst>
          </c:dPt>
          <c:dLbls>
            <c:dLbl>
              <c:idx val="0"/>
              <c:layout>
                <c:manualLayout>
                  <c:x val="-8.5292253447226477E-3"/>
                  <c:y val="-1.8148793398845359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154-4289-A6B4-CD91C7FCDB09}"/>
                </c:ext>
              </c:extLst>
            </c:dLbl>
            <c:dLbl>
              <c:idx val="19"/>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154-4289-A6B4-CD91C7FCDB0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'F59'!$B$7:$B$38</c:f>
              <c:strCache>
                <c:ptCount val="32"/>
                <c:pt idx="0">
                  <c:v>Chiapas</c:v>
                </c:pt>
                <c:pt idx="1">
                  <c:v>Tlaxcala</c:v>
                </c:pt>
                <c:pt idx="2">
                  <c:v>Zacatecas</c:v>
                </c:pt>
                <c:pt idx="3">
                  <c:v>Estado de México</c:v>
                </c:pt>
                <c:pt idx="4">
                  <c:v>Durango</c:v>
                </c:pt>
                <c:pt idx="5">
                  <c:v>Guerrero</c:v>
                </c:pt>
                <c:pt idx="6">
                  <c:v>Hidalgo</c:v>
                </c:pt>
                <c:pt idx="7">
                  <c:v>Oaxaca</c:v>
                </c:pt>
                <c:pt idx="8">
                  <c:v>Puebla</c:v>
                </c:pt>
                <c:pt idx="9">
                  <c:v>Chihuahua</c:v>
                </c:pt>
                <c:pt idx="10">
                  <c:v>Morelos</c:v>
                </c:pt>
                <c:pt idx="11">
                  <c:v>Nuevo León</c:v>
                </c:pt>
                <c:pt idx="12">
                  <c:v>Aguascalientes</c:v>
                </c:pt>
                <c:pt idx="13">
                  <c:v>Veracruz</c:v>
                </c:pt>
                <c:pt idx="14">
                  <c:v>Tabasco</c:v>
                </c:pt>
                <c:pt idx="15">
                  <c:v>Guanajuato</c:v>
                </c:pt>
                <c:pt idx="16">
                  <c:v>Querétaro</c:v>
                </c:pt>
                <c:pt idx="17">
                  <c:v>Jalisco</c:v>
                </c:pt>
                <c:pt idx="18">
                  <c:v>San Luis Potosí</c:v>
                </c:pt>
                <c:pt idx="19">
                  <c:v>Coahuila</c:v>
                </c:pt>
                <c:pt idx="20">
                  <c:v>Colima</c:v>
                </c:pt>
                <c:pt idx="21">
                  <c:v>Yucatán</c:v>
                </c:pt>
                <c:pt idx="22">
                  <c:v>Michoacán</c:v>
                </c:pt>
                <c:pt idx="23">
                  <c:v>Ciudad de México</c:v>
                </c:pt>
                <c:pt idx="24">
                  <c:v>Campeche</c:v>
                </c:pt>
                <c:pt idx="25">
                  <c:v>Sonora</c:v>
                </c:pt>
                <c:pt idx="26">
                  <c:v>Baja California Sur</c:v>
                </c:pt>
                <c:pt idx="27">
                  <c:v>Tamaulipas</c:v>
                </c:pt>
                <c:pt idx="28">
                  <c:v>Sinaloa</c:v>
                </c:pt>
                <c:pt idx="29">
                  <c:v>Nayarit</c:v>
                </c:pt>
                <c:pt idx="30">
                  <c:v>Baja California</c:v>
                </c:pt>
                <c:pt idx="31">
                  <c:v>Quintana Roo</c:v>
                </c:pt>
              </c:strCache>
            </c:strRef>
          </c:cat>
          <c:val>
            <c:numRef>
              <c:f>'F59'!$C$7:$C$38</c:f>
              <c:numCache>
                <c:formatCode>0.00%</c:formatCode>
                <c:ptCount val="32"/>
                <c:pt idx="0">
                  <c:v>-6.2612600619469799E-2</c:v>
                </c:pt>
                <c:pt idx="1">
                  <c:v>-5.6361616827782499E-2</c:v>
                </c:pt>
                <c:pt idx="2">
                  <c:v>-4.9802427197282499E-2</c:v>
                </c:pt>
                <c:pt idx="3">
                  <c:v>-4.5448346712972598E-2</c:v>
                </c:pt>
                <c:pt idx="4">
                  <c:v>-4.3957369450403502E-2</c:v>
                </c:pt>
                <c:pt idx="5">
                  <c:v>-4.2094446757434199E-2</c:v>
                </c:pt>
                <c:pt idx="6">
                  <c:v>-3.9411828034163501E-2</c:v>
                </c:pt>
                <c:pt idx="7">
                  <c:v>-3.5534395301236997E-2</c:v>
                </c:pt>
                <c:pt idx="8">
                  <c:v>-3.3832043364052398E-2</c:v>
                </c:pt>
                <c:pt idx="9">
                  <c:v>-2.9255814741407E-2</c:v>
                </c:pt>
                <c:pt idx="10">
                  <c:v>-2.7939432385470399E-2</c:v>
                </c:pt>
                <c:pt idx="11">
                  <c:v>-2.5933820992950499E-2</c:v>
                </c:pt>
                <c:pt idx="12">
                  <c:v>-2.3381343024343401E-2</c:v>
                </c:pt>
                <c:pt idx="13">
                  <c:v>-2.3153546916866202E-2</c:v>
                </c:pt>
                <c:pt idx="14">
                  <c:v>-2.0577575119840898E-2</c:v>
                </c:pt>
                <c:pt idx="15">
                  <c:v>-1.9990366088632E-2</c:v>
                </c:pt>
                <c:pt idx="16">
                  <c:v>-1.9304676613382799E-2</c:v>
                </c:pt>
                <c:pt idx="17">
                  <c:v>-1.81323819749921E-2</c:v>
                </c:pt>
                <c:pt idx="18">
                  <c:v>-1.6870182731445402E-2</c:v>
                </c:pt>
                <c:pt idx="19">
                  <c:v>-1.64923466027347E-2</c:v>
                </c:pt>
                <c:pt idx="20">
                  <c:v>-1.5765153574340902E-2</c:v>
                </c:pt>
                <c:pt idx="21">
                  <c:v>-1.14743623875193E-2</c:v>
                </c:pt>
                <c:pt idx="22">
                  <c:v>-1.02372952540949E-2</c:v>
                </c:pt>
                <c:pt idx="23">
                  <c:v>-6.4405818671486896E-3</c:v>
                </c:pt>
                <c:pt idx="24">
                  <c:v>-3.1205420827389299E-3</c:v>
                </c:pt>
                <c:pt idx="25">
                  <c:v>-2.2090059473236501E-3</c:v>
                </c:pt>
                <c:pt idx="26">
                  <c:v>5.8151341172996097E-4</c:v>
                </c:pt>
                <c:pt idx="27">
                  <c:v>9.3848037682220397E-4</c:v>
                </c:pt>
                <c:pt idx="28">
                  <c:v>1.3517143377033099E-3</c:v>
                </c:pt>
                <c:pt idx="29">
                  <c:v>2.8168762981253298E-3</c:v>
                </c:pt>
                <c:pt idx="30">
                  <c:v>8.9222354916316197E-3</c:v>
                </c:pt>
                <c:pt idx="31">
                  <c:v>1.43191221442704E-2</c:v>
                </c:pt>
              </c:numCache>
            </c:numRef>
          </c:val>
          <c:extLst>
            <c:ext xmlns:c16="http://schemas.microsoft.com/office/drawing/2014/chart" uri="{C3380CC4-5D6E-409C-BE32-E72D297353CC}">
              <c16:uniqueId val="{0000001C-4154-4289-A6B4-CD91C7FCDB0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'F59'!$B$40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D-4154-4289-A6B4-CD91C7FCDB09}"/>
                </c:ext>
              </c:extLst>
            </c:dLbl>
            <c:dLbl>
              <c:idx val="1"/>
              <c:delete val="1"/>
              <c:extLst>
                <c:ext xmlns:c15="http://schemas.microsoft.com/office/drawing/2012/chart" uri="{CE6537A1-D6FC-4f65-9D91-7224C49458BB}"/>
                <c:ext xmlns:c16="http://schemas.microsoft.com/office/drawing/2014/chart" uri="{C3380CC4-5D6E-409C-BE32-E72D297353CC}">
                  <c16:uniqueId val="{0000001E-4154-4289-A6B4-CD91C7FCDB0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'F59'!$D$40:$D$41</c:f>
              <c:numCache>
                <c:formatCode>0.00%</c:formatCode>
                <c:ptCount val="2"/>
                <c:pt idx="0">
                  <c:v>-1.6899999999999998E-2</c:v>
                </c:pt>
                <c:pt idx="1">
                  <c:v>-1.6899999999999998E-2</c:v>
                </c:pt>
              </c:numCache>
            </c:numRef>
          </c:xVal>
          <c:yVal>
            <c:numRef>
              <c:f>'F59'!$C$40:$C$41</c:f>
              <c:numCache>
                <c:formatCode>General</c:formatCode>
                <c:ptCount val="2"/>
                <c:pt idx="0">
                  <c:v>1</c:v>
                </c:pt>
                <c:pt idx="1">
                  <c:v>0</c:v>
                </c:pt>
              </c:numCache>
            </c:numRef>
          </c:yVal>
          <c:smooth val="0"/>
          <c:extLst>
            <c:ext xmlns:c16="http://schemas.microsoft.com/office/drawing/2014/chart" uri="{C3380CC4-5D6E-409C-BE32-E72D297353CC}">
              <c16:uniqueId val="{0000001F-4154-4289-A6B4-CD91C7FCDB09}"/>
            </c:ext>
          </c:extLst>
        </c:ser>
        <c:dLbls>
          <c:showLegendKey val="0"/>
          <c:showVal val="0"/>
          <c:showCatName val="0"/>
          <c:showSerName val="0"/>
          <c:showPercent val="0"/>
          <c:showBubbleSize val="0"/>
        </c:dLbls>
        <c:axId val="394368384"/>
        <c:axId val="394368056"/>
      </c:scatterChart>
      <c:valAx>
        <c:axId val="403253368"/>
        <c:scaling>
          <c:orientation val="minMax"/>
          <c:max val="2.0000000000000004E-2"/>
          <c:min val="-7.0000000000000007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'F60'!$B$6</c:f>
              <c:strCache>
                <c:ptCount val="1"/>
                <c:pt idx="0">
                  <c:v>Estado</c:v>
                </c:pt>
              </c:strCache>
            </c:strRef>
          </c:tx>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F804-4030-AD06-4B6C6579D51C}"/>
              </c:ext>
            </c:extLst>
          </c:dPt>
          <c:dPt>
            <c:idx val="1"/>
            <c:invertIfNegative val="0"/>
            <c:bubble3D val="0"/>
            <c:extLst>
              <c:ext xmlns:c16="http://schemas.microsoft.com/office/drawing/2014/chart" uri="{C3380CC4-5D6E-409C-BE32-E72D297353CC}">
                <c16:uniqueId val="{00000001-F804-4030-AD06-4B6C6579D51C}"/>
              </c:ext>
            </c:extLst>
          </c:dPt>
          <c:dPt>
            <c:idx val="3"/>
            <c:invertIfNegative val="0"/>
            <c:bubble3D val="0"/>
            <c:extLst>
              <c:ext xmlns:c16="http://schemas.microsoft.com/office/drawing/2014/chart" uri="{C3380CC4-5D6E-409C-BE32-E72D297353CC}">
                <c16:uniqueId val="{00000002-F804-4030-AD06-4B6C6579D51C}"/>
              </c:ext>
            </c:extLst>
          </c:dPt>
          <c:dPt>
            <c:idx val="5"/>
            <c:invertIfNegative val="0"/>
            <c:bubble3D val="0"/>
            <c:extLst>
              <c:ext xmlns:c16="http://schemas.microsoft.com/office/drawing/2014/chart" uri="{C3380CC4-5D6E-409C-BE32-E72D297353CC}">
                <c16:uniqueId val="{00000003-F804-4030-AD06-4B6C6579D51C}"/>
              </c:ext>
            </c:extLst>
          </c:dPt>
          <c:dPt>
            <c:idx val="6"/>
            <c:invertIfNegative val="0"/>
            <c:bubble3D val="0"/>
            <c:extLst>
              <c:ext xmlns:c16="http://schemas.microsoft.com/office/drawing/2014/chart" uri="{C3380CC4-5D6E-409C-BE32-E72D297353CC}">
                <c16:uniqueId val="{00000004-F804-4030-AD06-4B6C6579D51C}"/>
              </c:ext>
            </c:extLst>
          </c:dPt>
          <c:dPt>
            <c:idx val="7"/>
            <c:invertIfNegative val="0"/>
            <c:bubble3D val="0"/>
            <c:extLst>
              <c:ext xmlns:c16="http://schemas.microsoft.com/office/drawing/2014/chart" uri="{C3380CC4-5D6E-409C-BE32-E72D297353CC}">
                <c16:uniqueId val="{00000005-F804-4030-AD06-4B6C6579D51C}"/>
              </c:ext>
            </c:extLst>
          </c:dPt>
          <c:dPt>
            <c:idx val="8"/>
            <c:invertIfNegative val="0"/>
            <c:bubble3D val="0"/>
            <c:extLst>
              <c:ext xmlns:c16="http://schemas.microsoft.com/office/drawing/2014/chart" uri="{C3380CC4-5D6E-409C-BE32-E72D297353CC}">
                <c16:uniqueId val="{00000006-F804-4030-AD06-4B6C6579D51C}"/>
              </c:ext>
            </c:extLst>
          </c:dPt>
          <c:dPt>
            <c:idx val="10"/>
            <c:invertIfNegative val="0"/>
            <c:bubble3D val="0"/>
            <c:extLst>
              <c:ext xmlns:c16="http://schemas.microsoft.com/office/drawing/2014/chart" uri="{C3380CC4-5D6E-409C-BE32-E72D297353CC}">
                <c16:uniqueId val="{00000007-F804-4030-AD06-4B6C6579D51C}"/>
              </c:ext>
            </c:extLst>
          </c:dPt>
          <c:dPt>
            <c:idx val="11"/>
            <c:invertIfNegative val="0"/>
            <c:bubble3D val="0"/>
            <c:extLst>
              <c:ext xmlns:c16="http://schemas.microsoft.com/office/drawing/2014/chart" uri="{C3380CC4-5D6E-409C-BE32-E72D297353CC}">
                <c16:uniqueId val="{00000008-F804-4030-AD06-4B6C6579D51C}"/>
              </c:ext>
            </c:extLst>
          </c:dPt>
          <c:dPt>
            <c:idx val="12"/>
            <c:invertIfNegative val="0"/>
            <c:bubble3D val="0"/>
            <c:extLst>
              <c:ext xmlns:c16="http://schemas.microsoft.com/office/drawing/2014/chart" uri="{C3380CC4-5D6E-409C-BE32-E72D297353CC}">
                <c16:uniqueId val="{00000009-F804-4030-AD06-4B6C6579D51C}"/>
              </c:ext>
            </c:extLst>
          </c:dPt>
          <c:dPt>
            <c:idx val="14"/>
            <c:invertIfNegative val="0"/>
            <c:bubble3D val="0"/>
            <c:extLst>
              <c:ext xmlns:c16="http://schemas.microsoft.com/office/drawing/2014/chart" uri="{C3380CC4-5D6E-409C-BE32-E72D297353CC}">
                <c16:uniqueId val="{0000000A-F804-4030-AD06-4B6C6579D51C}"/>
              </c:ext>
            </c:extLst>
          </c:dPt>
          <c:dPt>
            <c:idx val="15"/>
            <c:invertIfNegative val="0"/>
            <c:bubble3D val="0"/>
            <c:extLst>
              <c:ext xmlns:c16="http://schemas.microsoft.com/office/drawing/2014/chart" uri="{C3380CC4-5D6E-409C-BE32-E72D297353CC}">
                <c16:uniqueId val="{0000000B-F804-4030-AD06-4B6C6579D51C}"/>
              </c:ext>
            </c:extLst>
          </c:dPt>
          <c:dPt>
            <c:idx val="17"/>
            <c:invertIfNegative val="0"/>
            <c:bubble3D val="0"/>
            <c:extLst>
              <c:ext xmlns:c16="http://schemas.microsoft.com/office/drawing/2014/chart" uri="{C3380CC4-5D6E-409C-BE32-E72D297353CC}">
                <c16:uniqueId val="{0000000C-F804-4030-AD06-4B6C6579D51C}"/>
              </c:ext>
            </c:extLst>
          </c:dPt>
          <c:dPt>
            <c:idx val="19"/>
            <c:invertIfNegative val="0"/>
            <c:bubble3D val="0"/>
            <c:spPr>
              <a:solidFill>
                <a:srgbClr val="FBBB27"/>
              </a:solidFill>
              <a:ln>
                <a:noFill/>
              </a:ln>
              <a:effectLst/>
            </c:spPr>
            <c:extLst>
              <c:ext xmlns:c16="http://schemas.microsoft.com/office/drawing/2014/chart" uri="{C3380CC4-5D6E-409C-BE32-E72D297353CC}">
                <c16:uniqueId val="{0000000E-F804-4030-AD06-4B6C6579D51C}"/>
              </c:ext>
            </c:extLst>
          </c:dPt>
          <c:dPt>
            <c:idx val="20"/>
            <c:invertIfNegative val="0"/>
            <c:bubble3D val="0"/>
            <c:extLst>
              <c:ext xmlns:c16="http://schemas.microsoft.com/office/drawing/2014/chart" uri="{C3380CC4-5D6E-409C-BE32-E72D297353CC}">
                <c16:uniqueId val="{0000000F-F804-4030-AD06-4B6C6579D51C}"/>
              </c:ext>
            </c:extLst>
          </c:dPt>
          <c:dPt>
            <c:idx val="21"/>
            <c:invertIfNegative val="0"/>
            <c:bubble3D val="0"/>
            <c:extLst>
              <c:ext xmlns:c16="http://schemas.microsoft.com/office/drawing/2014/chart" uri="{C3380CC4-5D6E-409C-BE32-E72D297353CC}">
                <c16:uniqueId val="{00000010-F804-4030-AD06-4B6C6579D51C}"/>
              </c:ext>
            </c:extLst>
          </c:dPt>
          <c:dPt>
            <c:idx val="22"/>
            <c:invertIfNegative val="0"/>
            <c:bubble3D val="0"/>
            <c:extLst>
              <c:ext xmlns:c16="http://schemas.microsoft.com/office/drawing/2014/chart" uri="{C3380CC4-5D6E-409C-BE32-E72D297353CC}">
                <c16:uniqueId val="{00000011-F804-4030-AD06-4B6C6579D51C}"/>
              </c:ext>
            </c:extLst>
          </c:dPt>
          <c:dPt>
            <c:idx val="24"/>
            <c:invertIfNegative val="0"/>
            <c:bubble3D val="0"/>
            <c:extLst>
              <c:ext xmlns:c16="http://schemas.microsoft.com/office/drawing/2014/chart" uri="{C3380CC4-5D6E-409C-BE32-E72D297353CC}">
                <c16:uniqueId val="{00000012-F804-4030-AD06-4B6C6579D51C}"/>
              </c:ext>
            </c:extLst>
          </c:dPt>
          <c:dPt>
            <c:idx val="26"/>
            <c:invertIfNegative val="0"/>
            <c:bubble3D val="0"/>
            <c:extLst>
              <c:ext xmlns:c16="http://schemas.microsoft.com/office/drawing/2014/chart" uri="{C3380CC4-5D6E-409C-BE32-E72D297353CC}">
                <c16:uniqueId val="{00000013-F804-4030-AD06-4B6C6579D51C}"/>
              </c:ext>
            </c:extLst>
          </c:dPt>
          <c:dPt>
            <c:idx val="28"/>
            <c:invertIfNegative val="0"/>
            <c:bubble3D val="0"/>
            <c:extLst>
              <c:ext xmlns:c16="http://schemas.microsoft.com/office/drawing/2014/chart" uri="{C3380CC4-5D6E-409C-BE32-E72D297353CC}">
                <c16:uniqueId val="{00000014-F804-4030-AD06-4B6C6579D51C}"/>
              </c:ext>
            </c:extLst>
          </c:dPt>
          <c:dPt>
            <c:idx val="30"/>
            <c:invertIfNegative val="0"/>
            <c:bubble3D val="0"/>
            <c:extLst>
              <c:ext xmlns:c16="http://schemas.microsoft.com/office/drawing/2014/chart" uri="{C3380CC4-5D6E-409C-BE32-E72D297353CC}">
                <c16:uniqueId val="{00000015-F804-4030-AD06-4B6C6579D51C}"/>
              </c:ext>
            </c:extLst>
          </c:dPt>
          <c:dPt>
            <c:idx val="31"/>
            <c:invertIfNegative val="0"/>
            <c:bubble3D val="0"/>
            <c:extLst>
              <c:ext xmlns:c16="http://schemas.microsoft.com/office/drawing/2014/chart" uri="{C3380CC4-5D6E-409C-BE32-E72D297353CC}">
                <c16:uniqueId val="{00000016-F804-4030-AD06-4B6C6579D51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'F60'!$B$7:$B$38</c:f>
              <c:strCache>
                <c:ptCount val="32"/>
                <c:pt idx="0">
                  <c:v>Colima</c:v>
                </c:pt>
                <c:pt idx="1">
                  <c:v>Tlaxcala</c:v>
                </c:pt>
                <c:pt idx="2">
                  <c:v>Coahuila</c:v>
                </c:pt>
                <c:pt idx="3">
                  <c:v>Guanajuato</c:v>
                </c:pt>
                <c:pt idx="4">
                  <c:v>Tabasco</c:v>
                </c:pt>
                <c:pt idx="5">
                  <c:v>Quintana Roo</c:v>
                </c:pt>
                <c:pt idx="6">
                  <c:v>Estado de México</c:v>
                </c:pt>
                <c:pt idx="7">
                  <c:v>Ciudad de México</c:v>
                </c:pt>
                <c:pt idx="8">
                  <c:v>Baja California</c:v>
                </c:pt>
                <c:pt idx="9">
                  <c:v>Hidalgo</c:v>
                </c:pt>
                <c:pt idx="10">
                  <c:v>Aguascalientes</c:v>
                </c:pt>
                <c:pt idx="11">
                  <c:v>Tamaulipas</c:v>
                </c:pt>
                <c:pt idx="12">
                  <c:v>Chihuahua</c:v>
                </c:pt>
                <c:pt idx="13">
                  <c:v>Chiapas</c:v>
                </c:pt>
                <c:pt idx="14">
                  <c:v>Nayarit</c:v>
                </c:pt>
                <c:pt idx="15">
                  <c:v>Guerrero</c:v>
                </c:pt>
                <c:pt idx="16">
                  <c:v>Puebla</c:v>
                </c:pt>
                <c:pt idx="17">
                  <c:v>Sonora</c:v>
                </c:pt>
                <c:pt idx="18">
                  <c:v>Baja California Sur</c:v>
                </c:pt>
                <c:pt idx="19">
                  <c:v>Jalisco</c:v>
                </c:pt>
                <c:pt idx="20">
                  <c:v>Morelos</c:v>
                </c:pt>
                <c:pt idx="21">
                  <c:v>Michoacán</c:v>
                </c:pt>
                <c:pt idx="22">
                  <c:v>Sinaloa</c:v>
                </c:pt>
                <c:pt idx="23">
                  <c:v>San Luis Potosí</c:v>
                </c:pt>
                <c:pt idx="24">
                  <c:v>Nuevo León</c:v>
                </c:pt>
                <c:pt idx="25">
                  <c:v>Oaxaca</c:v>
                </c:pt>
                <c:pt idx="26">
                  <c:v>Durango</c:v>
                </c:pt>
                <c:pt idx="27">
                  <c:v>Querétaro</c:v>
                </c:pt>
                <c:pt idx="28">
                  <c:v>Veracruz</c:v>
                </c:pt>
                <c:pt idx="29">
                  <c:v>Campeche</c:v>
                </c:pt>
                <c:pt idx="30">
                  <c:v>Yucatán</c:v>
                </c:pt>
                <c:pt idx="31">
                  <c:v>Zacatecas</c:v>
                </c:pt>
              </c:strCache>
            </c:strRef>
          </c:cat>
          <c:val>
            <c:numRef>
              <c:f>'F60'!$C$7:$C$38</c:f>
              <c:numCache>
                <c:formatCode>0.00%</c:formatCode>
                <c:ptCount val="32"/>
                <c:pt idx="0">
                  <c:v>-1.73757462108826E-3</c:v>
                </c:pt>
                <c:pt idx="1">
                  <c:v>-1.32016898162957E-3</c:v>
                </c:pt>
                <c:pt idx="2">
                  <c:v>8.8202959121159701E-3</c:v>
                </c:pt>
                <c:pt idx="3">
                  <c:v>1.4649660261440101E-2</c:v>
                </c:pt>
                <c:pt idx="4">
                  <c:v>1.47794252534357E-2</c:v>
                </c:pt>
                <c:pt idx="5">
                  <c:v>1.7149705450433001E-2</c:v>
                </c:pt>
                <c:pt idx="6">
                  <c:v>1.7287925281285001E-2</c:v>
                </c:pt>
                <c:pt idx="7">
                  <c:v>2.0435706404282401E-2</c:v>
                </c:pt>
                <c:pt idx="8">
                  <c:v>2.1353184611994099E-2</c:v>
                </c:pt>
                <c:pt idx="9">
                  <c:v>2.33193400534593E-2</c:v>
                </c:pt>
                <c:pt idx="10">
                  <c:v>2.4349863732457101E-2</c:v>
                </c:pt>
                <c:pt idx="11">
                  <c:v>2.53755139716372E-2</c:v>
                </c:pt>
                <c:pt idx="12">
                  <c:v>2.5881705088733699E-2</c:v>
                </c:pt>
                <c:pt idx="13">
                  <c:v>3.0140452587242201E-2</c:v>
                </c:pt>
                <c:pt idx="14">
                  <c:v>3.1574465866733799E-2</c:v>
                </c:pt>
                <c:pt idx="15">
                  <c:v>3.1687708058539203E-2</c:v>
                </c:pt>
                <c:pt idx="16">
                  <c:v>3.5552941368690097E-2</c:v>
                </c:pt>
                <c:pt idx="17">
                  <c:v>3.6102837850975102E-2</c:v>
                </c:pt>
                <c:pt idx="18">
                  <c:v>3.6715427245779003E-2</c:v>
                </c:pt>
                <c:pt idx="19">
                  <c:v>3.7569655075121701E-2</c:v>
                </c:pt>
                <c:pt idx="20">
                  <c:v>3.8493152809441898E-2</c:v>
                </c:pt>
                <c:pt idx="21">
                  <c:v>3.8685433407706901E-2</c:v>
                </c:pt>
                <c:pt idx="22">
                  <c:v>4.23447514750201E-2</c:v>
                </c:pt>
                <c:pt idx="23">
                  <c:v>4.35817408285675E-2</c:v>
                </c:pt>
                <c:pt idx="24">
                  <c:v>4.3757744733581301E-2</c:v>
                </c:pt>
                <c:pt idx="25">
                  <c:v>4.7792440599566201E-2</c:v>
                </c:pt>
                <c:pt idx="26">
                  <c:v>4.8688868598522901E-2</c:v>
                </c:pt>
                <c:pt idx="27">
                  <c:v>5.4610146024181697E-2</c:v>
                </c:pt>
                <c:pt idx="28">
                  <c:v>5.72610160746818E-2</c:v>
                </c:pt>
                <c:pt idx="29">
                  <c:v>5.86027689388533E-2</c:v>
                </c:pt>
                <c:pt idx="30">
                  <c:v>6.4932146252917294E-2</c:v>
                </c:pt>
                <c:pt idx="31">
                  <c:v>6.7929967157337706E-2</c:v>
                </c:pt>
              </c:numCache>
            </c:numRef>
          </c:val>
          <c:extLst>
            <c:ext xmlns:c16="http://schemas.microsoft.com/office/drawing/2014/chart" uri="{C3380CC4-5D6E-409C-BE32-E72D297353CC}">
              <c16:uniqueId val="{00000017-F804-4030-AD06-4B6C6579D51C}"/>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'F60'!$B$40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F804-4030-AD06-4B6C6579D51C}"/>
                </c:ext>
              </c:extLst>
            </c:dLbl>
            <c:dLbl>
              <c:idx val="1"/>
              <c:delete val="1"/>
              <c:extLst>
                <c:ext xmlns:c15="http://schemas.microsoft.com/office/drawing/2012/chart" uri="{CE6537A1-D6FC-4f65-9D91-7224C49458BB}"/>
                <c:ext xmlns:c16="http://schemas.microsoft.com/office/drawing/2014/chart" uri="{C3380CC4-5D6E-409C-BE32-E72D297353CC}">
                  <c16:uniqueId val="{00000019-F804-4030-AD06-4B6C6579D51C}"/>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'F60'!$D$40:$D$41</c:f>
              <c:numCache>
                <c:formatCode>0.00%</c:formatCode>
                <c:ptCount val="2"/>
                <c:pt idx="0">
                  <c:v>3.2000000000000001E-2</c:v>
                </c:pt>
                <c:pt idx="1">
                  <c:v>3.2000000000000001E-2</c:v>
                </c:pt>
              </c:numCache>
            </c:numRef>
          </c:xVal>
          <c:yVal>
            <c:numRef>
              <c:f>'F60'!$C$40:$C$41</c:f>
              <c:numCache>
                <c:formatCode>General</c:formatCode>
                <c:ptCount val="2"/>
                <c:pt idx="0">
                  <c:v>1</c:v>
                </c:pt>
                <c:pt idx="1">
                  <c:v>0</c:v>
                </c:pt>
              </c:numCache>
            </c:numRef>
          </c:yVal>
          <c:smooth val="0"/>
          <c:extLst>
            <c:ext xmlns:c16="http://schemas.microsoft.com/office/drawing/2014/chart" uri="{C3380CC4-5D6E-409C-BE32-E72D297353CC}">
              <c16:uniqueId val="{0000001A-F804-4030-AD06-4B6C6579D51C}"/>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5BF-4F09-9B1C-1B861F339472}"/>
              </c:ext>
            </c:extLst>
          </c:dPt>
          <c:dPt>
            <c:idx val="1"/>
            <c:invertIfNegative val="0"/>
            <c:bubble3D val="0"/>
            <c:extLst>
              <c:ext xmlns:c16="http://schemas.microsoft.com/office/drawing/2014/chart" uri="{C3380CC4-5D6E-409C-BE32-E72D297353CC}">
                <c16:uniqueId val="{00000001-D5BF-4F09-9B1C-1B861F339472}"/>
              </c:ext>
            </c:extLst>
          </c:dPt>
          <c:dPt>
            <c:idx val="2"/>
            <c:invertIfNegative val="0"/>
            <c:bubble3D val="0"/>
            <c:extLst>
              <c:ext xmlns:c16="http://schemas.microsoft.com/office/drawing/2014/chart" uri="{C3380CC4-5D6E-409C-BE32-E72D297353CC}">
                <c16:uniqueId val="{00000002-D5BF-4F09-9B1C-1B861F339472}"/>
              </c:ext>
            </c:extLst>
          </c:dPt>
          <c:dPt>
            <c:idx val="3"/>
            <c:invertIfNegative val="0"/>
            <c:bubble3D val="0"/>
            <c:extLst>
              <c:ext xmlns:c16="http://schemas.microsoft.com/office/drawing/2014/chart" uri="{C3380CC4-5D6E-409C-BE32-E72D297353CC}">
                <c16:uniqueId val="{00000003-D5BF-4F09-9B1C-1B861F339472}"/>
              </c:ext>
            </c:extLst>
          </c:dPt>
          <c:dPt>
            <c:idx val="4"/>
            <c:invertIfNegative val="0"/>
            <c:bubble3D val="0"/>
            <c:extLst>
              <c:ext xmlns:c16="http://schemas.microsoft.com/office/drawing/2014/chart" uri="{C3380CC4-5D6E-409C-BE32-E72D297353CC}">
                <c16:uniqueId val="{00000004-D5BF-4F09-9B1C-1B861F339472}"/>
              </c:ext>
            </c:extLst>
          </c:dPt>
          <c:dPt>
            <c:idx val="6"/>
            <c:invertIfNegative val="0"/>
            <c:bubble3D val="0"/>
            <c:extLst>
              <c:ext xmlns:c16="http://schemas.microsoft.com/office/drawing/2014/chart" uri="{C3380CC4-5D6E-409C-BE32-E72D297353CC}">
                <c16:uniqueId val="{00000005-D5BF-4F09-9B1C-1B861F339472}"/>
              </c:ext>
            </c:extLst>
          </c:dPt>
          <c:dPt>
            <c:idx val="8"/>
            <c:invertIfNegative val="0"/>
            <c:bubble3D val="0"/>
            <c:extLst>
              <c:ext xmlns:c16="http://schemas.microsoft.com/office/drawing/2014/chart" uri="{C3380CC4-5D6E-409C-BE32-E72D297353CC}">
                <c16:uniqueId val="{00000006-D5BF-4F09-9B1C-1B861F339472}"/>
              </c:ext>
            </c:extLst>
          </c:dPt>
          <c:dPt>
            <c:idx val="9"/>
            <c:invertIfNegative val="0"/>
            <c:bubble3D val="0"/>
            <c:extLst>
              <c:ext xmlns:c16="http://schemas.microsoft.com/office/drawing/2014/chart" uri="{C3380CC4-5D6E-409C-BE32-E72D297353CC}">
                <c16:uniqueId val="{00000007-D5BF-4F09-9B1C-1B861F339472}"/>
              </c:ext>
            </c:extLst>
          </c:dPt>
          <c:dPt>
            <c:idx val="12"/>
            <c:invertIfNegative val="0"/>
            <c:bubble3D val="0"/>
            <c:extLst>
              <c:ext xmlns:c16="http://schemas.microsoft.com/office/drawing/2014/chart" uri="{C3380CC4-5D6E-409C-BE32-E72D297353CC}">
                <c16:uniqueId val="{00000008-D5BF-4F09-9B1C-1B861F339472}"/>
              </c:ext>
            </c:extLst>
          </c:dPt>
          <c:dPt>
            <c:idx val="13"/>
            <c:invertIfNegative val="0"/>
            <c:bubble3D val="0"/>
            <c:extLst>
              <c:ext xmlns:c16="http://schemas.microsoft.com/office/drawing/2014/chart" uri="{C3380CC4-5D6E-409C-BE32-E72D297353CC}">
                <c16:uniqueId val="{00000009-D5BF-4F09-9B1C-1B861F339472}"/>
              </c:ext>
            </c:extLst>
          </c:dPt>
          <c:dPt>
            <c:idx val="14"/>
            <c:invertIfNegative val="0"/>
            <c:bubble3D val="0"/>
            <c:extLst>
              <c:ext xmlns:c16="http://schemas.microsoft.com/office/drawing/2014/chart" uri="{C3380CC4-5D6E-409C-BE32-E72D297353CC}">
                <c16:uniqueId val="{0000000A-D5BF-4F09-9B1C-1B861F339472}"/>
              </c:ext>
            </c:extLst>
          </c:dPt>
          <c:dPt>
            <c:idx val="15"/>
            <c:invertIfNegative val="0"/>
            <c:bubble3D val="0"/>
            <c:spPr>
              <a:solidFill>
                <a:srgbClr val="FBBB27"/>
              </a:solidFill>
              <a:ln>
                <a:noFill/>
              </a:ln>
              <a:effectLst/>
            </c:spPr>
            <c:extLst>
              <c:ext xmlns:c16="http://schemas.microsoft.com/office/drawing/2014/chart" uri="{C3380CC4-5D6E-409C-BE32-E72D297353CC}">
                <c16:uniqueId val="{0000000C-D5BF-4F09-9B1C-1B861F339472}"/>
              </c:ext>
            </c:extLst>
          </c:dPt>
          <c:dPt>
            <c:idx val="16"/>
            <c:invertIfNegative val="0"/>
            <c:bubble3D val="0"/>
            <c:extLst>
              <c:ext xmlns:c16="http://schemas.microsoft.com/office/drawing/2014/chart" uri="{C3380CC4-5D6E-409C-BE32-E72D297353CC}">
                <c16:uniqueId val="{0000000D-D5BF-4F09-9B1C-1B861F339472}"/>
              </c:ext>
            </c:extLst>
          </c:dPt>
          <c:dPt>
            <c:idx val="18"/>
            <c:invertIfNegative val="0"/>
            <c:bubble3D val="0"/>
            <c:extLst>
              <c:ext xmlns:c16="http://schemas.microsoft.com/office/drawing/2014/chart" uri="{C3380CC4-5D6E-409C-BE32-E72D297353CC}">
                <c16:uniqueId val="{0000000E-D5BF-4F09-9B1C-1B861F339472}"/>
              </c:ext>
            </c:extLst>
          </c:dPt>
          <c:dPt>
            <c:idx val="20"/>
            <c:invertIfNegative val="0"/>
            <c:bubble3D val="0"/>
            <c:extLst>
              <c:ext xmlns:c16="http://schemas.microsoft.com/office/drawing/2014/chart" uri="{C3380CC4-5D6E-409C-BE32-E72D297353CC}">
                <c16:uniqueId val="{0000000F-D5BF-4F09-9B1C-1B861F339472}"/>
              </c:ext>
            </c:extLst>
          </c:dPt>
          <c:dPt>
            <c:idx val="21"/>
            <c:invertIfNegative val="0"/>
            <c:bubble3D val="0"/>
            <c:extLst>
              <c:ext xmlns:c16="http://schemas.microsoft.com/office/drawing/2014/chart" uri="{C3380CC4-5D6E-409C-BE32-E72D297353CC}">
                <c16:uniqueId val="{00000010-D5BF-4F09-9B1C-1B861F339472}"/>
              </c:ext>
            </c:extLst>
          </c:dPt>
          <c:dPt>
            <c:idx val="23"/>
            <c:invertIfNegative val="0"/>
            <c:bubble3D val="0"/>
            <c:extLst>
              <c:ext xmlns:c16="http://schemas.microsoft.com/office/drawing/2014/chart" uri="{C3380CC4-5D6E-409C-BE32-E72D297353CC}">
                <c16:uniqueId val="{00000011-D5BF-4F09-9B1C-1B861F339472}"/>
              </c:ext>
            </c:extLst>
          </c:dPt>
          <c:dPt>
            <c:idx val="25"/>
            <c:invertIfNegative val="0"/>
            <c:bubble3D val="0"/>
            <c:extLst>
              <c:ext xmlns:c16="http://schemas.microsoft.com/office/drawing/2014/chart" uri="{C3380CC4-5D6E-409C-BE32-E72D297353CC}">
                <c16:uniqueId val="{00000012-D5BF-4F09-9B1C-1B861F339472}"/>
              </c:ext>
            </c:extLst>
          </c:dPt>
          <c:dPt>
            <c:idx val="27"/>
            <c:invertIfNegative val="0"/>
            <c:bubble3D val="0"/>
            <c:extLst>
              <c:ext xmlns:c16="http://schemas.microsoft.com/office/drawing/2014/chart" uri="{C3380CC4-5D6E-409C-BE32-E72D297353CC}">
                <c16:uniqueId val="{00000013-D5BF-4F09-9B1C-1B861F339472}"/>
              </c:ext>
            </c:extLst>
          </c:dPt>
          <c:dPt>
            <c:idx val="28"/>
            <c:invertIfNegative val="0"/>
            <c:bubble3D val="0"/>
            <c:extLst>
              <c:ext xmlns:c16="http://schemas.microsoft.com/office/drawing/2014/chart" uri="{C3380CC4-5D6E-409C-BE32-E72D297353CC}">
                <c16:uniqueId val="{00000014-D5BF-4F09-9B1C-1B861F33947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'F61'!$B$7:$B$38</c:f>
              <c:strCache>
                <c:ptCount val="32"/>
                <c:pt idx="0">
                  <c:v>Nayarit</c:v>
                </c:pt>
                <c:pt idx="1">
                  <c:v>Tamaulipas</c:v>
                </c:pt>
                <c:pt idx="2">
                  <c:v>Zacatecas</c:v>
                </c:pt>
                <c:pt idx="3">
                  <c:v>Guanajuato</c:v>
                </c:pt>
                <c:pt idx="4">
                  <c:v>Querétaro</c:v>
                </c:pt>
                <c:pt idx="5">
                  <c:v>Sinaloa</c:v>
                </c:pt>
                <c:pt idx="6">
                  <c:v>Campeche</c:v>
                </c:pt>
                <c:pt idx="7">
                  <c:v>Oaxaca</c:v>
                </c:pt>
                <c:pt idx="8">
                  <c:v>Aguascalientes</c:v>
                </c:pt>
                <c:pt idx="9">
                  <c:v>Colima</c:v>
                </c:pt>
                <c:pt idx="10">
                  <c:v>Morelos</c:v>
                </c:pt>
                <c:pt idx="11">
                  <c:v>Guerrero</c:v>
                </c:pt>
                <c:pt idx="12">
                  <c:v>Chihuahua</c:v>
                </c:pt>
                <c:pt idx="13">
                  <c:v>Veracruz</c:v>
                </c:pt>
                <c:pt idx="14">
                  <c:v>Puebla</c:v>
                </c:pt>
                <c:pt idx="15">
                  <c:v>Jalisco</c:v>
                </c:pt>
                <c:pt idx="16">
                  <c:v>Chiapas</c:v>
                </c:pt>
                <c:pt idx="17">
                  <c:v>Ciudad de México</c:v>
                </c:pt>
                <c:pt idx="18">
                  <c:v>Tlaxcala</c:v>
                </c:pt>
                <c:pt idx="19">
                  <c:v>Durango</c:v>
                </c:pt>
                <c:pt idx="20">
                  <c:v>Quintana Roo</c:v>
                </c:pt>
                <c:pt idx="21">
                  <c:v>Hidalgo</c:v>
                </c:pt>
                <c:pt idx="22">
                  <c:v>Yucatán</c:v>
                </c:pt>
                <c:pt idx="23">
                  <c:v>Coahuila</c:v>
                </c:pt>
                <c:pt idx="24">
                  <c:v>Sonora</c:v>
                </c:pt>
                <c:pt idx="25">
                  <c:v>San Luis Potosí</c:v>
                </c:pt>
                <c:pt idx="26">
                  <c:v>Michoacán</c:v>
                </c:pt>
                <c:pt idx="27">
                  <c:v>Nuevo León</c:v>
                </c:pt>
                <c:pt idx="28">
                  <c:v>Estado de México</c:v>
                </c:pt>
                <c:pt idx="29">
                  <c:v>Tabasco</c:v>
                </c:pt>
                <c:pt idx="30">
                  <c:v>Baja California</c:v>
                </c:pt>
                <c:pt idx="31">
                  <c:v>Baja California Sur</c:v>
                </c:pt>
              </c:strCache>
            </c:strRef>
          </c:cat>
          <c:val>
            <c:numRef>
              <c:f>'F61'!$C$7:$C$38</c:f>
              <c:numCache>
                <c:formatCode>0.00%</c:formatCode>
                <c:ptCount val="32"/>
                <c:pt idx="0">
                  <c:v>5.4736165932737703E-2</c:v>
                </c:pt>
                <c:pt idx="1">
                  <c:v>6.38236907383605E-2</c:v>
                </c:pt>
                <c:pt idx="2">
                  <c:v>6.4816825511722506E-2</c:v>
                </c:pt>
                <c:pt idx="3">
                  <c:v>6.8263815198759098E-2</c:v>
                </c:pt>
                <c:pt idx="4">
                  <c:v>6.90472201613095E-2</c:v>
                </c:pt>
                <c:pt idx="5">
                  <c:v>7.0135562951538305E-2</c:v>
                </c:pt>
                <c:pt idx="6">
                  <c:v>7.0766638584667294E-2</c:v>
                </c:pt>
                <c:pt idx="7">
                  <c:v>7.2269252962146299E-2</c:v>
                </c:pt>
                <c:pt idx="8">
                  <c:v>7.2437273982772998E-2</c:v>
                </c:pt>
                <c:pt idx="9">
                  <c:v>7.3479929281983894E-2</c:v>
                </c:pt>
                <c:pt idx="10">
                  <c:v>7.3481452921425799E-2</c:v>
                </c:pt>
                <c:pt idx="11">
                  <c:v>7.5390502967822806E-2</c:v>
                </c:pt>
                <c:pt idx="12">
                  <c:v>7.6505413001180897E-2</c:v>
                </c:pt>
                <c:pt idx="13">
                  <c:v>7.6644792874930104E-2</c:v>
                </c:pt>
                <c:pt idx="14">
                  <c:v>7.7351323028556504E-2</c:v>
                </c:pt>
                <c:pt idx="15">
                  <c:v>7.9825207692894001E-2</c:v>
                </c:pt>
                <c:pt idx="16">
                  <c:v>8.0685222844901303E-2</c:v>
                </c:pt>
                <c:pt idx="17">
                  <c:v>8.4475563692744296E-2</c:v>
                </c:pt>
                <c:pt idx="18">
                  <c:v>8.5175242730625406E-2</c:v>
                </c:pt>
                <c:pt idx="19">
                  <c:v>8.5545505194507099E-2</c:v>
                </c:pt>
                <c:pt idx="20">
                  <c:v>8.5723037186661702E-2</c:v>
                </c:pt>
                <c:pt idx="21">
                  <c:v>8.5802066253840306E-2</c:v>
                </c:pt>
                <c:pt idx="22">
                  <c:v>8.5932733827199598E-2</c:v>
                </c:pt>
                <c:pt idx="23">
                  <c:v>8.6246212725242993E-2</c:v>
                </c:pt>
                <c:pt idx="24">
                  <c:v>8.6375831097632097E-2</c:v>
                </c:pt>
                <c:pt idx="25">
                  <c:v>8.6640320094454104E-2</c:v>
                </c:pt>
                <c:pt idx="26">
                  <c:v>8.8100723891694002E-2</c:v>
                </c:pt>
                <c:pt idx="27">
                  <c:v>9.0397115495939498E-2</c:v>
                </c:pt>
                <c:pt idx="28">
                  <c:v>9.1774114574832796E-2</c:v>
                </c:pt>
                <c:pt idx="29">
                  <c:v>9.2300839698434597E-2</c:v>
                </c:pt>
                <c:pt idx="30">
                  <c:v>9.5330580535653006E-2</c:v>
                </c:pt>
                <c:pt idx="31">
                  <c:v>0.10918530222659301</c:v>
                </c:pt>
              </c:numCache>
            </c:numRef>
          </c:val>
          <c:extLst>
            <c:ext xmlns:c16="http://schemas.microsoft.com/office/drawing/2014/chart" uri="{C3380CC4-5D6E-409C-BE32-E72D297353CC}">
              <c16:uniqueId val="{00000015-D5BF-4F09-9B1C-1B861F339472}"/>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'F61'!$B$40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D5BF-4F09-9B1C-1B861F339472}"/>
                </c:ext>
              </c:extLst>
            </c:dLbl>
            <c:dLbl>
              <c:idx val="1"/>
              <c:delete val="1"/>
              <c:extLst>
                <c:ext xmlns:c15="http://schemas.microsoft.com/office/drawing/2012/chart" uri="{CE6537A1-D6FC-4f65-9D91-7224C49458BB}"/>
                <c:ext xmlns:c16="http://schemas.microsoft.com/office/drawing/2014/chart" uri="{C3380CC4-5D6E-409C-BE32-E72D297353CC}">
                  <c16:uniqueId val="{00000017-D5BF-4F09-9B1C-1B861F339472}"/>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'F61'!$D$40:$D$41</c:f>
              <c:numCache>
                <c:formatCode>0.00%</c:formatCode>
                <c:ptCount val="2"/>
                <c:pt idx="0">
                  <c:v>8.1000000000000003E-2</c:v>
                </c:pt>
                <c:pt idx="1">
                  <c:v>8.1000000000000003E-2</c:v>
                </c:pt>
              </c:numCache>
            </c:numRef>
          </c:xVal>
          <c:yVal>
            <c:numRef>
              <c:f>'F61'!$C$40:$C$41</c:f>
              <c:numCache>
                <c:formatCode>General</c:formatCode>
                <c:ptCount val="2"/>
                <c:pt idx="0">
                  <c:v>1</c:v>
                </c:pt>
                <c:pt idx="1">
                  <c:v>0</c:v>
                </c:pt>
              </c:numCache>
            </c:numRef>
          </c:yVal>
          <c:smooth val="0"/>
          <c:extLst>
            <c:ext xmlns:c16="http://schemas.microsoft.com/office/drawing/2014/chart" uri="{C3380CC4-5D6E-409C-BE32-E72D297353CC}">
              <c16:uniqueId val="{00000018-D5BF-4F09-9B1C-1B861F339472}"/>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80176206906720926"/>
        </c:manualLayout>
      </c:layout>
      <c:barChart>
        <c:barDir val="col"/>
        <c:grouping val="clustered"/>
        <c:varyColors val="0"/>
        <c:ser>
          <c:idx val="1"/>
          <c:order val="0"/>
          <c:tx>
            <c:strRef>
              <c:f>'F10'!$D$4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3E-4AFA-ABA7-1AFDF379EAEF}"/>
                </c:ext>
              </c:extLst>
            </c:dLbl>
            <c:dLbl>
              <c:idx val="8"/>
              <c:layout>
                <c:manualLayout>
                  <c:x val="4.8989589712186161E-3"/>
                  <c:y val="0.117397151198796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3E-4AFA-ABA7-1AFDF379EAEF}"/>
                </c:ext>
              </c:extLst>
            </c:dLbl>
            <c:dLbl>
              <c:idx val="9"/>
              <c:layout>
                <c:manualLayout>
                  <c:x val="0"/>
                  <c:y val="9.4925241086437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3E-4AFA-ABA7-1AFDF379E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'F10'!$B$5:$B$14</c:f>
              <c:strCache>
                <c:ptCount val="10"/>
                <c:pt idx="0">
                  <c:v>I </c:v>
                </c:pt>
                <c:pt idx="1">
                  <c:v>II </c:v>
                </c:pt>
                <c:pt idx="2">
                  <c:v>III</c:v>
                </c:pt>
                <c:pt idx="3">
                  <c:v>IV</c:v>
                </c:pt>
                <c:pt idx="4">
                  <c:v>V</c:v>
                </c:pt>
                <c:pt idx="5">
                  <c:v>VI</c:v>
                </c:pt>
                <c:pt idx="6">
                  <c:v>VII</c:v>
                </c:pt>
                <c:pt idx="7">
                  <c:v>VIII</c:v>
                </c:pt>
                <c:pt idx="8">
                  <c:v>IX</c:v>
                </c:pt>
                <c:pt idx="9">
                  <c:v>X</c:v>
                </c:pt>
              </c:strCache>
            </c:strRef>
          </c:cat>
          <c:val>
            <c:numRef>
              <c:f>'F10'!$D$5:$D$14</c:f>
              <c:numCache>
                <c:formatCode>0.0%</c:formatCode>
                <c:ptCount val="10"/>
                <c:pt idx="0">
                  <c:v>0.1226100973489041</c:v>
                </c:pt>
                <c:pt idx="1">
                  <c:v>0.1412782647029264</c:v>
                </c:pt>
                <c:pt idx="2">
                  <c:v>0.1577500239014146</c:v>
                </c:pt>
                <c:pt idx="3">
                  <c:v>0.16724959707293713</c:v>
                </c:pt>
                <c:pt idx="4">
                  <c:v>0.18139642755615129</c:v>
                </c:pt>
                <c:pt idx="5">
                  <c:v>0.18876687405723702</c:v>
                </c:pt>
                <c:pt idx="6">
                  <c:v>0.19791523961480748</c:v>
                </c:pt>
                <c:pt idx="7">
                  <c:v>0.20824071810545883</c:v>
                </c:pt>
                <c:pt idx="8">
                  <c:v>0.2190265541681872</c:v>
                </c:pt>
                <c:pt idx="9">
                  <c:v>0.20884998238797484</c:v>
                </c:pt>
              </c:numCache>
            </c:numRef>
          </c:val>
          <c:extLst>
            <c:ext xmlns:c16="http://schemas.microsoft.com/office/drawing/2014/chart" uri="{C3380CC4-5D6E-409C-BE32-E72D297353CC}">
              <c16:uniqueId val="{00000003-9C3E-4AFA-ABA7-1AFDF379EAEF}"/>
            </c:ext>
          </c:extLst>
        </c:ser>
        <c:ser>
          <c:idx val="0"/>
          <c:order val="1"/>
          <c:tx>
            <c:strRef>
              <c:f>'F10'!$C$4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3E-4AFA-ABA7-1AFDF379EAEF}"/>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3E-4AFA-ABA7-1AFDF379EAEF}"/>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3E-4AFA-ABA7-1AFDF379EAEF}"/>
                </c:ext>
              </c:extLst>
            </c:dLbl>
            <c:dLbl>
              <c:idx val="9"/>
              <c:layout>
                <c:manualLayout>
                  <c:x val="9.79791794243705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3E-4AFA-ABA7-1AFDF379EAE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'F10'!$B$5:$B$14</c:f>
              <c:strCache>
                <c:ptCount val="10"/>
                <c:pt idx="0">
                  <c:v>I </c:v>
                </c:pt>
                <c:pt idx="1">
                  <c:v>II </c:v>
                </c:pt>
                <c:pt idx="2">
                  <c:v>III</c:v>
                </c:pt>
                <c:pt idx="3">
                  <c:v>IV</c:v>
                </c:pt>
                <c:pt idx="4">
                  <c:v>V</c:v>
                </c:pt>
                <c:pt idx="5">
                  <c:v>VI</c:v>
                </c:pt>
                <c:pt idx="6">
                  <c:v>VII</c:v>
                </c:pt>
                <c:pt idx="7">
                  <c:v>VIII</c:v>
                </c:pt>
                <c:pt idx="8">
                  <c:v>IX</c:v>
                </c:pt>
                <c:pt idx="9">
                  <c:v>X</c:v>
                </c:pt>
              </c:strCache>
            </c:strRef>
          </c:cat>
          <c:val>
            <c:numRef>
              <c:f>'F10'!$C$5:$C$14</c:f>
              <c:numCache>
                <c:formatCode>0.0%</c:formatCode>
                <c:ptCount val="10"/>
                <c:pt idx="0">
                  <c:v>0.13258581040471154</c:v>
                </c:pt>
                <c:pt idx="1">
                  <c:v>0.13982998776042091</c:v>
                </c:pt>
                <c:pt idx="2">
                  <c:v>0.1619300144584066</c:v>
                </c:pt>
                <c:pt idx="3">
                  <c:v>0.17107515052590286</c:v>
                </c:pt>
                <c:pt idx="4">
                  <c:v>0.17327244747442955</c:v>
                </c:pt>
                <c:pt idx="5">
                  <c:v>0.17681154679053068</c:v>
                </c:pt>
                <c:pt idx="6">
                  <c:v>0.19683402150999191</c:v>
                </c:pt>
                <c:pt idx="7">
                  <c:v>0.19625811322058442</c:v>
                </c:pt>
                <c:pt idx="8">
                  <c:v>0.19367011646363247</c:v>
                </c:pt>
                <c:pt idx="9">
                  <c:v>0.18976169194929784</c:v>
                </c:pt>
              </c:numCache>
            </c:numRef>
          </c:val>
          <c:extLst>
            <c:ext xmlns:c16="http://schemas.microsoft.com/office/drawing/2014/chart" uri="{C3380CC4-5D6E-409C-BE32-E72D297353CC}">
              <c16:uniqueId val="{00000008-9C3E-4AFA-ABA7-1AFDF379EAEF}"/>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1198653750644922"/>
          <c:y val="0.90655607655784598"/>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2F85-4F05-82F0-C2677AD1F428}"/>
              </c:ext>
            </c:extLst>
          </c:dPt>
          <c:dPt>
            <c:idx val="2"/>
            <c:invertIfNegative val="0"/>
            <c:bubble3D val="0"/>
            <c:extLst>
              <c:ext xmlns:c16="http://schemas.microsoft.com/office/drawing/2014/chart" uri="{C3380CC4-5D6E-409C-BE32-E72D297353CC}">
                <c16:uniqueId val="{00000001-2F85-4F05-82F0-C2677AD1F428}"/>
              </c:ext>
            </c:extLst>
          </c:dPt>
          <c:dPt>
            <c:idx val="3"/>
            <c:invertIfNegative val="0"/>
            <c:bubble3D val="0"/>
            <c:extLst>
              <c:ext xmlns:c16="http://schemas.microsoft.com/office/drawing/2014/chart" uri="{C3380CC4-5D6E-409C-BE32-E72D297353CC}">
                <c16:uniqueId val="{00000002-2F85-4F05-82F0-C2677AD1F428}"/>
              </c:ext>
            </c:extLst>
          </c:dPt>
          <c:dPt>
            <c:idx val="4"/>
            <c:invertIfNegative val="0"/>
            <c:bubble3D val="0"/>
            <c:extLst>
              <c:ext xmlns:c16="http://schemas.microsoft.com/office/drawing/2014/chart" uri="{C3380CC4-5D6E-409C-BE32-E72D297353CC}">
                <c16:uniqueId val="{00000003-2F85-4F05-82F0-C2677AD1F428}"/>
              </c:ext>
            </c:extLst>
          </c:dPt>
          <c:dPt>
            <c:idx val="6"/>
            <c:invertIfNegative val="0"/>
            <c:bubble3D val="0"/>
            <c:spPr>
              <a:solidFill>
                <a:srgbClr val="FBBB27"/>
              </a:solidFill>
              <a:ln>
                <a:noFill/>
              </a:ln>
              <a:effectLst/>
            </c:spPr>
            <c:extLst>
              <c:ext xmlns:c16="http://schemas.microsoft.com/office/drawing/2014/chart" uri="{C3380CC4-5D6E-409C-BE32-E72D297353CC}">
                <c16:uniqueId val="{00000005-2F85-4F05-82F0-C2677AD1F428}"/>
              </c:ext>
            </c:extLst>
          </c:dPt>
          <c:dPt>
            <c:idx val="7"/>
            <c:invertIfNegative val="0"/>
            <c:bubble3D val="0"/>
            <c:extLst>
              <c:ext xmlns:c16="http://schemas.microsoft.com/office/drawing/2014/chart" uri="{C3380CC4-5D6E-409C-BE32-E72D297353CC}">
                <c16:uniqueId val="{00000006-2F85-4F05-82F0-C2677AD1F428}"/>
              </c:ext>
            </c:extLst>
          </c:dPt>
          <c:dPt>
            <c:idx val="8"/>
            <c:invertIfNegative val="0"/>
            <c:bubble3D val="0"/>
            <c:extLst>
              <c:ext xmlns:c16="http://schemas.microsoft.com/office/drawing/2014/chart" uri="{C3380CC4-5D6E-409C-BE32-E72D297353CC}">
                <c16:uniqueId val="{00000007-2F85-4F05-82F0-C2677AD1F428}"/>
              </c:ext>
            </c:extLst>
          </c:dPt>
          <c:dPt>
            <c:idx val="9"/>
            <c:invertIfNegative val="0"/>
            <c:bubble3D val="0"/>
            <c:extLst>
              <c:ext xmlns:c16="http://schemas.microsoft.com/office/drawing/2014/chart" uri="{C3380CC4-5D6E-409C-BE32-E72D297353CC}">
                <c16:uniqueId val="{00000008-2F85-4F05-82F0-C2677AD1F428}"/>
              </c:ext>
            </c:extLst>
          </c:dPt>
          <c:dPt>
            <c:idx val="10"/>
            <c:invertIfNegative val="0"/>
            <c:bubble3D val="0"/>
            <c:extLst>
              <c:ext xmlns:c16="http://schemas.microsoft.com/office/drawing/2014/chart" uri="{C3380CC4-5D6E-409C-BE32-E72D297353CC}">
                <c16:uniqueId val="{00000009-2F85-4F05-82F0-C2677AD1F428}"/>
              </c:ext>
            </c:extLst>
          </c:dPt>
          <c:dPt>
            <c:idx val="12"/>
            <c:invertIfNegative val="0"/>
            <c:bubble3D val="0"/>
            <c:extLst>
              <c:ext xmlns:c16="http://schemas.microsoft.com/office/drawing/2014/chart" uri="{C3380CC4-5D6E-409C-BE32-E72D297353CC}">
                <c16:uniqueId val="{0000000A-2F85-4F05-82F0-C2677AD1F428}"/>
              </c:ext>
            </c:extLst>
          </c:dPt>
          <c:dPt>
            <c:idx val="13"/>
            <c:invertIfNegative val="0"/>
            <c:bubble3D val="0"/>
            <c:extLst>
              <c:ext xmlns:c16="http://schemas.microsoft.com/office/drawing/2014/chart" uri="{C3380CC4-5D6E-409C-BE32-E72D297353CC}">
                <c16:uniqueId val="{0000000B-2F85-4F05-82F0-C2677AD1F428}"/>
              </c:ext>
            </c:extLst>
          </c:dPt>
          <c:dPt>
            <c:idx val="14"/>
            <c:invertIfNegative val="0"/>
            <c:bubble3D val="0"/>
            <c:extLst>
              <c:ext xmlns:c16="http://schemas.microsoft.com/office/drawing/2014/chart" uri="{C3380CC4-5D6E-409C-BE32-E72D297353CC}">
                <c16:uniqueId val="{0000000C-2F85-4F05-82F0-C2677AD1F428}"/>
              </c:ext>
            </c:extLst>
          </c:dPt>
          <c:dPt>
            <c:idx val="15"/>
            <c:invertIfNegative val="0"/>
            <c:bubble3D val="0"/>
            <c:extLst>
              <c:ext xmlns:c16="http://schemas.microsoft.com/office/drawing/2014/chart" uri="{C3380CC4-5D6E-409C-BE32-E72D297353CC}">
                <c16:uniqueId val="{0000000D-2F85-4F05-82F0-C2677AD1F428}"/>
              </c:ext>
            </c:extLst>
          </c:dPt>
          <c:dPt>
            <c:idx val="16"/>
            <c:invertIfNegative val="0"/>
            <c:bubble3D val="0"/>
            <c:extLst>
              <c:ext xmlns:c16="http://schemas.microsoft.com/office/drawing/2014/chart" uri="{C3380CC4-5D6E-409C-BE32-E72D297353CC}">
                <c16:uniqueId val="{0000000E-2F85-4F05-82F0-C2677AD1F428}"/>
              </c:ext>
            </c:extLst>
          </c:dPt>
          <c:dPt>
            <c:idx val="17"/>
            <c:invertIfNegative val="0"/>
            <c:bubble3D val="0"/>
            <c:extLst>
              <c:ext xmlns:c16="http://schemas.microsoft.com/office/drawing/2014/chart" uri="{C3380CC4-5D6E-409C-BE32-E72D297353CC}">
                <c16:uniqueId val="{0000000F-2F85-4F05-82F0-C2677AD1F428}"/>
              </c:ext>
            </c:extLst>
          </c:dPt>
          <c:dPt>
            <c:idx val="19"/>
            <c:invertIfNegative val="0"/>
            <c:bubble3D val="0"/>
            <c:extLst>
              <c:ext xmlns:c16="http://schemas.microsoft.com/office/drawing/2014/chart" uri="{C3380CC4-5D6E-409C-BE32-E72D297353CC}">
                <c16:uniqueId val="{00000010-2F85-4F05-82F0-C2677AD1F428}"/>
              </c:ext>
            </c:extLst>
          </c:dPt>
          <c:dPt>
            <c:idx val="20"/>
            <c:invertIfNegative val="0"/>
            <c:bubble3D val="0"/>
            <c:extLst>
              <c:ext xmlns:c16="http://schemas.microsoft.com/office/drawing/2014/chart" uri="{C3380CC4-5D6E-409C-BE32-E72D297353CC}">
                <c16:uniqueId val="{00000011-2F85-4F05-82F0-C2677AD1F428}"/>
              </c:ext>
            </c:extLst>
          </c:dPt>
          <c:dPt>
            <c:idx val="21"/>
            <c:invertIfNegative val="0"/>
            <c:bubble3D val="0"/>
            <c:extLst>
              <c:ext xmlns:c16="http://schemas.microsoft.com/office/drawing/2014/chart" uri="{C3380CC4-5D6E-409C-BE32-E72D297353CC}">
                <c16:uniqueId val="{00000012-2F85-4F05-82F0-C2677AD1F428}"/>
              </c:ext>
            </c:extLst>
          </c:dPt>
          <c:dPt>
            <c:idx val="22"/>
            <c:invertIfNegative val="0"/>
            <c:bubble3D val="0"/>
            <c:extLst>
              <c:ext xmlns:c16="http://schemas.microsoft.com/office/drawing/2014/chart" uri="{C3380CC4-5D6E-409C-BE32-E72D297353CC}">
                <c16:uniqueId val="{00000013-2F85-4F05-82F0-C2677AD1F428}"/>
              </c:ext>
            </c:extLst>
          </c:dPt>
          <c:dPt>
            <c:idx val="23"/>
            <c:invertIfNegative val="0"/>
            <c:bubble3D val="0"/>
            <c:extLst>
              <c:ext xmlns:c16="http://schemas.microsoft.com/office/drawing/2014/chart" uri="{C3380CC4-5D6E-409C-BE32-E72D297353CC}">
                <c16:uniqueId val="{00000014-2F85-4F05-82F0-C2677AD1F428}"/>
              </c:ext>
            </c:extLst>
          </c:dPt>
          <c:dPt>
            <c:idx val="26"/>
            <c:invertIfNegative val="0"/>
            <c:bubble3D val="0"/>
            <c:extLst>
              <c:ext xmlns:c16="http://schemas.microsoft.com/office/drawing/2014/chart" uri="{C3380CC4-5D6E-409C-BE32-E72D297353CC}">
                <c16:uniqueId val="{00000015-2F85-4F05-82F0-C2677AD1F428}"/>
              </c:ext>
            </c:extLst>
          </c:dPt>
          <c:dPt>
            <c:idx val="27"/>
            <c:invertIfNegative val="0"/>
            <c:bubble3D val="0"/>
            <c:extLst>
              <c:ext xmlns:c16="http://schemas.microsoft.com/office/drawing/2014/chart" uri="{C3380CC4-5D6E-409C-BE32-E72D297353CC}">
                <c16:uniqueId val="{00000016-2F85-4F05-82F0-C2677AD1F428}"/>
              </c:ext>
            </c:extLst>
          </c:dPt>
          <c:dPt>
            <c:idx val="28"/>
            <c:invertIfNegative val="0"/>
            <c:bubble3D val="0"/>
            <c:extLst>
              <c:ext xmlns:c16="http://schemas.microsoft.com/office/drawing/2014/chart" uri="{C3380CC4-5D6E-409C-BE32-E72D297353CC}">
                <c16:uniqueId val="{00000017-2F85-4F05-82F0-C2677AD1F428}"/>
              </c:ext>
            </c:extLst>
          </c:dPt>
          <c:dPt>
            <c:idx val="30"/>
            <c:invertIfNegative val="0"/>
            <c:bubble3D val="0"/>
            <c:extLst>
              <c:ext xmlns:c16="http://schemas.microsoft.com/office/drawing/2014/chart" uri="{C3380CC4-5D6E-409C-BE32-E72D297353CC}">
                <c16:uniqueId val="{00000018-2F85-4F05-82F0-C2677AD1F428}"/>
              </c:ext>
            </c:extLst>
          </c:dPt>
          <c:dPt>
            <c:idx val="31"/>
            <c:invertIfNegative val="0"/>
            <c:bubble3D val="0"/>
            <c:extLst>
              <c:ext xmlns:c16="http://schemas.microsoft.com/office/drawing/2014/chart" uri="{C3380CC4-5D6E-409C-BE32-E72D297353CC}">
                <c16:uniqueId val="{00000019-2F85-4F05-82F0-C2677AD1F428}"/>
              </c:ext>
            </c:extLst>
          </c:dPt>
          <c:dLbls>
            <c:dLbl>
              <c:idx val="25"/>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F85-4F05-82F0-C2677AD1F428}"/>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'F62'!$B$7:$B$38</c:f>
              <c:strCache>
                <c:ptCount val="32"/>
                <c:pt idx="0">
                  <c:v>Chiapas</c:v>
                </c:pt>
                <c:pt idx="1">
                  <c:v>Hidalgo</c:v>
                </c:pt>
                <c:pt idx="2">
                  <c:v>Quintana Roo</c:v>
                </c:pt>
                <c:pt idx="3">
                  <c:v>Zacatecas</c:v>
                </c:pt>
                <c:pt idx="4">
                  <c:v>Ciudad de México</c:v>
                </c:pt>
                <c:pt idx="5">
                  <c:v>Querétaro</c:v>
                </c:pt>
                <c:pt idx="6">
                  <c:v>Jalisco</c:v>
                </c:pt>
                <c:pt idx="7">
                  <c:v>Puebla</c:v>
                </c:pt>
                <c:pt idx="8">
                  <c:v>Estado de México</c:v>
                </c:pt>
                <c:pt idx="9">
                  <c:v>Baja California</c:v>
                </c:pt>
                <c:pt idx="10">
                  <c:v>Tamaulipas</c:v>
                </c:pt>
                <c:pt idx="11">
                  <c:v>Michoacán</c:v>
                </c:pt>
                <c:pt idx="12">
                  <c:v>Durango</c:v>
                </c:pt>
                <c:pt idx="13">
                  <c:v>Guanajuato</c:v>
                </c:pt>
                <c:pt idx="14">
                  <c:v>Sinaloa</c:v>
                </c:pt>
                <c:pt idx="15">
                  <c:v>San Luis Potosí</c:v>
                </c:pt>
                <c:pt idx="16">
                  <c:v>Coahuila</c:v>
                </c:pt>
                <c:pt idx="17">
                  <c:v>Nuevo León</c:v>
                </c:pt>
                <c:pt idx="18">
                  <c:v>Sonora</c:v>
                </c:pt>
                <c:pt idx="19">
                  <c:v>Campeche</c:v>
                </c:pt>
                <c:pt idx="20">
                  <c:v>Colima</c:v>
                </c:pt>
                <c:pt idx="21">
                  <c:v>Yucatán</c:v>
                </c:pt>
                <c:pt idx="22">
                  <c:v>Veracruz</c:v>
                </c:pt>
                <c:pt idx="23">
                  <c:v>Morelos</c:v>
                </c:pt>
                <c:pt idx="24">
                  <c:v>Tabasco</c:v>
                </c:pt>
                <c:pt idx="25">
                  <c:v>Aguascalientes</c:v>
                </c:pt>
                <c:pt idx="26">
                  <c:v>Baja California Sur</c:v>
                </c:pt>
                <c:pt idx="27">
                  <c:v>Chihuahua</c:v>
                </c:pt>
                <c:pt idx="28">
                  <c:v>Tlaxcala</c:v>
                </c:pt>
                <c:pt idx="29">
                  <c:v>Oaxaca</c:v>
                </c:pt>
                <c:pt idx="30">
                  <c:v>Nayarit</c:v>
                </c:pt>
                <c:pt idx="31">
                  <c:v>Guerrero</c:v>
                </c:pt>
              </c:strCache>
            </c:strRef>
          </c:cat>
          <c:val>
            <c:numRef>
              <c:f>'F62'!$C$7:$C$38</c:f>
              <c:numCache>
                <c:formatCode>0.00%</c:formatCode>
                <c:ptCount val="32"/>
                <c:pt idx="0">
                  <c:v>2.4632518938443801E-2</c:v>
                </c:pt>
                <c:pt idx="1">
                  <c:v>2.4671395785520699E-2</c:v>
                </c:pt>
                <c:pt idx="2">
                  <c:v>2.5600513105304101E-2</c:v>
                </c:pt>
                <c:pt idx="3">
                  <c:v>2.6361479959895202E-2</c:v>
                </c:pt>
                <c:pt idx="4">
                  <c:v>2.6518341853115E-2</c:v>
                </c:pt>
                <c:pt idx="5">
                  <c:v>2.9909139841095101E-2</c:v>
                </c:pt>
                <c:pt idx="6">
                  <c:v>3.0785768553093E-2</c:v>
                </c:pt>
                <c:pt idx="7">
                  <c:v>3.1110207401382699E-2</c:v>
                </c:pt>
                <c:pt idx="8">
                  <c:v>3.45444979974203E-2</c:v>
                </c:pt>
                <c:pt idx="9">
                  <c:v>3.4968559907046601E-2</c:v>
                </c:pt>
                <c:pt idx="10">
                  <c:v>3.6131524797379702E-2</c:v>
                </c:pt>
                <c:pt idx="11">
                  <c:v>3.7262279904529703E-2</c:v>
                </c:pt>
                <c:pt idx="12">
                  <c:v>3.75619838086447E-2</c:v>
                </c:pt>
                <c:pt idx="13">
                  <c:v>3.9374074857263699E-2</c:v>
                </c:pt>
                <c:pt idx="14">
                  <c:v>3.9827515400410601E-2</c:v>
                </c:pt>
                <c:pt idx="15">
                  <c:v>4.0622815807866801E-2</c:v>
                </c:pt>
                <c:pt idx="16">
                  <c:v>4.0844223753880603E-2</c:v>
                </c:pt>
                <c:pt idx="17">
                  <c:v>4.3157444596305702E-2</c:v>
                </c:pt>
                <c:pt idx="18">
                  <c:v>4.3717436285222802E-2</c:v>
                </c:pt>
                <c:pt idx="19">
                  <c:v>4.4270686842549499E-2</c:v>
                </c:pt>
                <c:pt idx="20">
                  <c:v>4.4341309716426698E-2</c:v>
                </c:pt>
                <c:pt idx="21">
                  <c:v>4.5018170431228501E-2</c:v>
                </c:pt>
                <c:pt idx="22">
                  <c:v>4.6853697572211403E-2</c:v>
                </c:pt>
                <c:pt idx="23">
                  <c:v>4.6952914333125803E-2</c:v>
                </c:pt>
                <c:pt idx="24">
                  <c:v>5.3355390682440898E-2</c:v>
                </c:pt>
                <c:pt idx="25">
                  <c:v>5.3362951156027599E-2</c:v>
                </c:pt>
                <c:pt idx="26">
                  <c:v>5.7097876277114601E-2</c:v>
                </c:pt>
                <c:pt idx="27">
                  <c:v>5.7123187684549298E-2</c:v>
                </c:pt>
                <c:pt idx="28">
                  <c:v>6.4922343805153604E-2</c:v>
                </c:pt>
                <c:pt idx="29">
                  <c:v>7.2123538337945298E-2</c:v>
                </c:pt>
                <c:pt idx="30">
                  <c:v>7.2262206626881403E-2</c:v>
                </c:pt>
                <c:pt idx="31">
                  <c:v>7.6689994749029405E-2</c:v>
                </c:pt>
              </c:numCache>
            </c:numRef>
          </c:val>
          <c:extLst>
            <c:ext xmlns:c16="http://schemas.microsoft.com/office/drawing/2014/chart" uri="{C3380CC4-5D6E-409C-BE32-E72D297353CC}">
              <c16:uniqueId val="{0000001B-2F85-4F05-82F0-C2677AD1F42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'F62'!$B$40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2F85-4F05-82F0-C2677AD1F428}"/>
                </c:ext>
              </c:extLst>
            </c:dLbl>
            <c:dLbl>
              <c:idx val="1"/>
              <c:delete val="1"/>
              <c:extLst>
                <c:ext xmlns:c15="http://schemas.microsoft.com/office/drawing/2012/chart" uri="{CE6537A1-D6FC-4f65-9D91-7224C49458BB}"/>
                <c:ext xmlns:c16="http://schemas.microsoft.com/office/drawing/2014/chart" uri="{C3380CC4-5D6E-409C-BE32-E72D297353CC}">
                  <c16:uniqueId val="{0000001D-2F85-4F05-82F0-C2677AD1F42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'F62'!$D$40:$D$41</c:f>
              <c:numCache>
                <c:formatCode>0.00%</c:formatCode>
                <c:ptCount val="2"/>
                <c:pt idx="0">
                  <c:v>3.85E-2</c:v>
                </c:pt>
                <c:pt idx="1">
                  <c:v>3.85E-2</c:v>
                </c:pt>
              </c:numCache>
            </c:numRef>
          </c:xVal>
          <c:yVal>
            <c:numRef>
              <c:f>'F62'!$C$40:$C$41</c:f>
              <c:numCache>
                <c:formatCode>General</c:formatCode>
                <c:ptCount val="2"/>
                <c:pt idx="0">
                  <c:v>1</c:v>
                </c:pt>
                <c:pt idx="1">
                  <c:v>0</c:v>
                </c:pt>
              </c:numCache>
            </c:numRef>
          </c:yVal>
          <c:smooth val="0"/>
          <c:extLst>
            <c:ext xmlns:c16="http://schemas.microsoft.com/office/drawing/2014/chart" uri="{C3380CC4-5D6E-409C-BE32-E72D297353CC}">
              <c16:uniqueId val="{0000001E-2F85-4F05-82F0-C2677AD1F428}"/>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B792-4DFE-9FA8-6DAA8534F366}"/>
              </c:ext>
            </c:extLst>
          </c:dPt>
          <c:dPt>
            <c:idx val="1"/>
            <c:invertIfNegative val="0"/>
            <c:bubble3D val="0"/>
            <c:extLst>
              <c:ext xmlns:c16="http://schemas.microsoft.com/office/drawing/2014/chart" uri="{C3380CC4-5D6E-409C-BE32-E72D297353CC}">
                <c16:uniqueId val="{00000001-B792-4DFE-9FA8-6DAA8534F366}"/>
              </c:ext>
            </c:extLst>
          </c:dPt>
          <c:dPt>
            <c:idx val="3"/>
            <c:invertIfNegative val="0"/>
            <c:bubble3D val="0"/>
            <c:extLst>
              <c:ext xmlns:c16="http://schemas.microsoft.com/office/drawing/2014/chart" uri="{C3380CC4-5D6E-409C-BE32-E72D297353CC}">
                <c16:uniqueId val="{00000002-B792-4DFE-9FA8-6DAA8534F366}"/>
              </c:ext>
            </c:extLst>
          </c:dPt>
          <c:dPt>
            <c:idx val="4"/>
            <c:invertIfNegative val="0"/>
            <c:bubble3D val="0"/>
            <c:extLst>
              <c:ext xmlns:c16="http://schemas.microsoft.com/office/drawing/2014/chart" uri="{C3380CC4-5D6E-409C-BE32-E72D297353CC}">
                <c16:uniqueId val="{00000003-B792-4DFE-9FA8-6DAA8534F366}"/>
              </c:ext>
            </c:extLst>
          </c:dPt>
          <c:dPt>
            <c:idx val="5"/>
            <c:invertIfNegative val="0"/>
            <c:bubble3D val="0"/>
            <c:spPr>
              <a:solidFill>
                <a:srgbClr val="FBBB27"/>
              </a:solidFill>
              <a:ln>
                <a:noFill/>
              </a:ln>
              <a:effectLst/>
            </c:spPr>
            <c:extLst>
              <c:ext xmlns:c16="http://schemas.microsoft.com/office/drawing/2014/chart" uri="{C3380CC4-5D6E-409C-BE32-E72D297353CC}">
                <c16:uniqueId val="{00000005-B792-4DFE-9FA8-6DAA8534F366}"/>
              </c:ext>
            </c:extLst>
          </c:dPt>
          <c:dPt>
            <c:idx val="6"/>
            <c:invertIfNegative val="0"/>
            <c:bubble3D val="0"/>
            <c:extLst>
              <c:ext xmlns:c16="http://schemas.microsoft.com/office/drawing/2014/chart" uri="{C3380CC4-5D6E-409C-BE32-E72D297353CC}">
                <c16:uniqueId val="{00000006-B792-4DFE-9FA8-6DAA8534F366}"/>
              </c:ext>
            </c:extLst>
          </c:dPt>
          <c:dPt>
            <c:idx val="7"/>
            <c:invertIfNegative val="0"/>
            <c:bubble3D val="0"/>
            <c:extLst>
              <c:ext xmlns:c16="http://schemas.microsoft.com/office/drawing/2014/chart" uri="{C3380CC4-5D6E-409C-BE32-E72D297353CC}">
                <c16:uniqueId val="{00000007-B792-4DFE-9FA8-6DAA8534F366}"/>
              </c:ext>
            </c:extLst>
          </c:dPt>
          <c:dPt>
            <c:idx val="8"/>
            <c:invertIfNegative val="0"/>
            <c:bubble3D val="0"/>
            <c:extLst>
              <c:ext xmlns:c16="http://schemas.microsoft.com/office/drawing/2014/chart" uri="{C3380CC4-5D6E-409C-BE32-E72D297353CC}">
                <c16:uniqueId val="{00000008-B792-4DFE-9FA8-6DAA8534F366}"/>
              </c:ext>
            </c:extLst>
          </c:dPt>
          <c:dPt>
            <c:idx val="9"/>
            <c:invertIfNegative val="0"/>
            <c:bubble3D val="0"/>
            <c:extLst>
              <c:ext xmlns:c16="http://schemas.microsoft.com/office/drawing/2014/chart" uri="{C3380CC4-5D6E-409C-BE32-E72D297353CC}">
                <c16:uniqueId val="{00000009-B792-4DFE-9FA8-6DAA8534F366}"/>
              </c:ext>
            </c:extLst>
          </c:dPt>
          <c:dPt>
            <c:idx val="11"/>
            <c:invertIfNegative val="0"/>
            <c:bubble3D val="0"/>
            <c:extLst>
              <c:ext xmlns:c16="http://schemas.microsoft.com/office/drawing/2014/chart" uri="{C3380CC4-5D6E-409C-BE32-E72D297353CC}">
                <c16:uniqueId val="{0000000A-B792-4DFE-9FA8-6DAA8534F366}"/>
              </c:ext>
            </c:extLst>
          </c:dPt>
          <c:dPt>
            <c:idx val="13"/>
            <c:invertIfNegative val="0"/>
            <c:bubble3D val="0"/>
            <c:extLst>
              <c:ext xmlns:c16="http://schemas.microsoft.com/office/drawing/2014/chart" uri="{C3380CC4-5D6E-409C-BE32-E72D297353CC}">
                <c16:uniqueId val="{0000000B-B792-4DFE-9FA8-6DAA8534F366}"/>
              </c:ext>
            </c:extLst>
          </c:dPt>
          <c:dPt>
            <c:idx val="14"/>
            <c:invertIfNegative val="0"/>
            <c:bubble3D val="0"/>
            <c:extLst>
              <c:ext xmlns:c16="http://schemas.microsoft.com/office/drawing/2014/chart" uri="{C3380CC4-5D6E-409C-BE32-E72D297353CC}">
                <c16:uniqueId val="{0000000C-B792-4DFE-9FA8-6DAA8534F366}"/>
              </c:ext>
            </c:extLst>
          </c:dPt>
          <c:dPt>
            <c:idx val="15"/>
            <c:invertIfNegative val="0"/>
            <c:bubble3D val="0"/>
            <c:extLst>
              <c:ext xmlns:c16="http://schemas.microsoft.com/office/drawing/2014/chart" uri="{C3380CC4-5D6E-409C-BE32-E72D297353CC}">
                <c16:uniqueId val="{0000000D-B792-4DFE-9FA8-6DAA8534F366}"/>
              </c:ext>
            </c:extLst>
          </c:dPt>
          <c:dPt>
            <c:idx val="17"/>
            <c:invertIfNegative val="0"/>
            <c:bubble3D val="0"/>
            <c:extLst>
              <c:ext xmlns:c16="http://schemas.microsoft.com/office/drawing/2014/chart" uri="{C3380CC4-5D6E-409C-BE32-E72D297353CC}">
                <c16:uniqueId val="{0000000E-B792-4DFE-9FA8-6DAA8534F366}"/>
              </c:ext>
            </c:extLst>
          </c:dPt>
          <c:dPt>
            <c:idx val="18"/>
            <c:invertIfNegative val="0"/>
            <c:bubble3D val="0"/>
            <c:extLst>
              <c:ext xmlns:c16="http://schemas.microsoft.com/office/drawing/2014/chart" uri="{C3380CC4-5D6E-409C-BE32-E72D297353CC}">
                <c16:uniqueId val="{0000000F-B792-4DFE-9FA8-6DAA8534F366}"/>
              </c:ext>
            </c:extLst>
          </c:dPt>
          <c:dPt>
            <c:idx val="21"/>
            <c:invertIfNegative val="0"/>
            <c:bubble3D val="0"/>
            <c:extLst>
              <c:ext xmlns:c16="http://schemas.microsoft.com/office/drawing/2014/chart" uri="{C3380CC4-5D6E-409C-BE32-E72D297353CC}">
                <c16:uniqueId val="{00000010-B792-4DFE-9FA8-6DAA8534F366}"/>
              </c:ext>
            </c:extLst>
          </c:dPt>
          <c:dPt>
            <c:idx val="22"/>
            <c:invertIfNegative val="0"/>
            <c:bubble3D val="0"/>
            <c:extLst>
              <c:ext xmlns:c16="http://schemas.microsoft.com/office/drawing/2014/chart" uri="{C3380CC4-5D6E-409C-BE32-E72D297353CC}">
                <c16:uniqueId val="{00000011-B792-4DFE-9FA8-6DAA8534F366}"/>
              </c:ext>
            </c:extLst>
          </c:dPt>
          <c:dPt>
            <c:idx val="23"/>
            <c:invertIfNegative val="0"/>
            <c:bubble3D val="0"/>
            <c:extLst>
              <c:ext xmlns:c16="http://schemas.microsoft.com/office/drawing/2014/chart" uri="{C3380CC4-5D6E-409C-BE32-E72D297353CC}">
                <c16:uniqueId val="{00000012-B792-4DFE-9FA8-6DAA8534F366}"/>
              </c:ext>
            </c:extLst>
          </c:dPt>
          <c:dPt>
            <c:idx val="24"/>
            <c:invertIfNegative val="0"/>
            <c:bubble3D val="0"/>
            <c:extLst>
              <c:ext xmlns:c16="http://schemas.microsoft.com/office/drawing/2014/chart" uri="{C3380CC4-5D6E-409C-BE32-E72D297353CC}">
                <c16:uniqueId val="{00000013-B792-4DFE-9FA8-6DAA8534F366}"/>
              </c:ext>
            </c:extLst>
          </c:dPt>
          <c:dPt>
            <c:idx val="25"/>
            <c:invertIfNegative val="0"/>
            <c:bubble3D val="0"/>
            <c:extLst>
              <c:ext xmlns:c16="http://schemas.microsoft.com/office/drawing/2014/chart" uri="{C3380CC4-5D6E-409C-BE32-E72D297353CC}">
                <c16:uniqueId val="{00000014-B792-4DFE-9FA8-6DAA8534F366}"/>
              </c:ext>
            </c:extLst>
          </c:dPt>
          <c:dPt>
            <c:idx val="28"/>
            <c:invertIfNegative val="0"/>
            <c:bubble3D val="0"/>
            <c:extLst>
              <c:ext xmlns:c16="http://schemas.microsoft.com/office/drawing/2014/chart" uri="{C3380CC4-5D6E-409C-BE32-E72D297353CC}">
                <c16:uniqueId val="{00000015-B792-4DFE-9FA8-6DAA8534F366}"/>
              </c:ext>
            </c:extLst>
          </c:dPt>
          <c:dPt>
            <c:idx val="29"/>
            <c:invertIfNegative val="0"/>
            <c:bubble3D val="0"/>
            <c:extLst>
              <c:ext xmlns:c16="http://schemas.microsoft.com/office/drawing/2014/chart" uri="{C3380CC4-5D6E-409C-BE32-E72D297353CC}">
                <c16:uniqueId val="{00000016-B792-4DFE-9FA8-6DAA8534F366}"/>
              </c:ext>
            </c:extLst>
          </c:dPt>
          <c:dPt>
            <c:idx val="30"/>
            <c:invertIfNegative val="0"/>
            <c:bubble3D val="0"/>
            <c:extLst>
              <c:ext xmlns:c16="http://schemas.microsoft.com/office/drawing/2014/chart" uri="{C3380CC4-5D6E-409C-BE32-E72D297353CC}">
                <c16:uniqueId val="{00000017-B792-4DFE-9FA8-6DAA8534F366}"/>
              </c:ext>
            </c:extLst>
          </c:dPt>
          <c:dPt>
            <c:idx val="31"/>
            <c:invertIfNegative val="0"/>
            <c:bubble3D val="0"/>
            <c:extLst>
              <c:ext xmlns:c16="http://schemas.microsoft.com/office/drawing/2014/chart" uri="{C3380CC4-5D6E-409C-BE32-E72D297353CC}">
                <c16:uniqueId val="{00000018-B792-4DFE-9FA8-6DAA8534F36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'F63'!$B$7:$B$38</c:f>
              <c:strCache>
                <c:ptCount val="32"/>
                <c:pt idx="0">
                  <c:v>Guanajuato</c:v>
                </c:pt>
                <c:pt idx="1">
                  <c:v>Quintana Roo</c:v>
                </c:pt>
                <c:pt idx="2">
                  <c:v>Baja California Sur</c:v>
                </c:pt>
                <c:pt idx="3">
                  <c:v>Baja California</c:v>
                </c:pt>
                <c:pt idx="4">
                  <c:v>Aguascalientes</c:v>
                </c:pt>
                <c:pt idx="5">
                  <c:v>Jalisco</c:v>
                </c:pt>
                <c:pt idx="6">
                  <c:v>Estado de México</c:v>
                </c:pt>
                <c:pt idx="7">
                  <c:v>Oaxaca</c:v>
                </c:pt>
                <c:pt idx="8">
                  <c:v>San Luis Potosí</c:v>
                </c:pt>
                <c:pt idx="9">
                  <c:v>Nayarit</c:v>
                </c:pt>
                <c:pt idx="10">
                  <c:v>Tamaulipas</c:v>
                </c:pt>
                <c:pt idx="11">
                  <c:v>Campeche</c:v>
                </c:pt>
                <c:pt idx="12">
                  <c:v>Querétaro</c:v>
                </c:pt>
                <c:pt idx="13">
                  <c:v>Colima</c:v>
                </c:pt>
                <c:pt idx="14">
                  <c:v>Tabasco</c:v>
                </c:pt>
                <c:pt idx="15">
                  <c:v>Nuevo León</c:v>
                </c:pt>
                <c:pt idx="16">
                  <c:v>Coahuila</c:v>
                </c:pt>
                <c:pt idx="17">
                  <c:v>Zacatecas</c:v>
                </c:pt>
                <c:pt idx="18">
                  <c:v>Durango</c:v>
                </c:pt>
                <c:pt idx="19">
                  <c:v>Sonora</c:v>
                </c:pt>
                <c:pt idx="20">
                  <c:v>Tlaxcala</c:v>
                </c:pt>
                <c:pt idx="21">
                  <c:v>Ciudad de México</c:v>
                </c:pt>
                <c:pt idx="22">
                  <c:v>Michoacán</c:v>
                </c:pt>
                <c:pt idx="23">
                  <c:v>Chihuahua</c:v>
                </c:pt>
                <c:pt idx="24">
                  <c:v>Puebla</c:v>
                </c:pt>
                <c:pt idx="25">
                  <c:v>Veracruz</c:v>
                </c:pt>
                <c:pt idx="26">
                  <c:v>Morelos</c:v>
                </c:pt>
                <c:pt idx="27">
                  <c:v>Sinaloa</c:v>
                </c:pt>
                <c:pt idx="28">
                  <c:v>Chiapas</c:v>
                </c:pt>
                <c:pt idx="29">
                  <c:v>Hidalgo</c:v>
                </c:pt>
                <c:pt idx="30">
                  <c:v>Yucatán</c:v>
                </c:pt>
                <c:pt idx="31">
                  <c:v>Guerrero</c:v>
                </c:pt>
              </c:strCache>
            </c:strRef>
          </c:cat>
          <c:val>
            <c:numRef>
              <c:f>'F63'!$C$7:$C$38</c:f>
              <c:numCache>
                <c:formatCode>0.00%</c:formatCode>
                <c:ptCount val="32"/>
                <c:pt idx="0">
                  <c:v>2.3891090260199001E-2</c:v>
                </c:pt>
                <c:pt idx="1">
                  <c:v>3.1950409726756897E-2</c:v>
                </c:pt>
                <c:pt idx="2">
                  <c:v>3.3115315945773799E-2</c:v>
                </c:pt>
                <c:pt idx="3">
                  <c:v>3.4162491831844798E-2</c:v>
                </c:pt>
                <c:pt idx="4">
                  <c:v>3.4419335541646903E-2</c:v>
                </c:pt>
                <c:pt idx="5">
                  <c:v>3.5610758770928203E-2</c:v>
                </c:pt>
                <c:pt idx="6">
                  <c:v>3.7785503674690801E-2</c:v>
                </c:pt>
                <c:pt idx="7">
                  <c:v>3.8303093263599E-2</c:v>
                </c:pt>
                <c:pt idx="8">
                  <c:v>3.8488241681946797E-2</c:v>
                </c:pt>
                <c:pt idx="9">
                  <c:v>3.94450177731911E-2</c:v>
                </c:pt>
                <c:pt idx="10">
                  <c:v>3.96147050646194E-2</c:v>
                </c:pt>
                <c:pt idx="11">
                  <c:v>4.0428878803768102E-2</c:v>
                </c:pt>
                <c:pt idx="12">
                  <c:v>4.08807805635443E-2</c:v>
                </c:pt>
                <c:pt idx="13">
                  <c:v>4.24062508258383E-2</c:v>
                </c:pt>
                <c:pt idx="14">
                  <c:v>4.3890133540317899E-2</c:v>
                </c:pt>
                <c:pt idx="15">
                  <c:v>4.4878697939922503E-2</c:v>
                </c:pt>
                <c:pt idx="16">
                  <c:v>4.5146923983757602E-2</c:v>
                </c:pt>
                <c:pt idx="17">
                  <c:v>4.5287016204575099E-2</c:v>
                </c:pt>
                <c:pt idx="18">
                  <c:v>4.5428543769636197E-2</c:v>
                </c:pt>
                <c:pt idx="19">
                  <c:v>4.5652953577270498E-2</c:v>
                </c:pt>
                <c:pt idx="20">
                  <c:v>4.6506075237438202E-2</c:v>
                </c:pt>
                <c:pt idx="21">
                  <c:v>4.6555132945004497E-2</c:v>
                </c:pt>
                <c:pt idx="22">
                  <c:v>4.9774280463215699E-2</c:v>
                </c:pt>
                <c:pt idx="23">
                  <c:v>5.1735487199558797E-2</c:v>
                </c:pt>
                <c:pt idx="24">
                  <c:v>5.2188833648642699E-2</c:v>
                </c:pt>
                <c:pt idx="25">
                  <c:v>5.4798238471707797E-2</c:v>
                </c:pt>
                <c:pt idx="26">
                  <c:v>5.6500700945145498E-2</c:v>
                </c:pt>
                <c:pt idx="27">
                  <c:v>5.70296362620899E-2</c:v>
                </c:pt>
                <c:pt idx="28">
                  <c:v>5.88125499955559E-2</c:v>
                </c:pt>
                <c:pt idx="29">
                  <c:v>6.0246316799658799E-2</c:v>
                </c:pt>
                <c:pt idx="30">
                  <c:v>6.2120042667961797E-2</c:v>
                </c:pt>
                <c:pt idx="31">
                  <c:v>7.3371604055067999E-2</c:v>
                </c:pt>
              </c:numCache>
            </c:numRef>
          </c:val>
          <c:extLst>
            <c:ext xmlns:c16="http://schemas.microsoft.com/office/drawing/2014/chart" uri="{C3380CC4-5D6E-409C-BE32-E72D297353CC}">
              <c16:uniqueId val="{00000019-B792-4DFE-9FA8-6DAA8534F36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'F63'!$B$40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A-B792-4DFE-9FA8-6DAA8534F366}"/>
                </c:ext>
              </c:extLst>
            </c:dLbl>
            <c:dLbl>
              <c:idx val="1"/>
              <c:delete val="1"/>
              <c:extLst>
                <c:ext xmlns:c15="http://schemas.microsoft.com/office/drawing/2012/chart" uri="{CE6537A1-D6FC-4f65-9D91-7224C49458BB}"/>
                <c:ext xmlns:c16="http://schemas.microsoft.com/office/drawing/2014/chart" uri="{C3380CC4-5D6E-409C-BE32-E72D297353CC}">
                  <c16:uniqueId val="{0000001B-B792-4DFE-9FA8-6DAA8534F366}"/>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'F63'!$D$40:$D$41</c:f>
              <c:numCache>
                <c:formatCode>0.00%</c:formatCode>
                <c:ptCount val="2"/>
                <c:pt idx="0">
                  <c:v>4.4800000000000006E-2</c:v>
                </c:pt>
                <c:pt idx="1">
                  <c:v>4.4800000000000006E-2</c:v>
                </c:pt>
              </c:numCache>
            </c:numRef>
          </c:xVal>
          <c:yVal>
            <c:numRef>
              <c:f>'F63'!$C$40:$C$41</c:f>
              <c:numCache>
                <c:formatCode>General</c:formatCode>
                <c:ptCount val="2"/>
                <c:pt idx="0">
                  <c:v>1</c:v>
                </c:pt>
                <c:pt idx="1">
                  <c:v>0</c:v>
                </c:pt>
              </c:numCache>
            </c:numRef>
          </c:yVal>
          <c:smooth val="0"/>
          <c:extLst>
            <c:ext xmlns:c16="http://schemas.microsoft.com/office/drawing/2014/chart" uri="{C3380CC4-5D6E-409C-BE32-E72D297353CC}">
              <c16:uniqueId val="{0000001C-B792-4DFE-9FA8-6DAA8534F366}"/>
            </c:ext>
          </c:extLst>
        </c:ser>
        <c:dLbls>
          <c:showLegendKey val="0"/>
          <c:showVal val="0"/>
          <c:showCatName val="0"/>
          <c:showSerName val="0"/>
          <c:showPercent val="0"/>
          <c:showBubbleSize val="0"/>
        </c:dLbls>
        <c:axId val="454604320"/>
        <c:axId val="454608912"/>
      </c:scatterChart>
      <c:valAx>
        <c:axId val="403253368"/>
        <c:scaling>
          <c:orientation val="minMax"/>
          <c:max val="9.5000000000000029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A74B-48CD-8CCD-85BB7AFEFB09}"/>
              </c:ext>
            </c:extLst>
          </c:dPt>
          <c:dPt>
            <c:idx val="1"/>
            <c:invertIfNegative val="0"/>
            <c:bubble3D val="0"/>
            <c:extLst>
              <c:ext xmlns:c16="http://schemas.microsoft.com/office/drawing/2014/chart" uri="{C3380CC4-5D6E-409C-BE32-E72D297353CC}">
                <c16:uniqueId val="{00000001-A74B-48CD-8CCD-85BB7AFEFB09}"/>
              </c:ext>
            </c:extLst>
          </c:dPt>
          <c:dPt>
            <c:idx val="3"/>
            <c:invertIfNegative val="0"/>
            <c:bubble3D val="0"/>
            <c:extLst>
              <c:ext xmlns:c16="http://schemas.microsoft.com/office/drawing/2014/chart" uri="{C3380CC4-5D6E-409C-BE32-E72D297353CC}">
                <c16:uniqueId val="{00000002-A74B-48CD-8CCD-85BB7AFEFB09}"/>
              </c:ext>
            </c:extLst>
          </c:dPt>
          <c:dPt>
            <c:idx val="4"/>
            <c:invertIfNegative val="0"/>
            <c:bubble3D val="0"/>
            <c:extLst>
              <c:ext xmlns:c16="http://schemas.microsoft.com/office/drawing/2014/chart" uri="{C3380CC4-5D6E-409C-BE32-E72D297353CC}">
                <c16:uniqueId val="{00000003-A74B-48CD-8CCD-85BB7AFEFB09}"/>
              </c:ext>
            </c:extLst>
          </c:dPt>
          <c:dPt>
            <c:idx val="6"/>
            <c:invertIfNegative val="0"/>
            <c:bubble3D val="0"/>
            <c:extLst>
              <c:ext xmlns:c16="http://schemas.microsoft.com/office/drawing/2014/chart" uri="{C3380CC4-5D6E-409C-BE32-E72D297353CC}">
                <c16:uniqueId val="{00000004-A74B-48CD-8CCD-85BB7AFEFB09}"/>
              </c:ext>
            </c:extLst>
          </c:dPt>
          <c:dPt>
            <c:idx val="7"/>
            <c:invertIfNegative val="0"/>
            <c:bubble3D val="0"/>
            <c:extLst>
              <c:ext xmlns:c16="http://schemas.microsoft.com/office/drawing/2014/chart" uri="{C3380CC4-5D6E-409C-BE32-E72D297353CC}">
                <c16:uniqueId val="{00000005-A74B-48CD-8CCD-85BB7AFEFB09}"/>
              </c:ext>
            </c:extLst>
          </c:dPt>
          <c:dPt>
            <c:idx val="8"/>
            <c:invertIfNegative val="0"/>
            <c:bubble3D val="0"/>
            <c:extLst>
              <c:ext xmlns:c16="http://schemas.microsoft.com/office/drawing/2014/chart" uri="{C3380CC4-5D6E-409C-BE32-E72D297353CC}">
                <c16:uniqueId val="{00000006-A74B-48CD-8CCD-85BB7AFEFB09}"/>
              </c:ext>
            </c:extLst>
          </c:dPt>
          <c:dPt>
            <c:idx val="9"/>
            <c:invertIfNegative val="0"/>
            <c:bubble3D val="0"/>
            <c:extLst>
              <c:ext xmlns:c16="http://schemas.microsoft.com/office/drawing/2014/chart" uri="{C3380CC4-5D6E-409C-BE32-E72D297353CC}">
                <c16:uniqueId val="{00000007-A74B-48CD-8CCD-85BB7AFEFB09}"/>
              </c:ext>
            </c:extLst>
          </c:dPt>
          <c:dPt>
            <c:idx val="10"/>
            <c:invertIfNegative val="0"/>
            <c:bubble3D val="0"/>
            <c:extLst>
              <c:ext xmlns:c16="http://schemas.microsoft.com/office/drawing/2014/chart" uri="{C3380CC4-5D6E-409C-BE32-E72D297353CC}">
                <c16:uniqueId val="{00000008-A74B-48CD-8CCD-85BB7AFEFB09}"/>
              </c:ext>
            </c:extLst>
          </c:dPt>
          <c:dPt>
            <c:idx val="11"/>
            <c:invertIfNegative val="0"/>
            <c:bubble3D val="0"/>
            <c:extLst>
              <c:ext xmlns:c16="http://schemas.microsoft.com/office/drawing/2014/chart" uri="{C3380CC4-5D6E-409C-BE32-E72D297353CC}">
                <c16:uniqueId val="{00000009-A74B-48CD-8CCD-85BB7AFEFB09}"/>
              </c:ext>
            </c:extLst>
          </c:dPt>
          <c:dPt>
            <c:idx val="13"/>
            <c:invertIfNegative val="0"/>
            <c:bubble3D val="0"/>
            <c:extLst>
              <c:ext xmlns:c16="http://schemas.microsoft.com/office/drawing/2014/chart" uri="{C3380CC4-5D6E-409C-BE32-E72D297353CC}">
                <c16:uniqueId val="{0000000A-A74B-48CD-8CCD-85BB7AFEFB09}"/>
              </c:ext>
            </c:extLst>
          </c:dPt>
          <c:dPt>
            <c:idx val="14"/>
            <c:invertIfNegative val="0"/>
            <c:bubble3D val="0"/>
            <c:extLst>
              <c:ext xmlns:c16="http://schemas.microsoft.com/office/drawing/2014/chart" uri="{C3380CC4-5D6E-409C-BE32-E72D297353CC}">
                <c16:uniqueId val="{0000000B-A74B-48CD-8CCD-85BB7AFEFB09}"/>
              </c:ext>
            </c:extLst>
          </c:dPt>
          <c:dPt>
            <c:idx val="15"/>
            <c:invertIfNegative val="0"/>
            <c:bubble3D val="0"/>
            <c:spPr>
              <a:solidFill>
                <a:srgbClr val="FBBB27"/>
              </a:solidFill>
              <a:ln>
                <a:noFill/>
              </a:ln>
              <a:effectLst/>
            </c:spPr>
            <c:extLst>
              <c:ext xmlns:c16="http://schemas.microsoft.com/office/drawing/2014/chart" uri="{C3380CC4-5D6E-409C-BE32-E72D297353CC}">
                <c16:uniqueId val="{0000000D-A74B-48CD-8CCD-85BB7AFEFB09}"/>
              </c:ext>
            </c:extLst>
          </c:dPt>
          <c:dPt>
            <c:idx val="16"/>
            <c:invertIfNegative val="0"/>
            <c:bubble3D val="0"/>
            <c:extLst>
              <c:ext xmlns:c16="http://schemas.microsoft.com/office/drawing/2014/chart" uri="{C3380CC4-5D6E-409C-BE32-E72D297353CC}">
                <c16:uniqueId val="{0000000E-A74B-48CD-8CCD-85BB7AFEFB09}"/>
              </c:ext>
            </c:extLst>
          </c:dPt>
          <c:dPt>
            <c:idx val="17"/>
            <c:invertIfNegative val="0"/>
            <c:bubble3D val="0"/>
            <c:extLst>
              <c:ext xmlns:c16="http://schemas.microsoft.com/office/drawing/2014/chart" uri="{C3380CC4-5D6E-409C-BE32-E72D297353CC}">
                <c16:uniqueId val="{0000000F-A74B-48CD-8CCD-85BB7AFEFB09}"/>
              </c:ext>
            </c:extLst>
          </c:dPt>
          <c:dPt>
            <c:idx val="18"/>
            <c:invertIfNegative val="0"/>
            <c:bubble3D val="0"/>
            <c:extLst>
              <c:ext xmlns:c16="http://schemas.microsoft.com/office/drawing/2014/chart" uri="{C3380CC4-5D6E-409C-BE32-E72D297353CC}">
                <c16:uniqueId val="{00000010-A74B-48CD-8CCD-85BB7AFEFB09}"/>
              </c:ext>
            </c:extLst>
          </c:dPt>
          <c:dPt>
            <c:idx val="19"/>
            <c:invertIfNegative val="0"/>
            <c:bubble3D val="0"/>
            <c:extLst>
              <c:ext xmlns:c16="http://schemas.microsoft.com/office/drawing/2014/chart" uri="{C3380CC4-5D6E-409C-BE32-E72D297353CC}">
                <c16:uniqueId val="{00000011-A74B-48CD-8CCD-85BB7AFEFB09}"/>
              </c:ext>
            </c:extLst>
          </c:dPt>
          <c:dPt>
            <c:idx val="20"/>
            <c:invertIfNegative val="0"/>
            <c:bubble3D val="0"/>
            <c:extLst>
              <c:ext xmlns:c16="http://schemas.microsoft.com/office/drawing/2014/chart" uri="{C3380CC4-5D6E-409C-BE32-E72D297353CC}">
                <c16:uniqueId val="{00000012-A74B-48CD-8CCD-85BB7AFEFB09}"/>
              </c:ext>
            </c:extLst>
          </c:dPt>
          <c:dPt>
            <c:idx val="22"/>
            <c:invertIfNegative val="0"/>
            <c:bubble3D val="0"/>
            <c:extLst>
              <c:ext xmlns:c16="http://schemas.microsoft.com/office/drawing/2014/chart" uri="{C3380CC4-5D6E-409C-BE32-E72D297353CC}">
                <c16:uniqueId val="{00000013-A74B-48CD-8CCD-85BB7AFEFB09}"/>
              </c:ext>
            </c:extLst>
          </c:dPt>
          <c:dPt>
            <c:idx val="23"/>
            <c:invertIfNegative val="0"/>
            <c:bubble3D val="0"/>
            <c:extLst>
              <c:ext xmlns:c16="http://schemas.microsoft.com/office/drawing/2014/chart" uri="{C3380CC4-5D6E-409C-BE32-E72D297353CC}">
                <c16:uniqueId val="{00000014-A74B-48CD-8CCD-85BB7AFEFB09}"/>
              </c:ext>
            </c:extLst>
          </c:dPt>
          <c:dPt>
            <c:idx val="25"/>
            <c:invertIfNegative val="0"/>
            <c:bubble3D val="0"/>
            <c:extLst>
              <c:ext xmlns:c16="http://schemas.microsoft.com/office/drawing/2014/chart" uri="{C3380CC4-5D6E-409C-BE32-E72D297353CC}">
                <c16:uniqueId val="{00000015-A74B-48CD-8CCD-85BB7AFEFB09}"/>
              </c:ext>
            </c:extLst>
          </c:dPt>
          <c:dPt>
            <c:idx val="26"/>
            <c:invertIfNegative val="0"/>
            <c:bubble3D val="0"/>
            <c:extLst>
              <c:ext xmlns:c16="http://schemas.microsoft.com/office/drawing/2014/chart" uri="{C3380CC4-5D6E-409C-BE32-E72D297353CC}">
                <c16:uniqueId val="{00000016-A74B-48CD-8CCD-85BB7AFEFB09}"/>
              </c:ext>
            </c:extLst>
          </c:dPt>
          <c:dPt>
            <c:idx val="27"/>
            <c:invertIfNegative val="0"/>
            <c:bubble3D val="0"/>
            <c:extLst>
              <c:ext xmlns:c16="http://schemas.microsoft.com/office/drawing/2014/chart" uri="{C3380CC4-5D6E-409C-BE32-E72D297353CC}">
                <c16:uniqueId val="{00000017-A74B-48CD-8CCD-85BB7AFEFB09}"/>
              </c:ext>
            </c:extLst>
          </c:dPt>
          <c:dPt>
            <c:idx val="28"/>
            <c:invertIfNegative val="0"/>
            <c:bubble3D val="0"/>
            <c:extLst>
              <c:ext xmlns:c16="http://schemas.microsoft.com/office/drawing/2014/chart" uri="{C3380CC4-5D6E-409C-BE32-E72D297353CC}">
                <c16:uniqueId val="{00000018-A74B-48CD-8CCD-85BB7AFEFB09}"/>
              </c:ext>
            </c:extLst>
          </c:dPt>
          <c:dPt>
            <c:idx val="29"/>
            <c:invertIfNegative val="0"/>
            <c:bubble3D val="0"/>
            <c:extLst>
              <c:ext xmlns:c16="http://schemas.microsoft.com/office/drawing/2014/chart" uri="{C3380CC4-5D6E-409C-BE32-E72D297353CC}">
                <c16:uniqueId val="{00000019-A74B-48CD-8CCD-85BB7AFEFB09}"/>
              </c:ext>
            </c:extLst>
          </c:dPt>
          <c:dPt>
            <c:idx val="30"/>
            <c:invertIfNegative val="0"/>
            <c:bubble3D val="0"/>
            <c:extLst>
              <c:ext xmlns:c16="http://schemas.microsoft.com/office/drawing/2014/chart" uri="{C3380CC4-5D6E-409C-BE32-E72D297353CC}">
                <c16:uniqueId val="{0000001A-A74B-48CD-8CCD-85BB7AFEFB09}"/>
              </c:ext>
            </c:extLst>
          </c:dPt>
          <c:dPt>
            <c:idx val="31"/>
            <c:invertIfNegative val="0"/>
            <c:bubble3D val="0"/>
            <c:extLst>
              <c:ext xmlns:c16="http://schemas.microsoft.com/office/drawing/2014/chart" uri="{C3380CC4-5D6E-409C-BE32-E72D297353CC}">
                <c16:uniqueId val="{0000001B-A74B-48CD-8CCD-85BB7AFEFB0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'F64'!$B$7:$B$38</c:f>
              <c:strCache>
                <c:ptCount val="32"/>
                <c:pt idx="0">
                  <c:v>Tabasco</c:v>
                </c:pt>
                <c:pt idx="1">
                  <c:v>Tlaxcala</c:v>
                </c:pt>
                <c:pt idx="2">
                  <c:v>Hidalgo</c:v>
                </c:pt>
                <c:pt idx="3">
                  <c:v>Morelos</c:v>
                </c:pt>
                <c:pt idx="4">
                  <c:v>Estado de México</c:v>
                </c:pt>
                <c:pt idx="5">
                  <c:v>Oaxaca</c:v>
                </c:pt>
                <c:pt idx="6">
                  <c:v>Baja California Sur</c:v>
                </c:pt>
                <c:pt idx="7">
                  <c:v>Sinaloa</c:v>
                </c:pt>
                <c:pt idx="8">
                  <c:v>Zacatecas</c:v>
                </c:pt>
                <c:pt idx="9">
                  <c:v>Sonora</c:v>
                </c:pt>
                <c:pt idx="10">
                  <c:v>Guanajuato</c:v>
                </c:pt>
                <c:pt idx="11">
                  <c:v>Durango</c:v>
                </c:pt>
                <c:pt idx="12">
                  <c:v>Coahuila</c:v>
                </c:pt>
                <c:pt idx="13">
                  <c:v>Quintana Roo</c:v>
                </c:pt>
                <c:pt idx="14">
                  <c:v>Ciudad de México</c:v>
                </c:pt>
                <c:pt idx="15">
                  <c:v>Jalisco</c:v>
                </c:pt>
                <c:pt idx="16">
                  <c:v>Chiapas</c:v>
                </c:pt>
                <c:pt idx="17">
                  <c:v>San Luis Potosí</c:v>
                </c:pt>
                <c:pt idx="18">
                  <c:v>Campeche</c:v>
                </c:pt>
                <c:pt idx="19">
                  <c:v>Nayarit</c:v>
                </c:pt>
                <c:pt idx="20">
                  <c:v>Querétaro</c:v>
                </c:pt>
                <c:pt idx="21">
                  <c:v>Tamaulipas</c:v>
                </c:pt>
                <c:pt idx="22">
                  <c:v>Baja California</c:v>
                </c:pt>
                <c:pt idx="23">
                  <c:v>Colima</c:v>
                </c:pt>
                <c:pt idx="24">
                  <c:v>Veracruz</c:v>
                </c:pt>
                <c:pt idx="25">
                  <c:v>Puebla</c:v>
                </c:pt>
                <c:pt idx="26">
                  <c:v>Nuevo León</c:v>
                </c:pt>
                <c:pt idx="27">
                  <c:v>Chihuahua</c:v>
                </c:pt>
                <c:pt idx="28">
                  <c:v>Yucatán</c:v>
                </c:pt>
                <c:pt idx="29">
                  <c:v>Aguascalientes</c:v>
                </c:pt>
                <c:pt idx="30">
                  <c:v>Michoacán</c:v>
                </c:pt>
                <c:pt idx="31">
                  <c:v>Guerrero</c:v>
                </c:pt>
              </c:strCache>
            </c:strRef>
          </c:cat>
          <c:val>
            <c:numRef>
              <c:f>'F64'!$C$7:$C$38</c:f>
              <c:numCache>
                <c:formatCode>0.00%</c:formatCode>
                <c:ptCount val="32"/>
                <c:pt idx="0">
                  <c:v>5.1512454150616199E-2</c:v>
                </c:pt>
                <c:pt idx="1">
                  <c:v>5.2714656092725402E-2</c:v>
                </c:pt>
                <c:pt idx="2">
                  <c:v>6.9789407666558403E-2</c:v>
                </c:pt>
                <c:pt idx="3">
                  <c:v>7.5890933710838895E-2</c:v>
                </c:pt>
                <c:pt idx="4">
                  <c:v>7.6910927369360393E-2</c:v>
                </c:pt>
                <c:pt idx="5">
                  <c:v>7.9417563617672604E-2</c:v>
                </c:pt>
                <c:pt idx="6">
                  <c:v>8.0570915936231793E-2</c:v>
                </c:pt>
                <c:pt idx="7">
                  <c:v>8.2010832662213498E-2</c:v>
                </c:pt>
                <c:pt idx="8">
                  <c:v>8.3237463625905006E-2</c:v>
                </c:pt>
                <c:pt idx="9">
                  <c:v>8.5064900581867303E-2</c:v>
                </c:pt>
                <c:pt idx="10">
                  <c:v>8.6244455937436196E-2</c:v>
                </c:pt>
                <c:pt idx="11">
                  <c:v>8.8781353334946397E-2</c:v>
                </c:pt>
                <c:pt idx="12">
                  <c:v>8.8787034320915198E-2</c:v>
                </c:pt>
                <c:pt idx="13">
                  <c:v>8.9693154996066199E-2</c:v>
                </c:pt>
                <c:pt idx="14">
                  <c:v>9.0729119077961301E-2</c:v>
                </c:pt>
                <c:pt idx="15">
                  <c:v>9.1495569976140195E-2</c:v>
                </c:pt>
                <c:pt idx="16">
                  <c:v>9.1774450265016405E-2</c:v>
                </c:pt>
                <c:pt idx="17">
                  <c:v>9.3937552792637796E-2</c:v>
                </c:pt>
                <c:pt idx="18">
                  <c:v>9.4791871388703305E-2</c:v>
                </c:pt>
                <c:pt idx="19">
                  <c:v>9.9264849799184193E-2</c:v>
                </c:pt>
                <c:pt idx="20">
                  <c:v>0.100156062803455</c:v>
                </c:pt>
                <c:pt idx="21">
                  <c:v>0.10344455242414401</c:v>
                </c:pt>
                <c:pt idx="22">
                  <c:v>0.10361359410354599</c:v>
                </c:pt>
                <c:pt idx="23">
                  <c:v>0.10717838438807401</c:v>
                </c:pt>
                <c:pt idx="24">
                  <c:v>0.107256387111966</c:v>
                </c:pt>
                <c:pt idx="25">
                  <c:v>0.10776621550082501</c:v>
                </c:pt>
                <c:pt idx="26">
                  <c:v>0.110680441199316</c:v>
                </c:pt>
                <c:pt idx="27">
                  <c:v>0.11129593896245001</c:v>
                </c:pt>
                <c:pt idx="28">
                  <c:v>0.119696038609691</c:v>
                </c:pt>
                <c:pt idx="29">
                  <c:v>0.12865218495934999</c:v>
                </c:pt>
                <c:pt idx="30">
                  <c:v>0.12876657441140901</c:v>
                </c:pt>
                <c:pt idx="31">
                  <c:v>0.14255246612595099</c:v>
                </c:pt>
              </c:numCache>
            </c:numRef>
          </c:val>
          <c:extLst>
            <c:ext xmlns:c16="http://schemas.microsoft.com/office/drawing/2014/chart" uri="{C3380CC4-5D6E-409C-BE32-E72D297353CC}">
              <c16:uniqueId val="{0000001C-A74B-48CD-8CCD-85BB7AFEFB0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'F64'!$B$40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D-A74B-48CD-8CCD-85BB7AFEFB09}"/>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D-A74B-48CD-8CCD-85BB7AFEFB09}"/>
                </c:ext>
              </c:extLst>
            </c:dLbl>
            <c:dLbl>
              <c:idx val="1"/>
              <c:delete val="1"/>
              <c:extLst>
                <c:ext xmlns:c15="http://schemas.microsoft.com/office/drawing/2012/chart" uri="{CE6537A1-D6FC-4f65-9D91-7224C49458BB}"/>
                <c:ext xmlns:c16="http://schemas.microsoft.com/office/drawing/2014/chart" uri="{C3380CC4-5D6E-409C-BE32-E72D297353CC}">
                  <c16:uniqueId val="{0000001E-A74B-48CD-8CCD-85BB7AFEFB0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'F64'!$D$40:$D$41</c:f>
              <c:numCache>
                <c:formatCode>0.00%</c:formatCode>
                <c:ptCount val="2"/>
                <c:pt idx="0">
                  <c:v>9.5500000000000002E-2</c:v>
                </c:pt>
                <c:pt idx="1">
                  <c:v>9.5500000000000002E-2</c:v>
                </c:pt>
              </c:numCache>
            </c:numRef>
          </c:xVal>
          <c:yVal>
            <c:numRef>
              <c:f>'F64'!$C$40:$C$41</c:f>
              <c:numCache>
                <c:formatCode>General</c:formatCode>
                <c:ptCount val="2"/>
                <c:pt idx="0">
                  <c:v>1</c:v>
                </c:pt>
                <c:pt idx="1">
                  <c:v>0</c:v>
                </c:pt>
              </c:numCache>
            </c:numRef>
          </c:yVal>
          <c:smooth val="0"/>
          <c:extLst>
            <c:ext xmlns:c16="http://schemas.microsoft.com/office/drawing/2014/chart" uri="{C3380CC4-5D6E-409C-BE32-E72D297353CC}">
              <c16:uniqueId val="{0000001F-A74B-48CD-8CCD-85BB7AFEFB09}"/>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'F65'!$A$7:$B$7</c:f>
              <c:strCache>
                <c:ptCount val="2"/>
                <c:pt idx="0">
                  <c:v>junio</c:v>
                </c:pt>
                <c:pt idx="1">
                  <c:v>2023</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E27D-4D3C-87DA-B08E65CB1CC0}"/>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'F65'!$C$6:$E$6</c:f>
              <c:strCache>
                <c:ptCount val="3"/>
                <c:pt idx="0">
                  <c:v>Regular</c:v>
                </c:pt>
                <c:pt idx="1">
                  <c:v>Premium</c:v>
                </c:pt>
                <c:pt idx="2">
                  <c:v>Diésel</c:v>
                </c:pt>
              </c:strCache>
            </c:strRef>
          </c:cat>
          <c:val>
            <c:numRef>
              <c:f>'F65'!$C$7:$E$7</c:f>
              <c:numCache>
                <c:formatCode>0.00</c:formatCode>
                <c:ptCount val="3"/>
                <c:pt idx="0">
                  <c:v>22.56</c:v>
                </c:pt>
                <c:pt idx="1">
                  <c:v>25.09</c:v>
                </c:pt>
                <c:pt idx="2">
                  <c:v>24.05</c:v>
                </c:pt>
              </c:numCache>
            </c:numRef>
          </c:val>
          <c:extLst>
            <c:ext xmlns:c16="http://schemas.microsoft.com/office/drawing/2014/chart" uri="{C3380CC4-5D6E-409C-BE32-E72D297353CC}">
              <c16:uniqueId val="{00000002-E27D-4D3C-87DA-B08E65CB1CC0}"/>
            </c:ext>
          </c:extLst>
        </c:ser>
        <c:ser>
          <c:idx val="1"/>
          <c:order val="1"/>
          <c:tx>
            <c:strRef>
              <c:f>'F65'!$A$8:$B$8</c:f>
              <c:strCache>
                <c:ptCount val="2"/>
                <c:pt idx="0">
                  <c:v>julio</c:v>
                </c:pt>
                <c:pt idx="1">
                  <c:v>2023</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E27D-4D3C-87DA-B08E65CB1CC0}"/>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'F65'!$C$6:$E$6</c:f>
              <c:strCache>
                <c:ptCount val="3"/>
                <c:pt idx="0">
                  <c:v>Regular</c:v>
                </c:pt>
                <c:pt idx="1">
                  <c:v>Premium</c:v>
                </c:pt>
                <c:pt idx="2">
                  <c:v>Diésel</c:v>
                </c:pt>
              </c:strCache>
            </c:strRef>
          </c:cat>
          <c:val>
            <c:numRef>
              <c:f>'F65'!$C$8:$E$8</c:f>
              <c:numCache>
                <c:formatCode>0.00</c:formatCode>
                <c:ptCount val="3"/>
                <c:pt idx="0">
                  <c:v>22.64</c:v>
                </c:pt>
                <c:pt idx="1">
                  <c:v>24.99</c:v>
                </c:pt>
                <c:pt idx="2">
                  <c:v>24.08</c:v>
                </c:pt>
              </c:numCache>
            </c:numRef>
          </c:val>
          <c:extLst>
            <c:ext xmlns:c16="http://schemas.microsoft.com/office/drawing/2014/chart" uri="{C3380CC4-5D6E-409C-BE32-E72D297353CC}">
              <c16:uniqueId val="{00000004-E27D-4D3C-87DA-B08E65CB1CC0}"/>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59"/>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0E82-43E9-BD90-48FC7057EA6A}"/>
              </c:ext>
            </c:extLst>
          </c:dPt>
          <c:dPt>
            <c:idx val="1"/>
            <c:bubble3D val="0"/>
            <c:extLst>
              <c:ext xmlns:c16="http://schemas.microsoft.com/office/drawing/2014/chart" uri="{C3380CC4-5D6E-409C-BE32-E72D297353CC}">
                <c16:uniqueId val="{00000001-0E82-43E9-BD90-48FC7057EA6A}"/>
              </c:ext>
            </c:extLst>
          </c:dPt>
          <c:dPt>
            <c:idx val="2"/>
            <c:bubble3D val="0"/>
            <c:extLst>
              <c:ext xmlns:c16="http://schemas.microsoft.com/office/drawing/2014/chart" uri="{C3380CC4-5D6E-409C-BE32-E72D297353CC}">
                <c16:uniqueId val="{00000002-0E82-43E9-BD90-48FC7057EA6A}"/>
              </c:ext>
            </c:extLst>
          </c:dPt>
          <c:dPt>
            <c:idx val="3"/>
            <c:bubble3D val="0"/>
            <c:extLst>
              <c:ext xmlns:c16="http://schemas.microsoft.com/office/drawing/2014/chart" uri="{C3380CC4-5D6E-409C-BE32-E72D297353CC}">
                <c16:uniqueId val="{00000003-0E82-43E9-BD90-48FC7057EA6A}"/>
              </c:ext>
            </c:extLst>
          </c:dPt>
          <c:dPt>
            <c:idx val="4"/>
            <c:bubble3D val="0"/>
            <c:extLst>
              <c:ext xmlns:c16="http://schemas.microsoft.com/office/drawing/2014/chart" uri="{C3380CC4-5D6E-409C-BE32-E72D297353CC}">
                <c16:uniqueId val="{00000004-0E82-43E9-BD90-48FC7057EA6A}"/>
              </c:ext>
            </c:extLst>
          </c:dPt>
          <c:dPt>
            <c:idx val="5"/>
            <c:bubble3D val="0"/>
            <c:extLst>
              <c:ext xmlns:c16="http://schemas.microsoft.com/office/drawing/2014/chart" uri="{C3380CC4-5D6E-409C-BE32-E72D297353CC}">
                <c16:uniqueId val="{00000005-0E82-43E9-BD90-48FC7057EA6A}"/>
              </c:ext>
            </c:extLst>
          </c:dPt>
          <c:dPt>
            <c:idx val="6"/>
            <c:bubble3D val="0"/>
            <c:extLst>
              <c:ext xmlns:c16="http://schemas.microsoft.com/office/drawing/2014/chart" uri="{C3380CC4-5D6E-409C-BE32-E72D297353CC}">
                <c16:uniqueId val="{00000006-0E82-43E9-BD90-48FC7057EA6A}"/>
              </c:ext>
            </c:extLst>
          </c:dPt>
          <c:dPt>
            <c:idx val="7"/>
            <c:bubble3D val="0"/>
            <c:extLst>
              <c:ext xmlns:c16="http://schemas.microsoft.com/office/drawing/2014/chart" uri="{C3380CC4-5D6E-409C-BE32-E72D297353CC}">
                <c16:uniqueId val="{00000007-0E82-43E9-BD90-48FC7057EA6A}"/>
              </c:ext>
            </c:extLst>
          </c:dPt>
          <c:dPt>
            <c:idx val="8"/>
            <c:bubble3D val="0"/>
            <c:extLst>
              <c:ext xmlns:c16="http://schemas.microsoft.com/office/drawing/2014/chart" uri="{C3380CC4-5D6E-409C-BE32-E72D297353CC}">
                <c16:uniqueId val="{00000008-0E82-43E9-BD90-48FC7057EA6A}"/>
              </c:ext>
            </c:extLst>
          </c:dPt>
          <c:dPt>
            <c:idx val="9"/>
            <c:bubble3D val="0"/>
            <c:extLst>
              <c:ext xmlns:c16="http://schemas.microsoft.com/office/drawing/2014/chart" uri="{C3380CC4-5D6E-409C-BE32-E72D297353CC}">
                <c16:uniqueId val="{00000009-0E82-43E9-BD90-48FC7057EA6A}"/>
              </c:ext>
            </c:extLst>
          </c:dPt>
          <c:dPt>
            <c:idx val="10"/>
            <c:bubble3D val="0"/>
            <c:extLst>
              <c:ext xmlns:c16="http://schemas.microsoft.com/office/drawing/2014/chart" uri="{C3380CC4-5D6E-409C-BE32-E72D297353CC}">
                <c16:uniqueId val="{0000000A-0E82-43E9-BD90-48FC7057EA6A}"/>
              </c:ext>
            </c:extLst>
          </c:dPt>
          <c:dPt>
            <c:idx val="11"/>
            <c:bubble3D val="0"/>
            <c:extLst>
              <c:ext xmlns:c16="http://schemas.microsoft.com/office/drawing/2014/chart" uri="{C3380CC4-5D6E-409C-BE32-E72D297353CC}">
                <c16:uniqueId val="{0000000B-0E82-43E9-BD90-48FC7057EA6A}"/>
              </c:ext>
            </c:extLst>
          </c:dPt>
          <c:dPt>
            <c:idx val="12"/>
            <c:bubble3D val="0"/>
            <c:extLst>
              <c:ext xmlns:c16="http://schemas.microsoft.com/office/drawing/2014/chart" uri="{C3380CC4-5D6E-409C-BE32-E72D297353CC}">
                <c16:uniqueId val="{0000000C-0E82-43E9-BD90-48FC7057EA6A}"/>
              </c:ext>
            </c:extLst>
          </c:dPt>
          <c:dPt>
            <c:idx val="13"/>
            <c:bubble3D val="0"/>
            <c:extLst>
              <c:ext xmlns:c16="http://schemas.microsoft.com/office/drawing/2014/chart" uri="{C3380CC4-5D6E-409C-BE32-E72D297353CC}">
                <c16:uniqueId val="{0000000D-0E82-43E9-BD90-48FC7057EA6A}"/>
              </c:ext>
            </c:extLst>
          </c:dPt>
          <c:dPt>
            <c:idx val="14"/>
            <c:bubble3D val="0"/>
            <c:extLst>
              <c:ext xmlns:c16="http://schemas.microsoft.com/office/drawing/2014/chart" uri="{C3380CC4-5D6E-409C-BE32-E72D297353CC}">
                <c16:uniqueId val="{0000000E-0E82-43E9-BD90-48FC7057EA6A}"/>
              </c:ext>
            </c:extLst>
          </c:dPt>
          <c:dPt>
            <c:idx val="15"/>
            <c:bubble3D val="0"/>
            <c:extLst>
              <c:ext xmlns:c16="http://schemas.microsoft.com/office/drawing/2014/chart" uri="{C3380CC4-5D6E-409C-BE32-E72D297353CC}">
                <c16:uniqueId val="{0000000F-0E82-43E9-BD90-48FC7057EA6A}"/>
              </c:ext>
            </c:extLst>
          </c:dPt>
          <c:dPt>
            <c:idx val="16"/>
            <c:bubble3D val="0"/>
            <c:extLst>
              <c:ext xmlns:c16="http://schemas.microsoft.com/office/drawing/2014/chart" uri="{C3380CC4-5D6E-409C-BE32-E72D297353CC}">
                <c16:uniqueId val="{00000010-0E82-43E9-BD90-48FC7057EA6A}"/>
              </c:ext>
            </c:extLst>
          </c:dPt>
          <c:dPt>
            <c:idx val="17"/>
            <c:bubble3D val="0"/>
            <c:extLst>
              <c:ext xmlns:c16="http://schemas.microsoft.com/office/drawing/2014/chart" uri="{C3380CC4-5D6E-409C-BE32-E72D297353CC}">
                <c16:uniqueId val="{00000011-0E82-43E9-BD90-48FC7057EA6A}"/>
              </c:ext>
            </c:extLst>
          </c:dPt>
          <c:dPt>
            <c:idx val="18"/>
            <c:bubble3D val="0"/>
            <c:extLst>
              <c:ext xmlns:c16="http://schemas.microsoft.com/office/drawing/2014/chart" uri="{C3380CC4-5D6E-409C-BE32-E72D297353CC}">
                <c16:uniqueId val="{00000012-0E82-43E9-BD90-48FC7057EA6A}"/>
              </c:ext>
            </c:extLst>
          </c:dPt>
          <c:dPt>
            <c:idx val="19"/>
            <c:bubble3D val="0"/>
            <c:extLst>
              <c:ext xmlns:c16="http://schemas.microsoft.com/office/drawing/2014/chart" uri="{C3380CC4-5D6E-409C-BE32-E72D297353CC}">
                <c16:uniqueId val="{00000013-0E82-43E9-BD90-48FC7057EA6A}"/>
              </c:ext>
            </c:extLst>
          </c:dPt>
          <c:dPt>
            <c:idx val="20"/>
            <c:bubble3D val="0"/>
            <c:extLst>
              <c:ext xmlns:c16="http://schemas.microsoft.com/office/drawing/2014/chart" uri="{C3380CC4-5D6E-409C-BE32-E72D297353CC}">
                <c16:uniqueId val="{00000014-0E82-43E9-BD90-48FC7057EA6A}"/>
              </c:ext>
            </c:extLst>
          </c:dPt>
          <c:dPt>
            <c:idx val="21"/>
            <c:bubble3D val="0"/>
            <c:extLst>
              <c:ext xmlns:c16="http://schemas.microsoft.com/office/drawing/2014/chart" uri="{C3380CC4-5D6E-409C-BE32-E72D297353CC}">
                <c16:uniqueId val="{00000015-0E82-43E9-BD90-48FC7057EA6A}"/>
              </c:ext>
            </c:extLst>
          </c:dPt>
          <c:dPt>
            <c:idx val="22"/>
            <c:bubble3D val="0"/>
            <c:extLst>
              <c:ext xmlns:c16="http://schemas.microsoft.com/office/drawing/2014/chart" uri="{C3380CC4-5D6E-409C-BE32-E72D297353CC}">
                <c16:uniqueId val="{00000016-0E82-43E9-BD90-48FC7057EA6A}"/>
              </c:ext>
            </c:extLst>
          </c:dPt>
          <c:dPt>
            <c:idx val="23"/>
            <c:bubble3D val="0"/>
            <c:extLst>
              <c:ext xmlns:c16="http://schemas.microsoft.com/office/drawing/2014/chart" uri="{C3380CC4-5D6E-409C-BE32-E72D297353CC}">
                <c16:uniqueId val="{00000017-0E82-43E9-BD90-48FC7057EA6A}"/>
              </c:ext>
            </c:extLst>
          </c:dPt>
          <c:dPt>
            <c:idx val="24"/>
            <c:bubble3D val="0"/>
            <c:extLst>
              <c:ext xmlns:c16="http://schemas.microsoft.com/office/drawing/2014/chart" uri="{C3380CC4-5D6E-409C-BE32-E72D297353CC}">
                <c16:uniqueId val="{00000018-0E82-43E9-BD90-48FC7057EA6A}"/>
              </c:ext>
            </c:extLst>
          </c:dPt>
          <c:dPt>
            <c:idx val="25"/>
            <c:bubble3D val="0"/>
            <c:extLst>
              <c:ext xmlns:c16="http://schemas.microsoft.com/office/drawing/2014/chart" uri="{C3380CC4-5D6E-409C-BE32-E72D297353CC}">
                <c16:uniqueId val="{00000019-0E82-43E9-BD90-48FC7057EA6A}"/>
              </c:ext>
            </c:extLst>
          </c:dPt>
          <c:dPt>
            <c:idx val="26"/>
            <c:bubble3D val="0"/>
            <c:extLst>
              <c:ext xmlns:c16="http://schemas.microsoft.com/office/drawing/2014/chart" uri="{C3380CC4-5D6E-409C-BE32-E72D297353CC}">
                <c16:uniqueId val="{0000001A-0E82-43E9-BD90-48FC7057EA6A}"/>
              </c:ext>
            </c:extLst>
          </c:dPt>
          <c:dPt>
            <c:idx val="27"/>
            <c:bubble3D val="0"/>
            <c:extLst>
              <c:ext xmlns:c16="http://schemas.microsoft.com/office/drawing/2014/chart" uri="{C3380CC4-5D6E-409C-BE32-E72D297353CC}">
                <c16:uniqueId val="{0000001B-0E82-43E9-BD90-48FC7057EA6A}"/>
              </c:ext>
            </c:extLst>
          </c:dPt>
          <c:dPt>
            <c:idx val="28"/>
            <c:bubble3D val="0"/>
            <c:extLst>
              <c:ext xmlns:c16="http://schemas.microsoft.com/office/drawing/2014/chart" uri="{C3380CC4-5D6E-409C-BE32-E72D297353CC}">
                <c16:uniqueId val="{0000001C-0E82-43E9-BD90-48FC7057EA6A}"/>
              </c:ext>
            </c:extLst>
          </c:dPt>
          <c:dPt>
            <c:idx val="29"/>
            <c:bubble3D val="0"/>
            <c:extLst>
              <c:ext xmlns:c16="http://schemas.microsoft.com/office/drawing/2014/chart" uri="{C3380CC4-5D6E-409C-BE32-E72D297353CC}">
                <c16:uniqueId val="{0000001D-0E82-43E9-BD90-48FC7057EA6A}"/>
              </c:ext>
            </c:extLst>
          </c:dPt>
          <c:dPt>
            <c:idx val="30"/>
            <c:bubble3D val="0"/>
            <c:extLst>
              <c:ext xmlns:c16="http://schemas.microsoft.com/office/drawing/2014/chart" uri="{C3380CC4-5D6E-409C-BE32-E72D297353CC}">
                <c16:uniqueId val="{0000001E-0E82-43E9-BD90-48FC7057EA6A}"/>
              </c:ext>
            </c:extLst>
          </c:dPt>
          <c:dPt>
            <c:idx val="31"/>
            <c:bubble3D val="0"/>
            <c:extLst>
              <c:ext xmlns:c16="http://schemas.microsoft.com/office/drawing/2014/chart" uri="{C3380CC4-5D6E-409C-BE32-E72D297353CC}">
                <c16:uniqueId val="{0000001F-0E82-43E9-BD90-48FC7057EA6A}"/>
              </c:ext>
            </c:extLst>
          </c:dPt>
          <c:dPt>
            <c:idx val="32"/>
            <c:bubble3D val="0"/>
            <c:extLst>
              <c:ext xmlns:c16="http://schemas.microsoft.com/office/drawing/2014/chart" uri="{C3380CC4-5D6E-409C-BE32-E72D297353CC}">
                <c16:uniqueId val="{00000020-0E82-43E9-BD90-48FC7057EA6A}"/>
              </c:ext>
            </c:extLst>
          </c:dPt>
          <c:dPt>
            <c:idx val="33"/>
            <c:bubble3D val="0"/>
            <c:extLst>
              <c:ext xmlns:c16="http://schemas.microsoft.com/office/drawing/2014/chart" uri="{C3380CC4-5D6E-409C-BE32-E72D297353CC}">
                <c16:uniqueId val="{00000021-0E82-43E9-BD90-48FC7057EA6A}"/>
              </c:ext>
            </c:extLst>
          </c:dPt>
          <c:dPt>
            <c:idx val="34"/>
            <c:bubble3D val="0"/>
            <c:extLst>
              <c:ext xmlns:c16="http://schemas.microsoft.com/office/drawing/2014/chart" uri="{C3380CC4-5D6E-409C-BE32-E72D297353CC}">
                <c16:uniqueId val="{00000022-0E82-43E9-BD90-48FC7057EA6A}"/>
              </c:ext>
            </c:extLst>
          </c:dPt>
          <c:dPt>
            <c:idx val="35"/>
            <c:bubble3D val="0"/>
            <c:extLst>
              <c:ext xmlns:c16="http://schemas.microsoft.com/office/drawing/2014/chart" uri="{C3380CC4-5D6E-409C-BE32-E72D297353CC}">
                <c16:uniqueId val="{00000023-0E82-43E9-BD90-48FC7057EA6A}"/>
              </c:ext>
            </c:extLst>
          </c:dPt>
          <c:dPt>
            <c:idx val="36"/>
            <c:bubble3D val="0"/>
            <c:extLst>
              <c:ext xmlns:c16="http://schemas.microsoft.com/office/drawing/2014/chart" uri="{C3380CC4-5D6E-409C-BE32-E72D297353CC}">
                <c16:uniqueId val="{00000024-0E82-43E9-BD90-48FC7057EA6A}"/>
              </c:ext>
            </c:extLst>
          </c:dPt>
          <c:dPt>
            <c:idx val="37"/>
            <c:bubble3D val="0"/>
            <c:extLst>
              <c:ext xmlns:c16="http://schemas.microsoft.com/office/drawing/2014/chart" uri="{C3380CC4-5D6E-409C-BE32-E72D297353CC}">
                <c16:uniqueId val="{00000025-0E82-43E9-BD90-48FC7057EA6A}"/>
              </c:ext>
            </c:extLst>
          </c:dPt>
          <c:dPt>
            <c:idx val="38"/>
            <c:bubble3D val="0"/>
            <c:extLst>
              <c:ext xmlns:c16="http://schemas.microsoft.com/office/drawing/2014/chart" uri="{C3380CC4-5D6E-409C-BE32-E72D297353CC}">
                <c16:uniqueId val="{00000026-0E82-43E9-BD90-48FC7057EA6A}"/>
              </c:ext>
            </c:extLst>
          </c:dPt>
          <c:dPt>
            <c:idx val="39"/>
            <c:bubble3D val="0"/>
            <c:extLst>
              <c:ext xmlns:c16="http://schemas.microsoft.com/office/drawing/2014/chart" uri="{C3380CC4-5D6E-409C-BE32-E72D297353CC}">
                <c16:uniqueId val="{00000027-0E82-43E9-BD90-48FC7057EA6A}"/>
              </c:ext>
            </c:extLst>
          </c:dPt>
          <c:dPt>
            <c:idx val="40"/>
            <c:bubble3D val="0"/>
            <c:extLst>
              <c:ext xmlns:c16="http://schemas.microsoft.com/office/drawing/2014/chart" uri="{C3380CC4-5D6E-409C-BE32-E72D297353CC}">
                <c16:uniqueId val="{00000028-0E82-43E9-BD90-48FC7057EA6A}"/>
              </c:ext>
            </c:extLst>
          </c:dPt>
          <c:dPt>
            <c:idx val="41"/>
            <c:bubble3D val="0"/>
            <c:extLst>
              <c:ext xmlns:c16="http://schemas.microsoft.com/office/drawing/2014/chart" uri="{C3380CC4-5D6E-409C-BE32-E72D297353CC}">
                <c16:uniqueId val="{00000029-0E82-43E9-BD90-48FC7057EA6A}"/>
              </c:ext>
            </c:extLst>
          </c:dPt>
          <c:dPt>
            <c:idx val="42"/>
            <c:bubble3D val="0"/>
            <c:extLst>
              <c:ext xmlns:c16="http://schemas.microsoft.com/office/drawing/2014/chart" uri="{C3380CC4-5D6E-409C-BE32-E72D297353CC}">
                <c16:uniqueId val="{0000002A-0E82-43E9-BD90-48FC7057EA6A}"/>
              </c:ext>
            </c:extLst>
          </c:dPt>
          <c:dPt>
            <c:idx val="43"/>
            <c:bubble3D val="0"/>
            <c:extLst>
              <c:ext xmlns:c16="http://schemas.microsoft.com/office/drawing/2014/chart" uri="{C3380CC4-5D6E-409C-BE32-E72D297353CC}">
                <c16:uniqueId val="{0000002B-0E82-43E9-BD90-48FC7057EA6A}"/>
              </c:ext>
            </c:extLst>
          </c:dPt>
          <c:dPt>
            <c:idx val="44"/>
            <c:bubble3D val="0"/>
            <c:extLst>
              <c:ext xmlns:c16="http://schemas.microsoft.com/office/drawing/2014/chart" uri="{C3380CC4-5D6E-409C-BE32-E72D297353CC}">
                <c16:uniqueId val="{0000002C-0E82-43E9-BD90-48FC7057EA6A}"/>
              </c:ext>
            </c:extLst>
          </c:dPt>
          <c:dPt>
            <c:idx val="45"/>
            <c:bubble3D val="0"/>
            <c:extLst>
              <c:ext xmlns:c16="http://schemas.microsoft.com/office/drawing/2014/chart" uri="{C3380CC4-5D6E-409C-BE32-E72D297353CC}">
                <c16:uniqueId val="{0000002D-0E82-43E9-BD90-48FC7057EA6A}"/>
              </c:ext>
            </c:extLst>
          </c:dPt>
          <c:dPt>
            <c:idx val="46"/>
            <c:bubble3D val="0"/>
            <c:extLst>
              <c:ext xmlns:c16="http://schemas.microsoft.com/office/drawing/2014/chart" uri="{C3380CC4-5D6E-409C-BE32-E72D297353CC}">
                <c16:uniqueId val="{0000002E-0E82-43E9-BD90-48FC7057EA6A}"/>
              </c:ext>
            </c:extLst>
          </c:dPt>
          <c:dPt>
            <c:idx val="47"/>
            <c:bubble3D val="0"/>
            <c:extLst>
              <c:ext xmlns:c16="http://schemas.microsoft.com/office/drawing/2014/chart" uri="{C3380CC4-5D6E-409C-BE32-E72D297353CC}">
                <c16:uniqueId val="{0000002F-0E82-43E9-BD90-48FC7057EA6A}"/>
              </c:ext>
            </c:extLst>
          </c:dPt>
          <c:dPt>
            <c:idx val="48"/>
            <c:bubble3D val="0"/>
            <c:extLst>
              <c:ext xmlns:c16="http://schemas.microsoft.com/office/drawing/2014/chart" uri="{C3380CC4-5D6E-409C-BE32-E72D297353CC}">
                <c16:uniqueId val="{00000030-0E82-43E9-BD90-48FC7057EA6A}"/>
              </c:ext>
            </c:extLst>
          </c:dPt>
          <c:dPt>
            <c:idx val="49"/>
            <c:bubble3D val="0"/>
            <c:extLst>
              <c:ext xmlns:c16="http://schemas.microsoft.com/office/drawing/2014/chart" uri="{C3380CC4-5D6E-409C-BE32-E72D297353CC}">
                <c16:uniqueId val="{00000031-0E82-43E9-BD90-48FC7057EA6A}"/>
              </c:ext>
            </c:extLst>
          </c:dPt>
          <c:dPt>
            <c:idx val="50"/>
            <c:bubble3D val="0"/>
            <c:extLst>
              <c:ext xmlns:c16="http://schemas.microsoft.com/office/drawing/2014/chart" uri="{C3380CC4-5D6E-409C-BE32-E72D297353CC}">
                <c16:uniqueId val="{00000032-0E82-43E9-BD90-48FC7057EA6A}"/>
              </c:ext>
            </c:extLst>
          </c:dPt>
          <c:dPt>
            <c:idx val="51"/>
            <c:bubble3D val="0"/>
            <c:extLst>
              <c:ext xmlns:c16="http://schemas.microsoft.com/office/drawing/2014/chart" uri="{C3380CC4-5D6E-409C-BE32-E72D297353CC}">
                <c16:uniqueId val="{00000033-0E82-43E9-BD90-48FC7057EA6A}"/>
              </c:ext>
            </c:extLst>
          </c:dPt>
          <c:dPt>
            <c:idx val="52"/>
            <c:bubble3D val="0"/>
            <c:extLst>
              <c:ext xmlns:c16="http://schemas.microsoft.com/office/drawing/2014/chart" uri="{C3380CC4-5D6E-409C-BE32-E72D297353CC}">
                <c16:uniqueId val="{00000034-0E82-43E9-BD90-48FC7057EA6A}"/>
              </c:ext>
            </c:extLst>
          </c:dPt>
          <c:dPt>
            <c:idx val="53"/>
            <c:bubble3D val="0"/>
            <c:extLst>
              <c:ext xmlns:c16="http://schemas.microsoft.com/office/drawing/2014/chart" uri="{C3380CC4-5D6E-409C-BE32-E72D297353CC}">
                <c16:uniqueId val="{00000035-0E82-43E9-BD90-48FC7057EA6A}"/>
              </c:ext>
            </c:extLst>
          </c:dPt>
          <c:dPt>
            <c:idx val="54"/>
            <c:bubble3D val="0"/>
            <c:extLst>
              <c:ext xmlns:c16="http://schemas.microsoft.com/office/drawing/2014/chart" uri="{C3380CC4-5D6E-409C-BE32-E72D297353CC}">
                <c16:uniqueId val="{00000036-0E82-43E9-BD90-48FC7057EA6A}"/>
              </c:ext>
            </c:extLst>
          </c:dPt>
          <c:dPt>
            <c:idx val="55"/>
            <c:bubble3D val="0"/>
            <c:extLst>
              <c:ext xmlns:c16="http://schemas.microsoft.com/office/drawing/2014/chart" uri="{C3380CC4-5D6E-409C-BE32-E72D297353CC}">
                <c16:uniqueId val="{00000037-0E82-43E9-BD90-48FC7057EA6A}"/>
              </c:ext>
            </c:extLst>
          </c:dPt>
          <c:dPt>
            <c:idx val="56"/>
            <c:bubble3D val="0"/>
            <c:extLst>
              <c:ext xmlns:c16="http://schemas.microsoft.com/office/drawing/2014/chart" uri="{C3380CC4-5D6E-409C-BE32-E72D297353CC}">
                <c16:uniqueId val="{00000038-0E82-43E9-BD90-48FC7057EA6A}"/>
              </c:ext>
            </c:extLst>
          </c:dPt>
          <c:dPt>
            <c:idx val="59"/>
            <c:bubble3D val="0"/>
            <c:extLst>
              <c:ext xmlns:c16="http://schemas.microsoft.com/office/drawing/2014/chart" uri="{C3380CC4-5D6E-409C-BE32-E72D297353CC}">
                <c16:uniqueId val="{00000039-0E82-43E9-BD90-48FC7057EA6A}"/>
              </c:ext>
            </c:extLst>
          </c:dPt>
          <c:dPt>
            <c:idx val="60"/>
            <c:bubble3D val="0"/>
            <c:extLst>
              <c:ext xmlns:c16="http://schemas.microsoft.com/office/drawing/2014/chart" uri="{C3380CC4-5D6E-409C-BE32-E72D297353CC}">
                <c16:uniqueId val="{0000003A-0E82-43E9-BD90-48FC7057EA6A}"/>
              </c:ext>
            </c:extLst>
          </c:dPt>
          <c:dPt>
            <c:idx val="66"/>
            <c:bubble3D val="0"/>
            <c:extLst>
              <c:ext xmlns:c16="http://schemas.microsoft.com/office/drawing/2014/chart" uri="{C3380CC4-5D6E-409C-BE32-E72D297353CC}">
                <c16:uniqueId val="{0000003B-0E82-43E9-BD90-48FC7057EA6A}"/>
              </c:ext>
            </c:extLst>
          </c:dPt>
          <c:dPt>
            <c:idx val="71"/>
            <c:bubble3D val="0"/>
            <c:extLst>
              <c:ext xmlns:c16="http://schemas.microsoft.com/office/drawing/2014/chart" uri="{C3380CC4-5D6E-409C-BE32-E72D297353CC}">
                <c16:uniqueId val="{0000003C-0E82-43E9-BD90-48FC7057EA6A}"/>
              </c:ext>
            </c:extLst>
          </c:dPt>
          <c:dPt>
            <c:idx val="72"/>
            <c:bubble3D val="0"/>
            <c:extLst>
              <c:ext xmlns:c16="http://schemas.microsoft.com/office/drawing/2014/chart" uri="{C3380CC4-5D6E-409C-BE32-E72D297353CC}">
                <c16:uniqueId val="{0000003D-0E82-43E9-BD90-48FC7057EA6A}"/>
              </c:ext>
            </c:extLst>
          </c:dPt>
          <c:dPt>
            <c:idx val="78"/>
            <c:bubble3D val="0"/>
            <c:extLst>
              <c:ext xmlns:c16="http://schemas.microsoft.com/office/drawing/2014/chart" uri="{C3380CC4-5D6E-409C-BE32-E72D297353CC}">
                <c16:uniqueId val="{0000003E-0E82-43E9-BD90-48FC7057EA6A}"/>
              </c:ext>
            </c:extLst>
          </c:dPt>
          <c:dLbls>
            <c:dLbl>
              <c:idx val="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82-43E9-BD90-48FC7057EA6A}"/>
                </c:ext>
              </c:extLst>
            </c:dLbl>
            <c:dLbl>
              <c:idx val="1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82-43E9-BD90-48FC7057EA6A}"/>
                </c:ext>
              </c:extLst>
            </c:dLbl>
            <c:dLbl>
              <c:idx val="3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E82-43E9-BD90-48FC7057EA6A}"/>
                </c:ext>
              </c:extLst>
            </c:dLbl>
            <c:dLbl>
              <c:idx val="4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E82-43E9-BD90-48FC7057EA6A}"/>
                </c:ext>
              </c:extLst>
            </c:dLbl>
            <c:dLbl>
              <c:idx val="5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E82-43E9-BD90-48FC7057EA6A}"/>
                </c:ext>
              </c:extLst>
            </c:dLbl>
            <c:dLbl>
              <c:idx val="6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E82-43E9-BD90-48FC7057EA6A}"/>
                </c:ext>
              </c:extLst>
            </c:dLbl>
            <c:dLbl>
              <c:idx val="7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E82-43E9-BD90-48FC7057EA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'F66-67'!$A$7:$B$85</c:f>
              <c:multiLvlStrCache>
                <c:ptCount val="7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lvl>
                <c:lvl>
                  <c:pt idx="0">
                    <c:v>2017</c:v>
                  </c:pt>
                  <c:pt idx="12">
                    <c:v>2018</c:v>
                  </c:pt>
                  <c:pt idx="24">
                    <c:v>2019</c:v>
                  </c:pt>
                  <c:pt idx="36">
                    <c:v>2020</c:v>
                  </c:pt>
                  <c:pt idx="48">
                    <c:v>2021</c:v>
                  </c:pt>
                  <c:pt idx="60">
                    <c:v>2022</c:v>
                  </c:pt>
                  <c:pt idx="72">
                    <c:v>2023</c:v>
                  </c:pt>
                </c:lvl>
              </c:multiLvlStrCache>
            </c:multiLvlStrRef>
          </c:cat>
          <c:val>
            <c:numRef>
              <c:f>'F66-67'!$G$7:$G$85</c:f>
              <c:numCache>
                <c:formatCode>0.00</c:formatCode>
                <c:ptCount val="79"/>
                <c:pt idx="0">
                  <c:v>22.649808108499101</c:v>
                </c:pt>
                <c:pt idx="1">
                  <c:v>22.503317725180999</c:v>
                </c:pt>
                <c:pt idx="2">
                  <c:v>22.244284223934901</c:v>
                </c:pt>
                <c:pt idx="3">
                  <c:v>22.218604302227199</c:v>
                </c:pt>
                <c:pt idx="4">
                  <c:v>22.086569726285202</c:v>
                </c:pt>
                <c:pt idx="5">
                  <c:v>21.866505018821901</c:v>
                </c:pt>
                <c:pt idx="6">
                  <c:v>21.6616179220051</c:v>
                </c:pt>
                <c:pt idx="7">
                  <c:v>21.6407329900977</c:v>
                </c:pt>
                <c:pt idx="8">
                  <c:v>21.8726007048075</c:v>
                </c:pt>
                <c:pt idx="9">
                  <c:v>21.907049538654199</c:v>
                </c:pt>
                <c:pt idx="10">
                  <c:v>21.788195830150901</c:v>
                </c:pt>
                <c:pt idx="11">
                  <c:v>21.8543618008434</c:v>
                </c:pt>
                <c:pt idx="12">
                  <c:v>22.540382535835199</c:v>
                </c:pt>
                <c:pt idx="13">
                  <c:v>23.492582108769099</c:v>
                </c:pt>
                <c:pt idx="14">
                  <c:v>23.733856236070501</c:v>
                </c:pt>
                <c:pt idx="15">
                  <c:v>23.9289177452623</c:v>
                </c:pt>
                <c:pt idx="16">
                  <c:v>24.273726353088399</c:v>
                </c:pt>
                <c:pt idx="17">
                  <c:v>24.556344240871699</c:v>
                </c:pt>
                <c:pt idx="18">
                  <c:v>24.783533368641798</c:v>
                </c:pt>
                <c:pt idx="19">
                  <c:v>25.171321754177999</c:v>
                </c:pt>
                <c:pt idx="20">
                  <c:v>25.397049412301499</c:v>
                </c:pt>
                <c:pt idx="21">
                  <c:v>25.5800278772731</c:v>
                </c:pt>
                <c:pt idx="22">
                  <c:v>25.4180714251304</c:v>
                </c:pt>
                <c:pt idx="23">
                  <c:v>24.950779741609299</c:v>
                </c:pt>
                <c:pt idx="24">
                  <c:v>24.856208344900999</c:v>
                </c:pt>
                <c:pt idx="25">
                  <c:v>25.373440752711399</c:v>
                </c:pt>
                <c:pt idx="26">
                  <c:v>25.865042802599799</c:v>
                </c:pt>
                <c:pt idx="27">
                  <c:v>25.7075291799895</c:v>
                </c:pt>
                <c:pt idx="28">
                  <c:v>25.7848816268693</c:v>
                </c:pt>
                <c:pt idx="29">
                  <c:v>25.591084848710199</c:v>
                </c:pt>
                <c:pt idx="30">
                  <c:v>25.507527921550398</c:v>
                </c:pt>
                <c:pt idx="31">
                  <c:v>25.336673811189101</c:v>
                </c:pt>
                <c:pt idx="32">
                  <c:v>25.246803103444201</c:v>
                </c:pt>
                <c:pt idx="33">
                  <c:v>25.086172205446601</c:v>
                </c:pt>
                <c:pt idx="34">
                  <c:v>24.873281340119501</c:v>
                </c:pt>
                <c:pt idx="35">
                  <c:v>24.8995768599064</c:v>
                </c:pt>
                <c:pt idx="36">
                  <c:v>24.906487156670199</c:v>
                </c:pt>
                <c:pt idx="37">
                  <c:v>24.621358804491798</c:v>
                </c:pt>
                <c:pt idx="38">
                  <c:v>22.925102678929999</c:v>
                </c:pt>
                <c:pt idx="39">
                  <c:v>19.5106223666948</c:v>
                </c:pt>
                <c:pt idx="40">
                  <c:v>20.670827102137999</c:v>
                </c:pt>
                <c:pt idx="41">
                  <c:v>22.174275916999701</c:v>
                </c:pt>
                <c:pt idx="42">
                  <c:v>23.2473359870717</c:v>
                </c:pt>
                <c:pt idx="43">
                  <c:v>23.1136165368173</c:v>
                </c:pt>
                <c:pt idx="44">
                  <c:v>22.897641335817401</c:v>
                </c:pt>
                <c:pt idx="45">
                  <c:v>22.5557316125862</c:v>
                </c:pt>
                <c:pt idx="46">
                  <c:v>21.656754030644102</c:v>
                </c:pt>
                <c:pt idx="47">
                  <c:v>21.742817022682399</c:v>
                </c:pt>
                <c:pt idx="48">
                  <c:v>22.6872599211049</c:v>
                </c:pt>
                <c:pt idx="49">
                  <c:v>23.4733588527018</c:v>
                </c:pt>
                <c:pt idx="50">
                  <c:v>23.8442652263758</c:v>
                </c:pt>
                <c:pt idx="51">
                  <c:v>23.805992125258101</c:v>
                </c:pt>
                <c:pt idx="52">
                  <c:v>23.818909486696398</c:v>
                </c:pt>
                <c:pt idx="53">
                  <c:v>23.695125154896299</c:v>
                </c:pt>
                <c:pt idx="54">
                  <c:v>23.4625198107431</c:v>
                </c:pt>
                <c:pt idx="55">
                  <c:v>23.327147821514799</c:v>
                </c:pt>
                <c:pt idx="56">
                  <c:v>23.0979054735269</c:v>
                </c:pt>
                <c:pt idx="57">
                  <c:v>22.8087482644674</c:v>
                </c:pt>
                <c:pt idx="58">
                  <c:v>22.525680849369198</c:v>
                </c:pt>
                <c:pt idx="59">
                  <c:v>22.818393072847002</c:v>
                </c:pt>
                <c:pt idx="60">
                  <c:v>23.1142015390189</c:v>
                </c:pt>
                <c:pt idx="61">
                  <c:v>23.115599394649099</c:v>
                </c:pt>
                <c:pt idx="62">
                  <c:v>23.4915988350728</c:v>
                </c:pt>
                <c:pt idx="63">
                  <c:v>23.601253859192799</c:v>
                </c:pt>
                <c:pt idx="64">
                  <c:v>23.780131964510101</c:v>
                </c:pt>
                <c:pt idx="65">
                  <c:v>23.840525724957299</c:v>
                </c:pt>
                <c:pt idx="66">
                  <c:v>23.6192434611865</c:v>
                </c:pt>
                <c:pt idx="67">
                  <c:v>23.4292992467083</c:v>
                </c:pt>
                <c:pt idx="68">
                  <c:v>22.935692435255</c:v>
                </c:pt>
                <c:pt idx="69">
                  <c:v>23.048329305566099</c:v>
                </c:pt>
                <c:pt idx="70">
                  <c:v>22.872693369582699</c:v>
                </c:pt>
                <c:pt idx="71">
                  <c:v>22.499685297298001</c:v>
                </c:pt>
                <c:pt idx="72">
                  <c:v>22.588476747679099</c:v>
                </c:pt>
                <c:pt idx="73">
                  <c:v>22.530334786623399</c:v>
                </c:pt>
                <c:pt idx="74">
                  <c:v>22.601467783845901</c:v>
                </c:pt>
                <c:pt idx="75">
                  <c:v>22.716915036424101</c:v>
                </c:pt>
                <c:pt idx="76">
                  <c:v>22.529669338407899</c:v>
                </c:pt>
                <c:pt idx="77">
                  <c:v>22.558923226748998</c:v>
                </c:pt>
                <c:pt idx="78">
                  <c:v>22.6446760102667</c:v>
                </c:pt>
              </c:numCache>
            </c:numRef>
          </c:val>
          <c:smooth val="0"/>
          <c:extLst>
            <c:ext xmlns:c16="http://schemas.microsoft.com/office/drawing/2014/chart" uri="{C3380CC4-5D6E-409C-BE32-E72D297353CC}">
              <c16:uniqueId val="{0000003F-0E82-43E9-BD90-48FC7057EA6A}"/>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0E82-43E9-BD90-48FC7057EA6A}"/>
              </c:ext>
            </c:extLst>
          </c:dPt>
          <c:dPt>
            <c:idx val="1"/>
            <c:bubble3D val="0"/>
            <c:extLst>
              <c:ext xmlns:c16="http://schemas.microsoft.com/office/drawing/2014/chart" uri="{C3380CC4-5D6E-409C-BE32-E72D297353CC}">
                <c16:uniqueId val="{00000041-0E82-43E9-BD90-48FC7057EA6A}"/>
              </c:ext>
            </c:extLst>
          </c:dPt>
          <c:dPt>
            <c:idx val="2"/>
            <c:bubble3D val="0"/>
            <c:extLst>
              <c:ext xmlns:c16="http://schemas.microsoft.com/office/drawing/2014/chart" uri="{C3380CC4-5D6E-409C-BE32-E72D297353CC}">
                <c16:uniqueId val="{00000042-0E82-43E9-BD90-48FC7057EA6A}"/>
              </c:ext>
            </c:extLst>
          </c:dPt>
          <c:dPt>
            <c:idx val="3"/>
            <c:bubble3D val="0"/>
            <c:extLst>
              <c:ext xmlns:c16="http://schemas.microsoft.com/office/drawing/2014/chart" uri="{C3380CC4-5D6E-409C-BE32-E72D297353CC}">
                <c16:uniqueId val="{00000043-0E82-43E9-BD90-48FC7057EA6A}"/>
              </c:ext>
            </c:extLst>
          </c:dPt>
          <c:dPt>
            <c:idx val="4"/>
            <c:bubble3D val="0"/>
            <c:extLst>
              <c:ext xmlns:c16="http://schemas.microsoft.com/office/drawing/2014/chart" uri="{C3380CC4-5D6E-409C-BE32-E72D297353CC}">
                <c16:uniqueId val="{00000044-0E82-43E9-BD90-48FC7057EA6A}"/>
              </c:ext>
            </c:extLst>
          </c:dPt>
          <c:dPt>
            <c:idx val="5"/>
            <c:bubble3D val="0"/>
            <c:extLst>
              <c:ext xmlns:c16="http://schemas.microsoft.com/office/drawing/2014/chart" uri="{C3380CC4-5D6E-409C-BE32-E72D297353CC}">
                <c16:uniqueId val="{00000045-0E82-43E9-BD90-48FC7057EA6A}"/>
              </c:ext>
            </c:extLst>
          </c:dPt>
          <c:dPt>
            <c:idx val="6"/>
            <c:bubble3D val="0"/>
            <c:extLst>
              <c:ext xmlns:c16="http://schemas.microsoft.com/office/drawing/2014/chart" uri="{C3380CC4-5D6E-409C-BE32-E72D297353CC}">
                <c16:uniqueId val="{00000046-0E82-43E9-BD90-48FC7057EA6A}"/>
              </c:ext>
            </c:extLst>
          </c:dPt>
          <c:dPt>
            <c:idx val="7"/>
            <c:bubble3D val="0"/>
            <c:extLst>
              <c:ext xmlns:c16="http://schemas.microsoft.com/office/drawing/2014/chart" uri="{C3380CC4-5D6E-409C-BE32-E72D297353CC}">
                <c16:uniqueId val="{00000047-0E82-43E9-BD90-48FC7057EA6A}"/>
              </c:ext>
            </c:extLst>
          </c:dPt>
          <c:dPt>
            <c:idx val="8"/>
            <c:bubble3D val="0"/>
            <c:extLst>
              <c:ext xmlns:c16="http://schemas.microsoft.com/office/drawing/2014/chart" uri="{C3380CC4-5D6E-409C-BE32-E72D297353CC}">
                <c16:uniqueId val="{00000048-0E82-43E9-BD90-48FC7057EA6A}"/>
              </c:ext>
            </c:extLst>
          </c:dPt>
          <c:dPt>
            <c:idx val="9"/>
            <c:bubble3D val="0"/>
            <c:extLst>
              <c:ext xmlns:c16="http://schemas.microsoft.com/office/drawing/2014/chart" uri="{C3380CC4-5D6E-409C-BE32-E72D297353CC}">
                <c16:uniqueId val="{00000049-0E82-43E9-BD90-48FC7057EA6A}"/>
              </c:ext>
            </c:extLst>
          </c:dPt>
          <c:dPt>
            <c:idx val="10"/>
            <c:bubble3D val="0"/>
            <c:extLst>
              <c:ext xmlns:c16="http://schemas.microsoft.com/office/drawing/2014/chart" uri="{C3380CC4-5D6E-409C-BE32-E72D297353CC}">
                <c16:uniqueId val="{0000004A-0E82-43E9-BD90-48FC7057EA6A}"/>
              </c:ext>
            </c:extLst>
          </c:dPt>
          <c:dPt>
            <c:idx val="11"/>
            <c:bubble3D val="0"/>
            <c:extLst>
              <c:ext xmlns:c16="http://schemas.microsoft.com/office/drawing/2014/chart" uri="{C3380CC4-5D6E-409C-BE32-E72D297353CC}">
                <c16:uniqueId val="{0000004B-0E82-43E9-BD90-48FC7057EA6A}"/>
              </c:ext>
            </c:extLst>
          </c:dPt>
          <c:dPt>
            <c:idx val="12"/>
            <c:bubble3D val="0"/>
            <c:extLst>
              <c:ext xmlns:c16="http://schemas.microsoft.com/office/drawing/2014/chart" uri="{C3380CC4-5D6E-409C-BE32-E72D297353CC}">
                <c16:uniqueId val="{0000004C-0E82-43E9-BD90-48FC7057EA6A}"/>
              </c:ext>
            </c:extLst>
          </c:dPt>
          <c:dPt>
            <c:idx val="13"/>
            <c:bubble3D val="0"/>
            <c:extLst>
              <c:ext xmlns:c16="http://schemas.microsoft.com/office/drawing/2014/chart" uri="{C3380CC4-5D6E-409C-BE32-E72D297353CC}">
                <c16:uniqueId val="{0000004D-0E82-43E9-BD90-48FC7057EA6A}"/>
              </c:ext>
            </c:extLst>
          </c:dPt>
          <c:dPt>
            <c:idx val="14"/>
            <c:bubble3D val="0"/>
            <c:extLst>
              <c:ext xmlns:c16="http://schemas.microsoft.com/office/drawing/2014/chart" uri="{C3380CC4-5D6E-409C-BE32-E72D297353CC}">
                <c16:uniqueId val="{0000004E-0E82-43E9-BD90-48FC7057EA6A}"/>
              </c:ext>
            </c:extLst>
          </c:dPt>
          <c:dPt>
            <c:idx val="15"/>
            <c:bubble3D val="0"/>
            <c:extLst>
              <c:ext xmlns:c16="http://schemas.microsoft.com/office/drawing/2014/chart" uri="{C3380CC4-5D6E-409C-BE32-E72D297353CC}">
                <c16:uniqueId val="{0000004F-0E82-43E9-BD90-48FC7057EA6A}"/>
              </c:ext>
            </c:extLst>
          </c:dPt>
          <c:dPt>
            <c:idx val="16"/>
            <c:bubble3D val="0"/>
            <c:extLst>
              <c:ext xmlns:c16="http://schemas.microsoft.com/office/drawing/2014/chart" uri="{C3380CC4-5D6E-409C-BE32-E72D297353CC}">
                <c16:uniqueId val="{00000050-0E82-43E9-BD90-48FC7057EA6A}"/>
              </c:ext>
            </c:extLst>
          </c:dPt>
          <c:dPt>
            <c:idx val="17"/>
            <c:bubble3D val="0"/>
            <c:extLst>
              <c:ext xmlns:c16="http://schemas.microsoft.com/office/drawing/2014/chart" uri="{C3380CC4-5D6E-409C-BE32-E72D297353CC}">
                <c16:uniqueId val="{00000051-0E82-43E9-BD90-48FC7057EA6A}"/>
              </c:ext>
            </c:extLst>
          </c:dPt>
          <c:dPt>
            <c:idx val="18"/>
            <c:bubble3D val="0"/>
            <c:extLst>
              <c:ext xmlns:c16="http://schemas.microsoft.com/office/drawing/2014/chart" uri="{C3380CC4-5D6E-409C-BE32-E72D297353CC}">
                <c16:uniqueId val="{00000052-0E82-43E9-BD90-48FC7057EA6A}"/>
              </c:ext>
            </c:extLst>
          </c:dPt>
          <c:dPt>
            <c:idx val="19"/>
            <c:bubble3D val="0"/>
            <c:extLst>
              <c:ext xmlns:c16="http://schemas.microsoft.com/office/drawing/2014/chart" uri="{C3380CC4-5D6E-409C-BE32-E72D297353CC}">
                <c16:uniqueId val="{00000053-0E82-43E9-BD90-48FC7057EA6A}"/>
              </c:ext>
            </c:extLst>
          </c:dPt>
          <c:dPt>
            <c:idx val="20"/>
            <c:bubble3D val="0"/>
            <c:extLst>
              <c:ext xmlns:c16="http://schemas.microsoft.com/office/drawing/2014/chart" uri="{C3380CC4-5D6E-409C-BE32-E72D297353CC}">
                <c16:uniqueId val="{00000054-0E82-43E9-BD90-48FC7057EA6A}"/>
              </c:ext>
            </c:extLst>
          </c:dPt>
          <c:dPt>
            <c:idx val="21"/>
            <c:bubble3D val="0"/>
            <c:extLst>
              <c:ext xmlns:c16="http://schemas.microsoft.com/office/drawing/2014/chart" uri="{C3380CC4-5D6E-409C-BE32-E72D297353CC}">
                <c16:uniqueId val="{00000055-0E82-43E9-BD90-48FC7057EA6A}"/>
              </c:ext>
            </c:extLst>
          </c:dPt>
          <c:dPt>
            <c:idx val="22"/>
            <c:bubble3D val="0"/>
            <c:extLst>
              <c:ext xmlns:c16="http://schemas.microsoft.com/office/drawing/2014/chart" uri="{C3380CC4-5D6E-409C-BE32-E72D297353CC}">
                <c16:uniqueId val="{00000056-0E82-43E9-BD90-48FC7057EA6A}"/>
              </c:ext>
            </c:extLst>
          </c:dPt>
          <c:dPt>
            <c:idx val="23"/>
            <c:bubble3D val="0"/>
            <c:extLst>
              <c:ext xmlns:c16="http://schemas.microsoft.com/office/drawing/2014/chart" uri="{C3380CC4-5D6E-409C-BE32-E72D297353CC}">
                <c16:uniqueId val="{00000057-0E82-43E9-BD90-48FC7057EA6A}"/>
              </c:ext>
            </c:extLst>
          </c:dPt>
          <c:dPt>
            <c:idx val="24"/>
            <c:bubble3D val="0"/>
            <c:extLst>
              <c:ext xmlns:c16="http://schemas.microsoft.com/office/drawing/2014/chart" uri="{C3380CC4-5D6E-409C-BE32-E72D297353CC}">
                <c16:uniqueId val="{00000058-0E82-43E9-BD90-48FC7057EA6A}"/>
              </c:ext>
            </c:extLst>
          </c:dPt>
          <c:dPt>
            <c:idx val="25"/>
            <c:bubble3D val="0"/>
            <c:extLst>
              <c:ext xmlns:c16="http://schemas.microsoft.com/office/drawing/2014/chart" uri="{C3380CC4-5D6E-409C-BE32-E72D297353CC}">
                <c16:uniqueId val="{00000059-0E82-43E9-BD90-48FC7057EA6A}"/>
              </c:ext>
            </c:extLst>
          </c:dPt>
          <c:dPt>
            <c:idx val="26"/>
            <c:bubble3D val="0"/>
            <c:extLst>
              <c:ext xmlns:c16="http://schemas.microsoft.com/office/drawing/2014/chart" uri="{C3380CC4-5D6E-409C-BE32-E72D297353CC}">
                <c16:uniqueId val="{0000005A-0E82-43E9-BD90-48FC7057EA6A}"/>
              </c:ext>
            </c:extLst>
          </c:dPt>
          <c:dPt>
            <c:idx val="27"/>
            <c:bubble3D val="0"/>
            <c:extLst>
              <c:ext xmlns:c16="http://schemas.microsoft.com/office/drawing/2014/chart" uri="{C3380CC4-5D6E-409C-BE32-E72D297353CC}">
                <c16:uniqueId val="{0000005B-0E82-43E9-BD90-48FC7057EA6A}"/>
              </c:ext>
            </c:extLst>
          </c:dPt>
          <c:dPt>
            <c:idx val="28"/>
            <c:bubble3D val="0"/>
            <c:extLst>
              <c:ext xmlns:c16="http://schemas.microsoft.com/office/drawing/2014/chart" uri="{C3380CC4-5D6E-409C-BE32-E72D297353CC}">
                <c16:uniqueId val="{0000005C-0E82-43E9-BD90-48FC7057EA6A}"/>
              </c:ext>
            </c:extLst>
          </c:dPt>
          <c:dPt>
            <c:idx val="29"/>
            <c:bubble3D val="0"/>
            <c:extLst>
              <c:ext xmlns:c16="http://schemas.microsoft.com/office/drawing/2014/chart" uri="{C3380CC4-5D6E-409C-BE32-E72D297353CC}">
                <c16:uniqueId val="{0000005D-0E82-43E9-BD90-48FC7057EA6A}"/>
              </c:ext>
            </c:extLst>
          </c:dPt>
          <c:dPt>
            <c:idx val="30"/>
            <c:bubble3D val="0"/>
            <c:extLst>
              <c:ext xmlns:c16="http://schemas.microsoft.com/office/drawing/2014/chart" uri="{C3380CC4-5D6E-409C-BE32-E72D297353CC}">
                <c16:uniqueId val="{0000005E-0E82-43E9-BD90-48FC7057EA6A}"/>
              </c:ext>
            </c:extLst>
          </c:dPt>
          <c:dPt>
            <c:idx val="31"/>
            <c:bubble3D val="0"/>
            <c:extLst>
              <c:ext xmlns:c16="http://schemas.microsoft.com/office/drawing/2014/chart" uri="{C3380CC4-5D6E-409C-BE32-E72D297353CC}">
                <c16:uniqueId val="{0000005F-0E82-43E9-BD90-48FC7057EA6A}"/>
              </c:ext>
            </c:extLst>
          </c:dPt>
          <c:dPt>
            <c:idx val="32"/>
            <c:bubble3D val="0"/>
            <c:extLst>
              <c:ext xmlns:c16="http://schemas.microsoft.com/office/drawing/2014/chart" uri="{C3380CC4-5D6E-409C-BE32-E72D297353CC}">
                <c16:uniqueId val="{00000060-0E82-43E9-BD90-48FC7057EA6A}"/>
              </c:ext>
            </c:extLst>
          </c:dPt>
          <c:dPt>
            <c:idx val="33"/>
            <c:bubble3D val="0"/>
            <c:extLst>
              <c:ext xmlns:c16="http://schemas.microsoft.com/office/drawing/2014/chart" uri="{C3380CC4-5D6E-409C-BE32-E72D297353CC}">
                <c16:uniqueId val="{00000061-0E82-43E9-BD90-48FC7057EA6A}"/>
              </c:ext>
            </c:extLst>
          </c:dPt>
          <c:dPt>
            <c:idx val="34"/>
            <c:bubble3D val="0"/>
            <c:extLst>
              <c:ext xmlns:c16="http://schemas.microsoft.com/office/drawing/2014/chart" uri="{C3380CC4-5D6E-409C-BE32-E72D297353CC}">
                <c16:uniqueId val="{00000062-0E82-43E9-BD90-48FC7057EA6A}"/>
              </c:ext>
            </c:extLst>
          </c:dPt>
          <c:dPt>
            <c:idx val="35"/>
            <c:bubble3D val="0"/>
            <c:extLst>
              <c:ext xmlns:c16="http://schemas.microsoft.com/office/drawing/2014/chart" uri="{C3380CC4-5D6E-409C-BE32-E72D297353CC}">
                <c16:uniqueId val="{00000063-0E82-43E9-BD90-48FC7057EA6A}"/>
              </c:ext>
            </c:extLst>
          </c:dPt>
          <c:dPt>
            <c:idx val="36"/>
            <c:bubble3D val="0"/>
            <c:extLst>
              <c:ext xmlns:c16="http://schemas.microsoft.com/office/drawing/2014/chart" uri="{C3380CC4-5D6E-409C-BE32-E72D297353CC}">
                <c16:uniqueId val="{00000064-0E82-43E9-BD90-48FC7057EA6A}"/>
              </c:ext>
            </c:extLst>
          </c:dPt>
          <c:dPt>
            <c:idx val="37"/>
            <c:bubble3D val="0"/>
            <c:extLst>
              <c:ext xmlns:c16="http://schemas.microsoft.com/office/drawing/2014/chart" uri="{C3380CC4-5D6E-409C-BE32-E72D297353CC}">
                <c16:uniqueId val="{00000065-0E82-43E9-BD90-48FC7057EA6A}"/>
              </c:ext>
            </c:extLst>
          </c:dPt>
          <c:dPt>
            <c:idx val="38"/>
            <c:bubble3D val="0"/>
            <c:extLst>
              <c:ext xmlns:c16="http://schemas.microsoft.com/office/drawing/2014/chart" uri="{C3380CC4-5D6E-409C-BE32-E72D297353CC}">
                <c16:uniqueId val="{00000066-0E82-43E9-BD90-48FC7057EA6A}"/>
              </c:ext>
            </c:extLst>
          </c:dPt>
          <c:dPt>
            <c:idx val="39"/>
            <c:bubble3D val="0"/>
            <c:extLst>
              <c:ext xmlns:c16="http://schemas.microsoft.com/office/drawing/2014/chart" uri="{C3380CC4-5D6E-409C-BE32-E72D297353CC}">
                <c16:uniqueId val="{00000067-0E82-43E9-BD90-48FC7057EA6A}"/>
              </c:ext>
            </c:extLst>
          </c:dPt>
          <c:dPt>
            <c:idx val="40"/>
            <c:bubble3D val="0"/>
            <c:extLst>
              <c:ext xmlns:c16="http://schemas.microsoft.com/office/drawing/2014/chart" uri="{C3380CC4-5D6E-409C-BE32-E72D297353CC}">
                <c16:uniqueId val="{00000068-0E82-43E9-BD90-48FC7057EA6A}"/>
              </c:ext>
            </c:extLst>
          </c:dPt>
          <c:dPt>
            <c:idx val="41"/>
            <c:bubble3D val="0"/>
            <c:extLst>
              <c:ext xmlns:c16="http://schemas.microsoft.com/office/drawing/2014/chart" uri="{C3380CC4-5D6E-409C-BE32-E72D297353CC}">
                <c16:uniqueId val="{00000069-0E82-43E9-BD90-48FC7057EA6A}"/>
              </c:ext>
            </c:extLst>
          </c:dPt>
          <c:dPt>
            <c:idx val="42"/>
            <c:bubble3D val="0"/>
            <c:extLst>
              <c:ext xmlns:c16="http://schemas.microsoft.com/office/drawing/2014/chart" uri="{C3380CC4-5D6E-409C-BE32-E72D297353CC}">
                <c16:uniqueId val="{0000006A-0E82-43E9-BD90-48FC7057EA6A}"/>
              </c:ext>
            </c:extLst>
          </c:dPt>
          <c:dPt>
            <c:idx val="43"/>
            <c:bubble3D val="0"/>
            <c:extLst>
              <c:ext xmlns:c16="http://schemas.microsoft.com/office/drawing/2014/chart" uri="{C3380CC4-5D6E-409C-BE32-E72D297353CC}">
                <c16:uniqueId val="{0000006B-0E82-43E9-BD90-48FC7057EA6A}"/>
              </c:ext>
            </c:extLst>
          </c:dPt>
          <c:dPt>
            <c:idx val="44"/>
            <c:bubble3D val="0"/>
            <c:extLst>
              <c:ext xmlns:c16="http://schemas.microsoft.com/office/drawing/2014/chart" uri="{C3380CC4-5D6E-409C-BE32-E72D297353CC}">
                <c16:uniqueId val="{0000006C-0E82-43E9-BD90-48FC7057EA6A}"/>
              </c:ext>
            </c:extLst>
          </c:dPt>
          <c:dPt>
            <c:idx val="45"/>
            <c:bubble3D val="0"/>
            <c:extLst>
              <c:ext xmlns:c16="http://schemas.microsoft.com/office/drawing/2014/chart" uri="{C3380CC4-5D6E-409C-BE32-E72D297353CC}">
                <c16:uniqueId val="{0000006D-0E82-43E9-BD90-48FC7057EA6A}"/>
              </c:ext>
            </c:extLst>
          </c:dPt>
          <c:dPt>
            <c:idx val="46"/>
            <c:bubble3D val="0"/>
            <c:extLst>
              <c:ext xmlns:c16="http://schemas.microsoft.com/office/drawing/2014/chart" uri="{C3380CC4-5D6E-409C-BE32-E72D297353CC}">
                <c16:uniqueId val="{0000006E-0E82-43E9-BD90-48FC7057EA6A}"/>
              </c:ext>
            </c:extLst>
          </c:dPt>
          <c:dPt>
            <c:idx val="47"/>
            <c:bubble3D val="0"/>
            <c:extLst>
              <c:ext xmlns:c16="http://schemas.microsoft.com/office/drawing/2014/chart" uri="{C3380CC4-5D6E-409C-BE32-E72D297353CC}">
                <c16:uniqueId val="{0000006F-0E82-43E9-BD90-48FC7057EA6A}"/>
              </c:ext>
            </c:extLst>
          </c:dPt>
          <c:dPt>
            <c:idx val="48"/>
            <c:bubble3D val="0"/>
            <c:extLst>
              <c:ext xmlns:c16="http://schemas.microsoft.com/office/drawing/2014/chart" uri="{C3380CC4-5D6E-409C-BE32-E72D297353CC}">
                <c16:uniqueId val="{00000070-0E82-43E9-BD90-48FC7057EA6A}"/>
              </c:ext>
            </c:extLst>
          </c:dPt>
          <c:dPt>
            <c:idx val="49"/>
            <c:bubble3D val="0"/>
            <c:extLst>
              <c:ext xmlns:c16="http://schemas.microsoft.com/office/drawing/2014/chart" uri="{C3380CC4-5D6E-409C-BE32-E72D297353CC}">
                <c16:uniqueId val="{00000071-0E82-43E9-BD90-48FC7057EA6A}"/>
              </c:ext>
            </c:extLst>
          </c:dPt>
          <c:dPt>
            <c:idx val="50"/>
            <c:bubble3D val="0"/>
            <c:extLst>
              <c:ext xmlns:c16="http://schemas.microsoft.com/office/drawing/2014/chart" uri="{C3380CC4-5D6E-409C-BE32-E72D297353CC}">
                <c16:uniqueId val="{00000072-0E82-43E9-BD90-48FC7057EA6A}"/>
              </c:ext>
            </c:extLst>
          </c:dPt>
          <c:dPt>
            <c:idx val="51"/>
            <c:bubble3D val="0"/>
            <c:extLst>
              <c:ext xmlns:c16="http://schemas.microsoft.com/office/drawing/2014/chart" uri="{C3380CC4-5D6E-409C-BE32-E72D297353CC}">
                <c16:uniqueId val="{00000073-0E82-43E9-BD90-48FC7057EA6A}"/>
              </c:ext>
            </c:extLst>
          </c:dPt>
          <c:dPt>
            <c:idx val="52"/>
            <c:bubble3D val="0"/>
            <c:extLst>
              <c:ext xmlns:c16="http://schemas.microsoft.com/office/drawing/2014/chart" uri="{C3380CC4-5D6E-409C-BE32-E72D297353CC}">
                <c16:uniqueId val="{00000074-0E82-43E9-BD90-48FC7057EA6A}"/>
              </c:ext>
            </c:extLst>
          </c:dPt>
          <c:dPt>
            <c:idx val="53"/>
            <c:bubble3D val="0"/>
            <c:extLst>
              <c:ext xmlns:c16="http://schemas.microsoft.com/office/drawing/2014/chart" uri="{C3380CC4-5D6E-409C-BE32-E72D297353CC}">
                <c16:uniqueId val="{00000075-0E82-43E9-BD90-48FC7057EA6A}"/>
              </c:ext>
            </c:extLst>
          </c:dPt>
          <c:dPt>
            <c:idx val="54"/>
            <c:bubble3D val="0"/>
            <c:extLst>
              <c:ext xmlns:c16="http://schemas.microsoft.com/office/drawing/2014/chart" uri="{C3380CC4-5D6E-409C-BE32-E72D297353CC}">
                <c16:uniqueId val="{00000076-0E82-43E9-BD90-48FC7057EA6A}"/>
              </c:ext>
            </c:extLst>
          </c:dPt>
          <c:dPt>
            <c:idx val="55"/>
            <c:bubble3D val="0"/>
            <c:extLst>
              <c:ext xmlns:c16="http://schemas.microsoft.com/office/drawing/2014/chart" uri="{C3380CC4-5D6E-409C-BE32-E72D297353CC}">
                <c16:uniqueId val="{00000077-0E82-43E9-BD90-48FC7057EA6A}"/>
              </c:ext>
            </c:extLst>
          </c:dPt>
          <c:dPt>
            <c:idx val="56"/>
            <c:bubble3D val="0"/>
            <c:extLst>
              <c:ext xmlns:c16="http://schemas.microsoft.com/office/drawing/2014/chart" uri="{C3380CC4-5D6E-409C-BE32-E72D297353CC}">
                <c16:uniqueId val="{00000078-0E82-43E9-BD90-48FC7057EA6A}"/>
              </c:ext>
            </c:extLst>
          </c:dPt>
          <c:dPt>
            <c:idx val="59"/>
            <c:bubble3D val="0"/>
            <c:extLst>
              <c:ext xmlns:c16="http://schemas.microsoft.com/office/drawing/2014/chart" uri="{C3380CC4-5D6E-409C-BE32-E72D297353CC}">
                <c16:uniqueId val="{00000079-0E82-43E9-BD90-48FC7057EA6A}"/>
              </c:ext>
            </c:extLst>
          </c:dPt>
          <c:dPt>
            <c:idx val="60"/>
            <c:bubble3D val="0"/>
            <c:extLst>
              <c:ext xmlns:c16="http://schemas.microsoft.com/office/drawing/2014/chart" uri="{C3380CC4-5D6E-409C-BE32-E72D297353CC}">
                <c16:uniqueId val="{0000007A-0E82-43E9-BD90-48FC7057EA6A}"/>
              </c:ext>
            </c:extLst>
          </c:dPt>
          <c:dPt>
            <c:idx val="66"/>
            <c:bubble3D val="0"/>
            <c:extLst>
              <c:ext xmlns:c16="http://schemas.microsoft.com/office/drawing/2014/chart" uri="{C3380CC4-5D6E-409C-BE32-E72D297353CC}">
                <c16:uniqueId val="{0000007B-0E82-43E9-BD90-48FC7057EA6A}"/>
              </c:ext>
            </c:extLst>
          </c:dPt>
          <c:dPt>
            <c:idx val="71"/>
            <c:bubble3D val="0"/>
            <c:extLst>
              <c:ext xmlns:c16="http://schemas.microsoft.com/office/drawing/2014/chart" uri="{C3380CC4-5D6E-409C-BE32-E72D297353CC}">
                <c16:uniqueId val="{0000007C-0E82-43E9-BD90-48FC7057EA6A}"/>
              </c:ext>
            </c:extLst>
          </c:dPt>
          <c:dPt>
            <c:idx val="72"/>
            <c:bubble3D val="0"/>
            <c:extLst>
              <c:ext xmlns:c16="http://schemas.microsoft.com/office/drawing/2014/chart" uri="{C3380CC4-5D6E-409C-BE32-E72D297353CC}">
                <c16:uniqueId val="{0000007D-0E82-43E9-BD90-48FC7057EA6A}"/>
              </c:ext>
            </c:extLst>
          </c:dPt>
          <c:dPt>
            <c:idx val="78"/>
            <c:bubble3D val="0"/>
            <c:extLst>
              <c:ext xmlns:c16="http://schemas.microsoft.com/office/drawing/2014/chart" uri="{C3380CC4-5D6E-409C-BE32-E72D297353CC}">
                <c16:uniqueId val="{0000007E-0E82-43E9-BD90-48FC7057EA6A}"/>
              </c:ext>
            </c:extLst>
          </c:dPt>
          <c:dLbls>
            <c:dLbl>
              <c:idx val="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0E82-43E9-BD90-48FC7057EA6A}"/>
                </c:ext>
              </c:extLst>
            </c:dLbl>
            <c:dLbl>
              <c:idx val="1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0E82-43E9-BD90-48FC7057EA6A}"/>
                </c:ext>
              </c:extLst>
            </c:dLbl>
            <c:dLbl>
              <c:idx val="3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0E82-43E9-BD90-48FC7057EA6A}"/>
                </c:ext>
              </c:extLst>
            </c:dLbl>
            <c:dLbl>
              <c:idx val="4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0E82-43E9-BD90-48FC7057EA6A}"/>
                </c:ext>
              </c:extLst>
            </c:dLbl>
            <c:dLbl>
              <c:idx val="5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0E82-43E9-BD90-48FC7057EA6A}"/>
                </c:ext>
              </c:extLst>
            </c:dLbl>
            <c:dLbl>
              <c:idx val="6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0E82-43E9-BD90-48FC7057EA6A}"/>
                </c:ext>
              </c:extLst>
            </c:dLbl>
            <c:dLbl>
              <c:idx val="7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0E82-43E9-BD90-48FC7057EA6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'F66-67'!$H$7:$H$85</c:f>
              <c:numCache>
                <c:formatCode>0.00</c:formatCode>
                <c:ptCount val="79"/>
                <c:pt idx="0">
                  <c:v>22.028505578516</c:v>
                </c:pt>
                <c:pt idx="1">
                  <c:v>21.6910830115396</c:v>
                </c:pt>
                <c:pt idx="2">
                  <c:v>21.467414656978502</c:v>
                </c:pt>
                <c:pt idx="3">
                  <c:v>21.4329938133707</c:v>
                </c:pt>
                <c:pt idx="4">
                  <c:v>21.321629017012299</c:v>
                </c:pt>
                <c:pt idx="5">
                  <c:v>21.127621951376899</c:v>
                </c:pt>
                <c:pt idx="6">
                  <c:v>20.925839952263502</c:v>
                </c:pt>
                <c:pt idx="7">
                  <c:v>20.925460560573299</c:v>
                </c:pt>
                <c:pt idx="8">
                  <c:v>21.162968242020401</c:v>
                </c:pt>
                <c:pt idx="9">
                  <c:v>21.207277910060501</c:v>
                </c:pt>
                <c:pt idx="10">
                  <c:v>21.1230265078221</c:v>
                </c:pt>
                <c:pt idx="11">
                  <c:v>21.183351919386801</c:v>
                </c:pt>
                <c:pt idx="12">
                  <c:v>21.784967284339402</c:v>
                </c:pt>
                <c:pt idx="13">
                  <c:v>22.5404783562497</c:v>
                </c:pt>
                <c:pt idx="14">
                  <c:v>22.763587828860199</c:v>
                </c:pt>
                <c:pt idx="15">
                  <c:v>22.973864946653599</c:v>
                </c:pt>
                <c:pt idx="16">
                  <c:v>23.281420919765701</c:v>
                </c:pt>
                <c:pt idx="17">
                  <c:v>23.4595152441767</c:v>
                </c:pt>
                <c:pt idx="18">
                  <c:v>23.792926637849099</c:v>
                </c:pt>
                <c:pt idx="19">
                  <c:v>24.321169614555</c:v>
                </c:pt>
                <c:pt idx="20">
                  <c:v>24.547480695509901</c:v>
                </c:pt>
                <c:pt idx="21">
                  <c:v>24.676823143086899</c:v>
                </c:pt>
                <c:pt idx="22">
                  <c:v>24.437002108120598</c:v>
                </c:pt>
                <c:pt idx="23">
                  <c:v>23.891429841928701</c:v>
                </c:pt>
                <c:pt idx="24">
                  <c:v>23.510665868112099</c:v>
                </c:pt>
                <c:pt idx="25">
                  <c:v>24.0448361675708</c:v>
                </c:pt>
                <c:pt idx="26">
                  <c:v>24.578076655760398</c:v>
                </c:pt>
                <c:pt idx="27">
                  <c:v>24.2922284549613</c:v>
                </c:pt>
                <c:pt idx="28">
                  <c:v>24.263126024070498</c:v>
                </c:pt>
                <c:pt idx="29">
                  <c:v>24.107662462413</c:v>
                </c:pt>
                <c:pt idx="30">
                  <c:v>24.103381641208301</c:v>
                </c:pt>
                <c:pt idx="31">
                  <c:v>23.965486124986501</c:v>
                </c:pt>
                <c:pt idx="32">
                  <c:v>24.006675161452002</c:v>
                </c:pt>
                <c:pt idx="33">
                  <c:v>23.827422103532399</c:v>
                </c:pt>
                <c:pt idx="34">
                  <c:v>23.6272081635097</c:v>
                </c:pt>
                <c:pt idx="35">
                  <c:v>23.644237875957501</c:v>
                </c:pt>
                <c:pt idx="36">
                  <c:v>23.623143733704101</c:v>
                </c:pt>
                <c:pt idx="37">
                  <c:v>23.388476938062698</c:v>
                </c:pt>
                <c:pt idx="38">
                  <c:v>21.567406183089101</c:v>
                </c:pt>
                <c:pt idx="39">
                  <c:v>18.397265759164</c:v>
                </c:pt>
                <c:pt idx="40">
                  <c:v>19.7254096412791</c:v>
                </c:pt>
                <c:pt idx="41">
                  <c:v>21.3065007956782</c:v>
                </c:pt>
                <c:pt idx="42">
                  <c:v>22.303255535178</c:v>
                </c:pt>
                <c:pt idx="43">
                  <c:v>22.2158402158746</c:v>
                </c:pt>
                <c:pt idx="44">
                  <c:v>22.086905596776798</c:v>
                </c:pt>
                <c:pt idx="45">
                  <c:v>21.784138989874101</c:v>
                </c:pt>
                <c:pt idx="46">
                  <c:v>20.973610543762199</c:v>
                </c:pt>
                <c:pt idx="47">
                  <c:v>21.1203035750816</c:v>
                </c:pt>
                <c:pt idx="48">
                  <c:v>22.122019731260998</c:v>
                </c:pt>
                <c:pt idx="49">
                  <c:v>22.942614329914999</c:v>
                </c:pt>
                <c:pt idx="50">
                  <c:v>23.1638834103371</c:v>
                </c:pt>
                <c:pt idx="51">
                  <c:v>23.1817816566335</c:v>
                </c:pt>
                <c:pt idx="52">
                  <c:v>23.176506337556301</c:v>
                </c:pt>
                <c:pt idx="53">
                  <c:v>23.105182388675399</c:v>
                </c:pt>
                <c:pt idx="54">
                  <c:v>22.9865845822418</c:v>
                </c:pt>
                <c:pt idx="55">
                  <c:v>22.964534474097899</c:v>
                </c:pt>
                <c:pt idx="56">
                  <c:v>22.696106786236701</c:v>
                </c:pt>
                <c:pt idx="57">
                  <c:v>22.438979303819</c:v>
                </c:pt>
                <c:pt idx="58">
                  <c:v>22.1159591875718</c:v>
                </c:pt>
                <c:pt idx="59">
                  <c:v>22.268248732487901</c:v>
                </c:pt>
                <c:pt idx="60">
                  <c:v>22.546228646522199</c:v>
                </c:pt>
                <c:pt idx="61">
                  <c:v>22.5790286741078</c:v>
                </c:pt>
                <c:pt idx="62">
                  <c:v>22.811803052716702</c:v>
                </c:pt>
                <c:pt idx="63">
                  <c:v>22.900184138429299</c:v>
                </c:pt>
                <c:pt idx="64">
                  <c:v>23.0587347711588</c:v>
                </c:pt>
                <c:pt idx="65">
                  <c:v>23.0708250449193</c:v>
                </c:pt>
                <c:pt idx="66">
                  <c:v>22.8776529218209</c:v>
                </c:pt>
                <c:pt idx="67">
                  <c:v>22.8222532531707</c:v>
                </c:pt>
                <c:pt idx="68">
                  <c:v>22.436313685998901</c:v>
                </c:pt>
                <c:pt idx="69">
                  <c:v>22.5145763312049</c:v>
                </c:pt>
                <c:pt idx="70">
                  <c:v>22.279696965132501</c:v>
                </c:pt>
                <c:pt idx="71">
                  <c:v>21.901784916522299</c:v>
                </c:pt>
                <c:pt idx="72">
                  <c:v>22.0163112753199</c:v>
                </c:pt>
                <c:pt idx="73">
                  <c:v>21.923641918859801</c:v>
                </c:pt>
                <c:pt idx="74">
                  <c:v>21.937482465069799</c:v>
                </c:pt>
                <c:pt idx="75">
                  <c:v>22.043836875273598</c:v>
                </c:pt>
                <c:pt idx="76">
                  <c:v>22.071166166637401</c:v>
                </c:pt>
                <c:pt idx="77">
                  <c:v>22.099715802625401</c:v>
                </c:pt>
                <c:pt idx="78">
                  <c:v>22.0854554598486</c:v>
                </c:pt>
              </c:numCache>
            </c:numRef>
          </c:val>
          <c:smooth val="0"/>
          <c:extLst>
            <c:ext xmlns:c16="http://schemas.microsoft.com/office/drawing/2014/chart" uri="{C3380CC4-5D6E-409C-BE32-E72D297353CC}">
              <c16:uniqueId val="{0000007F-0E82-43E9-BD90-48FC7057EA6A}"/>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6.865042802599799"/>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246D-484E-AA79-DB768A02FE7D}"/>
              </c:ext>
            </c:extLst>
          </c:dPt>
          <c:dPt>
            <c:idx val="1"/>
            <c:bubble3D val="0"/>
            <c:extLst>
              <c:ext xmlns:c16="http://schemas.microsoft.com/office/drawing/2014/chart" uri="{C3380CC4-5D6E-409C-BE32-E72D297353CC}">
                <c16:uniqueId val="{00000001-246D-484E-AA79-DB768A02FE7D}"/>
              </c:ext>
            </c:extLst>
          </c:dPt>
          <c:dPt>
            <c:idx val="2"/>
            <c:bubble3D val="0"/>
            <c:extLst>
              <c:ext xmlns:c16="http://schemas.microsoft.com/office/drawing/2014/chart" uri="{C3380CC4-5D6E-409C-BE32-E72D297353CC}">
                <c16:uniqueId val="{00000002-246D-484E-AA79-DB768A02FE7D}"/>
              </c:ext>
            </c:extLst>
          </c:dPt>
          <c:dPt>
            <c:idx val="3"/>
            <c:bubble3D val="0"/>
            <c:extLst>
              <c:ext xmlns:c16="http://schemas.microsoft.com/office/drawing/2014/chart" uri="{C3380CC4-5D6E-409C-BE32-E72D297353CC}">
                <c16:uniqueId val="{00000003-246D-484E-AA79-DB768A02FE7D}"/>
              </c:ext>
            </c:extLst>
          </c:dPt>
          <c:dPt>
            <c:idx val="4"/>
            <c:bubble3D val="0"/>
            <c:extLst>
              <c:ext xmlns:c16="http://schemas.microsoft.com/office/drawing/2014/chart" uri="{C3380CC4-5D6E-409C-BE32-E72D297353CC}">
                <c16:uniqueId val="{00000004-246D-484E-AA79-DB768A02FE7D}"/>
              </c:ext>
            </c:extLst>
          </c:dPt>
          <c:dPt>
            <c:idx val="5"/>
            <c:bubble3D val="0"/>
            <c:extLst>
              <c:ext xmlns:c16="http://schemas.microsoft.com/office/drawing/2014/chart" uri="{C3380CC4-5D6E-409C-BE32-E72D297353CC}">
                <c16:uniqueId val="{00000005-246D-484E-AA79-DB768A02FE7D}"/>
              </c:ext>
            </c:extLst>
          </c:dPt>
          <c:dPt>
            <c:idx val="6"/>
            <c:bubble3D val="0"/>
            <c:extLst>
              <c:ext xmlns:c16="http://schemas.microsoft.com/office/drawing/2014/chart" uri="{C3380CC4-5D6E-409C-BE32-E72D297353CC}">
                <c16:uniqueId val="{00000006-246D-484E-AA79-DB768A02FE7D}"/>
              </c:ext>
            </c:extLst>
          </c:dPt>
          <c:dPt>
            <c:idx val="7"/>
            <c:bubble3D val="0"/>
            <c:extLst>
              <c:ext xmlns:c16="http://schemas.microsoft.com/office/drawing/2014/chart" uri="{C3380CC4-5D6E-409C-BE32-E72D297353CC}">
                <c16:uniqueId val="{00000007-246D-484E-AA79-DB768A02FE7D}"/>
              </c:ext>
            </c:extLst>
          </c:dPt>
          <c:dPt>
            <c:idx val="8"/>
            <c:bubble3D val="0"/>
            <c:extLst>
              <c:ext xmlns:c16="http://schemas.microsoft.com/office/drawing/2014/chart" uri="{C3380CC4-5D6E-409C-BE32-E72D297353CC}">
                <c16:uniqueId val="{00000008-246D-484E-AA79-DB768A02FE7D}"/>
              </c:ext>
            </c:extLst>
          </c:dPt>
          <c:dPt>
            <c:idx val="9"/>
            <c:bubble3D val="0"/>
            <c:extLst>
              <c:ext xmlns:c16="http://schemas.microsoft.com/office/drawing/2014/chart" uri="{C3380CC4-5D6E-409C-BE32-E72D297353CC}">
                <c16:uniqueId val="{00000009-246D-484E-AA79-DB768A02FE7D}"/>
              </c:ext>
            </c:extLst>
          </c:dPt>
          <c:dPt>
            <c:idx val="10"/>
            <c:bubble3D val="0"/>
            <c:extLst>
              <c:ext xmlns:c16="http://schemas.microsoft.com/office/drawing/2014/chart" uri="{C3380CC4-5D6E-409C-BE32-E72D297353CC}">
                <c16:uniqueId val="{0000000A-246D-484E-AA79-DB768A02FE7D}"/>
              </c:ext>
            </c:extLst>
          </c:dPt>
          <c:dPt>
            <c:idx val="11"/>
            <c:bubble3D val="0"/>
            <c:extLst>
              <c:ext xmlns:c16="http://schemas.microsoft.com/office/drawing/2014/chart" uri="{C3380CC4-5D6E-409C-BE32-E72D297353CC}">
                <c16:uniqueId val="{0000000B-246D-484E-AA79-DB768A02FE7D}"/>
              </c:ext>
            </c:extLst>
          </c:dPt>
          <c:dPt>
            <c:idx val="12"/>
            <c:bubble3D val="0"/>
            <c:extLst>
              <c:ext xmlns:c16="http://schemas.microsoft.com/office/drawing/2014/chart" uri="{C3380CC4-5D6E-409C-BE32-E72D297353CC}">
                <c16:uniqueId val="{0000000C-246D-484E-AA79-DB768A02FE7D}"/>
              </c:ext>
            </c:extLst>
          </c:dPt>
          <c:dPt>
            <c:idx val="13"/>
            <c:bubble3D val="0"/>
            <c:extLst>
              <c:ext xmlns:c16="http://schemas.microsoft.com/office/drawing/2014/chart" uri="{C3380CC4-5D6E-409C-BE32-E72D297353CC}">
                <c16:uniqueId val="{0000000D-246D-484E-AA79-DB768A02FE7D}"/>
              </c:ext>
            </c:extLst>
          </c:dPt>
          <c:dPt>
            <c:idx val="14"/>
            <c:bubble3D val="0"/>
            <c:extLst>
              <c:ext xmlns:c16="http://schemas.microsoft.com/office/drawing/2014/chart" uri="{C3380CC4-5D6E-409C-BE32-E72D297353CC}">
                <c16:uniqueId val="{0000000E-246D-484E-AA79-DB768A02FE7D}"/>
              </c:ext>
            </c:extLst>
          </c:dPt>
          <c:dPt>
            <c:idx val="15"/>
            <c:bubble3D val="0"/>
            <c:extLst>
              <c:ext xmlns:c16="http://schemas.microsoft.com/office/drawing/2014/chart" uri="{C3380CC4-5D6E-409C-BE32-E72D297353CC}">
                <c16:uniqueId val="{0000000F-246D-484E-AA79-DB768A02FE7D}"/>
              </c:ext>
            </c:extLst>
          </c:dPt>
          <c:dPt>
            <c:idx val="16"/>
            <c:bubble3D val="0"/>
            <c:extLst>
              <c:ext xmlns:c16="http://schemas.microsoft.com/office/drawing/2014/chart" uri="{C3380CC4-5D6E-409C-BE32-E72D297353CC}">
                <c16:uniqueId val="{00000010-246D-484E-AA79-DB768A02FE7D}"/>
              </c:ext>
            </c:extLst>
          </c:dPt>
          <c:dPt>
            <c:idx val="17"/>
            <c:bubble3D val="0"/>
            <c:extLst>
              <c:ext xmlns:c16="http://schemas.microsoft.com/office/drawing/2014/chart" uri="{C3380CC4-5D6E-409C-BE32-E72D297353CC}">
                <c16:uniqueId val="{00000011-246D-484E-AA79-DB768A02FE7D}"/>
              </c:ext>
            </c:extLst>
          </c:dPt>
          <c:dPt>
            <c:idx val="18"/>
            <c:bubble3D val="0"/>
            <c:extLst>
              <c:ext xmlns:c16="http://schemas.microsoft.com/office/drawing/2014/chart" uri="{C3380CC4-5D6E-409C-BE32-E72D297353CC}">
                <c16:uniqueId val="{00000012-246D-484E-AA79-DB768A02FE7D}"/>
              </c:ext>
            </c:extLst>
          </c:dPt>
          <c:dPt>
            <c:idx val="19"/>
            <c:bubble3D val="0"/>
            <c:extLst>
              <c:ext xmlns:c16="http://schemas.microsoft.com/office/drawing/2014/chart" uri="{C3380CC4-5D6E-409C-BE32-E72D297353CC}">
                <c16:uniqueId val="{00000013-246D-484E-AA79-DB768A02FE7D}"/>
              </c:ext>
            </c:extLst>
          </c:dPt>
          <c:dPt>
            <c:idx val="20"/>
            <c:bubble3D val="0"/>
            <c:extLst>
              <c:ext xmlns:c16="http://schemas.microsoft.com/office/drawing/2014/chart" uri="{C3380CC4-5D6E-409C-BE32-E72D297353CC}">
                <c16:uniqueId val="{00000014-246D-484E-AA79-DB768A02FE7D}"/>
              </c:ext>
            </c:extLst>
          </c:dPt>
          <c:dPt>
            <c:idx val="21"/>
            <c:bubble3D val="0"/>
            <c:extLst>
              <c:ext xmlns:c16="http://schemas.microsoft.com/office/drawing/2014/chart" uri="{C3380CC4-5D6E-409C-BE32-E72D297353CC}">
                <c16:uniqueId val="{00000015-246D-484E-AA79-DB768A02FE7D}"/>
              </c:ext>
            </c:extLst>
          </c:dPt>
          <c:dPt>
            <c:idx val="22"/>
            <c:bubble3D val="0"/>
            <c:extLst>
              <c:ext xmlns:c16="http://schemas.microsoft.com/office/drawing/2014/chart" uri="{C3380CC4-5D6E-409C-BE32-E72D297353CC}">
                <c16:uniqueId val="{00000016-246D-484E-AA79-DB768A02FE7D}"/>
              </c:ext>
            </c:extLst>
          </c:dPt>
          <c:dPt>
            <c:idx val="23"/>
            <c:bubble3D val="0"/>
            <c:extLst>
              <c:ext xmlns:c16="http://schemas.microsoft.com/office/drawing/2014/chart" uri="{C3380CC4-5D6E-409C-BE32-E72D297353CC}">
                <c16:uniqueId val="{00000017-246D-484E-AA79-DB768A02FE7D}"/>
              </c:ext>
            </c:extLst>
          </c:dPt>
          <c:dPt>
            <c:idx val="24"/>
            <c:bubble3D val="0"/>
            <c:extLst>
              <c:ext xmlns:c16="http://schemas.microsoft.com/office/drawing/2014/chart" uri="{C3380CC4-5D6E-409C-BE32-E72D297353CC}">
                <c16:uniqueId val="{00000018-246D-484E-AA79-DB768A02FE7D}"/>
              </c:ext>
            </c:extLst>
          </c:dPt>
          <c:dPt>
            <c:idx val="25"/>
            <c:bubble3D val="0"/>
            <c:extLst>
              <c:ext xmlns:c16="http://schemas.microsoft.com/office/drawing/2014/chart" uri="{C3380CC4-5D6E-409C-BE32-E72D297353CC}">
                <c16:uniqueId val="{00000019-246D-484E-AA79-DB768A02FE7D}"/>
              </c:ext>
            </c:extLst>
          </c:dPt>
          <c:dPt>
            <c:idx val="26"/>
            <c:bubble3D val="0"/>
            <c:extLst>
              <c:ext xmlns:c16="http://schemas.microsoft.com/office/drawing/2014/chart" uri="{C3380CC4-5D6E-409C-BE32-E72D297353CC}">
                <c16:uniqueId val="{0000001A-246D-484E-AA79-DB768A02FE7D}"/>
              </c:ext>
            </c:extLst>
          </c:dPt>
          <c:dPt>
            <c:idx val="27"/>
            <c:bubble3D val="0"/>
            <c:extLst>
              <c:ext xmlns:c16="http://schemas.microsoft.com/office/drawing/2014/chart" uri="{C3380CC4-5D6E-409C-BE32-E72D297353CC}">
                <c16:uniqueId val="{0000001B-246D-484E-AA79-DB768A02FE7D}"/>
              </c:ext>
            </c:extLst>
          </c:dPt>
          <c:dPt>
            <c:idx val="28"/>
            <c:bubble3D val="0"/>
            <c:extLst>
              <c:ext xmlns:c16="http://schemas.microsoft.com/office/drawing/2014/chart" uri="{C3380CC4-5D6E-409C-BE32-E72D297353CC}">
                <c16:uniqueId val="{0000001C-246D-484E-AA79-DB768A02FE7D}"/>
              </c:ext>
            </c:extLst>
          </c:dPt>
          <c:dPt>
            <c:idx val="29"/>
            <c:bubble3D val="0"/>
            <c:extLst>
              <c:ext xmlns:c16="http://schemas.microsoft.com/office/drawing/2014/chart" uri="{C3380CC4-5D6E-409C-BE32-E72D297353CC}">
                <c16:uniqueId val="{0000001D-246D-484E-AA79-DB768A02FE7D}"/>
              </c:ext>
            </c:extLst>
          </c:dPt>
          <c:dPt>
            <c:idx val="30"/>
            <c:bubble3D val="0"/>
            <c:extLst>
              <c:ext xmlns:c16="http://schemas.microsoft.com/office/drawing/2014/chart" uri="{C3380CC4-5D6E-409C-BE32-E72D297353CC}">
                <c16:uniqueId val="{0000001E-246D-484E-AA79-DB768A02FE7D}"/>
              </c:ext>
            </c:extLst>
          </c:dPt>
          <c:dPt>
            <c:idx val="31"/>
            <c:bubble3D val="0"/>
            <c:extLst>
              <c:ext xmlns:c16="http://schemas.microsoft.com/office/drawing/2014/chart" uri="{C3380CC4-5D6E-409C-BE32-E72D297353CC}">
                <c16:uniqueId val="{0000001F-246D-484E-AA79-DB768A02FE7D}"/>
              </c:ext>
            </c:extLst>
          </c:dPt>
          <c:dPt>
            <c:idx val="32"/>
            <c:bubble3D val="0"/>
            <c:extLst>
              <c:ext xmlns:c16="http://schemas.microsoft.com/office/drawing/2014/chart" uri="{C3380CC4-5D6E-409C-BE32-E72D297353CC}">
                <c16:uniqueId val="{00000020-246D-484E-AA79-DB768A02FE7D}"/>
              </c:ext>
            </c:extLst>
          </c:dPt>
          <c:dPt>
            <c:idx val="33"/>
            <c:bubble3D val="0"/>
            <c:extLst>
              <c:ext xmlns:c16="http://schemas.microsoft.com/office/drawing/2014/chart" uri="{C3380CC4-5D6E-409C-BE32-E72D297353CC}">
                <c16:uniqueId val="{00000021-246D-484E-AA79-DB768A02FE7D}"/>
              </c:ext>
            </c:extLst>
          </c:dPt>
          <c:dPt>
            <c:idx val="34"/>
            <c:bubble3D val="0"/>
            <c:extLst>
              <c:ext xmlns:c16="http://schemas.microsoft.com/office/drawing/2014/chart" uri="{C3380CC4-5D6E-409C-BE32-E72D297353CC}">
                <c16:uniqueId val="{00000022-246D-484E-AA79-DB768A02FE7D}"/>
              </c:ext>
            </c:extLst>
          </c:dPt>
          <c:dPt>
            <c:idx val="35"/>
            <c:bubble3D val="0"/>
            <c:extLst>
              <c:ext xmlns:c16="http://schemas.microsoft.com/office/drawing/2014/chart" uri="{C3380CC4-5D6E-409C-BE32-E72D297353CC}">
                <c16:uniqueId val="{00000023-246D-484E-AA79-DB768A02FE7D}"/>
              </c:ext>
            </c:extLst>
          </c:dPt>
          <c:dPt>
            <c:idx val="36"/>
            <c:bubble3D val="0"/>
            <c:extLst>
              <c:ext xmlns:c16="http://schemas.microsoft.com/office/drawing/2014/chart" uri="{C3380CC4-5D6E-409C-BE32-E72D297353CC}">
                <c16:uniqueId val="{00000024-246D-484E-AA79-DB768A02FE7D}"/>
              </c:ext>
            </c:extLst>
          </c:dPt>
          <c:dPt>
            <c:idx val="37"/>
            <c:bubble3D val="0"/>
            <c:extLst>
              <c:ext xmlns:c16="http://schemas.microsoft.com/office/drawing/2014/chart" uri="{C3380CC4-5D6E-409C-BE32-E72D297353CC}">
                <c16:uniqueId val="{00000025-246D-484E-AA79-DB768A02FE7D}"/>
              </c:ext>
            </c:extLst>
          </c:dPt>
          <c:dPt>
            <c:idx val="38"/>
            <c:bubble3D val="0"/>
            <c:extLst>
              <c:ext xmlns:c16="http://schemas.microsoft.com/office/drawing/2014/chart" uri="{C3380CC4-5D6E-409C-BE32-E72D297353CC}">
                <c16:uniqueId val="{00000026-246D-484E-AA79-DB768A02FE7D}"/>
              </c:ext>
            </c:extLst>
          </c:dPt>
          <c:dPt>
            <c:idx val="39"/>
            <c:bubble3D val="0"/>
            <c:extLst>
              <c:ext xmlns:c16="http://schemas.microsoft.com/office/drawing/2014/chart" uri="{C3380CC4-5D6E-409C-BE32-E72D297353CC}">
                <c16:uniqueId val="{00000027-246D-484E-AA79-DB768A02FE7D}"/>
              </c:ext>
            </c:extLst>
          </c:dPt>
          <c:dPt>
            <c:idx val="40"/>
            <c:bubble3D val="0"/>
            <c:extLst>
              <c:ext xmlns:c16="http://schemas.microsoft.com/office/drawing/2014/chart" uri="{C3380CC4-5D6E-409C-BE32-E72D297353CC}">
                <c16:uniqueId val="{00000028-246D-484E-AA79-DB768A02FE7D}"/>
              </c:ext>
            </c:extLst>
          </c:dPt>
          <c:dPt>
            <c:idx val="41"/>
            <c:bubble3D val="0"/>
            <c:extLst>
              <c:ext xmlns:c16="http://schemas.microsoft.com/office/drawing/2014/chart" uri="{C3380CC4-5D6E-409C-BE32-E72D297353CC}">
                <c16:uniqueId val="{00000029-246D-484E-AA79-DB768A02FE7D}"/>
              </c:ext>
            </c:extLst>
          </c:dPt>
          <c:dPt>
            <c:idx val="42"/>
            <c:bubble3D val="0"/>
            <c:extLst>
              <c:ext xmlns:c16="http://schemas.microsoft.com/office/drawing/2014/chart" uri="{C3380CC4-5D6E-409C-BE32-E72D297353CC}">
                <c16:uniqueId val="{0000002A-246D-484E-AA79-DB768A02FE7D}"/>
              </c:ext>
            </c:extLst>
          </c:dPt>
          <c:dPt>
            <c:idx val="43"/>
            <c:bubble3D val="0"/>
            <c:extLst>
              <c:ext xmlns:c16="http://schemas.microsoft.com/office/drawing/2014/chart" uri="{C3380CC4-5D6E-409C-BE32-E72D297353CC}">
                <c16:uniqueId val="{0000002B-246D-484E-AA79-DB768A02FE7D}"/>
              </c:ext>
            </c:extLst>
          </c:dPt>
          <c:dPt>
            <c:idx val="44"/>
            <c:bubble3D val="0"/>
            <c:extLst>
              <c:ext xmlns:c16="http://schemas.microsoft.com/office/drawing/2014/chart" uri="{C3380CC4-5D6E-409C-BE32-E72D297353CC}">
                <c16:uniqueId val="{0000002C-246D-484E-AA79-DB768A02FE7D}"/>
              </c:ext>
            </c:extLst>
          </c:dPt>
          <c:dPt>
            <c:idx val="45"/>
            <c:bubble3D val="0"/>
            <c:extLst>
              <c:ext xmlns:c16="http://schemas.microsoft.com/office/drawing/2014/chart" uri="{C3380CC4-5D6E-409C-BE32-E72D297353CC}">
                <c16:uniqueId val="{0000002D-246D-484E-AA79-DB768A02FE7D}"/>
              </c:ext>
            </c:extLst>
          </c:dPt>
          <c:dPt>
            <c:idx val="46"/>
            <c:bubble3D val="0"/>
            <c:extLst>
              <c:ext xmlns:c16="http://schemas.microsoft.com/office/drawing/2014/chart" uri="{C3380CC4-5D6E-409C-BE32-E72D297353CC}">
                <c16:uniqueId val="{0000002E-246D-484E-AA79-DB768A02FE7D}"/>
              </c:ext>
            </c:extLst>
          </c:dPt>
          <c:dPt>
            <c:idx val="47"/>
            <c:bubble3D val="0"/>
            <c:extLst>
              <c:ext xmlns:c16="http://schemas.microsoft.com/office/drawing/2014/chart" uri="{C3380CC4-5D6E-409C-BE32-E72D297353CC}">
                <c16:uniqueId val="{0000002F-246D-484E-AA79-DB768A02FE7D}"/>
              </c:ext>
            </c:extLst>
          </c:dPt>
          <c:dPt>
            <c:idx val="48"/>
            <c:bubble3D val="0"/>
            <c:extLst>
              <c:ext xmlns:c16="http://schemas.microsoft.com/office/drawing/2014/chart" uri="{C3380CC4-5D6E-409C-BE32-E72D297353CC}">
                <c16:uniqueId val="{00000030-246D-484E-AA79-DB768A02FE7D}"/>
              </c:ext>
            </c:extLst>
          </c:dPt>
          <c:dPt>
            <c:idx val="49"/>
            <c:bubble3D val="0"/>
            <c:extLst>
              <c:ext xmlns:c16="http://schemas.microsoft.com/office/drawing/2014/chart" uri="{C3380CC4-5D6E-409C-BE32-E72D297353CC}">
                <c16:uniqueId val="{00000031-246D-484E-AA79-DB768A02FE7D}"/>
              </c:ext>
            </c:extLst>
          </c:dPt>
          <c:dPt>
            <c:idx val="50"/>
            <c:bubble3D val="0"/>
            <c:extLst>
              <c:ext xmlns:c16="http://schemas.microsoft.com/office/drawing/2014/chart" uri="{C3380CC4-5D6E-409C-BE32-E72D297353CC}">
                <c16:uniqueId val="{00000032-246D-484E-AA79-DB768A02FE7D}"/>
              </c:ext>
            </c:extLst>
          </c:dPt>
          <c:dPt>
            <c:idx val="51"/>
            <c:bubble3D val="0"/>
            <c:extLst>
              <c:ext xmlns:c16="http://schemas.microsoft.com/office/drawing/2014/chart" uri="{C3380CC4-5D6E-409C-BE32-E72D297353CC}">
                <c16:uniqueId val="{00000033-246D-484E-AA79-DB768A02FE7D}"/>
              </c:ext>
            </c:extLst>
          </c:dPt>
          <c:dPt>
            <c:idx val="52"/>
            <c:bubble3D val="0"/>
            <c:extLst>
              <c:ext xmlns:c16="http://schemas.microsoft.com/office/drawing/2014/chart" uri="{C3380CC4-5D6E-409C-BE32-E72D297353CC}">
                <c16:uniqueId val="{00000034-246D-484E-AA79-DB768A02FE7D}"/>
              </c:ext>
            </c:extLst>
          </c:dPt>
          <c:dPt>
            <c:idx val="53"/>
            <c:bubble3D val="0"/>
            <c:extLst>
              <c:ext xmlns:c16="http://schemas.microsoft.com/office/drawing/2014/chart" uri="{C3380CC4-5D6E-409C-BE32-E72D297353CC}">
                <c16:uniqueId val="{00000035-246D-484E-AA79-DB768A02FE7D}"/>
              </c:ext>
            </c:extLst>
          </c:dPt>
          <c:dPt>
            <c:idx val="54"/>
            <c:bubble3D val="0"/>
            <c:extLst>
              <c:ext xmlns:c16="http://schemas.microsoft.com/office/drawing/2014/chart" uri="{C3380CC4-5D6E-409C-BE32-E72D297353CC}">
                <c16:uniqueId val="{00000036-246D-484E-AA79-DB768A02FE7D}"/>
              </c:ext>
            </c:extLst>
          </c:dPt>
          <c:dPt>
            <c:idx val="55"/>
            <c:bubble3D val="0"/>
            <c:extLst>
              <c:ext xmlns:c16="http://schemas.microsoft.com/office/drawing/2014/chart" uri="{C3380CC4-5D6E-409C-BE32-E72D297353CC}">
                <c16:uniqueId val="{00000037-246D-484E-AA79-DB768A02FE7D}"/>
              </c:ext>
            </c:extLst>
          </c:dPt>
          <c:dPt>
            <c:idx val="56"/>
            <c:bubble3D val="0"/>
            <c:extLst>
              <c:ext xmlns:c16="http://schemas.microsoft.com/office/drawing/2014/chart" uri="{C3380CC4-5D6E-409C-BE32-E72D297353CC}">
                <c16:uniqueId val="{00000038-246D-484E-AA79-DB768A02FE7D}"/>
              </c:ext>
            </c:extLst>
          </c:dPt>
          <c:dPt>
            <c:idx val="59"/>
            <c:bubble3D val="0"/>
            <c:extLst>
              <c:ext xmlns:c16="http://schemas.microsoft.com/office/drawing/2014/chart" uri="{C3380CC4-5D6E-409C-BE32-E72D297353CC}">
                <c16:uniqueId val="{00000039-246D-484E-AA79-DB768A02FE7D}"/>
              </c:ext>
            </c:extLst>
          </c:dPt>
          <c:dPt>
            <c:idx val="60"/>
            <c:bubble3D val="0"/>
            <c:extLst>
              <c:ext xmlns:c16="http://schemas.microsoft.com/office/drawing/2014/chart" uri="{C3380CC4-5D6E-409C-BE32-E72D297353CC}">
                <c16:uniqueId val="{0000003A-246D-484E-AA79-DB768A02FE7D}"/>
              </c:ext>
            </c:extLst>
          </c:dPt>
          <c:dPt>
            <c:idx val="66"/>
            <c:bubble3D val="0"/>
            <c:extLst>
              <c:ext xmlns:c16="http://schemas.microsoft.com/office/drawing/2014/chart" uri="{C3380CC4-5D6E-409C-BE32-E72D297353CC}">
                <c16:uniqueId val="{0000003B-246D-484E-AA79-DB768A02FE7D}"/>
              </c:ext>
            </c:extLst>
          </c:dPt>
          <c:dPt>
            <c:idx val="71"/>
            <c:bubble3D val="0"/>
            <c:extLst>
              <c:ext xmlns:c16="http://schemas.microsoft.com/office/drawing/2014/chart" uri="{C3380CC4-5D6E-409C-BE32-E72D297353CC}">
                <c16:uniqueId val="{0000003C-246D-484E-AA79-DB768A02FE7D}"/>
              </c:ext>
            </c:extLst>
          </c:dPt>
          <c:dPt>
            <c:idx val="72"/>
            <c:bubble3D val="0"/>
            <c:extLst>
              <c:ext xmlns:c16="http://schemas.microsoft.com/office/drawing/2014/chart" uri="{C3380CC4-5D6E-409C-BE32-E72D297353CC}">
                <c16:uniqueId val="{0000003D-246D-484E-AA79-DB768A02FE7D}"/>
              </c:ext>
            </c:extLst>
          </c:dPt>
          <c:dPt>
            <c:idx val="78"/>
            <c:bubble3D val="0"/>
            <c:extLst>
              <c:ext xmlns:c16="http://schemas.microsoft.com/office/drawing/2014/chart" uri="{C3380CC4-5D6E-409C-BE32-E72D297353CC}">
                <c16:uniqueId val="{0000003E-246D-484E-AA79-DB768A02FE7D}"/>
              </c:ext>
            </c:extLst>
          </c:dPt>
          <c:dLbls>
            <c:dLbl>
              <c:idx val="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6D-484E-AA79-DB768A02FE7D}"/>
                </c:ext>
              </c:extLst>
            </c:dLbl>
            <c:dLbl>
              <c:idx val="1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46D-484E-AA79-DB768A02FE7D}"/>
                </c:ext>
              </c:extLst>
            </c:dLbl>
            <c:dLbl>
              <c:idx val="3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46D-484E-AA79-DB768A02FE7D}"/>
                </c:ext>
              </c:extLst>
            </c:dLbl>
            <c:dLbl>
              <c:idx val="4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46D-484E-AA79-DB768A02FE7D}"/>
                </c:ext>
              </c:extLst>
            </c:dLbl>
            <c:dLbl>
              <c:idx val="5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246D-484E-AA79-DB768A02FE7D}"/>
                </c:ext>
              </c:extLst>
            </c:dLbl>
            <c:dLbl>
              <c:idx val="6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46D-484E-AA79-DB768A02FE7D}"/>
                </c:ext>
              </c:extLst>
            </c:dLbl>
            <c:dLbl>
              <c:idx val="7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46D-484E-AA79-DB768A02F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'F66-67'!$A$7:$B$85</c:f>
              <c:multiLvlStrCache>
                <c:ptCount val="7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lvl>
                <c:lvl>
                  <c:pt idx="0">
                    <c:v>2017</c:v>
                  </c:pt>
                  <c:pt idx="12">
                    <c:v>2018</c:v>
                  </c:pt>
                  <c:pt idx="24">
                    <c:v>2019</c:v>
                  </c:pt>
                  <c:pt idx="36">
                    <c:v>2020</c:v>
                  </c:pt>
                  <c:pt idx="48">
                    <c:v>2021</c:v>
                  </c:pt>
                  <c:pt idx="60">
                    <c:v>2022</c:v>
                  </c:pt>
                  <c:pt idx="72">
                    <c:v>2023</c:v>
                  </c:pt>
                </c:lvl>
              </c:multiLvlStrCache>
            </c:multiLvlStrRef>
          </c:cat>
          <c:val>
            <c:numRef>
              <c:f>'F66-67'!$E$7:$E$85</c:f>
              <c:numCache>
                <c:formatCode>0.00</c:formatCode>
                <c:ptCount val="79"/>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pt idx="71">
                  <c:v>22.0885742442224</c:v>
                </c:pt>
                <c:pt idx="72">
                  <c:v>22.326178861947799</c:v>
                </c:pt>
                <c:pt idx="73">
                  <c:v>22.392877919212498</c:v>
                </c:pt>
                <c:pt idx="74">
                  <c:v>22.523750677628101</c:v>
                </c:pt>
                <c:pt idx="75">
                  <c:v>22.634216381182501</c:v>
                </c:pt>
                <c:pt idx="76">
                  <c:v>22.398861832003199</c:v>
                </c:pt>
                <c:pt idx="77">
                  <c:v>22.450709315965</c:v>
                </c:pt>
                <c:pt idx="78">
                  <c:v>22.6446760102667</c:v>
                </c:pt>
              </c:numCache>
            </c:numRef>
          </c:val>
          <c:smooth val="0"/>
          <c:extLst>
            <c:ext xmlns:c16="http://schemas.microsoft.com/office/drawing/2014/chart" uri="{C3380CC4-5D6E-409C-BE32-E72D297353CC}">
              <c16:uniqueId val="{0000003F-246D-484E-AA79-DB768A02FE7D}"/>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246D-484E-AA79-DB768A02FE7D}"/>
              </c:ext>
            </c:extLst>
          </c:dPt>
          <c:dPt>
            <c:idx val="1"/>
            <c:bubble3D val="0"/>
            <c:extLst>
              <c:ext xmlns:c16="http://schemas.microsoft.com/office/drawing/2014/chart" uri="{C3380CC4-5D6E-409C-BE32-E72D297353CC}">
                <c16:uniqueId val="{00000041-246D-484E-AA79-DB768A02FE7D}"/>
              </c:ext>
            </c:extLst>
          </c:dPt>
          <c:dPt>
            <c:idx val="2"/>
            <c:bubble3D val="0"/>
            <c:extLst>
              <c:ext xmlns:c16="http://schemas.microsoft.com/office/drawing/2014/chart" uri="{C3380CC4-5D6E-409C-BE32-E72D297353CC}">
                <c16:uniqueId val="{00000042-246D-484E-AA79-DB768A02FE7D}"/>
              </c:ext>
            </c:extLst>
          </c:dPt>
          <c:dPt>
            <c:idx val="3"/>
            <c:bubble3D val="0"/>
            <c:extLst>
              <c:ext xmlns:c16="http://schemas.microsoft.com/office/drawing/2014/chart" uri="{C3380CC4-5D6E-409C-BE32-E72D297353CC}">
                <c16:uniqueId val="{00000043-246D-484E-AA79-DB768A02FE7D}"/>
              </c:ext>
            </c:extLst>
          </c:dPt>
          <c:dPt>
            <c:idx val="4"/>
            <c:bubble3D val="0"/>
            <c:extLst>
              <c:ext xmlns:c16="http://schemas.microsoft.com/office/drawing/2014/chart" uri="{C3380CC4-5D6E-409C-BE32-E72D297353CC}">
                <c16:uniqueId val="{00000044-246D-484E-AA79-DB768A02FE7D}"/>
              </c:ext>
            </c:extLst>
          </c:dPt>
          <c:dPt>
            <c:idx val="5"/>
            <c:bubble3D val="0"/>
            <c:extLst>
              <c:ext xmlns:c16="http://schemas.microsoft.com/office/drawing/2014/chart" uri="{C3380CC4-5D6E-409C-BE32-E72D297353CC}">
                <c16:uniqueId val="{00000045-246D-484E-AA79-DB768A02FE7D}"/>
              </c:ext>
            </c:extLst>
          </c:dPt>
          <c:dPt>
            <c:idx val="6"/>
            <c:bubble3D val="0"/>
            <c:extLst>
              <c:ext xmlns:c16="http://schemas.microsoft.com/office/drawing/2014/chart" uri="{C3380CC4-5D6E-409C-BE32-E72D297353CC}">
                <c16:uniqueId val="{00000046-246D-484E-AA79-DB768A02FE7D}"/>
              </c:ext>
            </c:extLst>
          </c:dPt>
          <c:dPt>
            <c:idx val="7"/>
            <c:bubble3D val="0"/>
            <c:extLst>
              <c:ext xmlns:c16="http://schemas.microsoft.com/office/drawing/2014/chart" uri="{C3380CC4-5D6E-409C-BE32-E72D297353CC}">
                <c16:uniqueId val="{00000047-246D-484E-AA79-DB768A02FE7D}"/>
              </c:ext>
            </c:extLst>
          </c:dPt>
          <c:dPt>
            <c:idx val="8"/>
            <c:bubble3D val="0"/>
            <c:extLst>
              <c:ext xmlns:c16="http://schemas.microsoft.com/office/drawing/2014/chart" uri="{C3380CC4-5D6E-409C-BE32-E72D297353CC}">
                <c16:uniqueId val="{00000048-246D-484E-AA79-DB768A02FE7D}"/>
              </c:ext>
            </c:extLst>
          </c:dPt>
          <c:dPt>
            <c:idx val="9"/>
            <c:bubble3D val="0"/>
            <c:extLst>
              <c:ext xmlns:c16="http://schemas.microsoft.com/office/drawing/2014/chart" uri="{C3380CC4-5D6E-409C-BE32-E72D297353CC}">
                <c16:uniqueId val="{00000049-246D-484E-AA79-DB768A02FE7D}"/>
              </c:ext>
            </c:extLst>
          </c:dPt>
          <c:dPt>
            <c:idx val="10"/>
            <c:bubble3D val="0"/>
            <c:extLst>
              <c:ext xmlns:c16="http://schemas.microsoft.com/office/drawing/2014/chart" uri="{C3380CC4-5D6E-409C-BE32-E72D297353CC}">
                <c16:uniqueId val="{0000004A-246D-484E-AA79-DB768A02FE7D}"/>
              </c:ext>
            </c:extLst>
          </c:dPt>
          <c:dPt>
            <c:idx val="11"/>
            <c:bubble3D val="0"/>
            <c:extLst>
              <c:ext xmlns:c16="http://schemas.microsoft.com/office/drawing/2014/chart" uri="{C3380CC4-5D6E-409C-BE32-E72D297353CC}">
                <c16:uniqueId val="{0000004B-246D-484E-AA79-DB768A02FE7D}"/>
              </c:ext>
            </c:extLst>
          </c:dPt>
          <c:dPt>
            <c:idx val="12"/>
            <c:bubble3D val="0"/>
            <c:extLst>
              <c:ext xmlns:c16="http://schemas.microsoft.com/office/drawing/2014/chart" uri="{C3380CC4-5D6E-409C-BE32-E72D297353CC}">
                <c16:uniqueId val="{0000004C-246D-484E-AA79-DB768A02FE7D}"/>
              </c:ext>
            </c:extLst>
          </c:dPt>
          <c:dPt>
            <c:idx val="13"/>
            <c:bubble3D val="0"/>
            <c:extLst>
              <c:ext xmlns:c16="http://schemas.microsoft.com/office/drawing/2014/chart" uri="{C3380CC4-5D6E-409C-BE32-E72D297353CC}">
                <c16:uniqueId val="{0000004D-246D-484E-AA79-DB768A02FE7D}"/>
              </c:ext>
            </c:extLst>
          </c:dPt>
          <c:dPt>
            <c:idx val="14"/>
            <c:bubble3D val="0"/>
            <c:extLst>
              <c:ext xmlns:c16="http://schemas.microsoft.com/office/drawing/2014/chart" uri="{C3380CC4-5D6E-409C-BE32-E72D297353CC}">
                <c16:uniqueId val="{0000004E-246D-484E-AA79-DB768A02FE7D}"/>
              </c:ext>
            </c:extLst>
          </c:dPt>
          <c:dPt>
            <c:idx val="15"/>
            <c:bubble3D val="0"/>
            <c:extLst>
              <c:ext xmlns:c16="http://schemas.microsoft.com/office/drawing/2014/chart" uri="{C3380CC4-5D6E-409C-BE32-E72D297353CC}">
                <c16:uniqueId val="{0000004F-246D-484E-AA79-DB768A02FE7D}"/>
              </c:ext>
            </c:extLst>
          </c:dPt>
          <c:dPt>
            <c:idx val="16"/>
            <c:bubble3D val="0"/>
            <c:extLst>
              <c:ext xmlns:c16="http://schemas.microsoft.com/office/drawing/2014/chart" uri="{C3380CC4-5D6E-409C-BE32-E72D297353CC}">
                <c16:uniqueId val="{00000050-246D-484E-AA79-DB768A02FE7D}"/>
              </c:ext>
            </c:extLst>
          </c:dPt>
          <c:dPt>
            <c:idx val="17"/>
            <c:bubble3D val="0"/>
            <c:extLst>
              <c:ext xmlns:c16="http://schemas.microsoft.com/office/drawing/2014/chart" uri="{C3380CC4-5D6E-409C-BE32-E72D297353CC}">
                <c16:uniqueId val="{00000051-246D-484E-AA79-DB768A02FE7D}"/>
              </c:ext>
            </c:extLst>
          </c:dPt>
          <c:dPt>
            <c:idx val="18"/>
            <c:bubble3D val="0"/>
            <c:extLst>
              <c:ext xmlns:c16="http://schemas.microsoft.com/office/drawing/2014/chart" uri="{C3380CC4-5D6E-409C-BE32-E72D297353CC}">
                <c16:uniqueId val="{00000052-246D-484E-AA79-DB768A02FE7D}"/>
              </c:ext>
            </c:extLst>
          </c:dPt>
          <c:dPt>
            <c:idx val="19"/>
            <c:bubble3D val="0"/>
            <c:extLst>
              <c:ext xmlns:c16="http://schemas.microsoft.com/office/drawing/2014/chart" uri="{C3380CC4-5D6E-409C-BE32-E72D297353CC}">
                <c16:uniqueId val="{00000053-246D-484E-AA79-DB768A02FE7D}"/>
              </c:ext>
            </c:extLst>
          </c:dPt>
          <c:dPt>
            <c:idx val="20"/>
            <c:bubble3D val="0"/>
            <c:extLst>
              <c:ext xmlns:c16="http://schemas.microsoft.com/office/drawing/2014/chart" uri="{C3380CC4-5D6E-409C-BE32-E72D297353CC}">
                <c16:uniqueId val="{00000054-246D-484E-AA79-DB768A02FE7D}"/>
              </c:ext>
            </c:extLst>
          </c:dPt>
          <c:dPt>
            <c:idx val="21"/>
            <c:bubble3D val="0"/>
            <c:extLst>
              <c:ext xmlns:c16="http://schemas.microsoft.com/office/drawing/2014/chart" uri="{C3380CC4-5D6E-409C-BE32-E72D297353CC}">
                <c16:uniqueId val="{00000055-246D-484E-AA79-DB768A02FE7D}"/>
              </c:ext>
            </c:extLst>
          </c:dPt>
          <c:dPt>
            <c:idx val="22"/>
            <c:bubble3D val="0"/>
            <c:extLst>
              <c:ext xmlns:c16="http://schemas.microsoft.com/office/drawing/2014/chart" uri="{C3380CC4-5D6E-409C-BE32-E72D297353CC}">
                <c16:uniqueId val="{00000056-246D-484E-AA79-DB768A02FE7D}"/>
              </c:ext>
            </c:extLst>
          </c:dPt>
          <c:dPt>
            <c:idx val="23"/>
            <c:bubble3D val="0"/>
            <c:extLst>
              <c:ext xmlns:c16="http://schemas.microsoft.com/office/drawing/2014/chart" uri="{C3380CC4-5D6E-409C-BE32-E72D297353CC}">
                <c16:uniqueId val="{00000057-246D-484E-AA79-DB768A02FE7D}"/>
              </c:ext>
            </c:extLst>
          </c:dPt>
          <c:dPt>
            <c:idx val="24"/>
            <c:bubble3D val="0"/>
            <c:extLst>
              <c:ext xmlns:c16="http://schemas.microsoft.com/office/drawing/2014/chart" uri="{C3380CC4-5D6E-409C-BE32-E72D297353CC}">
                <c16:uniqueId val="{00000058-246D-484E-AA79-DB768A02FE7D}"/>
              </c:ext>
            </c:extLst>
          </c:dPt>
          <c:dPt>
            <c:idx val="25"/>
            <c:bubble3D val="0"/>
            <c:extLst>
              <c:ext xmlns:c16="http://schemas.microsoft.com/office/drawing/2014/chart" uri="{C3380CC4-5D6E-409C-BE32-E72D297353CC}">
                <c16:uniqueId val="{00000059-246D-484E-AA79-DB768A02FE7D}"/>
              </c:ext>
            </c:extLst>
          </c:dPt>
          <c:dPt>
            <c:idx val="26"/>
            <c:bubble3D val="0"/>
            <c:extLst>
              <c:ext xmlns:c16="http://schemas.microsoft.com/office/drawing/2014/chart" uri="{C3380CC4-5D6E-409C-BE32-E72D297353CC}">
                <c16:uniqueId val="{0000005A-246D-484E-AA79-DB768A02FE7D}"/>
              </c:ext>
            </c:extLst>
          </c:dPt>
          <c:dPt>
            <c:idx val="27"/>
            <c:bubble3D val="0"/>
            <c:extLst>
              <c:ext xmlns:c16="http://schemas.microsoft.com/office/drawing/2014/chart" uri="{C3380CC4-5D6E-409C-BE32-E72D297353CC}">
                <c16:uniqueId val="{0000005B-246D-484E-AA79-DB768A02FE7D}"/>
              </c:ext>
            </c:extLst>
          </c:dPt>
          <c:dPt>
            <c:idx val="28"/>
            <c:bubble3D val="0"/>
            <c:extLst>
              <c:ext xmlns:c16="http://schemas.microsoft.com/office/drawing/2014/chart" uri="{C3380CC4-5D6E-409C-BE32-E72D297353CC}">
                <c16:uniqueId val="{0000005C-246D-484E-AA79-DB768A02FE7D}"/>
              </c:ext>
            </c:extLst>
          </c:dPt>
          <c:dPt>
            <c:idx val="29"/>
            <c:bubble3D val="0"/>
            <c:extLst>
              <c:ext xmlns:c16="http://schemas.microsoft.com/office/drawing/2014/chart" uri="{C3380CC4-5D6E-409C-BE32-E72D297353CC}">
                <c16:uniqueId val="{0000005D-246D-484E-AA79-DB768A02FE7D}"/>
              </c:ext>
            </c:extLst>
          </c:dPt>
          <c:dPt>
            <c:idx val="30"/>
            <c:bubble3D val="0"/>
            <c:extLst>
              <c:ext xmlns:c16="http://schemas.microsoft.com/office/drawing/2014/chart" uri="{C3380CC4-5D6E-409C-BE32-E72D297353CC}">
                <c16:uniqueId val="{0000005E-246D-484E-AA79-DB768A02FE7D}"/>
              </c:ext>
            </c:extLst>
          </c:dPt>
          <c:dPt>
            <c:idx val="31"/>
            <c:bubble3D val="0"/>
            <c:extLst>
              <c:ext xmlns:c16="http://schemas.microsoft.com/office/drawing/2014/chart" uri="{C3380CC4-5D6E-409C-BE32-E72D297353CC}">
                <c16:uniqueId val="{0000005F-246D-484E-AA79-DB768A02FE7D}"/>
              </c:ext>
            </c:extLst>
          </c:dPt>
          <c:dPt>
            <c:idx val="32"/>
            <c:bubble3D val="0"/>
            <c:extLst>
              <c:ext xmlns:c16="http://schemas.microsoft.com/office/drawing/2014/chart" uri="{C3380CC4-5D6E-409C-BE32-E72D297353CC}">
                <c16:uniqueId val="{00000060-246D-484E-AA79-DB768A02FE7D}"/>
              </c:ext>
            </c:extLst>
          </c:dPt>
          <c:dPt>
            <c:idx val="33"/>
            <c:bubble3D val="0"/>
            <c:extLst>
              <c:ext xmlns:c16="http://schemas.microsoft.com/office/drawing/2014/chart" uri="{C3380CC4-5D6E-409C-BE32-E72D297353CC}">
                <c16:uniqueId val="{00000061-246D-484E-AA79-DB768A02FE7D}"/>
              </c:ext>
            </c:extLst>
          </c:dPt>
          <c:dPt>
            <c:idx val="34"/>
            <c:bubble3D val="0"/>
            <c:extLst>
              <c:ext xmlns:c16="http://schemas.microsoft.com/office/drawing/2014/chart" uri="{C3380CC4-5D6E-409C-BE32-E72D297353CC}">
                <c16:uniqueId val="{00000062-246D-484E-AA79-DB768A02FE7D}"/>
              </c:ext>
            </c:extLst>
          </c:dPt>
          <c:dPt>
            <c:idx val="35"/>
            <c:bubble3D val="0"/>
            <c:extLst>
              <c:ext xmlns:c16="http://schemas.microsoft.com/office/drawing/2014/chart" uri="{C3380CC4-5D6E-409C-BE32-E72D297353CC}">
                <c16:uniqueId val="{00000063-246D-484E-AA79-DB768A02FE7D}"/>
              </c:ext>
            </c:extLst>
          </c:dPt>
          <c:dPt>
            <c:idx val="36"/>
            <c:bubble3D val="0"/>
            <c:extLst>
              <c:ext xmlns:c16="http://schemas.microsoft.com/office/drawing/2014/chart" uri="{C3380CC4-5D6E-409C-BE32-E72D297353CC}">
                <c16:uniqueId val="{00000064-246D-484E-AA79-DB768A02FE7D}"/>
              </c:ext>
            </c:extLst>
          </c:dPt>
          <c:dPt>
            <c:idx val="37"/>
            <c:bubble3D val="0"/>
            <c:extLst>
              <c:ext xmlns:c16="http://schemas.microsoft.com/office/drawing/2014/chart" uri="{C3380CC4-5D6E-409C-BE32-E72D297353CC}">
                <c16:uniqueId val="{00000065-246D-484E-AA79-DB768A02FE7D}"/>
              </c:ext>
            </c:extLst>
          </c:dPt>
          <c:dPt>
            <c:idx val="38"/>
            <c:bubble3D val="0"/>
            <c:extLst>
              <c:ext xmlns:c16="http://schemas.microsoft.com/office/drawing/2014/chart" uri="{C3380CC4-5D6E-409C-BE32-E72D297353CC}">
                <c16:uniqueId val="{00000066-246D-484E-AA79-DB768A02FE7D}"/>
              </c:ext>
            </c:extLst>
          </c:dPt>
          <c:dPt>
            <c:idx val="39"/>
            <c:bubble3D val="0"/>
            <c:extLst>
              <c:ext xmlns:c16="http://schemas.microsoft.com/office/drawing/2014/chart" uri="{C3380CC4-5D6E-409C-BE32-E72D297353CC}">
                <c16:uniqueId val="{00000067-246D-484E-AA79-DB768A02FE7D}"/>
              </c:ext>
            </c:extLst>
          </c:dPt>
          <c:dPt>
            <c:idx val="40"/>
            <c:bubble3D val="0"/>
            <c:extLst>
              <c:ext xmlns:c16="http://schemas.microsoft.com/office/drawing/2014/chart" uri="{C3380CC4-5D6E-409C-BE32-E72D297353CC}">
                <c16:uniqueId val="{00000068-246D-484E-AA79-DB768A02FE7D}"/>
              </c:ext>
            </c:extLst>
          </c:dPt>
          <c:dPt>
            <c:idx val="41"/>
            <c:bubble3D val="0"/>
            <c:extLst>
              <c:ext xmlns:c16="http://schemas.microsoft.com/office/drawing/2014/chart" uri="{C3380CC4-5D6E-409C-BE32-E72D297353CC}">
                <c16:uniqueId val="{00000069-246D-484E-AA79-DB768A02FE7D}"/>
              </c:ext>
            </c:extLst>
          </c:dPt>
          <c:dPt>
            <c:idx val="42"/>
            <c:bubble3D val="0"/>
            <c:extLst>
              <c:ext xmlns:c16="http://schemas.microsoft.com/office/drawing/2014/chart" uri="{C3380CC4-5D6E-409C-BE32-E72D297353CC}">
                <c16:uniqueId val="{0000006A-246D-484E-AA79-DB768A02FE7D}"/>
              </c:ext>
            </c:extLst>
          </c:dPt>
          <c:dPt>
            <c:idx val="43"/>
            <c:bubble3D val="0"/>
            <c:extLst>
              <c:ext xmlns:c16="http://schemas.microsoft.com/office/drawing/2014/chart" uri="{C3380CC4-5D6E-409C-BE32-E72D297353CC}">
                <c16:uniqueId val="{0000006B-246D-484E-AA79-DB768A02FE7D}"/>
              </c:ext>
            </c:extLst>
          </c:dPt>
          <c:dPt>
            <c:idx val="44"/>
            <c:bubble3D val="0"/>
            <c:extLst>
              <c:ext xmlns:c16="http://schemas.microsoft.com/office/drawing/2014/chart" uri="{C3380CC4-5D6E-409C-BE32-E72D297353CC}">
                <c16:uniqueId val="{0000006C-246D-484E-AA79-DB768A02FE7D}"/>
              </c:ext>
            </c:extLst>
          </c:dPt>
          <c:dPt>
            <c:idx val="45"/>
            <c:bubble3D val="0"/>
            <c:extLst>
              <c:ext xmlns:c16="http://schemas.microsoft.com/office/drawing/2014/chart" uri="{C3380CC4-5D6E-409C-BE32-E72D297353CC}">
                <c16:uniqueId val="{0000006D-246D-484E-AA79-DB768A02FE7D}"/>
              </c:ext>
            </c:extLst>
          </c:dPt>
          <c:dPt>
            <c:idx val="46"/>
            <c:bubble3D val="0"/>
            <c:extLst>
              <c:ext xmlns:c16="http://schemas.microsoft.com/office/drawing/2014/chart" uri="{C3380CC4-5D6E-409C-BE32-E72D297353CC}">
                <c16:uniqueId val="{0000006E-246D-484E-AA79-DB768A02FE7D}"/>
              </c:ext>
            </c:extLst>
          </c:dPt>
          <c:dPt>
            <c:idx val="47"/>
            <c:bubble3D val="0"/>
            <c:extLst>
              <c:ext xmlns:c16="http://schemas.microsoft.com/office/drawing/2014/chart" uri="{C3380CC4-5D6E-409C-BE32-E72D297353CC}">
                <c16:uniqueId val="{0000006F-246D-484E-AA79-DB768A02FE7D}"/>
              </c:ext>
            </c:extLst>
          </c:dPt>
          <c:dPt>
            <c:idx val="48"/>
            <c:bubble3D val="0"/>
            <c:extLst>
              <c:ext xmlns:c16="http://schemas.microsoft.com/office/drawing/2014/chart" uri="{C3380CC4-5D6E-409C-BE32-E72D297353CC}">
                <c16:uniqueId val="{00000070-246D-484E-AA79-DB768A02FE7D}"/>
              </c:ext>
            </c:extLst>
          </c:dPt>
          <c:dPt>
            <c:idx val="49"/>
            <c:bubble3D val="0"/>
            <c:extLst>
              <c:ext xmlns:c16="http://schemas.microsoft.com/office/drawing/2014/chart" uri="{C3380CC4-5D6E-409C-BE32-E72D297353CC}">
                <c16:uniqueId val="{00000071-246D-484E-AA79-DB768A02FE7D}"/>
              </c:ext>
            </c:extLst>
          </c:dPt>
          <c:dPt>
            <c:idx val="50"/>
            <c:bubble3D val="0"/>
            <c:extLst>
              <c:ext xmlns:c16="http://schemas.microsoft.com/office/drawing/2014/chart" uri="{C3380CC4-5D6E-409C-BE32-E72D297353CC}">
                <c16:uniqueId val="{00000072-246D-484E-AA79-DB768A02FE7D}"/>
              </c:ext>
            </c:extLst>
          </c:dPt>
          <c:dPt>
            <c:idx val="51"/>
            <c:bubble3D val="0"/>
            <c:extLst>
              <c:ext xmlns:c16="http://schemas.microsoft.com/office/drawing/2014/chart" uri="{C3380CC4-5D6E-409C-BE32-E72D297353CC}">
                <c16:uniqueId val="{00000073-246D-484E-AA79-DB768A02FE7D}"/>
              </c:ext>
            </c:extLst>
          </c:dPt>
          <c:dPt>
            <c:idx val="52"/>
            <c:bubble3D val="0"/>
            <c:extLst>
              <c:ext xmlns:c16="http://schemas.microsoft.com/office/drawing/2014/chart" uri="{C3380CC4-5D6E-409C-BE32-E72D297353CC}">
                <c16:uniqueId val="{00000074-246D-484E-AA79-DB768A02FE7D}"/>
              </c:ext>
            </c:extLst>
          </c:dPt>
          <c:dPt>
            <c:idx val="53"/>
            <c:bubble3D val="0"/>
            <c:extLst>
              <c:ext xmlns:c16="http://schemas.microsoft.com/office/drawing/2014/chart" uri="{C3380CC4-5D6E-409C-BE32-E72D297353CC}">
                <c16:uniqueId val="{00000075-246D-484E-AA79-DB768A02FE7D}"/>
              </c:ext>
            </c:extLst>
          </c:dPt>
          <c:dPt>
            <c:idx val="54"/>
            <c:bubble3D val="0"/>
            <c:extLst>
              <c:ext xmlns:c16="http://schemas.microsoft.com/office/drawing/2014/chart" uri="{C3380CC4-5D6E-409C-BE32-E72D297353CC}">
                <c16:uniqueId val="{00000076-246D-484E-AA79-DB768A02FE7D}"/>
              </c:ext>
            </c:extLst>
          </c:dPt>
          <c:dPt>
            <c:idx val="55"/>
            <c:bubble3D val="0"/>
            <c:extLst>
              <c:ext xmlns:c16="http://schemas.microsoft.com/office/drawing/2014/chart" uri="{C3380CC4-5D6E-409C-BE32-E72D297353CC}">
                <c16:uniqueId val="{00000077-246D-484E-AA79-DB768A02FE7D}"/>
              </c:ext>
            </c:extLst>
          </c:dPt>
          <c:dPt>
            <c:idx val="56"/>
            <c:bubble3D val="0"/>
            <c:extLst>
              <c:ext xmlns:c16="http://schemas.microsoft.com/office/drawing/2014/chart" uri="{C3380CC4-5D6E-409C-BE32-E72D297353CC}">
                <c16:uniqueId val="{00000078-246D-484E-AA79-DB768A02FE7D}"/>
              </c:ext>
            </c:extLst>
          </c:dPt>
          <c:dPt>
            <c:idx val="59"/>
            <c:bubble3D val="0"/>
            <c:extLst>
              <c:ext xmlns:c16="http://schemas.microsoft.com/office/drawing/2014/chart" uri="{C3380CC4-5D6E-409C-BE32-E72D297353CC}">
                <c16:uniqueId val="{00000079-246D-484E-AA79-DB768A02FE7D}"/>
              </c:ext>
            </c:extLst>
          </c:dPt>
          <c:dPt>
            <c:idx val="60"/>
            <c:bubble3D val="0"/>
            <c:extLst>
              <c:ext xmlns:c16="http://schemas.microsoft.com/office/drawing/2014/chart" uri="{C3380CC4-5D6E-409C-BE32-E72D297353CC}">
                <c16:uniqueId val="{0000007A-246D-484E-AA79-DB768A02FE7D}"/>
              </c:ext>
            </c:extLst>
          </c:dPt>
          <c:dPt>
            <c:idx val="66"/>
            <c:bubble3D val="0"/>
            <c:extLst>
              <c:ext xmlns:c16="http://schemas.microsoft.com/office/drawing/2014/chart" uri="{C3380CC4-5D6E-409C-BE32-E72D297353CC}">
                <c16:uniqueId val="{0000007B-246D-484E-AA79-DB768A02FE7D}"/>
              </c:ext>
            </c:extLst>
          </c:dPt>
          <c:dPt>
            <c:idx val="71"/>
            <c:bubble3D val="0"/>
            <c:extLst>
              <c:ext xmlns:c16="http://schemas.microsoft.com/office/drawing/2014/chart" uri="{C3380CC4-5D6E-409C-BE32-E72D297353CC}">
                <c16:uniqueId val="{0000007C-246D-484E-AA79-DB768A02FE7D}"/>
              </c:ext>
            </c:extLst>
          </c:dPt>
          <c:dPt>
            <c:idx val="72"/>
            <c:bubble3D val="0"/>
            <c:extLst>
              <c:ext xmlns:c16="http://schemas.microsoft.com/office/drawing/2014/chart" uri="{C3380CC4-5D6E-409C-BE32-E72D297353CC}">
                <c16:uniqueId val="{0000007D-246D-484E-AA79-DB768A02FE7D}"/>
              </c:ext>
            </c:extLst>
          </c:dPt>
          <c:dPt>
            <c:idx val="78"/>
            <c:bubble3D val="0"/>
            <c:extLst>
              <c:ext xmlns:c16="http://schemas.microsoft.com/office/drawing/2014/chart" uri="{C3380CC4-5D6E-409C-BE32-E72D297353CC}">
                <c16:uniqueId val="{0000007E-246D-484E-AA79-DB768A02FE7D}"/>
              </c:ext>
            </c:extLst>
          </c:dPt>
          <c:dLbls>
            <c:dLbl>
              <c:idx val="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246D-484E-AA79-DB768A02FE7D}"/>
                </c:ext>
              </c:extLst>
            </c:dLbl>
            <c:dLbl>
              <c:idx val="1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246D-484E-AA79-DB768A02FE7D}"/>
                </c:ext>
              </c:extLst>
            </c:dLbl>
            <c:dLbl>
              <c:idx val="3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246D-484E-AA79-DB768A02FE7D}"/>
                </c:ext>
              </c:extLst>
            </c:dLbl>
            <c:dLbl>
              <c:idx val="4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246D-484E-AA79-DB768A02FE7D}"/>
                </c:ext>
              </c:extLst>
            </c:dLbl>
            <c:dLbl>
              <c:idx val="5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246D-484E-AA79-DB768A02FE7D}"/>
                </c:ext>
              </c:extLst>
            </c:dLbl>
            <c:dLbl>
              <c:idx val="6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246D-484E-AA79-DB768A02FE7D}"/>
                </c:ext>
              </c:extLst>
            </c:dLbl>
            <c:dLbl>
              <c:idx val="7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246D-484E-AA79-DB768A02F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'F66-67'!$F$7:$F$85</c:f>
              <c:numCache>
                <c:formatCode>0.00</c:formatCode>
                <c:ptCount val="79"/>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pt idx="71">
                  <c:v>21.501598614256601</c:v>
                </c:pt>
                <c:pt idx="72">
                  <c:v>21.760657387559998</c:v>
                </c:pt>
                <c:pt idx="73">
                  <c:v>21.789886465647701</c:v>
                </c:pt>
                <c:pt idx="74">
                  <c:v>21.8620485299293</c:v>
                </c:pt>
                <c:pt idx="75">
                  <c:v>21.963588493703</c:v>
                </c:pt>
                <c:pt idx="76">
                  <c:v>21.943020734659001</c:v>
                </c:pt>
                <c:pt idx="77">
                  <c:v>21.993704684533501</c:v>
                </c:pt>
                <c:pt idx="78">
                  <c:v>22.0854554598486</c:v>
                </c:pt>
              </c:numCache>
            </c:numRef>
          </c:val>
          <c:smooth val="0"/>
          <c:extLst>
            <c:ext xmlns:c16="http://schemas.microsoft.com/office/drawing/2014/chart" uri="{C3380CC4-5D6E-409C-BE32-E72D297353CC}">
              <c16:uniqueId val="{0000007F-246D-484E-AA79-DB768A02FE7D}"/>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4.6446760102667"/>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33AB-421A-A1A6-BB9067591320}"/>
              </c:ext>
            </c:extLst>
          </c:dPt>
          <c:dPt>
            <c:idx val="1"/>
            <c:bubble3D val="0"/>
            <c:extLst>
              <c:ext xmlns:c16="http://schemas.microsoft.com/office/drawing/2014/chart" uri="{C3380CC4-5D6E-409C-BE32-E72D297353CC}">
                <c16:uniqueId val="{00000001-33AB-421A-A1A6-BB9067591320}"/>
              </c:ext>
            </c:extLst>
          </c:dPt>
          <c:dPt>
            <c:idx val="2"/>
            <c:bubble3D val="0"/>
            <c:extLst>
              <c:ext xmlns:c16="http://schemas.microsoft.com/office/drawing/2014/chart" uri="{C3380CC4-5D6E-409C-BE32-E72D297353CC}">
                <c16:uniqueId val="{00000002-33AB-421A-A1A6-BB9067591320}"/>
              </c:ext>
            </c:extLst>
          </c:dPt>
          <c:dPt>
            <c:idx val="3"/>
            <c:bubble3D val="0"/>
            <c:extLst>
              <c:ext xmlns:c16="http://schemas.microsoft.com/office/drawing/2014/chart" uri="{C3380CC4-5D6E-409C-BE32-E72D297353CC}">
                <c16:uniqueId val="{00000003-33AB-421A-A1A6-BB9067591320}"/>
              </c:ext>
            </c:extLst>
          </c:dPt>
          <c:dPt>
            <c:idx val="4"/>
            <c:bubble3D val="0"/>
            <c:extLst>
              <c:ext xmlns:c16="http://schemas.microsoft.com/office/drawing/2014/chart" uri="{C3380CC4-5D6E-409C-BE32-E72D297353CC}">
                <c16:uniqueId val="{00000004-33AB-421A-A1A6-BB9067591320}"/>
              </c:ext>
            </c:extLst>
          </c:dPt>
          <c:dPt>
            <c:idx val="5"/>
            <c:bubble3D val="0"/>
            <c:extLst>
              <c:ext xmlns:c16="http://schemas.microsoft.com/office/drawing/2014/chart" uri="{C3380CC4-5D6E-409C-BE32-E72D297353CC}">
                <c16:uniqueId val="{00000005-33AB-421A-A1A6-BB9067591320}"/>
              </c:ext>
            </c:extLst>
          </c:dPt>
          <c:dPt>
            <c:idx val="6"/>
            <c:bubble3D val="0"/>
            <c:extLst>
              <c:ext xmlns:c16="http://schemas.microsoft.com/office/drawing/2014/chart" uri="{C3380CC4-5D6E-409C-BE32-E72D297353CC}">
                <c16:uniqueId val="{00000006-33AB-421A-A1A6-BB9067591320}"/>
              </c:ext>
            </c:extLst>
          </c:dPt>
          <c:dPt>
            <c:idx val="7"/>
            <c:bubble3D val="0"/>
            <c:extLst>
              <c:ext xmlns:c16="http://schemas.microsoft.com/office/drawing/2014/chart" uri="{C3380CC4-5D6E-409C-BE32-E72D297353CC}">
                <c16:uniqueId val="{00000007-33AB-421A-A1A6-BB9067591320}"/>
              </c:ext>
            </c:extLst>
          </c:dPt>
          <c:dPt>
            <c:idx val="8"/>
            <c:bubble3D val="0"/>
            <c:extLst>
              <c:ext xmlns:c16="http://schemas.microsoft.com/office/drawing/2014/chart" uri="{C3380CC4-5D6E-409C-BE32-E72D297353CC}">
                <c16:uniqueId val="{00000008-33AB-421A-A1A6-BB9067591320}"/>
              </c:ext>
            </c:extLst>
          </c:dPt>
          <c:dPt>
            <c:idx val="9"/>
            <c:bubble3D val="0"/>
            <c:extLst>
              <c:ext xmlns:c16="http://schemas.microsoft.com/office/drawing/2014/chart" uri="{C3380CC4-5D6E-409C-BE32-E72D297353CC}">
                <c16:uniqueId val="{00000009-33AB-421A-A1A6-BB9067591320}"/>
              </c:ext>
            </c:extLst>
          </c:dPt>
          <c:dPt>
            <c:idx val="10"/>
            <c:bubble3D val="0"/>
            <c:extLst>
              <c:ext xmlns:c16="http://schemas.microsoft.com/office/drawing/2014/chart" uri="{C3380CC4-5D6E-409C-BE32-E72D297353CC}">
                <c16:uniqueId val="{0000000A-33AB-421A-A1A6-BB9067591320}"/>
              </c:ext>
            </c:extLst>
          </c:dPt>
          <c:dPt>
            <c:idx val="11"/>
            <c:bubble3D val="0"/>
            <c:extLst>
              <c:ext xmlns:c16="http://schemas.microsoft.com/office/drawing/2014/chart" uri="{C3380CC4-5D6E-409C-BE32-E72D297353CC}">
                <c16:uniqueId val="{0000000B-33AB-421A-A1A6-BB9067591320}"/>
              </c:ext>
            </c:extLst>
          </c:dPt>
          <c:dPt>
            <c:idx val="12"/>
            <c:bubble3D val="0"/>
            <c:extLst>
              <c:ext xmlns:c16="http://schemas.microsoft.com/office/drawing/2014/chart" uri="{C3380CC4-5D6E-409C-BE32-E72D297353CC}">
                <c16:uniqueId val="{0000000C-33AB-421A-A1A6-BB9067591320}"/>
              </c:ext>
            </c:extLst>
          </c:dPt>
          <c:dPt>
            <c:idx val="13"/>
            <c:bubble3D val="0"/>
            <c:extLst>
              <c:ext xmlns:c16="http://schemas.microsoft.com/office/drawing/2014/chart" uri="{C3380CC4-5D6E-409C-BE32-E72D297353CC}">
                <c16:uniqueId val="{0000000D-33AB-421A-A1A6-BB9067591320}"/>
              </c:ext>
            </c:extLst>
          </c:dPt>
          <c:dPt>
            <c:idx val="14"/>
            <c:bubble3D val="0"/>
            <c:extLst>
              <c:ext xmlns:c16="http://schemas.microsoft.com/office/drawing/2014/chart" uri="{C3380CC4-5D6E-409C-BE32-E72D297353CC}">
                <c16:uniqueId val="{0000000E-33AB-421A-A1A6-BB9067591320}"/>
              </c:ext>
            </c:extLst>
          </c:dPt>
          <c:dPt>
            <c:idx val="15"/>
            <c:bubble3D val="0"/>
            <c:extLst>
              <c:ext xmlns:c16="http://schemas.microsoft.com/office/drawing/2014/chart" uri="{C3380CC4-5D6E-409C-BE32-E72D297353CC}">
                <c16:uniqueId val="{0000000F-33AB-421A-A1A6-BB9067591320}"/>
              </c:ext>
            </c:extLst>
          </c:dPt>
          <c:dPt>
            <c:idx val="16"/>
            <c:bubble3D val="0"/>
            <c:extLst>
              <c:ext xmlns:c16="http://schemas.microsoft.com/office/drawing/2014/chart" uri="{C3380CC4-5D6E-409C-BE32-E72D297353CC}">
                <c16:uniqueId val="{00000010-33AB-421A-A1A6-BB9067591320}"/>
              </c:ext>
            </c:extLst>
          </c:dPt>
          <c:dPt>
            <c:idx val="17"/>
            <c:bubble3D val="0"/>
            <c:extLst>
              <c:ext xmlns:c16="http://schemas.microsoft.com/office/drawing/2014/chart" uri="{C3380CC4-5D6E-409C-BE32-E72D297353CC}">
                <c16:uniqueId val="{00000011-33AB-421A-A1A6-BB9067591320}"/>
              </c:ext>
            </c:extLst>
          </c:dPt>
          <c:dPt>
            <c:idx val="18"/>
            <c:bubble3D val="0"/>
            <c:extLst>
              <c:ext xmlns:c16="http://schemas.microsoft.com/office/drawing/2014/chart" uri="{C3380CC4-5D6E-409C-BE32-E72D297353CC}">
                <c16:uniqueId val="{00000012-33AB-421A-A1A6-BB9067591320}"/>
              </c:ext>
            </c:extLst>
          </c:dPt>
          <c:dPt>
            <c:idx val="19"/>
            <c:bubble3D val="0"/>
            <c:extLst>
              <c:ext xmlns:c16="http://schemas.microsoft.com/office/drawing/2014/chart" uri="{C3380CC4-5D6E-409C-BE32-E72D297353CC}">
                <c16:uniqueId val="{00000013-33AB-421A-A1A6-BB9067591320}"/>
              </c:ext>
            </c:extLst>
          </c:dPt>
          <c:dPt>
            <c:idx val="20"/>
            <c:bubble3D val="0"/>
            <c:extLst>
              <c:ext xmlns:c16="http://schemas.microsoft.com/office/drawing/2014/chart" uri="{C3380CC4-5D6E-409C-BE32-E72D297353CC}">
                <c16:uniqueId val="{00000014-33AB-421A-A1A6-BB9067591320}"/>
              </c:ext>
            </c:extLst>
          </c:dPt>
          <c:dPt>
            <c:idx val="21"/>
            <c:bubble3D val="0"/>
            <c:extLst>
              <c:ext xmlns:c16="http://schemas.microsoft.com/office/drawing/2014/chart" uri="{C3380CC4-5D6E-409C-BE32-E72D297353CC}">
                <c16:uniqueId val="{00000015-33AB-421A-A1A6-BB9067591320}"/>
              </c:ext>
            </c:extLst>
          </c:dPt>
          <c:dPt>
            <c:idx val="22"/>
            <c:bubble3D val="0"/>
            <c:extLst>
              <c:ext xmlns:c16="http://schemas.microsoft.com/office/drawing/2014/chart" uri="{C3380CC4-5D6E-409C-BE32-E72D297353CC}">
                <c16:uniqueId val="{00000016-33AB-421A-A1A6-BB9067591320}"/>
              </c:ext>
            </c:extLst>
          </c:dPt>
          <c:dPt>
            <c:idx val="23"/>
            <c:bubble3D val="0"/>
            <c:extLst>
              <c:ext xmlns:c16="http://schemas.microsoft.com/office/drawing/2014/chart" uri="{C3380CC4-5D6E-409C-BE32-E72D297353CC}">
                <c16:uniqueId val="{00000017-33AB-421A-A1A6-BB9067591320}"/>
              </c:ext>
            </c:extLst>
          </c:dPt>
          <c:dPt>
            <c:idx val="24"/>
            <c:bubble3D val="0"/>
            <c:extLst>
              <c:ext xmlns:c16="http://schemas.microsoft.com/office/drawing/2014/chart" uri="{C3380CC4-5D6E-409C-BE32-E72D297353CC}">
                <c16:uniqueId val="{00000018-33AB-421A-A1A6-BB9067591320}"/>
              </c:ext>
            </c:extLst>
          </c:dPt>
          <c:dPt>
            <c:idx val="25"/>
            <c:bubble3D val="0"/>
            <c:extLst>
              <c:ext xmlns:c16="http://schemas.microsoft.com/office/drawing/2014/chart" uri="{C3380CC4-5D6E-409C-BE32-E72D297353CC}">
                <c16:uniqueId val="{00000019-33AB-421A-A1A6-BB9067591320}"/>
              </c:ext>
            </c:extLst>
          </c:dPt>
          <c:dPt>
            <c:idx val="26"/>
            <c:bubble3D val="0"/>
            <c:extLst>
              <c:ext xmlns:c16="http://schemas.microsoft.com/office/drawing/2014/chart" uri="{C3380CC4-5D6E-409C-BE32-E72D297353CC}">
                <c16:uniqueId val="{0000001A-33AB-421A-A1A6-BB9067591320}"/>
              </c:ext>
            </c:extLst>
          </c:dPt>
          <c:dPt>
            <c:idx val="27"/>
            <c:bubble3D val="0"/>
            <c:extLst>
              <c:ext xmlns:c16="http://schemas.microsoft.com/office/drawing/2014/chart" uri="{C3380CC4-5D6E-409C-BE32-E72D297353CC}">
                <c16:uniqueId val="{0000001B-33AB-421A-A1A6-BB9067591320}"/>
              </c:ext>
            </c:extLst>
          </c:dPt>
          <c:dPt>
            <c:idx val="28"/>
            <c:bubble3D val="0"/>
            <c:extLst>
              <c:ext xmlns:c16="http://schemas.microsoft.com/office/drawing/2014/chart" uri="{C3380CC4-5D6E-409C-BE32-E72D297353CC}">
                <c16:uniqueId val="{0000001C-33AB-421A-A1A6-BB9067591320}"/>
              </c:ext>
            </c:extLst>
          </c:dPt>
          <c:dPt>
            <c:idx val="29"/>
            <c:bubble3D val="0"/>
            <c:extLst>
              <c:ext xmlns:c16="http://schemas.microsoft.com/office/drawing/2014/chart" uri="{C3380CC4-5D6E-409C-BE32-E72D297353CC}">
                <c16:uniqueId val="{0000001D-33AB-421A-A1A6-BB9067591320}"/>
              </c:ext>
            </c:extLst>
          </c:dPt>
          <c:dPt>
            <c:idx val="30"/>
            <c:bubble3D val="0"/>
            <c:extLst>
              <c:ext xmlns:c16="http://schemas.microsoft.com/office/drawing/2014/chart" uri="{C3380CC4-5D6E-409C-BE32-E72D297353CC}">
                <c16:uniqueId val="{0000001E-33AB-421A-A1A6-BB9067591320}"/>
              </c:ext>
            </c:extLst>
          </c:dPt>
          <c:dPt>
            <c:idx val="31"/>
            <c:bubble3D val="0"/>
            <c:extLst>
              <c:ext xmlns:c16="http://schemas.microsoft.com/office/drawing/2014/chart" uri="{C3380CC4-5D6E-409C-BE32-E72D297353CC}">
                <c16:uniqueId val="{0000001F-33AB-421A-A1A6-BB9067591320}"/>
              </c:ext>
            </c:extLst>
          </c:dPt>
          <c:dPt>
            <c:idx val="32"/>
            <c:bubble3D val="0"/>
            <c:extLst>
              <c:ext xmlns:c16="http://schemas.microsoft.com/office/drawing/2014/chart" uri="{C3380CC4-5D6E-409C-BE32-E72D297353CC}">
                <c16:uniqueId val="{00000020-33AB-421A-A1A6-BB9067591320}"/>
              </c:ext>
            </c:extLst>
          </c:dPt>
          <c:dPt>
            <c:idx val="33"/>
            <c:bubble3D val="0"/>
            <c:extLst>
              <c:ext xmlns:c16="http://schemas.microsoft.com/office/drawing/2014/chart" uri="{C3380CC4-5D6E-409C-BE32-E72D297353CC}">
                <c16:uniqueId val="{00000021-33AB-421A-A1A6-BB9067591320}"/>
              </c:ext>
            </c:extLst>
          </c:dPt>
          <c:dPt>
            <c:idx val="34"/>
            <c:bubble3D val="0"/>
            <c:extLst>
              <c:ext xmlns:c16="http://schemas.microsoft.com/office/drawing/2014/chart" uri="{C3380CC4-5D6E-409C-BE32-E72D297353CC}">
                <c16:uniqueId val="{00000022-33AB-421A-A1A6-BB9067591320}"/>
              </c:ext>
            </c:extLst>
          </c:dPt>
          <c:dPt>
            <c:idx val="35"/>
            <c:bubble3D val="0"/>
            <c:extLst>
              <c:ext xmlns:c16="http://schemas.microsoft.com/office/drawing/2014/chart" uri="{C3380CC4-5D6E-409C-BE32-E72D297353CC}">
                <c16:uniqueId val="{00000023-33AB-421A-A1A6-BB9067591320}"/>
              </c:ext>
            </c:extLst>
          </c:dPt>
          <c:dPt>
            <c:idx val="36"/>
            <c:bubble3D val="0"/>
            <c:extLst>
              <c:ext xmlns:c16="http://schemas.microsoft.com/office/drawing/2014/chart" uri="{C3380CC4-5D6E-409C-BE32-E72D297353CC}">
                <c16:uniqueId val="{00000024-33AB-421A-A1A6-BB9067591320}"/>
              </c:ext>
            </c:extLst>
          </c:dPt>
          <c:dPt>
            <c:idx val="37"/>
            <c:bubble3D val="0"/>
            <c:extLst>
              <c:ext xmlns:c16="http://schemas.microsoft.com/office/drawing/2014/chart" uri="{C3380CC4-5D6E-409C-BE32-E72D297353CC}">
                <c16:uniqueId val="{00000025-33AB-421A-A1A6-BB9067591320}"/>
              </c:ext>
            </c:extLst>
          </c:dPt>
          <c:dPt>
            <c:idx val="38"/>
            <c:bubble3D val="0"/>
            <c:extLst>
              <c:ext xmlns:c16="http://schemas.microsoft.com/office/drawing/2014/chart" uri="{C3380CC4-5D6E-409C-BE32-E72D297353CC}">
                <c16:uniqueId val="{00000026-33AB-421A-A1A6-BB9067591320}"/>
              </c:ext>
            </c:extLst>
          </c:dPt>
          <c:dPt>
            <c:idx val="39"/>
            <c:bubble3D val="0"/>
            <c:extLst>
              <c:ext xmlns:c16="http://schemas.microsoft.com/office/drawing/2014/chart" uri="{C3380CC4-5D6E-409C-BE32-E72D297353CC}">
                <c16:uniqueId val="{00000027-33AB-421A-A1A6-BB9067591320}"/>
              </c:ext>
            </c:extLst>
          </c:dPt>
          <c:dPt>
            <c:idx val="40"/>
            <c:bubble3D val="0"/>
            <c:extLst>
              <c:ext xmlns:c16="http://schemas.microsoft.com/office/drawing/2014/chart" uri="{C3380CC4-5D6E-409C-BE32-E72D297353CC}">
                <c16:uniqueId val="{00000028-33AB-421A-A1A6-BB9067591320}"/>
              </c:ext>
            </c:extLst>
          </c:dPt>
          <c:dPt>
            <c:idx val="41"/>
            <c:bubble3D val="0"/>
            <c:extLst>
              <c:ext xmlns:c16="http://schemas.microsoft.com/office/drawing/2014/chart" uri="{C3380CC4-5D6E-409C-BE32-E72D297353CC}">
                <c16:uniqueId val="{00000029-33AB-421A-A1A6-BB9067591320}"/>
              </c:ext>
            </c:extLst>
          </c:dPt>
          <c:dPt>
            <c:idx val="42"/>
            <c:bubble3D val="0"/>
            <c:extLst>
              <c:ext xmlns:c16="http://schemas.microsoft.com/office/drawing/2014/chart" uri="{C3380CC4-5D6E-409C-BE32-E72D297353CC}">
                <c16:uniqueId val="{0000002A-33AB-421A-A1A6-BB9067591320}"/>
              </c:ext>
            </c:extLst>
          </c:dPt>
          <c:dPt>
            <c:idx val="43"/>
            <c:bubble3D val="0"/>
            <c:extLst>
              <c:ext xmlns:c16="http://schemas.microsoft.com/office/drawing/2014/chart" uri="{C3380CC4-5D6E-409C-BE32-E72D297353CC}">
                <c16:uniqueId val="{0000002B-33AB-421A-A1A6-BB9067591320}"/>
              </c:ext>
            </c:extLst>
          </c:dPt>
          <c:dPt>
            <c:idx val="44"/>
            <c:bubble3D val="0"/>
            <c:extLst>
              <c:ext xmlns:c16="http://schemas.microsoft.com/office/drawing/2014/chart" uri="{C3380CC4-5D6E-409C-BE32-E72D297353CC}">
                <c16:uniqueId val="{0000002C-33AB-421A-A1A6-BB9067591320}"/>
              </c:ext>
            </c:extLst>
          </c:dPt>
          <c:dPt>
            <c:idx val="45"/>
            <c:bubble3D val="0"/>
            <c:extLst>
              <c:ext xmlns:c16="http://schemas.microsoft.com/office/drawing/2014/chart" uri="{C3380CC4-5D6E-409C-BE32-E72D297353CC}">
                <c16:uniqueId val="{0000002D-33AB-421A-A1A6-BB9067591320}"/>
              </c:ext>
            </c:extLst>
          </c:dPt>
          <c:dPt>
            <c:idx val="46"/>
            <c:bubble3D val="0"/>
            <c:extLst>
              <c:ext xmlns:c16="http://schemas.microsoft.com/office/drawing/2014/chart" uri="{C3380CC4-5D6E-409C-BE32-E72D297353CC}">
                <c16:uniqueId val="{0000002E-33AB-421A-A1A6-BB9067591320}"/>
              </c:ext>
            </c:extLst>
          </c:dPt>
          <c:dPt>
            <c:idx val="47"/>
            <c:bubble3D val="0"/>
            <c:extLst>
              <c:ext xmlns:c16="http://schemas.microsoft.com/office/drawing/2014/chart" uri="{C3380CC4-5D6E-409C-BE32-E72D297353CC}">
                <c16:uniqueId val="{0000002F-33AB-421A-A1A6-BB9067591320}"/>
              </c:ext>
            </c:extLst>
          </c:dPt>
          <c:dPt>
            <c:idx val="48"/>
            <c:bubble3D val="0"/>
            <c:extLst>
              <c:ext xmlns:c16="http://schemas.microsoft.com/office/drawing/2014/chart" uri="{C3380CC4-5D6E-409C-BE32-E72D297353CC}">
                <c16:uniqueId val="{00000030-33AB-421A-A1A6-BB9067591320}"/>
              </c:ext>
            </c:extLst>
          </c:dPt>
          <c:dPt>
            <c:idx val="49"/>
            <c:bubble3D val="0"/>
            <c:extLst>
              <c:ext xmlns:c16="http://schemas.microsoft.com/office/drawing/2014/chart" uri="{C3380CC4-5D6E-409C-BE32-E72D297353CC}">
                <c16:uniqueId val="{00000031-33AB-421A-A1A6-BB9067591320}"/>
              </c:ext>
            </c:extLst>
          </c:dPt>
          <c:dPt>
            <c:idx val="50"/>
            <c:bubble3D val="0"/>
            <c:extLst>
              <c:ext xmlns:c16="http://schemas.microsoft.com/office/drawing/2014/chart" uri="{C3380CC4-5D6E-409C-BE32-E72D297353CC}">
                <c16:uniqueId val="{00000032-33AB-421A-A1A6-BB9067591320}"/>
              </c:ext>
            </c:extLst>
          </c:dPt>
          <c:dPt>
            <c:idx val="51"/>
            <c:bubble3D val="0"/>
            <c:extLst>
              <c:ext xmlns:c16="http://schemas.microsoft.com/office/drawing/2014/chart" uri="{C3380CC4-5D6E-409C-BE32-E72D297353CC}">
                <c16:uniqueId val="{00000033-33AB-421A-A1A6-BB9067591320}"/>
              </c:ext>
            </c:extLst>
          </c:dPt>
          <c:dPt>
            <c:idx val="52"/>
            <c:bubble3D val="0"/>
            <c:extLst>
              <c:ext xmlns:c16="http://schemas.microsoft.com/office/drawing/2014/chart" uri="{C3380CC4-5D6E-409C-BE32-E72D297353CC}">
                <c16:uniqueId val="{00000034-33AB-421A-A1A6-BB9067591320}"/>
              </c:ext>
            </c:extLst>
          </c:dPt>
          <c:dPt>
            <c:idx val="53"/>
            <c:bubble3D val="0"/>
            <c:extLst>
              <c:ext xmlns:c16="http://schemas.microsoft.com/office/drawing/2014/chart" uri="{C3380CC4-5D6E-409C-BE32-E72D297353CC}">
                <c16:uniqueId val="{00000035-33AB-421A-A1A6-BB9067591320}"/>
              </c:ext>
            </c:extLst>
          </c:dPt>
          <c:dPt>
            <c:idx val="54"/>
            <c:bubble3D val="0"/>
            <c:extLst>
              <c:ext xmlns:c16="http://schemas.microsoft.com/office/drawing/2014/chart" uri="{C3380CC4-5D6E-409C-BE32-E72D297353CC}">
                <c16:uniqueId val="{00000036-33AB-421A-A1A6-BB9067591320}"/>
              </c:ext>
            </c:extLst>
          </c:dPt>
          <c:dPt>
            <c:idx val="55"/>
            <c:bubble3D val="0"/>
            <c:extLst>
              <c:ext xmlns:c16="http://schemas.microsoft.com/office/drawing/2014/chart" uri="{C3380CC4-5D6E-409C-BE32-E72D297353CC}">
                <c16:uniqueId val="{00000037-33AB-421A-A1A6-BB9067591320}"/>
              </c:ext>
            </c:extLst>
          </c:dPt>
          <c:dPt>
            <c:idx val="56"/>
            <c:bubble3D val="0"/>
            <c:extLst>
              <c:ext xmlns:c16="http://schemas.microsoft.com/office/drawing/2014/chart" uri="{C3380CC4-5D6E-409C-BE32-E72D297353CC}">
                <c16:uniqueId val="{00000038-33AB-421A-A1A6-BB9067591320}"/>
              </c:ext>
            </c:extLst>
          </c:dPt>
          <c:dPt>
            <c:idx val="59"/>
            <c:bubble3D val="0"/>
            <c:extLst>
              <c:ext xmlns:c16="http://schemas.microsoft.com/office/drawing/2014/chart" uri="{C3380CC4-5D6E-409C-BE32-E72D297353CC}">
                <c16:uniqueId val="{00000039-33AB-421A-A1A6-BB9067591320}"/>
              </c:ext>
            </c:extLst>
          </c:dPt>
          <c:dPt>
            <c:idx val="60"/>
            <c:bubble3D val="0"/>
            <c:extLst>
              <c:ext xmlns:c16="http://schemas.microsoft.com/office/drawing/2014/chart" uri="{C3380CC4-5D6E-409C-BE32-E72D297353CC}">
                <c16:uniqueId val="{0000003A-33AB-421A-A1A6-BB9067591320}"/>
              </c:ext>
            </c:extLst>
          </c:dPt>
          <c:dPt>
            <c:idx val="66"/>
            <c:bubble3D val="0"/>
            <c:extLst>
              <c:ext xmlns:c16="http://schemas.microsoft.com/office/drawing/2014/chart" uri="{C3380CC4-5D6E-409C-BE32-E72D297353CC}">
                <c16:uniqueId val="{0000003B-33AB-421A-A1A6-BB9067591320}"/>
              </c:ext>
            </c:extLst>
          </c:dPt>
          <c:dPt>
            <c:idx val="71"/>
            <c:bubble3D val="0"/>
            <c:extLst>
              <c:ext xmlns:c16="http://schemas.microsoft.com/office/drawing/2014/chart" uri="{C3380CC4-5D6E-409C-BE32-E72D297353CC}">
                <c16:uniqueId val="{0000003C-33AB-421A-A1A6-BB9067591320}"/>
              </c:ext>
            </c:extLst>
          </c:dPt>
          <c:dPt>
            <c:idx val="72"/>
            <c:bubble3D val="0"/>
            <c:extLst>
              <c:ext xmlns:c16="http://schemas.microsoft.com/office/drawing/2014/chart" uri="{C3380CC4-5D6E-409C-BE32-E72D297353CC}">
                <c16:uniqueId val="{0000003D-33AB-421A-A1A6-BB9067591320}"/>
              </c:ext>
            </c:extLst>
          </c:dPt>
          <c:dPt>
            <c:idx val="78"/>
            <c:bubble3D val="0"/>
            <c:extLst>
              <c:ext xmlns:c16="http://schemas.microsoft.com/office/drawing/2014/chart" uri="{C3380CC4-5D6E-409C-BE32-E72D297353CC}">
                <c16:uniqueId val="{0000003E-33AB-421A-A1A6-BB9067591320}"/>
              </c:ext>
            </c:extLst>
          </c:dPt>
          <c:dLbls>
            <c:dLbl>
              <c:idx val="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AB-421A-A1A6-BB9067591320}"/>
                </c:ext>
              </c:extLst>
            </c:dLbl>
            <c:dLbl>
              <c:idx val="1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3AB-421A-A1A6-BB9067591320}"/>
                </c:ext>
              </c:extLst>
            </c:dLbl>
            <c:dLbl>
              <c:idx val="3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3AB-421A-A1A6-BB9067591320}"/>
                </c:ext>
              </c:extLst>
            </c:dLbl>
            <c:dLbl>
              <c:idx val="4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3AB-421A-A1A6-BB9067591320}"/>
                </c:ext>
              </c:extLst>
            </c:dLbl>
            <c:dLbl>
              <c:idx val="5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3AB-421A-A1A6-BB9067591320}"/>
                </c:ext>
              </c:extLst>
            </c:dLbl>
            <c:dLbl>
              <c:idx val="6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3AB-421A-A1A6-BB9067591320}"/>
                </c:ext>
              </c:extLst>
            </c:dLbl>
            <c:dLbl>
              <c:idx val="7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3AB-421A-A1A6-BB90675913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'F68-69'!$A$7:$B$85</c:f>
              <c:multiLvlStrCache>
                <c:ptCount val="7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lvl>
                <c:lvl>
                  <c:pt idx="0">
                    <c:v>2017</c:v>
                  </c:pt>
                  <c:pt idx="12">
                    <c:v>2018</c:v>
                  </c:pt>
                  <c:pt idx="24">
                    <c:v>2019</c:v>
                  </c:pt>
                  <c:pt idx="36">
                    <c:v>2020</c:v>
                  </c:pt>
                  <c:pt idx="48">
                    <c:v>2021</c:v>
                  </c:pt>
                  <c:pt idx="60">
                    <c:v>2022</c:v>
                  </c:pt>
                  <c:pt idx="72">
                    <c:v>2023</c:v>
                  </c:pt>
                </c:lvl>
              </c:multiLvlStrCache>
            </c:multiLvlStrRef>
          </c:cat>
          <c:val>
            <c:numRef>
              <c:f>'F68-69'!$G$7:$G$85</c:f>
              <c:numCache>
                <c:formatCode>0.00</c:formatCode>
                <c:ptCount val="79"/>
                <c:pt idx="0">
                  <c:v>25.193802000693999</c:v>
                </c:pt>
                <c:pt idx="1">
                  <c:v>25.032632991924899</c:v>
                </c:pt>
                <c:pt idx="2">
                  <c:v>24.760480379787101</c:v>
                </c:pt>
                <c:pt idx="3">
                  <c:v>24.697867237717698</c:v>
                </c:pt>
                <c:pt idx="4">
                  <c:v>24.628300201473301</c:v>
                </c:pt>
                <c:pt idx="5">
                  <c:v>24.3902874125335</c:v>
                </c:pt>
                <c:pt idx="6">
                  <c:v>24.1615391572861</c:v>
                </c:pt>
                <c:pt idx="7">
                  <c:v>24.146924229855301</c:v>
                </c:pt>
                <c:pt idx="8">
                  <c:v>24.406351545983899</c:v>
                </c:pt>
                <c:pt idx="9">
                  <c:v>24.3753038511257</c:v>
                </c:pt>
                <c:pt idx="10">
                  <c:v>24.2596966541672</c:v>
                </c:pt>
                <c:pt idx="11">
                  <c:v>24.284183266835999</c:v>
                </c:pt>
                <c:pt idx="12">
                  <c:v>24.8083117964288</c:v>
                </c:pt>
                <c:pt idx="13">
                  <c:v>25.556472818063401</c:v>
                </c:pt>
                <c:pt idx="14">
                  <c:v>25.682472594469399</c:v>
                </c:pt>
                <c:pt idx="15">
                  <c:v>25.841732562553702</c:v>
                </c:pt>
                <c:pt idx="16">
                  <c:v>26.153220000546799</c:v>
                </c:pt>
                <c:pt idx="17">
                  <c:v>26.430607014226499</c:v>
                </c:pt>
                <c:pt idx="18">
                  <c:v>26.6305470228457</c:v>
                </c:pt>
                <c:pt idx="19">
                  <c:v>26.925517179103998</c:v>
                </c:pt>
                <c:pt idx="20">
                  <c:v>27.111135789834901</c:v>
                </c:pt>
                <c:pt idx="21">
                  <c:v>27.284763622810999</c:v>
                </c:pt>
                <c:pt idx="22">
                  <c:v>27.098984863590101</c:v>
                </c:pt>
                <c:pt idx="23">
                  <c:v>26.617872875748301</c:v>
                </c:pt>
                <c:pt idx="24">
                  <c:v>26.372302786294998</c:v>
                </c:pt>
                <c:pt idx="25">
                  <c:v>26.526601240495399</c:v>
                </c:pt>
                <c:pt idx="26">
                  <c:v>26.946556553000299</c:v>
                </c:pt>
                <c:pt idx="27">
                  <c:v>27.058160789694199</c:v>
                </c:pt>
                <c:pt idx="28">
                  <c:v>27.163853605164</c:v>
                </c:pt>
                <c:pt idx="29">
                  <c:v>27.126513716832498</c:v>
                </c:pt>
                <c:pt idx="30">
                  <c:v>27.042574148977</c:v>
                </c:pt>
                <c:pt idx="31">
                  <c:v>27.0256520421364</c:v>
                </c:pt>
                <c:pt idx="32">
                  <c:v>26.9632192631429</c:v>
                </c:pt>
                <c:pt idx="33">
                  <c:v>26.807871783314798</c:v>
                </c:pt>
                <c:pt idx="34">
                  <c:v>26.5493173007394</c:v>
                </c:pt>
                <c:pt idx="35">
                  <c:v>26.464314034446002</c:v>
                </c:pt>
                <c:pt idx="36">
                  <c:v>26.397103713861</c:v>
                </c:pt>
                <c:pt idx="37">
                  <c:v>25.9533018350145</c:v>
                </c:pt>
                <c:pt idx="38">
                  <c:v>24.273749410983001</c:v>
                </c:pt>
                <c:pt idx="39">
                  <c:v>21.0471273848609</c:v>
                </c:pt>
                <c:pt idx="40">
                  <c:v>21.574334840966799</c:v>
                </c:pt>
                <c:pt idx="41">
                  <c:v>22.749776671723801</c:v>
                </c:pt>
                <c:pt idx="42">
                  <c:v>23.6671724015339</c:v>
                </c:pt>
                <c:pt idx="43">
                  <c:v>23.549187800656799</c:v>
                </c:pt>
                <c:pt idx="44">
                  <c:v>23.362705216920499</c:v>
                </c:pt>
                <c:pt idx="45">
                  <c:v>23.083147010601099</c:v>
                </c:pt>
                <c:pt idx="46">
                  <c:v>22.337103352815099</c:v>
                </c:pt>
                <c:pt idx="47">
                  <c:v>22.367124666807999</c:v>
                </c:pt>
                <c:pt idx="48">
                  <c:v>23.225377513779701</c:v>
                </c:pt>
                <c:pt idx="49">
                  <c:v>24.2032416413902</c:v>
                </c:pt>
                <c:pt idx="50">
                  <c:v>25.554323662954101</c:v>
                </c:pt>
                <c:pt idx="51">
                  <c:v>25.710263388560801</c:v>
                </c:pt>
                <c:pt idx="52">
                  <c:v>25.805310543354398</c:v>
                </c:pt>
                <c:pt idx="53">
                  <c:v>25.741741151642799</c:v>
                </c:pt>
                <c:pt idx="54">
                  <c:v>25.642672695580401</c:v>
                </c:pt>
                <c:pt idx="55">
                  <c:v>25.639994581217099</c:v>
                </c:pt>
                <c:pt idx="56">
                  <c:v>25.491537843049201</c:v>
                </c:pt>
                <c:pt idx="57">
                  <c:v>25.282110091570999</c:v>
                </c:pt>
                <c:pt idx="58">
                  <c:v>25.023031461972501</c:v>
                </c:pt>
                <c:pt idx="59">
                  <c:v>25.1825927363011</c:v>
                </c:pt>
                <c:pt idx="60">
                  <c:v>25.434239559797199</c:v>
                </c:pt>
                <c:pt idx="61">
                  <c:v>25.4268639575923</c:v>
                </c:pt>
                <c:pt idx="62">
                  <c:v>25.6002996996002</c:v>
                </c:pt>
                <c:pt idx="63">
                  <c:v>25.745198755932702</c:v>
                </c:pt>
                <c:pt idx="64">
                  <c:v>26.015633032697298</c:v>
                </c:pt>
                <c:pt idx="65">
                  <c:v>26.045902165640499</c:v>
                </c:pt>
                <c:pt idx="66">
                  <c:v>25.8331593396335</c:v>
                </c:pt>
                <c:pt idx="67">
                  <c:v>25.698051237239699</c:v>
                </c:pt>
                <c:pt idx="68">
                  <c:v>25.488097309018901</c:v>
                </c:pt>
                <c:pt idx="69">
                  <c:v>25.4753255549053</c:v>
                </c:pt>
                <c:pt idx="70">
                  <c:v>25.431617826272099</c:v>
                </c:pt>
                <c:pt idx="71">
                  <c:v>25.118000327832402</c:v>
                </c:pt>
                <c:pt idx="72">
                  <c:v>25.088023517029502</c:v>
                </c:pt>
                <c:pt idx="73">
                  <c:v>24.958523688995498</c:v>
                </c:pt>
                <c:pt idx="74">
                  <c:v>25.060686827874399</c:v>
                </c:pt>
                <c:pt idx="75">
                  <c:v>25.098859472460099</c:v>
                </c:pt>
                <c:pt idx="76">
                  <c:v>25.053478185225</c:v>
                </c:pt>
                <c:pt idx="77">
                  <c:v>25.093936343024801</c:v>
                </c:pt>
                <c:pt idx="78">
                  <c:v>24.992132944646499</c:v>
                </c:pt>
              </c:numCache>
            </c:numRef>
          </c:val>
          <c:smooth val="0"/>
          <c:extLst>
            <c:ext xmlns:c16="http://schemas.microsoft.com/office/drawing/2014/chart" uri="{C3380CC4-5D6E-409C-BE32-E72D297353CC}">
              <c16:uniqueId val="{0000003F-33AB-421A-A1A6-BB9067591320}"/>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33AB-421A-A1A6-BB9067591320}"/>
              </c:ext>
            </c:extLst>
          </c:dPt>
          <c:dPt>
            <c:idx val="1"/>
            <c:bubble3D val="0"/>
            <c:extLst>
              <c:ext xmlns:c16="http://schemas.microsoft.com/office/drawing/2014/chart" uri="{C3380CC4-5D6E-409C-BE32-E72D297353CC}">
                <c16:uniqueId val="{00000041-33AB-421A-A1A6-BB9067591320}"/>
              </c:ext>
            </c:extLst>
          </c:dPt>
          <c:dPt>
            <c:idx val="2"/>
            <c:bubble3D val="0"/>
            <c:extLst>
              <c:ext xmlns:c16="http://schemas.microsoft.com/office/drawing/2014/chart" uri="{C3380CC4-5D6E-409C-BE32-E72D297353CC}">
                <c16:uniqueId val="{00000042-33AB-421A-A1A6-BB9067591320}"/>
              </c:ext>
            </c:extLst>
          </c:dPt>
          <c:dPt>
            <c:idx val="3"/>
            <c:bubble3D val="0"/>
            <c:extLst>
              <c:ext xmlns:c16="http://schemas.microsoft.com/office/drawing/2014/chart" uri="{C3380CC4-5D6E-409C-BE32-E72D297353CC}">
                <c16:uniqueId val="{00000043-33AB-421A-A1A6-BB9067591320}"/>
              </c:ext>
            </c:extLst>
          </c:dPt>
          <c:dPt>
            <c:idx val="4"/>
            <c:bubble3D val="0"/>
            <c:extLst>
              <c:ext xmlns:c16="http://schemas.microsoft.com/office/drawing/2014/chart" uri="{C3380CC4-5D6E-409C-BE32-E72D297353CC}">
                <c16:uniqueId val="{00000044-33AB-421A-A1A6-BB9067591320}"/>
              </c:ext>
            </c:extLst>
          </c:dPt>
          <c:dPt>
            <c:idx val="5"/>
            <c:bubble3D val="0"/>
            <c:extLst>
              <c:ext xmlns:c16="http://schemas.microsoft.com/office/drawing/2014/chart" uri="{C3380CC4-5D6E-409C-BE32-E72D297353CC}">
                <c16:uniqueId val="{00000045-33AB-421A-A1A6-BB9067591320}"/>
              </c:ext>
            </c:extLst>
          </c:dPt>
          <c:dPt>
            <c:idx val="6"/>
            <c:bubble3D val="0"/>
            <c:extLst>
              <c:ext xmlns:c16="http://schemas.microsoft.com/office/drawing/2014/chart" uri="{C3380CC4-5D6E-409C-BE32-E72D297353CC}">
                <c16:uniqueId val="{00000046-33AB-421A-A1A6-BB9067591320}"/>
              </c:ext>
            </c:extLst>
          </c:dPt>
          <c:dPt>
            <c:idx val="7"/>
            <c:bubble3D val="0"/>
            <c:extLst>
              <c:ext xmlns:c16="http://schemas.microsoft.com/office/drawing/2014/chart" uri="{C3380CC4-5D6E-409C-BE32-E72D297353CC}">
                <c16:uniqueId val="{00000047-33AB-421A-A1A6-BB9067591320}"/>
              </c:ext>
            </c:extLst>
          </c:dPt>
          <c:dPt>
            <c:idx val="8"/>
            <c:bubble3D val="0"/>
            <c:extLst>
              <c:ext xmlns:c16="http://schemas.microsoft.com/office/drawing/2014/chart" uri="{C3380CC4-5D6E-409C-BE32-E72D297353CC}">
                <c16:uniqueId val="{00000048-33AB-421A-A1A6-BB9067591320}"/>
              </c:ext>
            </c:extLst>
          </c:dPt>
          <c:dPt>
            <c:idx val="9"/>
            <c:bubble3D val="0"/>
            <c:extLst>
              <c:ext xmlns:c16="http://schemas.microsoft.com/office/drawing/2014/chart" uri="{C3380CC4-5D6E-409C-BE32-E72D297353CC}">
                <c16:uniqueId val="{00000049-33AB-421A-A1A6-BB9067591320}"/>
              </c:ext>
            </c:extLst>
          </c:dPt>
          <c:dPt>
            <c:idx val="10"/>
            <c:bubble3D val="0"/>
            <c:extLst>
              <c:ext xmlns:c16="http://schemas.microsoft.com/office/drawing/2014/chart" uri="{C3380CC4-5D6E-409C-BE32-E72D297353CC}">
                <c16:uniqueId val="{0000004A-33AB-421A-A1A6-BB9067591320}"/>
              </c:ext>
            </c:extLst>
          </c:dPt>
          <c:dPt>
            <c:idx val="11"/>
            <c:bubble3D val="0"/>
            <c:extLst>
              <c:ext xmlns:c16="http://schemas.microsoft.com/office/drawing/2014/chart" uri="{C3380CC4-5D6E-409C-BE32-E72D297353CC}">
                <c16:uniqueId val="{0000004B-33AB-421A-A1A6-BB9067591320}"/>
              </c:ext>
            </c:extLst>
          </c:dPt>
          <c:dPt>
            <c:idx val="12"/>
            <c:bubble3D val="0"/>
            <c:extLst>
              <c:ext xmlns:c16="http://schemas.microsoft.com/office/drawing/2014/chart" uri="{C3380CC4-5D6E-409C-BE32-E72D297353CC}">
                <c16:uniqueId val="{0000004C-33AB-421A-A1A6-BB9067591320}"/>
              </c:ext>
            </c:extLst>
          </c:dPt>
          <c:dPt>
            <c:idx val="13"/>
            <c:bubble3D val="0"/>
            <c:extLst>
              <c:ext xmlns:c16="http://schemas.microsoft.com/office/drawing/2014/chart" uri="{C3380CC4-5D6E-409C-BE32-E72D297353CC}">
                <c16:uniqueId val="{0000004D-33AB-421A-A1A6-BB9067591320}"/>
              </c:ext>
            </c:extLst>
          </c:dPt>
          <c:dPt>
            <c:idx val="14"/>
            <c:bubble3D val="0"/>
            <c:extLst>
              <c:ext xmlns:c16="http://schemas.microsoft.com/office/drawing/2014/chart" uri="{C3380CC4-5D6E-409C-BE32-E72D297353CC}">
                <c16:uniqueId val="{0000004E-33AB-421A-A1A6-BB9067591320}"/>
              </c:ext>
            </c:extLst>
          </c:dPt>
          <c:dPt>
            <c:idx val="15"/>
            <c:bubble3D val="0"/>
            <c:extLst>
              <c:ext xmlns:c16="http://schemas.microsoft.com/office/drawing/2014/chart" uri="{C3380CC4-5D6E-409C-BE32-E72D297353CC}">
                <c16:uniqueId val="{0000004F-33AB-421A-A1A6-BB9067591320}"/>
              </c:ext>
            </c:extLst>
          </c:dPt>
          <c:dPt>
            <c:idx val="16"/>
            <c:bubble3D val="0"/>
            <c:extLst>
              <c:ext xmlns:c16="http://schemas.microsoft.com/office/drawing/2014/chart" uri="{C3380CC4-5D6E-409C-BE32-E72D297353CC}">
                <c16:uniqueId val="{00000050-33AB-421A-A1A6-BB9067591320}"/>
              </c:ext>
            </c:extLst>
          </c:dPt>
          <c:dPt>
            <c:idx val="17"/>
            <c:bubble3D val="0"/>
            <c:extLst>
              <c:ext xmlns:c16="http://schemas.microsoft.com/office/drawing/2014/chart" uri="{C3380CC4-5D6E-409C-BE32-E72D297353CC}">
                <c16:uniqueId val="{00000051-33AB-421A-A1A6-BB9067591320}"/>
              </c:ext>
            </c:extLst>
          </c:dPt>
          <c:dPt>
            <c:idx val="18"/>
            <c:bubble3D val="0"/>
            <c:extLst>
              <c:ext xmlns:c16="http://schemas.microsoft.com/office/drawing/2014/chart" uri="{C3380CC4-5D6E-409C-BE32-E72D297353CC}">
                <c16:uniqueId val="{00000052-33AB-421A-A1A6-BB9067591320}"/>
              </c:ext>
            </c:extLst>
          </c:dPt>
          <c:dPt>
            <c:idx val="19"/>
            <c:bubble3D val="0"/>
            <c:extLst>
              <c:ext xmlns:c16="http://schemas.microsoft.com/office/drawing/2014/chart" uri="{C3380CC4-5D6E-409C-BE32-E72D297353CC}">
                <c16:uniqueId val="{00000053-33AB-421A-A1A6-BB9067591320}"/>
              </c:ext>
            </c:extLst>
          </c:dPt>
          <c:dPt>
            <c:idx val="20"/>
            <c:bubble3D val="0"/>
            <c:extLst>
              <c:ext xmlns:c16="http://schemas.microsoft.com/office/drawing/2014/chart" uri="{C3380CC4-5D6E-409C-BE32-E72D297353CC}">
                <c16:uniqueId val="{00000054-33AB-421A-A1A6-BB9067591320}"/>
              </c:ext>
            </c:extLst>
          </c:dPt>
          <c:dPt>
            <c:idx val="21"/>
            <c:bubble3D val="0"/>
            <c:extLst>
              <c:ext xmlns:c16="http://schemas.microsoft.com/office/drawing/2014/chart" uri="{C3380CC4-5D6E-409C-BE32-E72D297353CC}">
                <c16:uniqueId val="{00000055-33AB-421A-A1A6-BB9067591320}"/>
              </c:ext>
            </c:extLst>
          </c:dPt>
          <c:dPt>
            <c:idx val="22"/>
            <c:bubble3D val="0"/>
            <c:extLst>
              <c:ext xmlns:c16="http://schemas.microsoft.com/office/drawing/2014/chart" uri="{C3380CC4-5D6E-409C-BE32-E72D297353CC}">
                <c16:uniqueId val="{00000056-33AB-421A-A1A6-BB9067591320}"/>
              </c:ext>
            </c:extLst>
          </c:dPt>
          <c:dPt>
            <c:idx val="23"/>
            <c:bubble3D val="0"/>
            <c:extLst>
              <c:ext xmlns:c16="http://schemas.microsoft.com/office/drawing/2014/chart" uri="{C3380CC4-5D6E-409C-BE32-E72D297353CC}">
                <c16:uniqueId val="{00000057-33AB-421A-A1A6-BB9067591320}"/>
              </c:ext>
            </c:extLst>
          </c:dPt>
          <c:dPt>
            <c:idx val="24"/>
            <c:bubble3D val="0"/>
            <c:extLst>
              <c:ext xmlns:c16="http://schemas.microsoft.com/office/drawing/2014/chart" uri="{C3380CC4-5D6E-409C-BE32-E72D297353CC}">
                <c16:uniqueId val="{00000058-33AB-421A-A1A6-BB9067591320}"/>
              </c:ext>
            </c:extLst>
          </c:dPt>
          <c:dPt>
            <c:idx val="25"/>
            <c:bubble3D val="0"/>
            <c:extLst>
              <c:ext xmlns:c16="http://schemas.microsoft.com/office/drawing/2014/chart" uri="{C3380CC4-5D6E-409C-BE32-E72D297353CC}">
                <c16:uniqueId val="{00000059-33AB-421A-A1A6-BB9067591320}"/>
              </c:ext>
            </c:extLst>
          </c:dPt>
          <c:dPt>
            <c:idx val="26"/>
            <c:bubble3D val="0"/>
            <c:extLst>
              <c:ext xmlns:c16="http://schemas.microsoft.com/office/drawing/2014/chart" uri="{C3380CC4-5D6E-409C-BE32-E72D297353CC}">
                <c16:uniqueId val="{0000005A-33AB-421A-A1A6-BB9067591320}"/>
              </c:ext>
            </c:extLst>
          </c:dPt>
          <c:dPt>
            <c:idx val="27"/>
            <c:bubble3D val="0"/>
            <c:extLst>
              <c:ext xmlns:c16="http://schemas.microsoft.com/office/drawing/2014/chart" uri="{C3380CC4-5D6E-409C-BE32-E72D297353CC}">
                <c16:uniqueId val="{0000005B-33AB-421A-A1A6-BB9067591320}"/>
              </c:ext>
            </c:extLst>
          </c:dPt>
          <c:dPt>
            <c:idx val="28"/>
            <c:bubble3D val="0"/>
            <c:extLst>
              <c:ext xmlns:c16="http://schemas.microsoft.com/office/drawing/2014/chart" uri="{C3380CC4-5D6E-409C-BE32-E72D297353CC}">
                <c16:uniqueId val="{0000005C-33AB-421A-A1A6-BB9067591320}"/>
              </c:ext>
            </c:extLst>
          </c:dPt>
          <c:dPt>
            <c:idx val="29"/>
            <c:bubble3D val="0"/>
            <c:extLst>
              <c:ext xmlns:c16="http://schemas.microsoft.com/office/drawing/2014/chart" uri="{C3380CC4-5D6E-409C-BE32-E72D297353CC}">
                <c16:uniqueId val="{0000005D-33AB-421A-A1A6-BB9067591320}"/>
              </c:ext>
            </c:extLst>
          </c:dPt>
          <c:dPt>
            <c:idx val="30"/>
            <c:bubble3D val="0"/>
            <c:extLst>
              <c:ext xmlns:c16="http://schemas.microsoft.com/office/drawing/2014/chart" uri="{C3380CC4-5D6E-409C-BE32-E72D297353CC}">
                <c16:uniqueId val="{0000005E-33AB-421A-A1A6-BB9067591320}"/>
              </c:ext>
            </c:extLst>
          </c:dPt>
          <c:dPt>
            <c:idx val="31"/>
            <c:bubble3D val="0"/>
            <c:extLst>
              <c:ext xmlns:c16="http://schemas.microsoft.com/office/drawing/2014/chart" uri="{C3380CC4-5D6E-409C-BE32-E72D297353CC}">
                <c16:uniqueId val="{0000005F-33AB-421A-A1A6-BB9067591320}"/>
              </c:ext>
            </c:extLst>
          </c:dPt>
          <c:dPt>
            <c:idx val="32"/>
            <c:bubble3D val="0"/>
            <c:extLst>
              <c:ext xmlns:c16="http://schemas.microsoft.com/office/drawing/2014/chart" uri="{C3380CC4-5D6E-409C-BE32-E72D297353CC}">
                <c16:uniqueId val="{00000060-33AB-421A-A1A6-BB9067591320}"/>
              </c:ext>
            </c:extLst>
          </c:dPt>
          <c:dPt>
            <c:idx val="33"/>
            <c:bubble3D val="0"/>
            <c:extLst>
              <c:ext xmlns:c16="http://schemas.microsoft.com/office/drawing/2014/chart" uri="{C3380CC4-5D6E-409C-BE32-E72D297353CC}">
                <c16:uniqueId val="{00000061-33AB-421A-A1A6-BB9067591320}"/>
              </c:ext>
            </c:extLst>
          </c:dPt>
          <c:dPt>
            <c:idx val="34"/>
            <c:bubble3D val="0"/>
            <c:extLst>
              <c:ext xmlns:c16="http://schemas.microsoft.com/office/drawing/2014/chart" uri="{C3380CC4-5D6E-409C-BE32-E72D297353CC}">
                <c16:uniqueId val="{00000062-33AB-421A-A1A6-BB9067591320}"/>
              </c:ext>
            </c:extLst>
          </c:dPt>
          <c:dPt>
            <c:idx val="35"/>
            <c:bubble3D val="0"/>
            <c:extLst>
              <c:ext xmlns:c16="http://schemas.microsoft.com/office/drawing/2014/chart" uri="{C3380CC4-5D6E-409C-BE32-E72D297353CC}">
                <c16:uniqueId val="{00000063-33AB-421A-A1A6-BB9067591320}"/>
              </c:ext>
            </c:extLst>
          </c:dPt>
          <c:dPt>
            <c:idx val="36"/>
            <c:bubble3D val="0"/>
            <c:extLst>
              <c:ext xmlns:c16="http://schemas.microsoft.com/office/drawing/2014/chart" uri="{C3380CC4-5D6E-409C-BE32-E72D297353CC}">
                <c16:uniqueId val="{00000064-33AB-421A-A1A6-BB9067591320}"/>
              </c:ext>
            </c:extLst>
          </c:dPt>
          <c:dPt>
            <c:idx val="37"/>
            <c:bubble3D val="0"/>
            <c:extLst>
              <c:ext xmlns:c16="http://schemas.microsoft.com/office/drawing/2014/chart" uri="{C3380CC4-5D6E-409C-BE32-E72D297353CC}">
                <c16:uniqueId val="{00000065-33AB-421A-A1A6-BB9067591320}"/>
              </c:ext>
            </c:extLst>
          </c:dPt>
          <c:dPt>
            <c:idx val="38"/>
            <c:bubble3D val="0"/>
            <c:extLst>
              <c:ext xmlns:c16="http://schemas.microsoft.com/office/drawing/2014/chart" uri="{C3380CC4-5D6E-409C-BE32-E72D297353CC}">
                <c16:uniqueId val="{00000066-33AB-421A-A1A6-BB9067591320}"/>
              </c:ext>
            </c:extLst>
          </c:dPt>
          <c:dPt>
            <c:idx val="39"/>
            <c:bubble3D val="0"/>
            <c:extLst>
              <c:ext xmlns:c16="http://schemas.microsoft.com/office/drawing/2014/chart" uri="{C3380CC4-5D6E-409C-BE32-E72D297353CC}">
                <c16:uniqueId val="{00000067-33AB-421A-A1A6-BB9067591320}"/>
              </c:ext>
            </c:extLst>
          </c:dPt>
          <c:dPt>
            <c:idx val="40"/>
            <c:bubble3D val="0"/>
            <c:extLst>
              <c:ext xmlns:c16="http://schemas.microsoft.com/office/drawing/2014/chart" uri="{C3380CC4-5D6E-409C-BE32-E72D297353CC}">
                <c16:uniqueId val="{00000068-33AB-421A-A1A6-BB9067591320}"/>
              </c:ext>
            </c:extLst>
          </c:dPt>
          <c:dPt>
            <c:idx val="41"/>
            <c:bubble3D val="0"/>
            <c:extLst>
              <c:ext xmlns:c16="http://schemas.microsoft.com/office/drawing/2014/chart" uri="{C3380CC4-5D6E-409C-BE32-E72D297353CC}">
                <c16:uniqueId val="{00000069-33AB-421A-A1A6-BB9067591320}"/>
              </c:ext>
            </c:extLst>
          </c:dPt>
          <c:dPt>
            <c:idx val="42"/>
            <c:bubble3D val="0"/>
            <c:extLst>
              <c:ext xmlns:c16="http://schemas.microsoft.com/office/drawing/2014/chart" uri="{C3380CC4-5D6E-409C-BE32-E72D297353CC}">
                <c16:uniqueId val="{0000006A-33AB-421A-A1A6-BB9067591320}"/>
              </c:ext>
            </c:extLst>
          </c:dPt>
          <c:dPt>
            <c:idx val="43"/>
            <c:bubble3D val="0"/>
            <c:extLst>
              <c:ext xmlns:c16="http://schemas.microsoft.com/office/drawing/2014/chart" uri="{C3380CC4-5D6E-409C-BE32-E72D297353CC}">
                <c16:uniqueId val="{0000006B-33AB-421A-A1A6-BB9067591320}"/>
              </c:ext>
            </c:extLst>
          </c:dPt>
          <c:dPt>
            <c:idx val="44"/>
            <c:bubble3D val="0"/>
            <c:extLst>
              <c:ext xmlns:c16="http://schemas.microsoft.com/office/drawing/2014/chart" uri="{C3380CC4-5D6E-409C-BE32-E72D297353CC}">
                <c16:uniqueId val="{0000006C-33AB-421A-A1A6-BB9067591320}"/>
              </c:ext>
            </c:extLst>
          </c:dPt>
          <c:dPt>
            <c:idx val="45"/>
            <c:bubble3D val="0"/>
            <c:extLst>
              <c:ext xmlns:c16="http://schemas.microsoft.com/office/drawing/2014/chart" uri="{C3380CC4-5D6E-409C-BE32-E72D297353CC}">
                <c16:uniqueId val="{0000006D-33AB-421A-A1A6-BB9067591320}"/>
              </c:ext>
            </c:extLst>
          </c:dPt>
          <c:dPt>
            <c:idx val="46"/>
            <c:bubble3D val="0"/>
            <c:extLst>
              <c:ext xmlns:c16="http://schemas.microsoft.com/office/drawing/2014/chart" uri="{C3380CC4-5D6E-409C-BE32-E72D297353CC}">
                <c16:uniqueId val="{0000006E-33AB-421A-A1A6-BB9067591320}"/>
              </c:ext>
            </c:extLst>
          </c:dPt>
          <c:dPt>
            <c:idx val="47"/>
            <c:bubble3D val="0"/>
            <c:extLst>
              <c:ext xmlns:c16="http://schemas.microsoft.com/office/drawing/2014/chart" uri="{C3380CC4-5D6E-409C-BE32-E72D297353CC}">
                <c16:uniqueId val="{0000006F-33AB-421A-A1A6-BB9067591320}"/>
              </c:ext>
            </c:extLst>
          </c:dPt>
          <c:dPt>
            <c:idx val="48"/>
            <c:bubble3D val="0"/>
            <c:extLst>
              <c:ext xmlns:c16="http://schemas.microsoft.com/office/drawing/2014/chart" uri="{C3380CC4-5D6E-409C-BE32-E72D297353CC}">
                <c16:uniqueId val="{00000070-33AB-421A-A1A6-BB9067591320}"/>
              </c:ext>
            </c:extLst>
          </c:dPt>
          <c:dPt>
            <c:idx val="49"/>
            <c:bubble3D val="0"/>
            <c:extLst>
              <c:ext xmlns:c16="http://schemas.microsoft.com/office/drawing/2014/chart" uri="{C3380CC4-5D6E-409C-BE32-E72D297353CC}">
                <c16:uniqueId val="{00000071-33AB-421A-A1A6-BB9067591320}"/>
              </c:ext>
            </c:extLst>
          </c:dPt>
          <c:dPt>
            <c:idx val="50"/>
            <c:bubble3D val="0"/>
            <c:extLst>
              <c:ext xmlns:c16="http://schemas.microsoft.com/office/drawing/2014/chart" uri="{C3380CC4-5D6E-409C-BE32-E72D297353CC}">
                <c16:uniqueId val="{00000072-33AB-421A-A1A6-BB9067591320}"/>
              </c:ext>
            </c:extLst>
          </c:dPt>
          <c:dPt>
            <c:idx val="51"/>
            <c:bubble3D val="0"/>
            <c:extLst>
              <c:ext xmlns:c16="http://schemas.microsoft.com/office/drawing/2014/chart" uri="{C3380CC4-5D6E-409C-BE32-E72D297353CC}">
                <c16:uniqueId val="{00000073-33AB-421A-A1A6-BB9067591320}"/>
              </c:ext>
            </c:extLst>
          </c:dPt>
          <c:dPt>
            <c:idx val="52"/>
            <c:bubble3D val="0"/>
            <c:extLst>
              <c:ext xmlns:c16="http://schemas.microsoft.com/office/drawing/2014/chart" uri="{C3380CC4-5D6E-409C-BE32-E72D297353CC}">
                <c16:uniqueId val="{00000074-33AB-421A-A1A6-BB9067591320}"/>
              </c:ext>
            </c:extLst>
          </c:dPt>
          <c:dPt>
            <c:idx val="53"/>
            <c:bubble3D val="0"/>
            <c:extLst>
              <c:ext xmlns:c16="http://schemas.microsoft.com/office/drawing/2014/chart" uri="{C3380CC4-5D6E-409C-BE32-E72D297353CC}">
                <c16:uniqueId val="{00000075-33AB-421A-A1A6-BB9067591320}"/>
              </c:ext>
            </c:extLst>
          </c:dPt>
          <c:dPt>
            <c:idx val="54"/>
            <c:bubble3D val="0"/>
            <c:extLst>
              <c:ext xmlns:c16="http://schemas.microsoft.com/office/drawing/2014/chart" uri="{C3380CC4-5D6E-409C-BE32-E72D297353CC}">
                <c16:uniqueId val="{00000076-33AB-421A-A1A6-BB9067591320}"/>
              </c:ext>
            </c:extLst>
          </c:dPt>
          <c:dPt>
            <c:idx val="55"/>
            <c:bubble3D val="0"/>
            <c:extLst>
              <c:ext xmlns:c16="http://schemas.microsoft.com/office/drawing/2014/chart" uri="{C3380CC4-5D6E-409C-BE32-E72D297353CC}">
                <c16:uniqueId val="{00000077-33AB-421A-A1A6-BB9067591320}"/>
              </c:ext>
            </c:extLst>
          </c:dPt>
          <c:dPt>
            <c:idx val="56"/>
            <c:bubble3D val="0"/>
            <c:extLst>
              <c:ext xmlns:c16="http://schemas.microsoft.com/office/drawing/2014/chart" uri="{C3380CC4-5D6E-409C-BE32-E72D297353CC}">
                <c16:uniqueId val="{00000078-33AB-421A-A1A6-BB9067591320}"/>
              </c:ext>
            </c:extLst>
          </c:dPt>
          <c:dPt>
            <c:idx val="59"/>
            <c:bubble3D val="0"/>
            <c:extLst>
              <c:ext xmlns:c16="http://schemas.microsoft.com/office/drawing/2014/chart" uri="{C3380CC4-5D6E-409C-BE32-E72D297353CC}">
                <c16:uniqueId val="{00000079-33AB-421A-A1A6-BB9067591320}"/>
              </c:ext>
            </c:extLst>
          </c:dPt>
          <c:dPt>
            <c:idx val="60"/>
            <c:bubble3D val="0"/>
            <c:extLst>
              <c:ext xmlns:c16="http://schemas.microsoft.com/office/drawing/2014/chart" uri="{C3380CC4-5D6E-409C-BE32-E72D297353CC}">
                <c16:uniqueId val="{0000007A-33AB-421A-A1A6-BB9067591320}"/>
              </c:ext>
            </c:extLst>
          </c:dPt>
          <c:dPt>
            <c:idx val="66"/>
            <c:bubble3D val="0"/>
            <c:extLst>
              <c:ext xmlns:c16="http://schemas.microsoft.com/office/drawing/2014/chart" uri="{C3380CC4-5D6E-409C-BE32-E72D297353CC}">
                <c16:uniqueId val="{0000007B-33AB-421A-A1A6-BB9067591320}"/>
              </c:ext>
            </c:extLst>
          </c:dPt>
          <c:dPt>
            <c:idx val="71"/>
            <c:bubble3D val="0"/>
            <c:extLst>
              <c:ext xmlns:c16="http://schemas.microsoft.com/office/drawing/2014/chart" uri="{C3380CC4-5D6E-409C-BE32-E72D297353CC}">
                <c16:uniqueId val="{0000007C-33AB-421A-A1A6-BB9067591320}"/>
              </c:ext>
            </c:extLst>
          </c:dPt>
          <c:dPt>
            <c:idx val="72"/>
            <c:bubble3D val="0"/>
            <c:extLst>
              <c:ext xmlns:c16="http://schemas.microsoft.com/office/drawing/2014/chart" uri="{C3380CC4-5D6E-409C-BE32-E72D297353CC}">
                <c16:uniqueId val="{0000007D-33AB-421A-A1A6-BB9067591320}"/>
              </c:ext>
            </c:extLst>
          </c:dPt>
          <c:dPt>
            <c:idx val="78"/>
            <c:bubble3D val="0"/>
            <c:extLst>
              <c:ext xmlns:c16="http://schemas.microsoft.com/office/drawing/2014/chart" uri="{C3380CC4-5D6E-409C-BE32-E72D297353CC}">
                <c16:uniqueId val="{0000007E-33AB-421A-A1A6-BB9067591320}"/>
              </c:ext>
            </c:extLst>
          </c:dPt>
          <c:dLbls>
            <c:dLbl>
              <c:idx val="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33AB-421A-A1A6-BB9067591320}"/>
                </c:ext>
              </c:extLst>
            </c:dLbl>
            <c:dLbl>
              <c:idx val="1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3AB-421A-A1A6-BB9067591320}"/>
                </c:ext>
              </c:extLst>
            </c:dLbl>
            <c:dLbl>
              <c:idx val="3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33AB-421A-A1A6-BB9067591320}"/>
                </c:ext>
              </c:extLst>
            </c:dLbl>
            <c:dLbl>
              <c:idx val="4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33AB-421A-A1A6-BB9067591320}"/>
                </c:ext>
              </c:extLst>
            </c:dLbl>
            <c:dLbl>
              <c:idx val="5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33AB-421A-A1A6-BB9067591320}"/>
                </c:ext>
              </c:extLst>
            </c:dLbl>
            <c:dLbl>
              <c:idx val="6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3AB-421A-A1A6-BB9067591320}"/>
                </c:ext>
              </c:extLst>
            </c:dLbl>
            <c:dLbl>
              <c:idx val="7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3AB-421A-A1A6-BB90675913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'F68-69'!$H$7:$H$85</c:f>
              <c:numCache>
                <c:formatCode>0.00</c:formatCode>
                <c:ptCount val="79"/>
                <c:pt idx="0">
                  <c:v>24.522171335305899</c:v>
                </c:pt>
                <c:pt idx="1">
                  <c:v>24.2440829330762</c:v>
                </c:pt>
                <c:pt idx="2">
                  <c:v>23.989514057268899</c:v>
                </c:pt>
                <c:pt idx="3">
                  <c:v>23.909931185133999</c:v>
                </c:pt>
                <c:pt idx="4">
                  <c:v>23.843648364405201</c:v>
                </c:pt>
                <c:pt idx="5">
                  <c:v>23.610386032000498</c:v>
                </c:pt>
                <c:pt idx="6">
                  <c:v>23.385683521136698</c:v>
                </c:pt>
                <c:pt idx="7">
                  <c:v>23.387041430994799</c:v>
                </c:pt>
                <c:pt idx="8">
                  <c:v>23.648516405467198</c:v>
                </c:pt>
                <c:pt idx="9">
                  <c:v>23.635508915916098</c:v>
                </c:pt>
                <c:pt idx="10">
                  <c:v>23.543101295367201</c:v>
                </c:pt>
                <c:pt idx="11">
                  <c:v>23.5649489667951</c:v>
                </c:pt>
                <c:pt idx="12">
                  <c:v>24.069042311039901</c:v>
                </c:pt>
                <c:pt idx="13">
                  <c:v>24.6834912373664</c:v>
                </c:pt>
                <c:pt idx="14">
                  <c:v>24.806203813612001</c:v>
                </c:pt>
                <c:pt idx="15">
                  <c:v>24.989284714830401</c:v>
                </c:pt>
                <c:pt idx="16">
                  <c:v>25.239702169534699</c:v>
                </c:pt>
                <c:pt idx="17">
                  <c:v>25.427280897484199</c:v>
                </c:pt>
                <c:pt idx="18">
                  <c:v>25.746958179489202</c:v>
                </c:pt>
                <c:pt idx="19">
                  <c:v>26.241997558871599</c:v>
                </c:pt>
                <c:pt idx="20">
                  <c:v>26.426346943985699</c:v>
                </c:pt>
                <c:pt idx="21">
                  <c:v>26.5951579516992</c:v>
                </c:pt>
                <c:pt idx="22">
                  <c:v>26.375205954486901</c:v>
                </c:pt>
                <c:pt idx="23">
                  <c:v>25.8252566185494</c:v>
                </c:pt>
                <c:pt idx="24">
                  <c:v>25.239479564712202</c:v>
                </c:pt>
                <c:pt idx="25">
                  <c:v>25.228693296825501</c:v>
                </c:pt>
                <c:pt idx="26">
                  <c:v>25.9449517659911</c:v>
                </c:pt>
                <c:pt idx="27">
                  <c:v>26.059824776707199</c:v>
                </c:pt>
                <c:pt idx="28">
                  <c:v>26.1408974120348</c:v>
                </c:pt>
                <c:pt idx="29">
                  <c:v>26.130922988749099</c:v>
                </c:pt>
                <c:pt idx="30">
                  <c:v>26.050883985646401</c:v>
                </c:pt>
                <c:pt idx="31">
                  <c:v>26.0276431954609</c:v>
                </c:pt>
                <c:pt idx="32">
                  <c:v>25.959311864004999</c:v>
                </c:pt>
                <c:pt idx="33">
                  <c:v>25.757002342917101</c:v>
                </c:pt>
                <c:pt idx="34">
                  <c:v>25.3527669879523</c:v>
                </c:pt>
                <c:pt idx="35">
                  <c:v>25.267676256178099</c:v>
                </c:pt>
                <c:pt idx="36">
                  <c:v>25.206939317575301</c:v>
                </c:pt>
                <c:pt idx="37">
                  <c:v>24.716082757956901</c:v>
                </c:pt>
                <c:pt idx="38">
                  <c:v>23.0423689107134</c:v>
                </c:pt>
                <c:pt idx="39">
                  <c:v>20.0333125765587</c:v>
                </c:pt>
                <c:pt idx="40">
                  <c:v>20.7053901374302</c:v>
                </c:pt>
                <c:pt idx="41">
                  <c:v>21.920173307940502</c:v>
                </c:pt>
                <c:pt idx="42">
                  <c:v>22.874205695220699</c:v>
                </c:pt>
                <c:pt idx="43">
                  <c:v>22.796437990866298</c:v>
                </c:pt>
                <c:pt idx="44">
                  <c:v>22.6946906292732</c:v>
                </c:pt>
                <c:pt idx="45">
                  <c:v>22.4194143855409</c:v>
                </c:pt>
                <c:pt idx="46">
                  <c:v>21.717479580500001</c:v>
                </c:pt>
                <c:pt idx="47">
                  <c:v>21.788685109636301</c:v>
                </c:pt>
                <c:pt idx="48">
                  <c:v>22.721964570287799</c:v>
                </c:pt>
                <c:pt idx="49">
                  <c:v>23.719514033095098</c:v>
                </c:pt>
                <c:pt idx="50">
                  <c:v>24.874912854124901</c:v>
                </c:pt>
                <c:pt idx="51">
                  <c:v>25.130070789530201</c:v>
                </c:pt>
                <c:pt idx="52">
                  <c:v>25.229220229362301</c:v>
                </c:pt>
                <c:pt idx="53">
                  <c:v>25.227559502850099</c:v>
                </c:pt>
                <c:pt idx="54">
                  <c:v>25.1678801361494</c:v>
                </c:pt>
                <c:pt idx="55">
                  <c:v>25.214584471471198</c:v>
                </c:pt>
                <c:pt idx="56">
                  <c:v>25.073453966639299</c:v>
                </c:pt>
                <c:pt idx="57">
                  <c:v>24.926727266814598</c:v>
                </c:pt>
                <c:pt idx="58">
                  <c:v>24.5603834574137</c:v>
                </c:pt>
                <c:pt idx="59">
                  <c:v>24.654411903682799</c:v>
                </c:pt>
                <c:pt idx="60">
                  <c:v>24.8274875606946</c:v>
                </c:pt>
                <c:pt idx="61">
                  <c:v>24.8533827264942</c:v>
                </c:pt>
                <c:pt idx="62">
                  <c:v>24.9248313720183</c:v>
                </c:pt>
                <c:pt idx="63">
                  <c:v>24.979797151643801</c:v>
                </c:pt>
                <c:pt idx="64">
                  <c:v>25.221079036495698</c:v>
                </c:pt>
                <c:pt idx="65">
                  <c:v>25.176879621743598</c:v>
                </c:pt>
                <c:pt idx="66">
                  <c:v>25.026525429041399</c:v>
                </c:pt>
                <c:pt idx="67">
                  <c:v>24.967837787957102</c:v>
                </c:pt>
                <c:pt idx="68">
                  <c:v>24.794895874935701</c:v>
                </c:pt>
                <c:pt idx="69">
                  <c:v>24.821856555071498</c:v>
                </c:pt>
                <c:pt idx="70">
                  <c:v>24.6705197492522</c:v>
                </c:pt>
                <c:pt idx="71">
                  <c:v>24.346259143066</c:v>
                </c:pt>
                <c:pt idx="72">
                  <c:v>24.316163301038301</c:v>
                </c:pt>
                <c:pt idx="73">
                  <c:v>24.2342809677906</c:v>
                </c:pt>
                <c:pt idx="74">
                  <c:v>24.265910385252599</c:v>
                </c:pt>
                <c:pt idx="75">
                  <c:v>24.343070214757599</c:v>
                </c:pt>
                <c:pt idx="76">
                  <c:v>24.3732118897234</c:v>
                </c:pt>
                <c:pt idx="77">
                  <c:v>24.3869322108484</c:v>
                </c:pt>
                <c:pt idx="78">
                  <c:v>24.3318139821702</c:v>
                </c:pt>
              </c:numCache>
            </c:numRef>
          </c:val>
          <c:smooth val="0"/>
          <c:extLst>
            <c:ext xmlns:c16="http://schemas.microsoft.com/office/drawing/2014/chart" uri="{C3380CC4-5D6E-409C-BE32-E72D297353CC}">
              <c16:uniqueId val="{0000007F-33AB-421A-A1A6-BB9067591320}"/>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784763622810999"/>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5239-47E6-9A08-F85CDAF713E3}"/>
              </c:ext>
            </c:extLst>
          </c:dPt>
          <c:dPt>
            <c:idx val="1"/>
            <c:bubble3D val="0"/>
            <c:extLst>
              <c:ext xmlns:c16="http://schemas.microsoft.com/office/drawing/2014/chart" uri="{C3380CC4-5D6E-409C-BE32-E72D297353CC}">
                <c16:uniqueId val="{00000001-5239-47E6-9A08-F85CDAF713E3}"/>
              </c:ext>
            </c:extLst>
          </c:dPt>
          <c:dPt>
            <c:idx val="2"/>
            <c:bubble3D val="0"/>
            <c:extLst>
              <c:ext xmlns:c16="http://schemas.microsoft.com/office/drawing/2014/chart" uri="{C3380CC4-5D6E-409C-BE32-E72D297353CC}">
                <c16:uniqueId val="{00000002-5239-47E6-9A08-F85CDAF713E3}"/>
              </c:ext>
            </c:extLst>
          </c:dPt>
          <c:dPt>
            <c:idx val="3"/>
            <c:bubble3D val="0"/>
            <c:extLst>
              <c:ext xmlns:c16="http://schemas.microsoft.com/office/drawing/2014/chart" uri="{C3380CC4-5D6E-409C-BE32-E72D297353CC}">
                <c16:uniqueId val="{00000003-5239-47E6-9A08-F85CDAF713E3}"/>
              </c:ext>
            </c:extLst>
          </c:dPt>
          <c:dPt>
            <c:idx val="4"/>
            <c:bubble3D val="0"/>
            <c:extLst>
              <c:ext xmlns:c16="http://schemas.microsoft.com/office/drawing/2014/chart" uri="{C3380CC4-5D6E-409C-BE32-E72D297353CC}">
                <c16:uniqueId val="{00000004-5239-47E6-9A08-F85CDAF713E3}"/>
              </c:ext>
            </c:extLst>
          </c:dPt>
          <c:dPt>
            <c:idx val="5"/>
            <c:bubble3D val="0"/>
            <c:extLst>
              <c:ext xmlns:c16="http://schemas.microsoft.com/office/drawing/2014/chart" uri="{C3380CC4-5D6E-409C-BE32-E72D297353CC}">
                <c16:uniqueId val="{00000005-5239-47E6-9A08-F85CDAF713E3}"/>
              </c:ext>
            </c:extLst>
          </c:dPt>
          <c:dPt>
            <c:idx val="6"/>
            <c:bubble3D val="0"/>
            <c:extLst>
              <c:ext xmlns:c16="http://schemas.microsoft.com/office/drawing/2014/chart" uri="{C3380CC4-5D6E-409C-BE32-E72D297353CC}">
                <c16:uniqueId val="{00000006-5239-47E6-9A08-F85CDAF713E3}"/>
              </c:ext>
            </c:extLst>
          </c:dPt>
          <c:dPt>
            <c:idx val="7"/>
            <c:bubble3D val="0"/>
            <c:extLst>
              <c:ext xmlns:c16="http://schemas.microsoft.com/office/drawing/2014/chart" uri="{C3380CC4-5D6E-409C-BE32-E72D297353CC}">
                <c16:uniqueId val="{00000007-5239-47E6-9A08-F85CDAF713E3}"/>
              </c:ext>
            </c:extLst>
          </c:dPt>
          <c:dPt>
            <c:idx val="8"/>
            <c:bubble3D val="0"/>
            <c:extLst>
              <c:ext xmlns:c16="http://schemas.microsoft.com/office/drawing/2014/chart" uri="{C3380CC4-5D6E-409C-BE32-E72D297353CC}">
                <c16:uniqueId val="{00000008-5239-47E6-9A08-F85CDAF713E3}"/>
              </c:ext>
            </c:extLst>
          </c:dPt>
          <c:dPt>
            <c:idx val="9"/>
            <c:bubble3D val="0"/>
            <c:extLst>
              <c:ext xmlns:c16="http://schemas.microsoft.com/office/drawing/2014/chart" uri="{C3380CC4-5D6E-409C-BE32-E72D297353CC}">
                <c16:uniqueId val="{00000009-5239-47E6-9A08-F85CDAF713E3}"/>
              </c:ext>
            </c:extLst>
          </c:dPt>
          <c:dPt>
            <c:idx val="10"/>
            <c:bubble3D val="0"/>
            <c:extLst>
              <c:ext xmlns:c16="http://schemas.microsoft.com/office/drawing/2014/chart" uri="{C3380CC4-5D6E-409C-BE32-E72D297353CC}">
                <c16:uniqueId val="{0000000A-5239-47E6-9A08-F85CDAF713E3}"/>
              </c:ext>
            </c:extLst>
          </c:dPt>
          <c:dPt>
            <c:idx val="11"/>
            <c:bubble3D val="0"/>
            <c:extLst>
              <c:ext xmlns:c16="http://schemas.microsoft.com/office/drawing/2014/chart" uri="{C3380CC4-5D6E-409C-BE32-E72D297353CC}">
                <c16:uniqueId val="{0000000B-5239-47E6-9A08-F85CDAF713E3}"/>
              </c:ext>
            </c:extLst>
          </c:dPt>
          <c:dPt>
            <c:idx val="12"/>
            <c:bubble3D val="0"/>
            <c:extLst>
              <c:ext xmlns:c16="http://schemas.microsoft.com/office/drawing/2014/chart" uri="{C3380CC4-5D6E-409C-BE32-E72D297353CC}">
                <c16:uniqueId val="{0000000C-5239-47E6-9A08-F85CDAF713E3}"/>
              </c:ext>
            </c:extLst>
          </c:dPt>
          <c:dPt>
            <c:idx val="13"/>
            <c:bubble3D val="0"/>
            <c:extLst>
              <c:ext xmlns:c16="http://schemas.microsoft.com/office/drawing/2014/chart" uri="{C3380CC4-5D6E-409C-BE32-E72D297353CC}">
                <c16:uniqueId val="{0000000D-5239-47E6-9A08-F85CDAF713E3}"/>
              </c:ext>
            </c:extLst>
          </c:dPt>
          <c:dPt>
            <c:idx val="14"/>
            <c:bubble3D val="0"/>
            <c:extLst>
              <c:ext xmlns:c16="http://schemas.microsoft.com/office/drawing/2014/chart" uri="{C3380CC4-5D6E-409C-BE32-E72D297353CC}">
                <c16:uniqueId val="{0000000E-5239-47E6-9A08-F85CDAF713E3}"/>
              </c:ext>
            </c:extLst>
          </c:dPt>
          <c:dPt>
            <c:idx val="15"/>
            <c:bubble3D val="0"/>
            <c:extLst>
              <c:ext xmlns:c16="http://schemas.microsoft.com/office/drawing/2014/chart" uri="{C3380CC4-5D6E-409C-BE32-E72D297353CC}">
                <c16:uniqueId val="{0000000F-5239-47E6-9A08-F85CDAF713E3}"/>
              </c:ext>
            </c:extLst>
          </c:dPt>
          <c:dPt>
            <c:idx val="16"/>
            <c:bubble3D val="0"/>
            <c:extLst>
              <c:ext xmlns:c16="http://schemas.microsoft.com/office/drawing/2014/chart" uri="{C3380CC4-5D6E-409C-BE32-E72D297353CC}">
                <c16:uniqueId val="{00000010-5239-47E6-9A08-F85CDAF713E3}"/>
              </c:ext>
            </c:extLst>
          </c:dPt>
          <c:dPt>
            <c:idx val="17"/>
            <c:bubble3D val="0"/>
            <c:extLst>
              <c:ext xmlns:c16="http://schemas.microsoft.com/office/drawing/2014/chart" uri="{C3380CC4-5D6E-409C-BE32-E72D297353CC}">
                <c16:uniqueId val="{00000011-5239-47E6-9A08-F85CDAF713E3}"/>
              </c:ext>
            </c:extLst>
          </c:dPt>
          <c:dPt>
            <c:idx val="18"/>
            <c:bubble3D val="0"/>
            <c:extLst>
              <c:ext xmlns:c16="http://schemas.microsoft.com/office/drawing/2014/chart" uri="{C3380CC4-5D6E-409C-BE32-E72D297353CC}">
                <c16:uniqueId val="{00000012-5239-47E6-9A08-F85CDAF713E3}"/>
              </c:ext>
            </c:extLst>
          </c:dPt>
          <c:dPt>
            <c:idx val="19"/>
            <c:bubble3D val="0"/>
            <c:extLst>
              <c:ext xmlns:c16="http://schemas.microsoft.com/office/drawing/2014/chart" uri="{C3380CC4-5D6E-409C-BE32-E72D297353CC}">
                <c16:uniqueId val="{00000013-5239-47E6-9A08-F85CDAF713E3}"/>
              </c:ext>
            </c:extLst>
          </c:dPt>
          <c:dPt>
            <c:idx val="20"/>
            <c:bubble3D val="0"/>
            <c:extLst>
              <c:ext xmlns:c16="http://schemas.microsoft.com/office/drawing/2014/chart" uri="{C3380CC4-5D6E-409C-BE32-E72D297353CC}">
                <c16:uniqueId val="{00000014-5239-47E6-9A08-F85CDAF713E3}"/>
              </c:ext>
            </c:extLst>
          </c:dPt>
          <c:dPt>
            <c:idx val="21"/>
            <c:bubble3D val="0"/>
            <c:extLst>
              <c:ext xmlns:c16="http://schemas.microsoft.com/office/drawing/2014/chart" uri="{C3380CC4-5D6E-409C-BE32-E72D297353CC}">
                <c16:uniqueId val="{00000015-5239-47E6-9A08-F85CDAF713E3}"/>
              </c:ext>
            </c:extLst>
          </c:dPt>
          <c:dPt>
            <c:idx val="22"/>
            <c:bubble3D val="0"/>
            <c:extLst>
              <c:ext xmlns:c16="http://schemas.microsoft.com/office/drawing/2014/chart" uri="{C3380CC4-5D6E-409C-BE32-E72D297353CC}">
                <c16:uniqueId val="{00000016-5239-47E6-9A08-F85CDAF713E3}"/>
              </c:ext>
            </c:extLst>
          </c:dPt>
          <c:dPt>
            <c:idx val="23"/>
            <c:bubble3D val="0"/>
            <c:extLst>
              <c:ext xmlns:c16="http://schemas.microsoft.com/office/drawing/2014/chart" uri="{C3380CC4-5D6E-409C-BE32-E72D297353CC}">
                <c16:uniqueId val="{00000017-5239-47E6-9A08-F85CDAF713E3}"/>
              </c:ext>
            </c:extLst>
          </c:dPt>
          <c:dPt>
            <c:idx val="24"/>
            <c:bubble3D val="0"/>
            <c:extLst>
              <c:ext xmlns:c16="http://schemas.microsoft.com/office/drawing/2014/chart" uri="{C3380CC4-5D6E-409C-BE32-E72D297353CC}">
                <c16:uniqueId val="{00000018-5239-47E6-9A08-F85CDAF713E3}"/>
              </c:ext>
            </c:extLst>
          </c:dPt>
          <c:dPt>
            <c:idx val="25"/>
            <c:bubble3D val="0"/>
            <c:extLst>
              <c:ext xmlns:c16="http://schemas.microsoft.com/office/drawing/2014/chart" uri="{C3380CC4-5D6E-409C-BE32-E72D297353CC}">
                <c16:uniqueId val="{00000019-5239-47E6-9A08-F85CDAF713E3}"/>
              </c:ext>
            </c:extLst>
          </c:dPt>
          <c:dPt>
            <c:idx val="26"/>
            <c:bubble3D val="0"/>
            <c:extLst>
              <c:ext xmlns:c16="http://schemas.microsoft.com/office/drawing/2014/chart" uri="{C3380CC4-5D6E-409C-BE32-E72D297353CC}">
                <c16:uniqueId val="{0000001A-5239-47E6-9A08-F85CDAF713E3}"/>
              </c:ext>
            </c:extLst>
          </c:dPt>
          <c:dPt>
            <c:idx val="27"/>
            <c:bubble3D val="0"/>
            <c:extLst>
              <c:ext xmlns:c16="http://schemas.microsoft.com/office/drawing/2014/chart" uri="{C3380CC4-5D6E-409C-BE32-E72D297353CC}">
                <c16:uniqueId val="{0000001B-5239-47E6-9A08-F85CDAF713E3}"/>
              </c:ext>
            </c:extLst>
          </c:dPt>
          <c:dPt>
            <c:idx val="28"/>
            <c:bubble3D val="0"/>
            <c:extLst>
              <c:ext xmlns:c16="http://schemas.microsoft.com/office/drawing/2014/chart" uri="{C3380CC4-5D6E-409C-BE32-E72D297353CC}">
                <c16:uniqueId val="{0000001C-5239-47E6-9A08-F85CDAF713E3}"/>
              </c:ext>
            </c:extLst>
          </c:dPt>
          <c:dPt>
            <c:idx val="29"/>
            <c:bubble3D val="0"/>
            <c:extLst>
              <c:ext xmlns:c16="http://schemas.microsoft.com/office/drawing/2014/chart" uri="{C3380CC4-5D6E-409C-BE32-E72D297353CC}">
                <c16:uniqueId val="{0000001D-5239-47E6-9A08-F85CDAF713E3}"/>
              </c:ext>
            </c:extLst>
          </c:dPt>
          <c:dPt>
            <c:idx val="30"/>
            <c:bubble3D val="0"/>
            <c:extLst>
              <c:ext xmlns:c16="http://schemas.microsoft.com/office/drawing/2014/chart" uri="{C3380CC4-5D6E-409C-BE32-E72D297353CC}">
                <c16:uniqueId val="{0000001E-5239-47E6-9A08-F85CDAF713E3}"/>
              </c:ext>
            </c:extLst>
          </c:dPt>
          <c:dPt>
            <c:idx val="31"/>
            <c:bubble3D val="0"/>
            <c:extLst>
              <c:ext xmlns:c16="http://schemas.microsoft.com/office/drawing/2014/chart" uri="{C3380CC4-5D6E-409C-BE32-E72D297353CC}">
                <c16:uniqueId val="{0000001F-5239-47E6-9A08-F85CDAF713E3}"/>
              </c:ext>
            </c:extLst>
          </c:dPt>
          <c:dPt>
            <c:idx val="32"/>
            <c:bubble3D val="0"/>
            <c:extLst>
              <c:ext xmlns:c16="http://schemas.microsoft.com/office/drawing/2014/chart" uri="{C3380CC4-5D6E-409C-BE32-E72D297353CC}">
                <c16:uniqueId val="{00000020-5239-47E6-9A08-F85CDAF713E3}"/>
              </c:ext>
            </c:extLst>
          </c:dPt>
          <c:dPt>
            <c:idx val="33"/>
            <c:bubble3D val="0"/>
            <c:extLst>
              <c:ext xmlns:c16="http://schemas.microsoft.com/office/drawing/2014/chart" uri="{C3380CC4-5D6E-409C-BE32-E72D297353CC}">
                <c16:uniqueId val="{00000021-5239-47E6-9A08-F85CDAF713E3}"/>
              </c:ext>
            </c:extLst>
          </c:dPt>
          <c:dPt>
            <c:idx val="34"/>
            <c:bubble3D val="0"/>
            <c:extLst>
              <c:ext xmlns:c16="http://schemas.microsoft.com/office/drawing/2014/chart" uri="{C3380CC4-5D6E-409C-BE32-E72D297353CC}">
                <c16:uniqueId val="{00000022-5239-47E6-9A08-F85CDAF713E3}"/>
              </c:ext>
            </c:extLst>
          </c:dPt>
          <c:dPt>
            <c:idx val="35"/>
            <c:bubble3D val="0"/>
            <c:extLst>
              <c:ext xmlns:c16="http://schemas.microsoft.com/office/drawing/2014/chart" uri="{C3380CC4-5D6E-409C-BE32-E72D297353CC}">
                <c16:uniqueId val="{00000023-5239-47E6-9A08-F85CDAF713E3}"/>
              </c:ext>
            </c:extLst>
          </c:dPt>
          <c:dPt>
            <c:idx val="36"/>
            <c:bubble3D val="0"/>
            <c:extLst>
              <c:ext xmlns:c16="http://schemas.microsoft.com/office/drawing/2014/chart" uri="{C3380CC4-5D6E-409C-BE32-E72D297353CC}">
                <c16:uniqueId val="{00000024-5239-47E6-9A08-F85CDAF713E3}"/>
              </c:ext>
            </c:extLst>
          </c:dPt>
          <c:dPt>
            <c:idx val="37"/>
            <c:bubble3D val="0"/>
            <c:extLst>
              <c:ext xmlns:c16="http://schemas.microsoft.com/office/drawing/2014/chart" uri="{C3380CC4-5D6E-409C-BE32-E72D297353CC}">
                <c16:uniqueId val="{00000025-5239-47E6-9A08-F85CDAF713E3}"/>
              </c:ext>
            </c:extLst>
          </c:dPt>
          <c:dPt>
            <c:idx val="38"/>
            <c:bubble3D val="0"/>
            <c:extLst>
              <c:ext xmlns:c16="http://schemas.microsoft.com/office/drawing/2014/chart" uri="{C3380CC4-5D6E-409C-BE32-E72D297353CC}">
                <c16:uniqueId val="{00000026-5239-47E6-9A08-F85CDAF713E3}"/>
              </c:ext>
            </c:extLst>
          </c:dPt>
          <c:dPt>
            <c:idx val="39"/>
            <c:bubble3D val="0"/>
            <c:extLst>
              <c:ext xmlns:c16="http://schemas.microsoft.com/office/drawing/2014/chart" uri="{C3380CC4-5D6E-409C-BE32-E72D297353CC}">
                <c16:uniqueId val="{00000027-5239-47E6-9A08-F85CDAF713E3}"/>
              </c:ext>
            </c:extLst>
          </c:dPt>
          <c:dPt>
            <c:idx val="40"/>
            <c:bubble3D val="0"/>
            <c:extLst>
              <c:ext xmlns:c16="http://schemas.microsoft.com/office/drawing/2014/chart" uri="{C3380CC4-5D6E-409C-BE32-E72D297353CC}">
                <c16:uniqueId val="{00000028-5239-47E6-9A08-F85CDAF713E3}"/>
              </c:ext>
            </c:extLst>
          </c:dPt>
          <c:dPt>
            <c:idx val="41"/>
            <c:bubble3D val="0"/>
            <c:extLst>
              <c:ext xmlns:c16="http://schemas.microsoft.com/office/drawing/2014/chart" uri="{C3380CC4-5D6E-409C-BE32-E72D297353CC}">
                <c16:uniqueId val="{00000029-5239-47E6-9A08-F85CDAF713E3}"/>
              </c:ext>
            </c:extLst>
          </c:dPt>
          <c:dPt>
            <c:idx val="42"/>
            <c:bubble3D val="0"/>
            <c:extLst>
              <c:ext xmlns:c16="http://schemas.microsoft.com/office/drawing/2014/chart" uri="{C3380CC4-5D6E-409C-BE32-E72D297353CC}">
                <c16:uniqueId val="{0000002A-5239-47E6-9A08-F85CDAF713E3}"/>
              </c:ext>
            </c:extLst>
          </c:dPt>
          <c:dPt>
            <c:idx val="43"/>
            <c:bubble3D val="0"/>
            <c:extLst>
              <c:ext xmlns:c16="http://schemas.microsoft.com/office/drawing/2014/chart" uri="{C3380CC4-5D6E-409C-BE32-E72D297353CC}">
                <c16:uniqueId val="{0000002B-5239-47E6-9A08-F85CDAF713E3}"/>
              </c:ext>
            </c:extLst>
          </c:dPt>
          <c:dPt>
            <c:idx val="44"/>
            <c:bubble3D val="0"/>
            <c:extLst>
              <c:ext xmlns:c16="http://schemas.microsoft.com/office/drawing/2014/chart" uri="{C3380CC4-5D6E-409C-BE32-E72D297353CC}">
                <c16:uniqueId val="{0000002C-5239-47E6-9A08-F85CDAF713E3}"/>
              </c:ext>
            </c:extLst>
          </c:dPt>
          <c:dPt>
            <c:idx val="45"/>
            <c:bubble3D val="0"/>
            <c:extLst>
              <c:ext xmlns:c16="http://schemas.microsoft.com/office/drawing/2014/chart" uri="{C3380CC4-5D6E-409C-BE32-E72D297353CC}">
                <c16:uniqueId val="{0000002D-5239-47E6-9A08-F85CDAF713E3}"/>
              </c:ext>
            </c:extLst>
          </c:dPt>
          <c:dPt>
            <c:idx val="46"/>
            <c:bubble3D val="0"/>
            <c:extLst>
              <c:ext xmlns:c16="http://schemas.microsoft.com/office/drawing/2014/chart" uri="{C3380CC4-5D6E-409C-BE32-E72D297353CC}">
                <c16:uniqueId val="{0000002E-5239-47E6-9A08-F85CDAF713E3}"/>
              </c:ext>
            </c:extLst>
          </c:dPt>
          <c:dPt>
            <c:idx val="47"/>
            <c:bubble3D val="0"/>
            <c:extLst>
              <c:ext xmlns:c16="http://schemas.microsoft.com/office/drawing/2014/chart" uri="{C3380CC4-5D6E-409C-BE32-E72D297353CC}">
                <c16:uniqueId val="{0000002F-5239-47E6-9A08-F85CDAF713E3}"/>
              </c:ext>
            </c:extLst>
          </c:dPt>
          <c:dPt>
            <c:idx val="48"/>
            <c:bubble3D val="0"/>
            <c:extLst>
              <c:ext xmlns:c16="http://schemas.microsoft.com/office/drawing/2014/chart" uri="{C3380CC4-5D6E-409C-BE32-E72D297353CC}">
                <c16:uniqueId val="{00000030-5239-47E6-9A08-F85CDAF713E3}"/>
              </c:ext>
            </c:extLst>
          </c:dPt>
          <c:dPt>
            <c:idx val="49"/>
            <c:bubble3D val="0"/>
            <c:extLst>
              <c:ext xmlns:c16="http://schemas.microsoft.com/office/drawing/2014/chart" uri="{C3380CC4-5D6E-409C-BE32-E72D297353CC}">
                <c16:uniqueId val="{00000031-5239-47E6-9A08-F85CDAF713E3}"/>
              </c:ext>
            </c:extLst>
          </c:dPt>
          <c:dPt>
            <c:idx val="50"/>
            <c:bubble3D val="0"/>
            <c:extLst>
              <c:ext xmlns:c16="http://schemas.microsoft.com/office/drawing/2014/chart" uri="{C3380CC4-5D6E-409C-BE32-E72D297353CC}">
                <c16:uniqueId val="{00000032-5239-47E6-9A08-F85CDAF713E3}"/>
              </c:ext>
            </c:extLst>
          </c:dPt>
          <c:dPt>
            <c:idx val="51"/>
            <c:bubble3D val="0"/>
            <c:extLst>
              <c:ext xmlns:c16="http://schemas.microsoft.com/office/drawing/2014/chart" uri="{C3380CC4-5D6E-409C-BE32-E72D297353CC}">
                <c16:uniqueId val="{00000033-5239-47E6-9A08-F85CDAF713E3}"/>
              </c:ext>
            </c:extLst>
          </c:dPt>
          <c:dPt>
            <c:idx val="52"/>
            <c:bubble3D val="0"/>
            <c:extLst>
              <c:ext xmlns:c16="http://schemas.microsoft.com/office/drawing/2014/chart" uri="{C3380CC4-5D6E-409C-BE32-E72D297353CC}">
                <c16:uniqueId val="{00000034-5239-47E6-9A08-F85CDAF713E3}"/>
              </c:ext>
            </c:extLst>
          </c:dPt>
          <c:dPt>
            <c:idx val="53"/>
            <c:bubble3D val="0"/>
            <c:extLst>
              <c:ext xmlns:c16="http://schemas.microsoft.com/office/drawing/2014/chart" uri="{C3380CC4-5D6E-409C-BE32-E72D297353CC}">
                <c16:uniqueId val="{00000035-5239-47E6-9A08-F85CDAF713E3}"/>
              </c:ext>
            </c:extLst>
          </c:dPt>
          <c:dPt>
            <c:idx val="54"/>
            <c:bubble3D val="0"/>
            <c:extLst>
              <c:ext xmlns:c16="http://schemas.microsoft.com/office/drawing/2014/chart" uri="{C3380CC4-5D6E-409C-BE32-E72D297353CC}">
                <c16:uniqueId val="{00000036-5239-47E6-9A08-F85CDAF713E3}"/>
              </c:ext>
            </c:extLst>
          </c:dPt>
          <c:dPt>
            <c:idx val="55"/>
            <c:bubble3D val="0"/>
            <c:extLst>
              <c:ext xmlns:c16="http://schemas.microsoft.com/office/drawing/2014/chart" uri="{C3380CC4-5D6E-409C-BE32-E72D297353CC}">
                <c16:uniqueId val="{00000037-5239-47E6-9A08-F85CDAF713E3}"/>
              </c:ext>
            </c:extLst>
          </c:dPt>
          <c:dPt>
            <c:idx val="56"/>
            <c:bubble3D val="0"/>
            <c:extLst>
              <c:ext xmlns:c16="http://schemas.microsoft.com/office/drawing/2014/chart" uri="{C3380CC4-5D6E-409C-BE32-E72D297353CC}">
                <c16:uniqueId val="{00000038-5239-47E6-9A08-F85CDAF713E3}"/>
              </c:ext>
            </c:extLst>
          </c:dPt>
          <c:dPt>
            <c:idx val="59"/>
            <c:bubble3D val="0"/>
            <c:extLst>
              <c:ext xmlns:c16="http://schemas.microsoft.com/office/drawing/2014/chart" uri="{C3380CC4-5D6E-409C-BE32-E72D297353CC}">
                <c16:uniqueId val="{00000039-5239-47E6-9A08-F85CDAF713E3}"/>
              </c:ext>
            </c:extLst>
          </c:dPt>
          <c:dPt>
            <c:idx val="60"/>
            <c:bubble3D val="0"/>
            <c:extLst>
              <c:ext xmlns:c16="http://schemas.microsoft.com/office/drawing/2014/chart" uri="{C3380CC4-5D6E-409C-BE32-E72D297353CC}">
                <c16:uniqueId val="{0000003A-5239-47E6-9A08-F85CDAF713E3}"/>
              </c:ext>
            </c:extLst>
          </c:dPt>
          <c:dPt>
            <c:idx val="66"/>
            <c:bubble3D val="0"/>
            <c:extLst>
              <c:ext xmlns:c16="http://schemas.microsoft.com/office/drawing/2014/chart" uri="{C3380CC4-5D6E-409C-BE32-E72D297353CC}">
                <c16:uniqueId val="{0000003B-5239-47E6-9A08-F85CDAF713E3}"/>
              </c:ext>
            </c:extLst>
          </c:dPt>
          <c:dPt>
            <c:idx val="71"/>
            <c:bubble3D val="0"/>
            <c:extLst>
              <c:ext xmlns:c16="http://schemas.microsoft.com/office/drawing/2014/chart" uri="{C3380CC4-5D6E-409C-BE32-E72D297353CC}">
                <c16:uniqueId val="{0000003C-5239-47E6-9A08-F85CDAF713E3}"/>
              </c:ext>
            </c:extLst>
          </c:dPt>
          <c:dPt>
            <c:idx val="72"/>
            <c:bubble3D val="0"/>
            <c:extLst>
              <c:ext xmlns:c16="http://schemas.microsoft.com/office/drawing/2014/chart" uri="{C3380CC4-5D6E-409C-BE32-E72D297353CC}">
                <c16:uniqueId val="{0000003D-5239-47E6-9A08-F85CDAF713E3}"/>
              </c:ext>
            </c:extLst>
          </c:dPt>
          <c:dPt>
            <c:idx val="78"/>
            <c:bubble3D val="0"/>
            <c:extLst>
              <c:ext xmlns:c16="http://schemas.microsoft.com/office/drawing/2014/chart" uri="{C3380CC4-5D6E-409C-BE32-E72D297353CC}">
                <c16:uniqueId val="{0000003E-5239-47E6-9A08-F85CDAF713E3}"/>
              </c:ext>
            </c:extLst>
          </c:dPt>
          <c:dLbls>
            <c:dLbl>
              <c:idx val="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39-47E6-9A08-F85CDAF713E3}"/>
                </c:ext>
              </c:extLst>
            </c:dLbl>
            <c:dLbl>
              <c:idx val="1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239-47E6-9A08-F85CDAF713E3}"/>
                </c:ext>
              </c:extLst>
            </c:dLbl>
            <c:dLbl>
              <c:idx val="3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239-47E6-9A08-F85CDAF713E3}"/>
                </c:ext>
              </c:extLst>
            </c:dLbl>
            <c:dLbl>
              <c:idx val="4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239-47E6-9A08-F85CDAF713E3}"/>
                </c:ext>
              </c:extLst>
            </c:dLbl>
            <c:dLbl>
              <c:idx val="5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239-47E6-9A08-F85CDAF713E3}"/>
                </c:ext>
              </c:extLst>
            </c:dLbl>
            <c:dLbl>
              <c:idx val="6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239-47E6-9A08-F85CDAF713E3}"/>
                </c:ext>
              </c:extLst>
            </c:dLbl>
            <c:dLbl>
              <c:idx val="7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239-47E6-9A08-F85CDAF713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'F68-69'!$A$7:$B$85</c:f>
              <c:multiLvlStrCache>
                <c:ptCount val="7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lvl>
                <c:lvl>
                  <c:pt idx="0">
                    <c:v>2017</c:v>
                  </c:pt>
                  <c:pt idx="12">
                    <c:v>2018</c:v>
                  </c:pt>
                  <c:pt idx="24">
                    <c:v>2019</c:v>
                  </c:pt>
                  <c:pt idx="36">
                    <c:v>2020</c:v>
                  </c:pt>
                  <c:pt idx="48">
                    <c:v>2021</c:v>
                  </c:pt>
                  <c:pt idx="60">
                    <c:v>2022</c:v>
                  </c:pt>
                  <c:pt idx="72">
                    <c:v>2023</c:v>
                  </c:pt>
                </c:lvl>
              </c:multiLvlStrCache>
            </c:multiLvlStrRef>
          </c:cat>
          <c:val>
            <c:numRef>
              <c:f>'F68-69'!$E$7:$E$85</c:f>
              <c:numCache>
                <c:formatCode>0.00</c:formatCode>
                <c:ptCount val="79"/>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pt idx="71">
                  <c:v>24.6590477945199</c:v>
                </c:pt>
                <c:pt idx="72">
                  <c:v>24.7967008395776</c:v>
                </c:pt>
                <c:pt idx="73">
                  <c:v>24.806252517085198</c:v>
                </c:pt>
                <c:pt idx="74">
                  <c:v>24.974513483792599</c:v>
                </c:pt>
                <c:pt idx="75">
                  <c:v>25.007489586930198</c:v>
                </c:pt>
                <c:pt idx="76">
                  <c:v>24.908017417073101</c:v>
                </c:pt>
                <c:pt idx="77">
                  <c:v>24.973562114106599</c:v>
                </c:pt>
                <c:pt idx="78">
                  <c:v>24.992132944646499</c:v>
                </c:pt>
              </c:numCache>
            </c:numRef>
          </c:val>
          <c:smooth val="0"/>
          <c:extLst>
            <c:ext xmlns:c16="http://schemas.microsoft.com/office/drawing/2014/chart" uri="{C3380CC4-5D6E-409C-BE32-E72D297353CC}">
              <c16:uniqueId val="{0000003F-5239-47E6-9A08-F85CDAF713E3}"/>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5239-47E6-9A08-F85CDAF713E3}"/>
              </c:ext>
            </c:extLst>
          </c:dPt>
          <c:dPt>
            <c:idx val="1"/>
            <c:bubble3D val="0"/>
            <c:extLst>
              <c:ext xmlns:c16="http://schemas.microsoft.com/office/drawing/2014/chart" uri="{C3380CC4-5D6E-409C-BE32-E72D297353CC}">
                <c16:uniqueId val="{00000041-5239-47E6-9A08-F85CDAF713E3}"/>
              </c:ext>
            </c:extLst>
          </c:dPt>
          <c:dPt>
            <c:idx val="2"/>
            <c:bubble3D val="0"/>
            <c:extLst>
              <c:ext xmlns:c16="http://schemas.microsoft.com/office/drawing/2014/chart" uri="{C3380CC4-5D6E-409C-BE32-E72D297353CC}">
                <c16:uniqueId val="{00000042-5239-47E6-9A08-F85CDAF713E3}"/>
              </c:ext>
            </c:extLst>
          </c:dPt>
          <c:dPt>
            <c:idx val="3"/>
            <c:bubble3D val="0"/>
            <c:extLst>
              <c:ext xmlns:c16="http://schemas.microsoft.com/office/drawing/2014/chart" uri="{C3380CC4-5D6E-409C-BE32-E72D297353CC}">
                <c16:uniqueId val="{00000043-5239-47E6-9A08-F85CDAF713E3}"/>
              </c:ext>
            </c:extLst>
          </c:dPt>
          <c:dPt>
            <c:idx val="4"/>
            <c:bubble3D val="0"/>
            <c:extLst>
              <c:ext xmlns:c16="http://schemas.microsoft.com/office/drawing/2014/chart" uri="{C3380CC4-5D6E-409C-BE32-E72D297353CC}">
                <c16:uniqueId val="{00000044-5239-47E6-9A08-F85CDAF713E3}"/>
              </c:ext>
            </c:extLst>
          </c:dPt>
          <c:dPt>
            <c:idx val="5"/>
            <c:bubble3D val="0"/>
            <c:extLst>
              <c:ext xmlns:c16="http://schemas.microsoft.com/office/drawing/2014/chart" uri="{C3380CC4-5D6E-409C-BE32-E72D297353CC}">
                <c16:uniqueId val="{00000045-5239-47E6-9A08-F85CDAF713E3}"/>
              </c:ext>
            </c:extLst>
          </c:dPt>
          <c:dPt>
            <c:idx val="6"/>
            <c:bubble3D val="0"/>
            <c:extLst>
              <c:ext xmlns:c16="http://schemas.microsoft.com/office/drawing/2014/chart" uri="{C3380CC4-5D6E-409C-BE32-E72D297353CC}">
                <c16:uniqueId val="{00000046-5239-47E6-9A08-F85CDAF713E3}"/>
              </c:ext>
            </c:extLst>
          </c:dPt>
          <c:dPt>
            <c:idx val="7"/>
            <c:bubble3D val="0"/>
            <c:extLst>
              <c:ext xmlns:c16="http://schemas.microsoft.com/office/drawing/2014/chart" uri="{C3380CC4-5D6E-409C-BE32-E72D297353CC}">
                <c16:uniqueId val="{00000047-5239-47E6-9A08-F85CDAF713E3}"/>
              </c:ext>
            </c:extLst>
          </c:dPt>
          <c:dPt>
            <c:idx val="8"/>
            <c:bubble3D val="0"/>
            <c:extLst>
              <c:ext xmlns:c16="http://schemas.microsoft.com/office/drawing/2014/chart" uri="{C3380CC4-5D6E-409C-BE32-E72D297353CC}">
                <c16:uniqueId val="{00000048-5239-47E6-9A08-F85CDAF713E3}"/>
              </c:ext>
            </c:extLst>
          </c:dPt>
          <c:dPt>
            <c:idx val="9"/>
            <c:bubble3D val="0"/>
            <c:extLst>
              <c:ext xmlns:c16="http://schemas.microsoft.com/office/drawing/2014/chart" uri="{C3380CC4-5D6E-409C-BE32-E72D297353CC}">
                <c16:uniqueId val="{00000049-5239-47E6-9A08-F85CDAF713E3}"/>
              </c:ext>
            </c:extLst>
          </c:dPt>
          <c:dPt>
            <c:idx val="10"/>
            <c:bubble3D val="0"/>
            <c:extLst>
              <c:ext xmlns:c16="http://schemas.microsoft.com/office/drawing/2014/chart" uri="{C3380CC4-5D6E-409C-BE32-E72D297353CC}">
                <c16:uniqueId val="{0000004A-5239-47E6-9A08-F85CDAF713E3}"/>
              </c:ext>
            </c:extLst>
          </c:dPt>
          <c:dPt>
            <c:idx val="11"/>
            <c:bubble3D val="0"/>
            <c:extLst>
              <c:ext xmlns:c16="http://schemas.microsoft.com/office/drawing/2014/chart" uri="{C3380CC4-5D6E-409C-BE32-E72D297353CC}">
                <c16:uniqueId val="{0000004B-5239-47E6-9A08-F85CDAF713E3}"/>
              </c:ext>
            </c:extLst>
          </c:dPt>
          <c:dPt>
            <c:idx val="12"/>
            <c:bubble3D val="0"/>
            <c:extLst>
              <c:ext xmlns:c16="http://schemas.microsoft.com/office/drawing/2014/chart" uri="{C3380CC4-5D6E-409C-BE32-E72D297353CC}">
                <c16:uniqueId val="{0000004C-5239-47E6-9A08-F85CDAF713E3}"/>
              </c:ext>
            </c:extLst>
          </c:dPt>
          <c:dPt>
            <c:idx val="13"/>
            <c:bubble3D val="0"/>
            <c:extLst>
              <c:ext xmlns:c16="http://schemas.microsoft.com/office/drawing/2014/chart" uri="{C3380CC4-5D6E-409C-BE32-E72D297353CC}">
                <c16:uniqueId val="{0000004D-5239-47E6-9A08-F85CDAF713E3}"/>
              </c:ext>
            </c:extLst>
          </c:dPt>
          <c:dPt>
            <c:idx val="14"/>
            <c:bubble3D val="0"/>
            <c:extLst>
              <c:ext xmlns:c16="http://schemas.microsoft.com/office/drawing/2014/chart" uri="{C3380CC4-5D6E-409C-BE32-E72D297353CC}">
                <c16:uniqueId val="{0000004E-5239-47E6-9A08-F85CDAF713E3}"/>
              </c:ext>
            </c:extLst>
          </c:dPt>
          <c:dPt>
            <c:idx val="15"/>
            <c:bubble3D val="0"/>
            <c:extLst>
              <c:ext xmlns:c16="http://schemas.microsoft.com/office/drawing/2014/chart" uri="{C3380CC4-5D6E-409C-BE32-E72D297353CC}">
                <c16:uniqueId val="{0000004F-5239-47E6-9A08-F85CDAF713E3}"/>
              </c:ext>
            </c:extLst>
          </c:dPt>
          <c:dPt>
            <c:idx val="16"/>
            <c:bubble3D val="0"/>
            <c:extLst>
              <c:ext xmlns:c16="http://schemas.microsoft.com/office/drawing/2014/chart" uri="{C3380CC4-5D6E-409C-BE32-E72D297353CC}">
                <c16:uniqueId val="{00000050-5239-47E6-9A08-F85CDAF713E3}"/>
              </c:ext>
            </c:extLst>
          </c:dPt>
          <c:dPt>
            <c:idx val="17"/>
            <c:bubble3D val="0"/>
            <c:extLst>
              <c:ext xmlns:c16="http://schemas.microsoft.com/office/drawing/2014/chart" uri="{C3380CC4-5D6E-409C-BE32-E72D297353CC}">
                <c16:uniqueId val="{00000051-5239-47E6-9A08-F85CDAF713E3}"/>
              </c:ext>
            </c:extLst>
          </c:dPt>
          <c:dPt>
            <c:idx val="18"/>
            <c:bubble3D val="0"/>
            <c:extLst>
              <c:ext xmlns:c16="http://schemas.microsoft.com/office/drawing/2014/chart" uri="{C3380CC4-5D6E-409C-BE32-E72D297353CC}">
                <c16:uniqueId val="{00000052-5239-47E6-9A08-F85CDAF713E3}"/>
              </c:ext>
            </c:extLst>
          </c:dPt>
          <c:dPt>
            <c:idx val="19"/>
            <c:bubble3D val="0"/>
            <c:extLst>
              <c:ext xmlns:c16="http://schemas.microsoft.com/office/drawing/2014/chart" uri="{C3380CC4-5D6E-409C-BE32-E72D297353CC}">
                <c16:uniqueId val="{00000053-5239-47E6-9A08-F85CDAF713E3}"/>
              </c:ext>
            </c:extLst>
          </c:dPt>
          <c:dPt>
            <c:idx val="20"/>
            <c:bubble3D val="0"/>
            <c:extLst>
              <c:ext xmlns:c16="http://schemas.microsoft.com/office/drawing/2014/chart" uri="{C3380CC4-5D6E-409C-BE32-E72D297353CC}">
                <c16:uniqueId val="{00000054-5239-47E6-9A08-F85CDAF713E3}"/>
              </c:ext>
            </c:extLst>
          </c:dPt>
          <c:dPt>
            <c:idx val="21"/>
            <c:bubble3D val="0"/>
            <c:extLst>
              <c:ext xmlns:c16="http://schemas.microsoft.com/office/drawing/2014/chart" uri="{C3380CC4-5D6E-409C-BE32-E72D297353CC}">
                <c16:uniqueId val="{00000055-5239-47E6-9A08-F85CDAF713E3}"/>
              </c:ext>
            </c:extLst>
          </c:dPt>
          <c:dPt>
            <c:idx val="22"/>
            <c:bubble3D val="0"/>
            <c:extLst>
              <c:ext xmlns:c16="http://schemas.microsoft.com/office/drawing/2014/chart" uri="{C3380CC4-5D6E-409C-BE32-E72D297353CC}">
                <c16:uniqueId val="{00000056-5239-47E6-9A08-F85CDAF713E3}"/>
              </c:ext>
            </c:extLst>
          </c:dPt>
          <c:dPt>
            <c:idx val="23"/>
            <c:bubble3D val="0"/>
            <c:extLst>
              <c:ext xmlns:c16="http://schemas.microsoft.com/office/drawing/2014/chart" uri="{C3380CC4-5D6E-409C-BE32-E72D297353CC}">
                <c16:uniqueId val="{00000057-5239-47E6-9A08-F85CDAF713E3}"/>
              </c:ext>
            </c:extLst>
          </c:dPt>
          <c:dPt>
            <c:idx val="24"/>
            <c:bubble3D val="0"/>
            <c:extLst>
              <c:ext xmlns:c16="http://schemas.microsoft.com/office/drawing/2014/chart" uri="{C3380CC4-5D6E-409C-BE32-E72D297353CC}">
                <c16:uniqueId val="{00000058-5239-47E6-9A08-F85CDAF713E3}"/>
              </c:ext>
            </c:extLst>
          </c:dPt>
          <c:dPt>
            <c:idx val="25"/>
            <c:bubble3D val="0"/>
            <c:extLst>
              <c:ext xmlns:c16="http://schemas.microsoft.com/office/drawing/2014/chart" uri="{C3380CC4-5D6E-409C-BE32-E72D297353CC}">
                <c16:uniqueId val="{00000059-5239-47E6-9A08-F85CDAF713E3}"/>
              </c:ext>
            </c:extLst>
          </c:dPt>
          <c:dPt>
            <c:idx val="26"/>
            <c:bubble3D val="0"/>
            <c:extLst>
              <c:ext xmlns:c16="http://schemas.microsoft.com/office/drawing/2014/chart" uri="{C3380CC4-5D6E-409C-BE32-E72D297353CC}">
                <c16:uniqueId val="{0000005A-5239-47E6-9A08-F85CDAF713E3}"/>
              </c:ext>
            </c:extLst>
          </c:dPt>
          <c:dPt>
            <c:idx val="27"/>
            <c:bubble3D val="0"/>
            <c:extLst>
              <c:ext xmlns:c16="http://schemas.microsoft.com/office/drawing/2014/chart" uri="{C3380CC4-5D6E-409C-BE32-E72D297353CC}">
                <c16:uniqueId val="{0000005B-5239-47E6-9A08-F85CDAF713E3}"/>
              </c:ext>
            </c:extLst>
          </c:dPt>
          <c:dPt>
            <c:idx val="28"/>
            <c:bubble3D val="0"/>
            <c:extLst>
              <c:ext xmlns:c16="http://schemas.microsoft.com/office/drawing/2014/chart" uri="{C3380CC4-5D6E-409C-BE32-E72D297353CC}">
                <c16:uniqueId val="{0000005C-5239-47E6-9A08-F85CDAF713E3}"/>
              </c:ext>
            </c:extLst>
          </c:dPt>
          <c:dPt>
            <c:idx val="29"/>
            <c:bubble3D val="0"/>
            <c:extLst>
              <c:ext xmlns:c16="http://schemas.microsoft.com/office/drawing/2014/chart" uri="{C3380CC4-5D6E-409C-BE32-E72D297353CC}">
                <c16:uniqueId val="{0000005D-5239-47E6-9A08-F85CDAF713E3}"/>
              </c:ext>
            </c:extLst>
          </c:dPt>
          <c:dPt>
            <c:idx val="30"/>
            <c:bubble3D val="0"/>
            <c:extLst>
              <c:ext xmlns:c16="http://schemas.microsoft.com/office/drawing/2014/chart" uri="{C3380CC4-5D6E-409C-BE32-E72D297353CC}">
                <c16:uniqueId val="{0000005E-5239-47E6-9A08-F85CDAF713E3}"/>
              </c:ext>
            </c:extLst>
          </c:dPt>
          <c:dPt>
            <c:idx val="31"/>
            <c:bubble3D val="0"/>
            <c:extLst>
              <c:ext xmlns:c16="http://schemas.microsoft.com/office/drawing/2014/chart" uri="{C3380CC4-5D6E-409C-BE32-E72D297353CC}">
                <c16:uniqueId val="{0000005F-5239-47E6-9A08-F85CDAF713E3}"/>
              </c:ext>
            </c:extLst>
          </c:dPt>
          <c:dPt>
            <c:idx val="32"/>
            <c:bubble3D val="0"/>
            <c:extLst>
              <c:ext xmlns:c16="http://schemas.microsoft.com/office/drawing/2014/chart" uri="{C3380CC4-5D6E-409C-BE32-E72D297353CC}">
                <c16:uniqueId val="{00000060-5239-47E6-9A08-F85CDAF713E3}"/>
              </c:ext>
            </c:extLst>
          </c:dPt>
          <c:dPt>
            <c:idx val="33"/>
            <c:bubble3D val="0"/>
            <c:extLst>
              <c:ext xmlns:c16="http://schemas.microsoft.com/office/drawing/2014/chart" uri="{C3380CC4-5D6E-409C-BE32-E72D297353CC}">
                <c16:uniqueId val="{00000061-5239-47E6-9A08-F85CDAF713E3}"/>
              </c:ext>
            </c:extLst>
          </c:dPt>
          <c:dPt>
            <c:idx val="34"/>
            <c:bubble3D val="0"/>
            <c:extLst>
              <c:ext xmlns:c16="http://schemas.microsoft.com/office/drawing/2014/chart" uri="{C3380CC4-5D6E-409C-BE32-E72D297353CC}">
                <c16:uniqueId val="{00000062-5239-47E6-9A08-F85CDAF713E3}"/>
              </c:ext>
            </c:extLst>
          </c:dPt>
          <c:dPt>
            <c:idx val="35"/>
            <c:bubble3D val="0"/>
            <c:extLst>
              <c:ext xmlns:c16="http://schemas.microsoft.com/office/drawing/2014/chart" uri="{C3380CC4-5D6E-409C-BE32-E72D297353CC}">
                <c16:uniqueId val="{00000063-5239-47E6-9A08-F85CDAF713E3}"/>
              </c:ext>
            </c:extLst>
          </c:dPt>
          <c:dPt>
            <c:idx val="36"/>
            <c:bubble3D val="0"/>
            <c:extLst>
              <c:ext xmlns:c16="http://schemas.microsoft.com/office/drawing/2014/chart" uri="{C3380CC4-5D6E-409C-BE32-E72D297353CC}">
                <c16:uniqueId val="{00000064-5239-47E6-9A08-F85CDAF713E3}"/>
              </c:ext>
            </c:extLst>
          </c:dPt>
          <c:dPt>
            <c:idx val="37"/>
            <c:bubble3D val="0"/>
            <c:extLst>
              <c:ext xmlns:c16="http://schemas.microsoft.com/office/drawing/2014/chart" uri="{C3380CC4-5D6E-409C-BE32-E72D297353CC}">
                <c16:uniqueId val="{00000065-5239-47E6-9A08-F85CDAF713E3}"/>
              </c:ext>
            </c:extLst>
          </c:dPt>
          <c:dPt>
            <c:idx val="38"/>
            <c:bubble3D val="0"/>
            <c:extLst>
              <c:ext xmlns:c16="http://schemas.microsoft.com/office/drawing/2014/chart" uri="{C3380CC4-5D6E-409C-BE32-E72D297353CC}">
                <c16:uniqueId val="{00000066-5239-47E6-9A08-F85CDAF713E3}"/>
              </c:ext>
            </c:extLst>
          </c:dPt>
          <c:dPt>
            <c:idx val="39"/>
            <c:bubble3D val="0"/>
            <c:extLst>
              <c:ext xmlns:c16="http://schemas.microsoft.com/office/drawing/2014/chart" uri="{C3380CC4-5D6E-409C-BE32-E72D297353CC}">
                <c16:uniqueId val="{00000067-5239-47E6-9A08-F85CDAF713E3}"/>
              </c:ext>
            </c:extLst>
          </c:dPt>
          <c:dPt>
            <c:idx val="40"/>
            <c:bubble3D val="0"/>
            <c:extLst>
              <c:ext xmlns:c16="http://schemas.microsoft.com/office/drawing/2014/chart" uri="{C3380CC4-5D6E-409C-BE32-E72D297353CC}">
                <c16:uniqueId val="{00000068-5239-47E6-9A08-F85CDAF713E3}"/>
              </c:ext>
            </c:extLst>
          </c:dPt>
          <c:dPt>
            <c:idx val="41"/>
            <c:bubble3D val="0"/>
            <c:extLst>
              <c:ext xmlns:c16="http://schemas.microsoft.com/office/drawing/2014/chart" uri="{C3380CC4-5D6E-409C-BE32-E72D297353CC}">
                <c16:uniqueId val="{00000069-5239-47E6-9A08-F85CDAF713E3}"/>
              </c:ext>
            </c:extLst>
          </c:dPt>
          <c:dPt>
            <c:idx val="42"/>
            <c:bubble3D val="0"/>
            <c:extLst>
              <c:ext xmlns:c16="http://schemas.microsoft.com/office/drawing/2014/chart" uri="{C3380CC4-5D6E-409C-BE32-E72D297353CC}">
                <c16:uniqueId val="{0000006A-5239-47E6-9A08-F85CDAF713E3}"/>
              </c:ext>
            </c:extLst>
          </c:dPt>
          <c:dPt>
            <c:idx val="43"/>
            <c:bubble3D val="0"/>
            <c:extLst>
              <c:ext xmlns:c16="http://schemas.microsoft.com/office/drawing/2014/chart" uri="{C3380CC4-5D6E-409C-BE32-E72D297353CC}">
                <c16:uniqueId val="{0000006B-5239-47E6-9A08-F85CDAF713E3}"/>
              </c:ext>
            </c:extLst>
          </c:dPt>
          <c:dPt>
            <c:idx val="44"/>
            <c:bubble3D val="0"/>
            <c:extLst>
              <c:ext xmlns:c16="http://schemas.microsoft.com/office/drawing/2014/chart" uri="{C3380CC4-5D6E-409C-BE32-E72D297353CC}">
                <c16:uniqueId val="{0000006C-5239-47E6-9A08-F85CDAF713E3}"/>
              </c:ext>
            </c:extLst>
          </c:dPt>
          <c:dPt>
            <c:idx val="45"/>
            <c:bubble3D val="0"/>
            <c:extLst>
              <c:ext xmlns:c16="http://schemas.microsoft.com/office/drawing/2014/chart" uri="{C3380CC4-5D6E-409C-BE32-E72D297353CC}">
                <c16:uniqueId val="{0000006D-5239-47E6-9A08-F85CDAF713E3}"/>
              </c:ext>
            </c:extLst>
          </c:dPt>
          <c:dPt>
            <c:idx val="46"/>
            <c:bubble3D val="0"/>
            <c:extLst>
              <c:ext xmlns:c16="http://schemas.microsoft.com/office/drawing/2014/chart" uri="{C3380CC4-5D6E-409C-BE32-E72D297353CC}">
                <c16:uniqueId val="{0000006E-5239-47E6-9A08-F85CDAF713E3}"/>
              </c:ext>
            </c:extLst>
          </c:dPt>
          <c:dPt>
            <c:idx val="47"/>
            <c:bubble3D val="0"/>
            <c:extLst>
              <c:ext xmlns:c16="http://schemas.microsoft.com/office/drawing/2014/chart" uri="{C3380CC4-5D6E-409C-BE32-E72D297353CC}">
                <c16:uniqueId val="{0000006F-5239-47E6-9A08-F85CDAF713E3}"/>
              </c:ext>
            </c:extLst>
          </c:dPt>
          <c:dPt>
            <c:idx val="48"/>
            <c:bubble3D val="0"/>
            <c:extLst>
              <c:ext xmlns:c16="http://schemas.microsoft.com/office/drawing/2014/chart" uri="{C3380CC4-5D6E-409C-BE32-E72D297353CC}">
                <c16:uniqueId val="{00000070-5239-47E6-9A08-F85CDAF713E3}"/>
              </c:ext>
            </c:extLst>
          </c:dPt>
          <c:dPt>
            <c:idx val="49"/>
            <c:bubble3D val="0"/>
            <c:extLst>
              <c:ext xmlns:c16="http://schemas.microsoft.com/office/drawing/2014/chart" uri="{C3380CC4-5D6E-409C-BE32-E72D297353CC}">
                <c16:uniqueId val="{00000071-5239-47E6-9A08-F85CDAF713E3}"/>
              </c:ext>
            </c:extLst>
          </c:dPt>
          <c:dPt>
            <c:idx val="50"/>
            <c:bubble3D val="0"/>
            <c:extLst>
              <c:ext xmlns:c16="http://schemas.microsoft.com/office/drawing/2014/chart" uri="{C3380CC4-5D6E-409C-BE32-E72D297353CC}">
                <c16:uniqueId val="{00000072-5239-47E6-9A08-F85CDAF713E3}"/>
              </c:ext>
            </c:extLst>
          </c:dPt>
          <c:dPt>
            <c:idx val="51"/>
            <c:bubble3D val="0"/>
            <c:extLst>
              <c:ext xmlns:c16="http://schemas.microsoft.com/office/drawing/2014/chart" uri="{C3380CC4-5D6E-409C-BE32-E72D297353CC}">
                <c16:uniqueId val="{00000073-5239-47E6-9A08-F85CDAF713E3}"/>
              </c:ext>
            </c:extLst>
          </c:dPt>
          <c:dPt>
            <c:idx val="52"/>
            <c:bubble3D val="0"/>
            <c:extLst>
              <c:ext xmlns:c16="http://schemas.microsoft.com/office/drawing/2014/chart" uri="{C3380CC4-5D6E-409C-BE32-E72D297353CC}">
                <c16:uniqueId val="{00000074-5239-47E6-9A08-F85CDAF713E3}"/>
              </c:ext>
            </c:extLst>
          </c:dPt>
          <c:dPt>
            <c:idx val="53"/>
            <c:bubble3D val="0"/>
            <c:extLst>
              <c:ext xmlns:c16="http://schemas.microsoft.com/office/drawing/2014/chart" uri="{C3380CC4-5D6E-409C-BE32-E72D297353CC}">
                <c16:uniqueId val="{00000075-5239-47E6-9A08-F85CDAF713E3}"/>
              </c:ext>
            </c:extLst>
          </c:dPt>
          <c:dPt>
            <c:idx val="54"/>
            <c:bubble3D val="0"/>
            <c:extLst>
              <c:ext xmlns:c16="http://schemas.microsoft.com/office/drawing/2014/chart" uri="{C3380CC4-5D6E-409C-BE32-E72D297353CC}">
                <c16:uniqueId val="{00000076-5239-47E6-9A08-F85CDAF713E3}"/>
              </c:ext>
            </c:extLst>
          </c:dPt>
          <c:dPt>
            <c:idx val="55"/>
            <c:bubble3D val="0"/>
            <c:extLst>
              <c:ext xmlns:c16="http://schemas.microsoft.com/office/drawing/2014/chart" uri="{C3380CC4-5D6E-409C-BE32-E72D297353CC}">
                <c16:uniqueId val="{00000077-5239-47E6-9A08-F85CDAF713E3}"/>
              </c:ext>
            </c:extLst>
          </c:dPt>
          <c:dPt>
            <c:idx val="56"/>
            <c:bubble3D val="0"/>
            <c:extLst>
              <c:ext xmlns:c16="http://schemas.microsoft.com/office/drawing/2014/chart" uri="{C3380CC4-5D6E-409C-BE32-E72D297353CC}">
                <c16:uniqueId val="{00000078-5239-47E6-9A08-F85CDAF713E3}"/>
              </c:ext>
            </c:extLst>
          </c:dPt>
          <c:dPt>
            <c:idx val="59"/>
            <c:bubble3D val="0"/>
            <c:extLst>
              <c:ext xmlns:c16="http://schemas.microsoft.com/office/drawing/2014/chart" uri="{C3380CC4-5D6E-409C-BE32-E72D297353CC}">
                <c16:uniqueId val="{00000079-5239-47E6-9A08-F85CDAF713E3}"/>
              </c:ext>
            </c:extLst>
          </c:dPt>
          <c:dPt>
            <c:idx val="60"/>
            <c:bubble3D val="0"/>
            <c:extLst>
              <c:ext xmlns:c16="http://schemas.microsoft.com/office/drawing/2014/chart" uri="{C3380CC4-5D6E-409C-BE32-E72D297353CC}">
                <c16:uniqueId val="{0000007A-5239-47E6-9A08-F85CDAF713E3}"/>
              </c:ext>
            </c:extLst>
          </c:dPt>
          <c:dPt>
            <c:idx val="66"/>
            <c:bubble3D val="0"/>
            <c:extLst>
              <c:ext xmlns:c16="http://schemas.microsoft.com/office/drawing/2014/chart" uri="{C3380CC4-5D6E-409C-BE32-E72D297353CC}">
                <c16:uniqueId val="{0000007B-5239-47E6-9A08-F85CDAF713E3}"/>
              </c:ext>
            </c:extLst>
          </c:dPt>
          <c:dPt>
            <c:idx val="71"/>
            <c:bubble3D val="0"/>
            <c:extLst>
              <c:ext xmlns:c16="http://schemas.microsoft.com/office/drawing/2014/chart" uri="{C3380CC4-5D6E-409C-BE32-E72D297353CC}">
                <c16:uniqueId val="{0000007C-5239-47E6-9A08-F85CDAF713E3}"/>
              </c:ext>
            </c:extLst>
          </c:dPt>
          <c:dPt>
            <c:idx val="72"/>
            <c:bubble3D val="0"/>
            <c:extLst>
              <c:ext xmlns:c16="http://schemas.microsoft.com/office/drawing/2014/chart" uri="{C3380CC4-5D6E-409C-BE32-E72D297353CC}">
                <c16:uniqueId val="{0000007D-5239-47E6-9A08-F85CDAF713E3}"/>
              </c:ext>
            </c:extLst>
          </c:dPt>
          <c:dPt>
            <c:idx val="78"/>
            <c:bubble3D val="0"/>
            <c:extLst>
              <c:ext xmlns:c16="http://schemas.microsoft.com/office/drawing/2014/chart" uri="{C3380CC4-5D6E-409C-BE32-E72D297353CC}">
                <c16:uniqueId val="{0000007E-5239-47E6-9A08-F85CDAF713E3}"/>
              </c:ext>
            </c:extLst>
          </c:dPt>
          <c:dLbls>
            <c:dLbl>
              <c:idx val="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239-47E6-9A08-F85CDAF713E3}"/>
                </c:ext>
              </c:extLst>
            </c:dLbl>
            <c:dLbl>
              <c:idx val="1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5239-47E6-9A08-F85CDAF713E3}"/>
                </c:ext>
              </c:extLst>
            </c:dLbl>
            <c:dLbl>
              <c:idx val="3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5239-47E6-9A08-F85CDAF713E3}"/>
                </c:ext>
              </c:extLst>
            </c:dLbl>
            <c:dLbl>
              <c:idx val="4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5239-47E6-9A08-F85CDAF713E3}"/>
                </c:ext>
              </c:extLst>
            </c:dLbl>
            <c:dLbl>
              <c:idx val="5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5239-47E6-9A08-F85CDAF713E3}"/>
                </c:ext>
              </c:extLst>
            </c:dLbl>
            <c:dLbl>
              <c:idx val="6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5239-47E6-9A08-F85CDAF713E3}"/>
                </c:ext>
              </c:extLst>
            </c:dLbl>
            <c:dLbl>
              <c:idx val="7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5239-47E6-9A08-F85CDAF713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'F68-69'!$F$7:$F$85</c:f>
              <c:numCache>
                <c:formatCode>0.00</c:formatCode>
                <c:ptCount val="79"/>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pt idx="71">
                  <c:v>23.901407755035301</c:v>
                </c:pt>
                <c:pt idx="72">
                  <c:v>24.033803481285801</c:v>
                </c:pt>
                <c:pt idx="73">
                  <c:v>24.086428378055999</c:v>
                </c:pt>
                <c:pt idx="74">
                  <c:v>24.182469948865101</c:v>
                </c:pt>
                <c:pt idx="75">
                  <c:v>24.2544517043663</c:v>
                </c:pt>
                <c:pt idx="76">
                  <c:v>24.2317007551177</c:v>
                </c:pt>
                <c:pt idx="77">
                  <c:v>24.269949441766901</c:v>
                </c:pt>
                <c:pt idx="78">
                  <c:v>24.3318139821702</c:v>
                </c:pt>
              </c:numCache>
            </c:numRef>
          </c:val>
          <c:smooth val="0"/>
          <c:extLst>
            <c:ext xmlns:c16="http://schemas.microsoft.com/office/drawing/2014/chart" uri="{C3380CC4-5D6E-409C-BE32-E72D297353CC}">
              <c16:uniqueId val="{0000007F-5239-47E6-9A08-F85CDAF713E3}"/>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7.784763622810999"/>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754B-46DC-840A-8627584A4A02}"/>
              </c:ext>
            </c:extLst>
          </c:dPt>
          <c:dPt>
            <c:idx val="1"/>
            <c:bubble3D val="0"/>
            <c:extLst>
              <c:ext xmlns:c16="http://schemas.microsoft.com/office/drawing/2014/chart" uri="{C3380CC4-5D6E-409C-BE32-E72D297353CC}">
                <c16:uniqueId val="{00000001-754B-46DC-840A-8627584A4A02}"/>
              </c:ext>
            </c:extLst>
          </c:dPt>
          <c:dPt>
            <c:idx val="2"/>
            <c:bubble3D val="0"/>
            <c:extLst>
              <c:ext xmlns:c16="http://schemas.microsoft.com/office/drawing/2014/chart" uri="{C3380CC4-5D6E-409C-BE32-E72D297353CC}">
                <c16:uniqueId val="{00000002-754B-46DC-840A-8627584A4A02}"/>
              </c:ext>
            </c:extLst>
          </c:dPt>
          <c:dPt>
            <c:idx val="3"/>
            <c:bubble3D val="0"/>
            <c:extLst>
              <c:ext xmlns:c16="http://schemas.microsoft.com/office/drawing/2014/chart" uri="{C3380CC4-5D6E-409C-BE32-E72D297353CC}">
                <c16:uniqueId val="{00000003-754B-46DC-840A-8627584A4A02}"/>
              </c:ext>
            </c:extLst>
          </c:dPt>
          <c:dPt>
            <c:idx val="4"/>
            <c:bubble3D val="0"/>
            <c:extLst>
              <c:ext xmlns:c16="http://schemas.microsoft.com/office/drawing/2014/chart" uri="{C3380CC4-5D6E-409C-BE32-E72D297353CC}">
                <c16:uniqueId val="{00000004-754B-46DC-840A-8627584A4A02}"/>
              </c:ext>
            </c:extLst>
          </c:dPt>
          <c:dPt>
            <c:idx val="5"/>
            <c:bubble3D val="0"/>
            <c:extLst>
              <c:ext xmlns:c16="http://schemas.microsoft.com/office/drawing/2014/chart" uri="{C3380CC4-5D6E-409C-BE32-E72D297353CC}">
                <c16:uniqueId val="{00000005-754B-46DC-840A-8627584A4A02}"/>
              </c:ext>
            </c:extLst>
          </c:dPt>
          <c:dPt>
            <c:idx val="6"/>
            <c:bubble3D val="0"/>
            <c:extLst>
              <c:ext xmlns:c16="http://schemas.microsoft.com/office/drawing/2014/chart" uri="{C3380CC4-5D6E-409C-BE32-E72D297353CC}">
                <c16:uniqueId val="{00000006-754B-46DC-840A-8627584A4A02}"/>
              </c:ext>
            </c:extLst>
          </c:dPt>
          <c:dPt>
            <c:idx val="7"/>
            <c:bubble3D val="0"/>
            <c:extLst>
              <c:ext xmlns:c16="http://schemas.microsoft.com/office/drawing/2014/chart" uri="{C3380CC4-5D6E-409C-BE32-E72D297353CC}">
                <c16:uniqueId val="{00000007-754B-46DC-840A-8627584A4A02}"/>
              </c:ext>
            </c:extLst>
          </c:dPt>
          <c:dPt>
            <c:idx val="8"/>
            <c:bubble3D val="0"/>
            <c:extLst>
              <c:ext xmlns:c16="http://schemas.microsoft.com/office/drawing/2014/chart" uri="{C3380CC4-5D6E-409C-BE32-E72D297353CC}">
                <c16:uniqueId val="{00000008-754B-46DC-840A-8627584A4A02}"/>
              </c:ext>
            </c:extLst>
          </c:dPt>
          <c:dPt>
            <c:idx val="9"/>
            <c:bubble3D val="0"/>
            <c:extLst>
              <c:ext xmlns:c16="http://schemas.microsoft.com/office/drawing/2014/chart" uri="{C3380CC4-5D6E-409C-BE32-E72D297353CC}">
                <c16:uniqueId val="{00000009-754B-46DC-840A-8627584A4A02}"/>
              </c:ext>
            </c:extLst>
          </c:dPt>
          <c:dPt>
            <c:idx val="10"/>
            <c:bubble3D val="0"/>
            <c:extLst>
              <c:ext xmlns:c16="http://schemas.microsoft.com/office/drawing/2014/chart" uri="{C3380CC4-5D6E-409C-BE32-E72D297353CC}">
                <c16:uniqueId val="{0000000A-754B-46DC-840A-8627584A4A02}"/>
              </c:ext>
            </c:extLst>
          </c:dPt>
          <c:dPt>
            <c:idx val="11"/>
            <c:bubble3D val="0"/>
            <c:extLst>
              <c:ext xmlns:c16="http://schemas.microsoft.com/office/drawing/2014/chart" uri="{C3380CC4-5D6E-409C-BE32-E72D297353CC}">
                <c16:uniqueId val="{0000000B-754B-46DC-840A-8627584A4A02}"/>
              </c:ext>
            </c:extLst>
          </c:dPt>
          <c:dPt>
            <c:idx val="12"/>
            <c:bubble3D val="0"/>
            <c:extLst>
              <c:ext xmlns:c16="http://schemas.microsoft.com/office/drawing/2014/chart" uri="{C3380CC4-5D6E-409C-BE32-E72D297353CC}">
                <c16:uniqueId val="{0000000C-754B-46DC-840A-8627584A4A02}"/>
              </c:ext>
            </c:extLst>
          </c:dPt>
          <c:dPt>
            <c:idx val="13"/>
            <c:bubble3D val="0"/>
            <c:extLst>
              <c:ext xmlns:c16="http://schemas.microsoft.com/office/drawing/2014/chart" uri="{C3380CC4-5D6E-409C-BE32-E72D297353CC}">
                <c16:uniqueId val="{0000000D-754B-46DC-840A-8627584A4A02}"/>
              </c:ext>
            </c:extLst>
          </c:dPt>
          <c:dPt>
            <c:idx val="14"/>
            <c:bubble3D val="0"/>
            <c:extLst>
              <c:ext xmlns:c16="http://schemas.microsoft.com/office/drawing/2014/chart" uri="{C3380CC4-5D6E-409C-BE32-E72D297353CC}">
                <c16:uniqueId val="{0000000E-754B-46DC-840A-8627584A4A02}"/>
              </c:ext>
            </c:extLst>
          </c:dPt>
          <c:dPt>
            <c:idx val="15"/>
            <c:bubble3D val="0"/>
            <c:extLst>
              <c:ext xmlns:c16="http://schemas.microsoft.com/office/drawing/2014/chart" uri="{C3380CC4-5D6E-409C-BE32-E72D297353CC}">
                <c16:uniqueId val="{0000000F-754B-46DC-840A-8627584A4A02}"/>
              </c:ext>
            </c:extLst>
          </c:dPt>
          <c:dPt>
            <c:idx val="16"/>
            <c:bubble3D val="0"/>
            <c:extLst>
              <c:ext xmlns:c16="http://schemas.microsoft.com/office/drawing/2014/chart" uri="{C3380CC4-5D6E-409C-BE32-E72D297353CC}">
                <c16:uniqueId val="{00000010-754B-46DC-840A-8627584A4A02}"/>
              </c:ext>
            </c:extLst>
          </c:dPt>
          <c:dPt>
            <c:idx val="17"/>
            <c:bubble3D val="0"/>
            <c:extLst>
              <c:ext xmlns:c16="http://schemas.microsoft.com/office/drawing/2014/chart" uri="{C3380CC4-5D6E-409C-BE32-E72D297353CC}">
                <c16:uniqueId val="{00000011-754B-46DC-840A-8627584A4A02}"/>
              </c:ext>
            </c:extLst>
          </c:dPt>
          <c:dPt>
            <c:idx val="18"/>
            <c:bubble3D val="0"/>
            <c:extLst>
              <c:ext xmlns:c16="http://schemas.microsoft.com/office/drawing/2014/chart" uri="{C3380CC4-5D6E-409C-BE32-E72D297353CC}">
                <c16:uniqueId val="{00000012-754B-46DC-840A-8627584A4A02}"/>
              </c:ext>
            </c:extLst>
          </c:dPt>
          <c:dPt>
            <c:idx val="19"/>
            <c:bubble3D val="0"/>
            <c:extLst>
              <c:ext xmlns:c16="http://schemas.microsoft.com/office/drawing/2014/chart" uri="{C3380CC4-5D6E-409C-BE32-E72D297353CC}">
                <c16:uniqueId val="{00000013-754B-46DC-840A-8627584A4A02}"/>
              </c:ext>
            </c:extLst>
          </c:dPt>
          <c:dPt>
            <c:idx val="20"/>
            <c:bubble3D val="0"/>
            <c:extLst>
              <c:ext xmlns:c16="http://schemas.microsoft.com/office/drawing/2014/chart" uri="{C3380CC4-5D6E-409C-BE32-E72D297353CC}">
                <c16:uniqueId val="{00000014-754B-46DC-840A-8627584A4A02}"/>
              </c:ext>
            </c:extLst>
          </c:dPt>
          <c:dPt>
            <c:idx val="21"/>
            <c:bubble3D val="0"/>
            <c:extLst>
              <c:ext xmlns:c16="http://schemas.microsoft.com/office/drawing/2014/chart" uri="{C3380CC4-5D6E-409C-BE32-E72D297353CC}">
                <c16:uniqueId val="{00000015-754B-46DC-840A-8627584A4A02}"/>
              </c:ext>
            </c:extLst>
          </c:dPt>
          <c:dPt>
            <c:idx val="22"/>
            <c:bubble3D val="0"/>
            <c:extLst>
              <c:ext xmlns:c16="http://schemas.microsoft.com/office/drawing/2014/chart" uri="{C3380CC4-5D6E-409C-BE32-E72D297353CC}">
                <c16:uniqueId val="{00000016-754B-46DC-840A-8627584A4A02}"/>
              </c:ext>
            </c:extLst>
          </c:dPt>
          <c:dPt>
            <c:idx val="23"/>
            <c:bubble3D val="0"/>
            <c:extLst>
              <c:ext xmlns:c16="http://schemas.microsoft.com/office/drawing/2014/chart" uri="{C3380CC4-5D6E-409C-BE32-E72D297353CC}">
                <c16:uniqueId val="{00000017-754B-46DC-840A-8627584A4A02}"/>
              </c:ext>
            </c:extLst>
          </c:dPt>
          <c:dPt>
            <c:idx val="24"/>
            <c:bubble3D val="0"/>
            <c:extLst>
              <c:ext xmlns:c16="http://schemas.microsoft.com/office/drawing/2014/chart" uri="{C3380CC4-5D6E-409C-BE32-E72D297353CC}">
                <c16:uniqueId val="{00000018-754B-46DC-840A-8627584A4A02}"/>
              </c:ext>
            </c:extLst>
          </c:dPt>
          <c:dPt>
            <c:idx val="25"/>
            <c:bubble3D val="0"/>
            <c:extLst>
              <c:ext xmlns:c16="http://schemas.microsoft.com/office/drawing/2014/chart" uri="{C3380CC4-5D6E-409C-BE32-E72D297353CC}">
                <c16:uniqueId val="{00000019-754B-46DC-840A-8627584A4A02}"/>
              </c:ext>
            </c:extLst>
          </c:dPt>
          <c:dPt>
            <c:idx val="26"/>
            <c:bubble3D val="0"/>
            <c:extLst>
              <c:ext xmlns:c16="http://schemas.microsoft.com/office/drawing/2014/chart" uri="{C3380CC4-5D6E-409C-BE32-E72D297353CC}">
                <c16:uniqueId val="{0000001A-754B-46DC-840A-8627584A4A02}"/>
              </c:ext>
            </c:extLst>
          </c:dPt>
          <c:dPt>
            <c:idx val="27"/>
            <c:bubble3D val="0"/>
            <c:extLst>
              <c:ext xmlns:c16="http://schemas.microsoft.com/office/drawing/2014/chart" uri="{C3380CC4-5D6E-409C-BE32-E72D297353CC}">
                <c16:uniqueId val="{0000001B-754B-46DC-840A-8627584A4A02}"/>
              </c:ext>
            </c:extLst>
          </c:dPt>
          <c:dPt>
            <c:idx val="28"/>
            <c:bubble3D val="0"/>
            <c:extLst>
              <c:ext xmlns:c16="http://schemas.microsoft.com/office/drawing/2014/chart" uri="{C3380CC4-5D6E-409C-BE32-E72D297353CC}">
                <c16:uniqueId val="{0000001C-754B-46DC-840A-8627584A4A02}"/>
              </c:ext>
            </c:extLst>
          </c:dPt>
          <c:dPt>
            <c:idx val="29"/>
            <c:bubble3D val="0"/>
            <c:extLst>
              <c:ext xmlns:c16="http://schemas.microsoft.com/office/drawing/2014/chart" uri="{C3380CC4-5D6E-409C-BE32-E72D297353CC}">
                <c16:uniqueId val="{0000001D-754B-46DC-840A-8627584A4A02}"/>
              </c:ext>
            </c:extLst>
          </c:dPt>
          <c:dPt>
            <c:idx val="30"/>
            <c:bubble3D val="0"/>
            <c:extLst>
              <c:ext xmlns:c16="http://schemas.microsoft.com/office/drawing/2014/chart" uri="{C3380CC4-5D6E-409C-BE32-E72D297353CC}">
                <c16:uniqueId val="{0000001E-754B-46DC-840A-8627584A4A02}"/>
              </c:ext>
            </c:extLst>
          </c:dPt>
          <c:dPt>
            <c:idx val="31"/>
            <c:bubble3D val="0"/>
            <c:extLst>
              <c:ext xmlns:c16="http://schemas.microsoft.com/office/drawing/2014/chart" uri="{C3380CC4-5D6E-409C-BE32-E72D297353CC}">
                <c16:uniqueId val="{0000001F-754B-46DC-840A-8627584A4A02}"/>
              </c:ext>
            </c:extLst>
          </c:dPt>
          <c:dPt>
            <c:idx val="32"/>
            <c:bubble3D val="0"/>
            <c:extLst>
              <c:ext xmlns:c16="http://schemas.microsoft.com/office/drawing/2014/chart" uri="{C3380CC4-5D6E-409C-BE32-E72D297353CC}">
                <c16:uniqueId val="{00000020-754B-46DC-840A-8627584A4A02}"/>
              </c:ext>
            </c:extLst>
          </c:dPt>
          <c:dPt>
            <c:idx val="33"/>
            <c:bubble3D val="0"/>
            <c:extLst>
              <c:ext xmlns:c16="http://schemas.microsoft.com/office/drawing/2014/chart" uri="{C3380CC4-5D6E-409C-BE32-E72D297353CC}">
                <c16:uniqueId val="{00000021-754B-46DC-840A-8627584A4A02}"/>
              </c:ext>
            </c:extLst>
          </c:dPt>
          <c:dPt>
            <c:idx val="34"/>
            <c:bubble3D val="0"/>
            <c:extLst>
              <c:ext xmlns:c16="http://schemas.microsoft.com/office/drawing/2014/chart" uri="{C3380CC4-5D6E-409C-BE32-E72D297353CC}">
                <c16:uniqueId val="{00000022-754B-46DC-840A-8627584A4A02}"/>
              </c:ext>
            </c:extLst>
          </c:dPt>
          <c:dPt>
            <c:idx val="35"/>
            <c:bubble3D val="0"/>
            <c:extLst>
              <c:ext xmlns:c16="http://schemas.microsoft.com/office/drawing/2014/chart" uri="{C3380CC4-5D6E-409C-BE32-E72D297353CC}">
                <c16:uniqueId val="{00000023-754B-46DC-840A-8627584A4A02}"/>
              </c:ext>
            </c:extLst>
          </c:dPt>
          <c:dPt>
            <c:idx val="36"/>
            <c:bubble3D val="0"/>
            <c:extLst>
              <c:ext xmlns:c16="http://schemas.microsoft.com/office/drawing/2014/chart" uri="{C3380CC4-5D6E-409C-BE32-E72D297353CC}">
                <c16:uniqueId val="{00000024-754B-46DC-840A-8627584A4A02}"/>
              </c:ext>
            </c:extLst>
          </c:dPt>
          <c:dPt>
            <c:idx val="37"/>
            <c:bubble3D val="0"/>
            <c:extLst>
              <c:ext xmlns:c16="http://schemas.microsoft.com/office/drawing/2014/chart" uri="{C3380CC4-5D6E-409C-BE32-E72D297353CC}">
                <c16:uniqueId val="{00000025-754B-46DC-840A-8627584A4A02}"/>
              </c:ext>
            </c:extLst>
          </c:dPt>
          <c:dPt>
            <c:idx val="38"/>
            <c:bubble3D val="0"/>
            <c:extLst>
              <c:ext xmlns:c16="http://schemas.microsoft.com/office/drawing/2014/chart" uri="{C3380CC4-5D6E-409C-BE32-E72D297353CC}">
                <c16:uniqueId val="{00000026-754B-46DC-840A-8627584A4A02}"/>
              </c:ext>
            </c:extLst>
          </c:dPt>
          <c:dPt>
            <c:idx val="39"/>
            <c:bubble3D val="0"/>
            <c:extLst>
              <c:ext xmlns:c16="http://schemas.microsoft.com/office/drawing/2014/chart" uri="{C3380CC4-5D6E-409C-BE32-E72D297353CC}">
                <c16:uniqueId val="{00000027-754B-46DC-840A-8627584A4A02}"/>
              </c:ext>
            </c:extLst>
          </c:dPt>
          <c:dPt>
            <c:idx val="40"/>
            <c:bubble3D val="0"/>
            <c:extLst>
              <c:ext xmlns:c16="http://schemas.microsoft.com/office/drawing/2014/chart" uri="{C3380CC4-5D6E-409C-BE32-E72D297353CC}">
                <c16:uniqueId val="{00000028-754B-46DC-840A-8627584A4A02}"/>
              </c:ext>
            </c:extLst>
          </c:dPt>
          <c:dPt>
            <c:idx val="41"/>
            <c:bubble3D val="0"/>
            <c:extLst>
              <c:ext xmlns:c16="http://schemas.microsoft.com/office/drawing/2014/chart" uri="{C3380CC4-5D6E-409C-BE32-E72D297353CC}">
                <c16:uniqueId val="{00000029-754B-46DC-840A-8627584A4A02}"/>
              </c:ext>
            </c:extLst>
          </c:dPt>
          <c:dPt>
            <c:idx val="42"/>
            <c:bubble3D val="0"/>
            <c:extLst>
              <c:ext xmlns:c16="http://schemas.microsoft.com/office/drawing/2014/chart" uri="{C3380CC4-5D6E-409C-BE32-E72D297353CC}">
                <c16:uniqueId val="{0000002A-754B-46DC-840A-8627584A4A02}"/>
              </c:ext>
            </c:extLst>
          </c:dPt>
          <c:dPt>
            <c:idx val="43"/>
            <c:bubble3D val="0"/>
            <c:extLst>
              <c:ext xmlns:c16="http://schemas.microsoft.com/office/drawing/2014/chart" uri="{C3380CC4-5D6E-409C-BE32-E72D297353CC}">
                <c16:uniqueId val="{0000002B-754B-46DC-840A-8627584A4A02}"/>
              </c:ext>
            </c:extLst>
          </c:dPt>
          <c:dPt>
            <c:idx val="44"/>
            <c:bubble3D val="0"/>
            <c:extLst>
              <c:ext xmlns:c16="http://schemas.microsoft.com/office/drawing/2014/chart" uri="{C3380CC4-5D6E-409C-BE32-E72D297353CC}">
                <c16:uniqueId val="{0000002C-754B-46DC-840A-8627584A4A02}"/>
              </c:ext>
            </c:extLst>
          </c:dPt>
          <c:dPt>
            <c:idx val="45"/>
            <c:bubble3D val="0"/>
            <c:extLst>
              <c:ext xmlns:c16="http://schemas.microsoft.com/office/drawing/2014/chart" uri="{C3380CC4-5D6E-409C-BE32-E72D297353CC}">
                <c16:uniqueId val="{0000002D-754B-46DC-840A-8627584A4A02}"/>
              </c:ext>
            </c:extLst>
          </c:dPt>
          <c:dPt>
            <c:idx val="46"/>
            <c:bubble3D val="0"/>
            <c:extLst>
              <c:ext xmlns:c16="http://schemas.microsoft.com/office/drawing/2014/chart" uri="{C3380CC4-5D6E-409C-BE32-E72D297353CC}">
                <c16:uniqueId val="{0000002E-754B-46DC-840A-8627584A4A02}"/>
              </c:ext>
            </c:extLst>
          </c:dPt>
          <c:dPt>
            <c:idx val="47"/>
            <c:bubble3D val="0"/>
            <c:extLst>
              <c:ext xmlns:c16="http://schemas.microsoft.com/office/drawing/2014/chart" uri="{C3380CC4-5D6E-409C-BE32-E72D297353CC}">
                <c16:uniqueId val="{0000002F-754B-46DC-840A-8627584A4A02}"/>
              </c:ext>
            </c:extLst>
          </c:dPt>
          <c:dPt>
            <c:idx val="48"/>
            <c:bubble3D val="0"/>
            <c:extLst>
              <c:ext xmlns:c16="http://schemas.microsoft.com/office/drawing/2014/chart" uri="{C3380CC4-5D6E-409C-BE32-E72D297353CC}">
                <c16:uniqueId val="{00000030-754B-46DC-840A-8627584A4A02}"/>
              </c:ext>
            </c:extLst>
          </c:dPt>
          <c:dPt>
            <c:idx val="49"/>
            <c:bubble3D val="0"/>
            <c:extLst>
              <c:ext xmlns:c16="http://schemas.microsoft.com/office/drawing/2014/chart" uri="{C3380CC4-5D6E-409C-BE32-E72D297353CC}">
                <c16:uniqueId val="{00000031-754B-46DC-840A-8627584A4A02}"/>
              </c:ext>
            </c:extLst>
          </c:dPt>
          <c:dPt>
            <c:idx val="50"/>
            <c:bubble3D val="0"/>
            <c:extLst>
              <c:ext xmlns:c16="http://schemas.microsoft.com/office/drawing/2014/chart" uri="{C3380CC4-5D6E-409C-BE32-E72D297353CC}">
                <c16:uniqueId val="{00000032-754B-46DC-840A-8627584A4A02}"/>
              </c:ext>
            </c:extLst>
          </c:dPt>
          <c:dPt>
            <c:idx val="51"/>
            <c:bubble3D val="0"/>
            <c:extLst>
              <c:ext xmlns:c16="http://schemas.microsoft.com/office/drawing/2014/chart" uri="{C3380CC4-5D6E-409C-BE32-E72D297353CC}">
                <c16:uniqueId val="{00000033-754B-46DC-840A-8627584A4A02}"/>
              </c:ext>
            </c:extLst>
          </c:dPt>
          <c:dPt>
            <c:idx val="52"/>
            <c:bubble3D val="0"/>
            <c:extLst>
              <c:ext xmlns:c16="http://schemas.microsoft.com/office/drawing/2014/chart" uri="{C3380CC4-5D6E-409C-BE32-E72D297353CC}">
                <c16:uniqueId val="{00000034-754B-46DC-840A-8627584A4A02}"/>
              </c:ext>
            </c:extLst>
          </c:dPt>
          <c:dPt>
            <c:idx val="53"/>
            <c:bubble3D val="0"/>
            <c:extLst>
              <c:ext xmlns:c16="http://schemas.microsoft.com/office/drawing/2014/chart" uri="{C3380CC4-5D6E-409C-BE32-E72D297353CC}">
                <c16:uniqueId val="{00000035-754B-46DC-840A-8627584A4A02}"/>
              </c:ext>
            </c:extLst>
          </c:dPt>
          <c:dPt>
            <c:idx val="54"/>
            <c:bubble3D val="0"/>
            <c:extLst>
              <c:ext xmlns:c16="http://schemas.microsoft.com/office/drawing/2014/chart" uri="{C3380CC4-5D6E-409C-BE32-E72D297353CC}">
                <c16:uniqueId val="{00000036-754B-46DC-840A-8627584A4A02}"/>
              </c:ext>
            </c:extLst>
          </c:dPt>
          <c:dPt>
            <c:idx val="55"/>
            <c:bubble3D val="0"/>
            <c:extLst>
              <c:ext xmlns:c16="http://schemas.microsoft.com/office/drawing/2014/chart" uri="{C3380CC4-5D6E-409C-BE32-E72D297353CC}">
                <c16:uniqueId val="{00000037-754B-46DC-840A-8627584A4A02}"/>
              </c:ext>
            </c:extLst>
          </c:dPt>
          <c:dPt>
            <c:idx val="56"/>
            <c:bubble3D val="0"/>
            <c:extLst>
              <c:ext xmlns:c16="http://schemas.microsoft.com/office/drawing/2014/chart" uri="{C3380CC4-5D6E-409C-BE32-E72D297353CC}">
                <c16:uniqueId val="{00000038-754B-46DC-840A-8627584A4A02}"/>
              </c:ext>
            </c:extLst>
          </c:dPt>
          <c:dPt>
            <c:idx val="59"/>
            <c:bubble3D val="0"/>
            <c:extLst>
              <c:ext xmlns:c16="http://schemas.microsoft.com/office/drawing/2014/chart" uri="{C3380CC4-5D6E-409C-BE32-E72D297353CC}">
                <c16:uniqueId val="{00000039-754B-46DC-840A-8627584A4A02}"/>
              </c:ext>
            </c:extLst>
          </c:dPt>
          <c:dPt>
            <c:idx val="60"/>
            <c:bubble3D val="0"/>
            <c:extLst>
              <c:ext xmlns:c16="http://schemas.microsoft.com/office/drawing/2014/chart" uri="{C3380CC4-5D6E-409C-BE32-E72D297353CC}">
                <c16:uniqueId val="{0000003A-754B-46DC-840A-8627584A4A02}"/>
              </c:ext>
            </c:extLst>
          </c:dPt>
          <c:dPt>
            <c:idx val="66"/>
            <c:bubble3D val="0"/>
            <c:extLst>
              <c:ext xmlns:c16="http://schemas.microsoft.com/office/drawing/2014/chart" uri="{C3380CC4-5D6E-409C-BE32-E72D297353CC}">
                <c16:uniqueId val="{0000003B-754B-46DC-840A-8627584A4A02}"/>
              </c:ext>
            </c:extLst>
          </c:dPt>
          <c:dPt>
            <c:idx val="71"/>
            <c:bubble3D val="0"/>
            <c:extLst>
              <c:ext xmlns:c16="http://schemas.microsoft.com/office/drawing/2014/chart" uri="{C3380CC4-5D6E-409C-BE32-E72D297353CC}">
                <c16:uniqueId val="{0000003C-754B-46DC-840A-8627584A4A02}"/>
              </c:ext>
            </c:extLst>
          </c:dPt>
          <c:dPt>
            <c:idx val="72"/>
            <c:bubble3D val="0"/>
            <c:extLst>
              <c:ext xmlns:c16="http://schemas.microsoft.com/office/drawing/2014/chart" uri="{C3380CC4-5D6E-409C-BE32-E72D297353CC}">
                <c16:uniqueId val="{0000003D-754B-46DC-840A-8627584A4A02}"/>
              </c:ext>
            </c:extLst>
          </c:dPt>
          <c:dPt>
            <c:idx val="78"/>
            <c:bubble3D val="0"/>
            <c:extLst>
              <c:ext xmlns:c16="http://schemas.microsoft.com/office/drawing/2014/chart" uri="{C3380CC4-5D6E-409C-BE32-E72D297353CC}">
                <c16:uniqueId val="{0000003E-754B-46DC-840A-8627584A4A02}"/>
              </c:ext>
            </c:extLst>
          </c:dPt>
          <c:dLbls>
            <c:dLbl>
              <c:idx val="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4B-46DC-840A-8627584A4A02}"/>
                </c:ext>
              </c:extLst>
            </c:dLbl>
            <c:dLbl>
              <c:idx val="1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54B-46DC-840A-8627584A4A02}"/>
                </c:ext>
              </c:extLst>
            </c:dLbl>
            <c:dLbl>
              <c:idx val="3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54B-46DC-840A-8627584A4A02}"/>
                </c:ext>
              </c:extLst>
            </c:dLbl>
            <c:dLbl>
              <c:idx val="4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754B-46DC-840A-8627584A4A02}"/>
                </c:ext>
              </c:extLst>
            </c:dLbl>
            <c:dLbl>
              <c:idx val="5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754B-46DC-840A-8627584A4A02}"/>
                </c:ext>
              </c:extLst>
            </c:dLbl>
            <c:dLbl>
              <c:idx val="6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754B-46DC-840A-8627584A4A02}"/>
                </c:ext>
              </c:extLst>
            </c:dLbl>
            <c:dLbl>
              <c:idx val="7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754B-46DC-840A-8627584A4A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'F70-71'!$A$7:$B$85</c:f>
              <c:multiLvlStrCache>
                <c:ptCount val="7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lvl>
                <c:lvl>
                  <c:pt idx="0">
                    <c:v>2017</c:v>
                  </c:pt>
                  <c:pt idx="12">
                    <c:v>2018</c:v>
                  </c:pt>
                  <c:pt idx="24">
                    <c:v>2019</c:v>
                  </c:pt>
                  <c:pt idx="36">
                    <c:v>2020</c:v>
                  </c:pt>
                  <c:pt idx="48">
                    <c:v>2021</c:v>
                  </c:pt>
                  <c:pt idx="60">
                    <c:v>2022</c:v>
                  </c:pt>
                  <c:pt idx="72">
                    <c:v>2023</c:v>
                  </c:pt>
                </c:lvl>
              </c:multiLvlStrCache>
            </c:multiLvlStrRef>
          </c:cat>
          <c:val>
            <c:numRef>
              <c:f>'F70-71'!$G$7:$G$85</c:f>
              <c:numCache>
                <c:formatCode>0.00</c:formatCode>
                <c:ptCount val="79"/>
                <c:pt idx="0">
                  <c:v>23.803343626705399</c:v>
                </c:pt>
                <c:pt idx="1">
                  <c:v>23.658318853083699</c:v>
                </c:pt>
                <c:pt idx="2">
                  <c:v>23.345727530863599</c:v>
                </c:pt>
                <c:pt idx="3">
                  <c:v>23.223190192443798</c:v>
                </c:pt>
                <c:pt idx="4">
                  <c:v>23.087925855917302</c:v>
                </c:pt>
                <c:pt idx="5">
                  <c:v>22.786542715790102</c:v>
                </c:pt>
                <c:pt idx="6">
                  <c:v>22.5301346266018</c:v>
                </c:pt>
                <c:pt idx="7">
                  <c:v>22.490867047737801</c:v>
                </c:pt>
                <c:pt idx="8">
                  <c:v>22.757880139816098</c:v>
                </c:pt>
                <c:pt idx="9">
                  <c:v>22.870435908312501</c:v>
                </c:pt>
                <c:pt idx="10">
                  <c:v>22.7958545278156</c:v>
                </c:pt>
                <c:pt idx="11">
                  <c:v>22.865537377249801</c:v>
                </c:pt>
                <c:pt idx="12">
                  <c:v>23.507644480715499</c:v>
                </c:pt>
                <c:pt idx="13">
                  <c:v>24.401766917241101</c:v>
                </c:pt>
                <c:pt idx="14">
                  <c:v>24.659596853755499</c:v>
                </c:pt>
                <c:pt idx="15">
                  <c:v>24.844864219408201</c:v>
                </c:pt>
                <c:pt idx="16">
                  <c:v>25.160358852687398</c:v>
                </c:pt>
                <c:pt idx="17">
                  <c:v>25.4372925972472</c:v>
                </c:pt>
                <c:pt idx="18">
                  <c:v>25.678026294361601</c:v>
                </c:pt>
                <c:pt idx="19">
                  <c:v>26.0819621026227</c:v>
                </c:pt>
                <c:pt idx="20">
                  <c:v>26.2872207297149</c:v>
                </c:pt>
                <c:pt idx="21">
                  <c:v>26.5123983110552</c:v>
                </c:pt>
                <c:pt idx="22">
                  <c:v>26.501751198930101</c:v>
                </c:pt>
                <c:pt idx="23">
                  <c:v>26.177008251852399</c:v>
                </c:pt>
                <c:pt idx="24">
                  <c:v>26.1682026348129</c:v>
                </c:pt>
                <c:pt idx="25">
                  <c:v>27.2477337551062</c:v>
                </c:pt>
                <c:pt idx="26">
                  <c:v>27.300624685529101</c:v>
                </c:pt>
                <c:pt idx="27">
                  <c:v>27.051198817805801</c:v>
                </c:pt>
                <c:pt idx="28">
                  <c:v>27.0313723929962</c:v>
                </c:pt>
                <c:pt idx="29">
                  <c:v>26.759470367018601</c:v>
                </c:pt>
                <c:pt idx="30">
                  <c:v>26.711394015416701</c:v>
                </c:pt>
                <c:pt idx="31">
                  <c:v>26.624256424865099</c:v>
                </c:pt>
                <c:pt idx="32">
                  <c:v>26.541807220552698</c:v>
                </c:pt>
                <c:pt idx="33">
                  <c:v>26.3315632857169</c:v>
                </c:pt>
                <c:pt idx="34">
                  <c:v>26.073692164323599</c:v>
                </c:pt>
                <c:pt idx="35">
                  <c:v>26.074460777737698</c:v>
                </c:pt>
                <c:pt idx="36">
                  <c:v>26.028040214318199</c:v>
                </c:pt>
                <c:pt idx="37">
                  <c:v>25.6851342078206</c:v>
                </c:pt>
                <c:pt idx="38">
                  <c:v>24.660841328022201</c:v>
                </c:pt>
                <c:pt idx="39">
                  <c:v>23.3927323179647</c:v>
                </c:pt>
                <c:pt idx="40">
                  <c:v>22.695969322373902</c:v>
                </c:pt>
                <c:pt idx="41">
                  <c:v>23.2050214133853</c:v>
                </c:pt>
                <c:pt idx="42">
                  <c:v>23.822318316316199</c:v>
                </c:pt>
                <c:pt idx="43">
                  <c:v>23.7865250212663</c:v>
                </c:pt>
                <c:pt idx="44">
                  <c:v>23.4199401091204</c:v>
                </c:pt>
                <c:pt idx="45">
                  <c:v>22.8336009354691</c:v>
                </c:pt>
                <c:pt idx="46">
                  <c:v>22.4142649506149</c:v>
                </c:pt>
                <c:pt idx="47">
                  <c:v>22.687354536150199</c:v>
                </c:pt>
                <c:pt idx="48">
                  <c:v>23.278786540750499</c:v>
                </c:pt>
                <c:pt idx="49">
                  <c:v>24.064100407446698</c:v>
                </c:pt>
                <c:pt idx="50">
                  <c:v>24.750486213460501</c:v>
                </c:pt>
                <c:pt idx="51">
                  <c:v>24.861102463912101</c:v>
                </c:pt>
                <c:pt idx="52">
                  <c:v>25.002536315394099</c:v>
                </c:pt>
                <c:pt idx="53">
                  <c:v>24.856681475297901</c:v>
                </c:pt>
                <c:pt idx="54">
                  <c:v>24.707420945045399</c:v>
                </c:pt>
                <c:pt idx="55">
                  <c:v>24.6546162058923</c:v>
                </c:pt>
                <c:pt idx="56">
                  <c:v>24.454357207221999</c:v>
                </c:pt>
                <c:pt idx="57">
                  <c:v>24.162637687937401</c:v>
                </c:pt>
                <c:pt idx="58">
                  <c:v>23.840849186297199</c:v>
                </c:pt>
                <c:pt idx="59">
                  <c:v>24.051349871270201</c:v>
                </c:pt>
                <c:pt idx="60">
                  <c:v>24.3556031874948</c:v>
                </c:pt>
                <c:pt idx="61">
                  <c:v>24.334442591628498</c:v>
                </c:pt>
                <c:pt idx="62">
                  <c:v>24.6219331958265</c:v>
                </c:pt>
                <c:pt idx="63">
                  <c:v>24.931582524109199</c:v>
                </c:pt>
                <c:pt idx="64">
                  <c:v>25.0159321304881</c:v>
                </c:pt>
                <c:pt idx="65">
                  <c:v>24.8814804831209</c:v>
                </c:pt>
                <c:pt idx="66">
                  <c:v>24.797507995419199</c:v>
                </c:pt>
                <c:pt idx="67">
                  <c:v>24.702458164860602</c:v>
                </c:pt>
                <c:pt idx="68">
                  <c:v>24.591892512983701</c:v>
                </c:pt>
                <c:pt idx="69">
                  <c:v>24.5248100164366</c:v>
                </c:pt>
                <c:pt idx="70">
                  <c:v>24.453373563197299</c:v>
                </c:pt>
                <c:pt idx="71">
                  <c:v>24.277939675075402</c:v>
                </c:pt>
                <c:pt idx="72">
                  <c:v>24.2047720205552</c:v>
                </c:pt>
                <c:pt idx="73">
                  <c:v>23.955864642714602</c:v>
                </c:pt>
                <c:pt idx="74">
                  <c:v>24.051418126494202</c:v>
                </c:pt>
                <c:pt idx="75">
                  <c:v>24.048159395000301</c:v>
                </c:pt>
                <c:pt idx="76">
                  <c:v>24.0441888197583</c:v>
                </c:pt>
                <c:pt idx="77">
                  <c:v>24.053490789986601</c:v>
                </c:pt>
                <c:pt idx="78">
                  <c:v>24.0793629447375</c:v>
                </c:pt>
              </c:numCache>
            </c:numRef>
          </c:val>
          <c:smooth val="0"/>
          <c:extLst>
            <c:ext xmlns:c16="http://schemas.microsoft.com/office/drawing/2014/chart" uri="{C3380CC4-5D6E-409C-BE32-E72D297353CC}">
              <c16:uniqueId val="{0000003F-754B-46DC-840A-8627584A4A02}"/>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754B-46DC-840A-8627584A4A02}"/>
              </c:ext>
            </c:extLst>
          </c:dPt>
          <c:dPt>
            <c:idx val="1"/>
            <c:bubble3D val="0"/>
            <c:extLst>
              <c:ext xmlns:c16="http://schemas.microsoft.com/office/drawing/2014/chart" uri="{C3380CC4-5D6E-409C-BE32-E72D297353CC}">
                <c16:uniqueId val="{00000041-754B-46DC-840A-8627584A4A02}"/>
              </c:ext>
            </c:extLst>
          </c:dPt>
          <c:dPt>
            <c:idx val="2"/>
            <c:bubble3D val="0"/>
            <c:extLst>
              <c:ext xmlns:c16="http://schemas.microsoft.com/office/drawing/2014/chart" uri="{C3380CC4-5D6E-409C-BE32-E72D297353CC}">
                <c16:uniqueId val="{00000042-754B-46DC-840A-8627584A4A02}"/>
              </c:ext>
            </c:extLst>
          </c:dPt>
          <c:dPt>
            <c:idx val="3"/>
            <c:bubble3D val="0"/>
            <c:extLst>
              <c:ext xmlns:c16="http://schemas.microsoft.com/office/drawing/2014/chart" uri="{C3380CC4-5D6E-409C-BE32-E72D297353CC}">
                <c16:uniqueId val="{00000043-754B-46DC-840A-8627584A4A02}"/>
              </c:ext>
            </c:extLst>
          </c:dPt>
          <c:dPt>
            <c:idx val="4"/>
            <c:bubble3D val="0"/>
            <c:extLst>
              <c:ext xmlns:c16="http://schemas.microsoft.com/office/drawing/2014/chart" uri="{C3380CC4-5D6E-409C-BE32-E72D297353CC}">
                <c16:uniqueId val="{00000044-754B-46DC-840A-8627584A4A02}"/>
              </c:ext>
            </c:extLst>
          </c:dPt>
          <c:dPt>
            <c:idx val="5"/>
            <c:bubble3D val="0"/>
            <c:extLst>
              <c:ext xmlns:c16="http://schemas.microsoft.com/office/drawing/2014/chart" uri="{C3380CC4-5D6E-409C-BE32-E72D297353CC}">
                <c16:uniqueId val="{00000045-754B-46DC-840A-8627584A4A02}"/>
              </c:ext>
            </c:extLst>
          </c:dPt>
          <c:dPt>
            <c:idx val="6"/>
            <c:bubble3D val="0"/>
            <c:extLst>
              <c:ext xmlns:c16="http://schemas.microsoft.com/office/drawing/2014/chart" uri="{C3380CC4-5D6E-409C-BE32-E72D297353CC}">
                <c16:uniqueId val="{00000046-754B-46DC-840A-8627584A4A02}"/>
              </c:ext>
            </c:extLst>
          </c:dPt>
          <c:dPt>
            <c:idx val="7"/>
            <c:bubble3D val="0"/>
            <c:extLst>
              <c:ext xmlns:c16="http://schemas.microsoft.com/office/drawing/2014/chart" uri="{C3380CC4-5D6E-409C-BE32-E72D297353CC}">
                <c16:uniqueId val="{00000047-754B-46DC-840A-8627584A4A02}"/>
              </c:ext>
            </c:extLst>
          </c:dPt>
          <c:dPt>
            <c:idx val="8"/>
            <c:bubble3D val="0"/>
            <c:extLst>
              <c:ext xmlns:c16="http://schemas.microsoft.com/office/drawing/2014/chart" uri="{C3380CC4-5D6E-409C-BE32-E72D297353CC}">
                <c16:uniqueId val="{00000048-754B-46DC-840A-8627584A4A02}"/>
              </c:ext>
            </c:extLst>
          </c:dPt>
          <c:dPt>
            <c:idx val="9"/>
            <c:bubble3D val="0"/>
            <c:extLst>
              <c:ext xmlns:c16="http://schemas.microsoft.com/office/drawing/2014/chart" uri="{C3380CC4-5D6E-409C-BE32-E72D297353CC}">
                <c16:uniqueId val="{00000049-754B-46DC-840A-8627584A4A02}"/>
              </c:ext>
            </c:extLst>
          </c:dPt>
          <c:dPt>
            <c:idx val="10"/>
            <c:bubble3D val="0"/>
            <c:extLst>
              <c:ext xmlns:c16="http://schemas.microsoft.com/office/drawing/2014/chart" uri="{C3380CC4-5D6E-409C-BE32-E72D297353CC}">
                <c16:uniqueId val="{0000004A-754B-46DC-840A-8627584A4A02}"/>
              </c:ext>
            </c:extLst>
          </c:dPt>
          <c:dPt>
            <c:idx val="11"/>
            <c:bubble3D val="0"/>
            <c:extLst>
              <c:ext xmlns:c16="http://schemas.microsoft.com/office/drawing/2014/chart" uri="{C3380CC4-5D6E-409C-BE32-E72D297353CC}">
                <c16:uniqueId val="{0000004B-754B-46DC-840A-8627584A4A02}"/>
              </c:ext>
            </c:extLst>
          </c:dPt>
          <c:dPt>
            <c:idx val="12"/>
            <c:bubble3D val="0"/>
            <c:extLst>
              <c:ext xmlns:c16="http://schemas.microsoft.com/office/drawing/2014/chart" uri="{C3380CC4-5D6E-409C-BE32-E72D297353CC}">
                <c16:uniqueId val="{0000004C-754B-46DC-840A-8627584A4A02}"/>
              </c:ext>
            </c:extLst>
          </c:dPt>
          <c:dPt>
            <c:idx val="13"/>
            <c:bubble3D val="0"/>
            <c:extLst>
              <c:ext xmlns:c16="http://schemas.microsoft.com/office/drawing/2014/chart" uri="{C3380CC4-5D6E-409C-BE32-E72D297353CC}">
                <c16:uniqueId val="{0000004D-754B-46DC-840A-8627584A4A02}"/>
              </c:ext>
            </c:extLst>
          </c:dPt>
          <c:dPt>
            <c:idx val="14"/>
            <c:bubble3D val="0"/>
            <c:extLst>
              <c:ext xmlns:c16="http://schemas.microsoft.com/office/drawing/2014/chart" uri="{C3380CC4-5D6E-409C-BE32-E72D297353CC}">
                <c16:uniqueId val="{0000004E-754B-46DC-840A-8627584A4A02}"/>
              </c:ext>
            </c:extLst>
          </c:dPt>
          <c:dPt>
            <c:idx val="15"/>
            <c:bubble3D val="0"/>
            <c:extLst>
              <c:ext xmlns:c16="http://schemas.microsoft.com/office/drawing/2014/chart" uri="{C3380CC4-5D6E-409C-BE32-E72D297353CC}">
                <c16:uniqueId val="{0000004F-754B-46DC-840A-8627584A4A02}"/>
              </c:ext>
            </c:extLst>
          </c:dPt>
          <c:dPt>
            <c:idx val="16"/>
            <c:bubble3D val="0"/>
            <c:extLst>
              <c:ext xmlns:c16="http://schemas.microsoft.com/office/drawing/2014/chart" uri="{C3380CC4-5D6E-409C-BE32-E72D297353CC}">
                <c16:uniqueId val="{00000050-754B-46DC-840A-8627584A4A02}"/>
              </c:ext>
            </c:extLst>
          </c:dPt>
          <c:dPt>
            <c:idx val="17"/>
            <c:bubble3D val="0"/>
            <c:extLst>
              <c:ext xmlns:c16="http://schemas.microsoft.com/office/drawing/2014/chart" uri="{C3380CC4-5D6E-409C-BE32-E72D297353CC}">
                <c16:uniqueId val="{00000051-754B-46DC-840A-8627584A4A02}"/>
              </c:ext>
            </c:extLst>
          </c:dPt>
          <c:dPt>
            <c:idx val="18"/>
            <c:bubble3D val="0"/>
            <c:extLst>
              <c:ext xmlns:c16="http://schemas.microsoft.com/office/drawing/2014/chart" uri="{C3380CC4-5D6E-409C-BE32-E72D297353CC}">
                <c16:uniqueId val="{00000052-754B-46DC-840A-8627584A4A02}"/>
              </c:ext>
            </c:extLst>
          </c:dPt>
          <c:dPt>
            <c:idx val="19"/>
            <c:bubble3D val="0"/>
            <c:extLst>
              <c:ext xmlns:c16="http://schemas.microsoft.com/office/drawing/2014/chart" uri="{C3380CC4-5D6E-409C-BE32-E72D297353CC}">
                <c16:uniqueId val="{00000053-754B-46DC-840A-8627584A4A02}"/>
              </c:ext>
            </c:extLst>
          </c:dPt>
          <c:dPt>
            <c:idx val="20"/>
            <c:bubble3D val="0"/>
            <c:extLst>
              <c:ext xmlns:c16="http://schemas.microsoft.com/office/drawing/2014/chart" uri="{C3380CC4-5D6E-409C-BE32-E72D297353CC}">
                <c16:uniqueId val="{00000054-754B-46DC-840A-8627584A4A02}"/>
              </c:ext>
            </c:extLst>
          </c:dPt>
          <c:dPt>
            <c:idx val="21"/>
            <c:bubble3D val="0"/>
            <c:extLst>
              <c:ext xmlns:c16="http://schemas.microsoft.com/office/drawing/2014/chart" uri="{C3380CC4-5D6E-409C-BE32-E72D297353CC}">
                <c16:uniqueId val="{00000055-754B-46DC-840A-8627584A4A02}"/>
              </c:ext>
            </c:extLst>
          </c:dPt>
          <c:dPt>
            <c:idx val="22"/>
            <c:bubble3D val="0"/>
            <c:extLst>
              <c:ext xmlns:c16="http://schemas.microsoft.com/office/drawing/2014/chart" uri="{C3380CC4-5D6E-409C-BE32-E72D297353CC}">
                <c16:uniqueId val="{00000056-754B-46DC-840A-8627584A4A02}"/>
              </c:ext>
            </c:extLst>
          </c:dPt>
          <c:dPt>
            <c:idx val="23"/>
            <c:bubble3D val="0"/>
            <c:extLst>
              <c:ext xmlns:c16="http://schemas.microsoft.com/office/drawing/2014/chart" uri="{C3380CC4-5D6E-409C-BE32-E72D297353CC}">
                <c16:uniqueId val="{00000057-754B-46DC-840A-8627584A4A02}"/>
              </c:ext>
            </c:extLst>
          </c:dPt>
          <c:dPt>
            <c:idx val="24"/>
            <c:bubble3D val="0"/>
            <c:extLst>
              <c:ext xmlns:c16="http://schemas.microsoft.com/office/drawing/2014/chart" uri="{C3380CC4-5D6E-409C-BE32-E72D297353CC}">
                <c16:uniqueId val="{00000058-754B-46DC-840A-8627584A4A02}"/>
              </c:ext>
            </c:extLst>
          </c:dPt>
          <c:dPt>
            <c:idx val="25"/>
            <c:bubble3D val="0"/>
            <c:extLst>
              <c:ext xmlns:c16="http://schemas.microsoft.com/office/drawing/2014/chart" uri="{C3380CC4-5D6E-409C-BE32-E72D297353CC}">
                <c16:uniqueId val="{00000059-754B-46DC-840A-8627584A4A02}"/>
              </c:ext>
            </c:extLst>
          </c:dPt>
          <c:dPt>
            <c:idx val="26"/>
            <c:bubble3D val="0"/>
            <c:extLst>
              <c:ext xmlns:c16="http://schemas.microsoft.com/office/drawing/2014/chart" uri="{C3380CC4-5D6E-409C-BE32-E72D297353CC}">
                <c16:uniqueId val="{0000005A-754B-46DC-840A-8627584A4A02}"/>
              </c:ext>
            </c:extLst>
          </c:dPt>
          <c:dPt>
            <c:idx val="27"/>
            <c:bubble3D val="0"/>
            <c:extLst>
              <c:ext xmlns:c16="http://schemas.microsoft.com/office/drawing/2014/chart" uri="{C3380CC4-5D6E-409C-BE32-E72D297353CC}">
                <c16:uniqueId val="{0000005B-754B-46DC-840A-8627584A4A02}"/>
              </c:ext>
            </c:extLst>
          </c:dPt>
          <c:dPt>
            <c:idx val="28"/>
            <c:bubble3D val="0"/>
            <c:extLst>
              <c:ext xmlns:c16="http://schemas.microsoft.com/office/drawing/2014/chart" uri="{C3380CC4-5D6E-409C-BE32-E72D297353CC}">
                <c16:uniqueId val="{0000005C-754B-46DC-840A-8627584A4A02}"/>
              </c:ext>
            </c:extLst>
          </c:dPt>
          <c:dPt>
            <c:idx val="29"/>
            <c:bubble3D val="0"/>
            <c:extLst>
              <c:ext xmlns:c16="http://schemas.microsoft.com/office/drawing/2014/chart" uri="{C3380CC4-5D6E-409C-BE32-E72D297353CC}">
                <c16:uniqueId val="{0000005D-754B-46DC-840A-8627584A4A02}"/>
              </c:ext>
            </c:extLst>
          </c:dPt>
          <c:dPt>
            <c:idx val="30"/>
            <c:bubble3D val="0"/>
            <c:extLst>
              <c:ext xmlns:c16="http://schemas.microsoft.com/office/drawing/2014/chart" uri="{C3380CC4-5D6E-409C-BE32-E72D297353CC}">
                <c16:uniqueId val="{0000005E-754B-46DC-840A-8627584A4A02}"/>
              </c:ext>
            </c:extLst>
          </c:dPt>
          <c:dPt>
            <c:idx val="31"/>
            <c:bubble3D val="0"/>
            <c:extLst>
              <c:ext xmlns:c16="http://schemas.microsoft.com/office/drawing/2014/chart" uri="{C3380CC4-5D6E-409C-BE32-E72D297353CC}">
                <c16:uniqueId val="{0000005F-754B-46DC-840A-8627584A4A02}"/>
              </c:ext>
            </c:extLst>
          </c:dPt>
          <c:dPt>
            <c:idx val="32"/>
            <c:bubble3D val="0"/>
            <c:extLst>
              <c:ext xmlns:c16="http://schemas.microsoft.com/office/drawing/2014/chart" uri="{C3380CC4-5D6E-409C-BE32-E72D297353CC}">
                <c16:uniqueId val="{00000060-754B-46DC-840A-8627584A4A02}"/>
              </c:ext>
            </c:extLst>
          </c:dPt>
          <c:dPt>
            <c:idx val="33"/>
            <c:bubble3D val="0"/>
            <c:extLst>
              <c:ext xmlns:c16="http://schemas.microsoft.com/office/drawing/2014/chart" uri="{C3380CC4-5D6E-409C-BE32-E72D297353CC}">
                <c16:uniqueId val="{00000061-754B-46DC-840A-8627584A4A02}"/>
              </c:ext>
            </c:extLst>
          </c:dPt>
          <c:dPt>
            <c:idx val="34"/>
            <c:bubble3D val="0"/>
            <c:extLst>
              <c:ext xmlns:c16="http://schemas.microsoft.com/office/drawing/2014/chart" uri="{C3380CC4-5D6E-409C-BE32-E72D297353CC}">
                <c16:uniqueId val="{00000062-754B-46DC-840A-8627584A4A02}"/>
              </c:ext>
            </c:extLst>
          </c:dPt>
          <c:dPt>
            <c:idx val="35"/>
            <c:bubble3D val="0"/>
            <c:extLst>
              <c:ext xmlns:c16="http://schemas.microsoft.com/office/drawing/2014/chart" uri="{C3380CC4-5D6E-409C-BE32-E72D297353CC}">
                <c16:uniqueId val="{00000063-754B-46DC-840A-8627584A4A02}"/>
              </c:ext>
            </c:extLst>
          </c:dPt>
          <c:dPt>
            <c:idx val="36"/>
            <c:bubble3D val="0"/>
            <c:extLst>
              <c:ext xmlns:c16="http://schemas.microsoft.com/office/drawing/2014/chart" uri="{C3380CC4-5D6E-409C-BE32-E72D297353CC}">
                <c16:uniqueId val="{00000064-754B-46DC-840A-8627584A4A02}"/>
              </c:ext>
            </c:extLst>
          </c:dPt>
          <c:dPt>
            <c:idx val="37"/>
            <c:bubble3D val="0"/>
            <c:extLst>
              <c:ext xmlns:c16="http://schemas.microsoft.com/office/drawing/2014/chart" uri="{C3380CC4-5D6E-409C-BE32-E72D297353CC}">
                <c16:uniqueId val="{00000065-754B-46DC-840A-8627584A4A02}"/>
              </c:ext>
            </c:extLst>
          </c:dPt>
          <c:dPt>
            <c:idx val="38"/>
            <c:bubble3D val="0"/>
            <c:extLst>
              <c:ext xmlns:c16="http://schemas.microsoft.com/office/drawing/2014/chart" uri="{C3380CC4-5D6E-409C-BE32-E72D297353CC}">
                <c16:uniqueId val="{00000066-754B-46DC-840A-8627584A4A02}"/>
              </c:ext>
            </c:extLst>
          </c:dPt>
          <c:dPt>
            <c:idx val="39"/>
            <c:bubble3D val="0"/>
            <c:extLst>
              <c:ext xmlns:c16="http://schemas.microsoft.com/office/drawing/2014/chart" uri="{C3380CC4-5D6E-409C-BE32-E72D297353CC}">
                <c16:uniqueId val="{00000067-754B-46DC-840A-8627584A4A02}"/>
              </c:ext>
            </c:extLst>
          </c:dPt>
          <c:dPt>
            <c:idx val="40"/>
            <c:bubble3D val="0"/>
            <c:extLst>
              <c:ext xmlns:c16="http://schemas.microsoft.com/office/drawing/2014/chart" uri="{C3380CC4-5D6E-409C-BE32-E72D297353CC}">
                <c16:uniqueId val="{00000068-754B-46DC-840A-8627584A4A02}"/>
              </c:ext>
            </c:extLst>
          </c:dPt>
          <c:dPt>
            <c:idx val="41"/>
            <c:bubble3D val="0"/>
            <c:extLst>
              <c:ext xmlns:c16="http://schemas.microsoft.com/office/drawing/2014/chart" uri="{C3380CC4-5D6E-409C-BE32-E72D297353CC}">
                <c16:uniqueId val="{00000069-754B-46DC-840A-8627584A4A02}"/>
              </c:ext>
            </c:extLst>
          </c:dPt>
          <c:dPt>
            <c:idx val="42"/>
            <c:bubble3D val="0"/>
            <c:extLst>
              <c:ext xmlns:c16="http://schemas.microsoft.com/office/drawing/2014/chart" uri="{C3380CC4-5D6E-409C-BE32-E72D297353CC}">
                <c16:uniqueId val="{0000006A-754B-46DC-840A-8627584A4A02}"/>
              </c:ext>
            </c:extLst>
          </c:dPt>
          <c:dPt>
            <c:idx val="43"/>
            <c:bubble3D val="0"/>
            <c:extLst>
              <c:ext xmlns:c16="http://schemas.microsoft.com/office/drawing/2014/chart" uri="{C3380CC4-5D6E-409C-BE32-E72D297353CC}">
                <c16:uniqueId val="{0000006B-754B-46DC-840A-8627584A4A02}"/>
              </c:ext>
            </c:extLst>
          </c:dPt>
          <c:dPt>
            <c:idx val="44"/>
            <c:bubble3D val="0"/>
            <c:extLst>
              <c:ext xmlns:c16="http://schemas.microsoft.com/office/drawing/2014/chart" uri="{C3380CC4-5D6E-409C-BE32-E72D297353CC}">
                <c16:uniqueId val="{0000006C-754B-46DC-840A-8627584A4A02}"/>
              </c:ext>
            </c:extLst>
          </c:dPt>
          <c:dPt>
            <c:idx val="45"/>
            <c:bubble3D val="0"/>
            <c:extLst>
              <c:ext xmlns:c16="http://schemas.microsoft.com/office/drawing/2014/chart" uri="{C3380CC4-5D6E-409C-BE32-E72D297353CC}">
                <c16:uniqueId val="{0000006D-754B-46DC-840A-8627584A4A02}"/>
              </c:ext>
            </c:extLst>
          </c:dPt>
          <c:dPt>
            <c:idx val="46"/>
            <c:bubble3D val="0"/>
            <c:extLst>
              <c:ext xmlns:c16="http://schemas.microsoft.com/office/drawing/2014/chart" uri="{C3380CC4-5D6E-409C-BE32-E72D297353CC}">
                <c16:uniqueId val="{0000006E-754B-46DC-840A-8627584A4A02}"/>
              </c:ext>
            </c:extLst>
          </c:dPt>
          <c:dPt>
            <c:idx val="47"/>
            <c:bubble3D val="0"/>
            <c:extLst>
              <c:ext xmlns:c16="http://schemas.microsoft.com/office/drawing/2014/chart" uri="{C3380CC4-5D6E-409C-BE32-E72D297353CC}">
                <c16:uniqueId val="{0000006F-754B-46DC-840A-8627584A4A02}"/>
              </c:ext>
            </c:extLst>
          </c:dPt>
          <c:dPt>
            <c:idx val="48"/>
            <c:bubble3D val="0"/>
            <c:extLst>
              <c:ext xmlns:c16="http://schemas.microsoft.com/office/drawing/2014/chart" uri="{C3380CC4-5D6E-409C-BE32-E72D297353CC}">
                <c16:uniqueId val="{00000070-754B-46DC-840A-8627584A4A02}"/>
              </c:ext>
            </c:extLst>
          </c:dPt>
          <c:dPt>
            <c:idx val="49"/>
            <c:bubble3D val="0"/>
            <c:extLst>
              <c:ext xmlns:c16="http://schemas.microsoft.com/office/drawing/2014/chart" uri="{C3380CC4-5D6E-409C-BE32-E72D297353CC}">
                <c16:uniqueId val="{00000071-754B-46DC-840A-8627584A4A02}"/>
              </c:ext>
            </c:extLst>
          </c:dPt>
          <c:dPt>
            <c:idx val="50"/>
            <c:bubble3D val="0"/>
            <c:extLst>
              <c:ext xmlns:c16="http://schemas.microsoft.com/office/drawing/2014/chart" uri="{C3380CC4-5D6E-409C-BE32-E72D297353CC}">
                <c16:uniqueId val="{00000072-754B-46DC-840A-8627584A4A02}"/>
              </c:ext>
            </c:extLst>
          </c:dPt>
          <c:dPt>
            <c:idx val="51"/>
            <c:bubble3D val="0"/>
            <c:extLst>
              <c:ext xmlns:c16="http://schemas.microsoft.com/office/drawing/2014/chart" uri="{C3380CC4-5D6E-409C-BE32-E72D297353CC}">
                <c16:uniqueId val="{00000073-754B-46DC-840A-8627584A4A02}"/>
              </c:ext>
            </c:extLst>
          </c:dPt>
          <c:dPt>
            <c:idx val="52"/>
            <c:bubble3D val="0"/>
            <c:extLst>
              <c:ext xmlns:c16="http://schemas.microsoft.com/office/drawing/2014/chart" uri="{C3380CC4-5D6E-409C-BE32-E72D297353CC}">
                <c16:uniqueId val="{00000074-754B-46DC-840A-8627584A4A02}"/>
              </c:ext>
            </c:extLst>
          </c:dPt>
          <c:dPt>
            <c:idx val="53"/>
            <c:bubble3D val="0"/>
            <c:extLst>
              <c:ext xmlns:c16="http://schemas.microsoft.com/office/drawing/2014/chart" uri="{C3380CC4-5D6E-409C-BE32-E72D297353CC}">
                <c16:uniqueId val="{00000075-754B-46DC-840A-8627584A4A02}"/>
              </c:ext>
            </c:extLst>
          </c:dPt>
          <c:dPt>
            <c:idx val="54"/>
            <c:bubble3D val="0"/>
            <c:extLst>
              <c:ext xmlns:c16="http://schemas.microsoft.com/office/drawing/2014/chart" uri="{C3380CC4-5D6E-409C-BE32-E72D297353CC}">
                <c16:uniqueId val="{00000076-754B-46DC-840A-8627584A4A02}"/>
              </c:ext>
            </c:extLst>
          </c:dPt>
          <c:dPt>
            <c:idx val="55"/>
            <c:bubble3D val="0"/>
            <c:extLst>
              <c:ext xmlns:c16="http://schemas.microsoft.com/office/drawing/2014/chart" uri="{C3380CC4-5D6E-409C-BE32-E72D297353CC}">
                <c16:uniqueId val="{00000077-754B-46DC-840A-8627584A4A02}"/>
              </c:ext>
            </c:extLst>
          </c:dPt>
          <c:dPt>
            <c:idx val="56"/>
            <c:bubble3D val="0"/>
            <c:extLst>
              <c:ext xmlns:c16="http://schemas.microsoft.com/office/drawing/2014/chart" uri="{C3380CC4-5D6E-409C-BE32-E72D297353CC}">
                <c16:uniqueId val="{00000078-754B-46DC-840A-8627584A4A02}"/>
              </c:ext>
            </c:extLst>
          </c:dPt>
          <c:dPt>
            <c:idx val="59"/>
            <c:bubble3D val="0"/>
            <c:extLst>
              <c:ext xmlns:c16="http://schemas.microsoft.com/office/drawing/2014/chart" uri="{C3380CC4-5D6E-409C-BE32-E72D297353CC}">
                <c16:uniqueId val="{00000079-754B-46DC-840A-8627584A4A02}"/>
              </c:ext>
            </c:extLst>
          </c:dPt>
          <c:dPt>
            <c:idx val="60"/>
            <c:bubble3D val="0"/>
            <c:extLst>
              <c:ext xmlns:c16="http://schemas.microsoft.com/office/drawing/2014/chart" uri="{C3380CC4-5D6E-409C-BE32-E72D297353CC}">
                <c16:uniqueId val="{0000007A-754B-46DC-840A-8627584A4A02}"/>
              </c:ext>
            </c:extLst>
          </c:dPt>
          <c:dPt>
            <c:idx val="66"/>
            <c:bubble3D val="0"/>
            <c:extLst>
              <c:ext xmlns:c16="http://schemas.microsoft.com/office/drawing/2014/chart" uri="{C3380CC4-5D6E-409C-BE32-E72D297353CC}">
                <c16:uniqueId val="{0000007B-754B-46DC-840A-8627584A4A02}"/>
              </c:ext>
            </c:extLst>
          </c:dPt>
          <c:dPt>
            <c:idx val="71"/>
            <c:bubble3D val="0"/>
            <c:extLst>
              <c:ext xmlns:c16="http://schemas.microsoft.com/office/drawing/2014/chart" uri="{C3380CC4-5D6E-409C-BE32-E72D297353CC}">
                <c16:uniqueId val="{0000007C-754B-46DC-840A-8627584A4A02}"/>
              </c:ext>
            </c:extLst>
          </c:dPt>
          <c:dPt>
            <c:idx val="72"/>
            <c:bubble3D val="0"/>
            <c:extLst>
              <c:ext xmlns:c16="http://schemas.microsoft.com/office/drawing/2014/chart" uri="{C3380CC4-5D6E-409C-BE32-E72D297353CC}">
                <c16:uniqueId val="{0000007D-754B-46DC-840A-8627584A4A02}"/>
              </c:ext>
            </c:extLst>
          </c:dPt>
          <c:dPt>
            <c:idx val="78"/>
            <c:bubble3D val="0"/>
            <c:extLst>
              <c:ext xmlns:c16="http://schemas.microsoft.com/office/drawing/2014/chart" uri="{C3380CC4-5D6E-409C-BE32-E72D297353CC}">
                <c16:uniqueId val="{0000007E-754B-46DC-840A-8627584A4A02}"/>
              </c:ext>
            </c:extLst>
          </c:dPt>
          <c:dLbls>
            <c:dLbl>
              <c:idx val="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754B-46DC-840A-8627584A4A02}"/>
                </c:ext>
              </c:extLst>
            </c:dLbl>
            <c:dLbl>
              <c:idx val="1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754B-46DC-840A-8627584A4A02}"/>
                </c:ext>
              </c:extLst>
            </c:dLbl>
            <c:dLbl>
              <c:idx val="3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754B-46DC-840A-8627584A4A02}"/>
                </c:ext>
              </c:extLst>
            </c:dLbl>
            <c:dLbl>
              <c:idx val="4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754B-46DC-840A-8627584A4A02}"/>
                </c:ext>
              </c:extLst>
            </c:dLbl>
            <c:dLbl>
              <c:idx val="5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754B-46DC-840A-8627584A4A02}"/>
                </c:ext>
              </c:extLst>
            </c:dLbl>
            <c:dLbl>
              <c:idx val="6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754B-46DC-840A-8627584A4A02}"/>
                </c:ext>
              </c:extLst>
            </c:dLbl>
            <c:dLbl>
              <c:idx val="7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754B-46DC-840A-8627584A4A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'F70-71'!$H$7:$H$85</c:f>
              <c:numCache>
                <c:formatCode>0.00</c:formatCode>
                <c:ptCount val="79"/>
                <c:pt idx="0">
                  <c:v>23.5002856100458</c:v>
                </c:pt>
                <c:pt idx="1">
                  <c:v>23.353340200564599</c:v>
                </c:pt>
                <c:pt idx="2">
                  <c:v>23.0534851268451</c:v>
                </c:pt>
                <c:pt idx="3">
                  <c:v>22.935344094254599</c:v>
                </c:pt>
                <c:pt idx="4">
                  <c:v>22.802895118210699</c:v>
                </c:pt>
                <c:pt idx="5">
                  <c:v>22.507962682290099</c:v>
                </c:pt>
                <c:pt idx="6">
                  <c:v>22.250211332065799</c:v>
                </c:pt>
                <c:pt idx="7">
                  <c:v>22.2114251226342</c:v>
                </c:pt>
                <c:pt idx="8">
                  <c:v>22.481012788343101</c:v>
                </c:pt>
                <c:pt idx="9">
                  <c:v>22.595135140816101</c:v>
                </c:pt>
                <c:pt idx="10">
                  <c:v>22.528258097633302</c:v>
                </c:pt>
                <c:pt idx="11">
                  <c:v>22.603134201759001</c:v>
                </c:pt>
                <c:pt idx="12">
                  <c:v>23.190793553238102</c:v>
                </c:pt>
                <c:pt idx="13">
                  <c:v>23.9642957908416</c:v>
                </c:pt>
                <c:pt idx="14">
                  <c:v>24.201562922921902</c:v>
                </c:pt>
                <c:pt idx="15">
                  <c:v>24.4015827503382</c:v>
                </c:pt>
                <c:pt idx="16">
                  <c:v>24.646770366728202</c:v>
                </c:pt>
                <c:pt idx="17">
                  <c:v>24.857468701899499</c:v>
                </c:pt>
                <c:pt idx="18">
                  <c:v>25.1865534218229</c:v>
                </c:pt>
                <c:pt idx="19">
                  <c:v>25.698044613230898</c:v>
                </c:pt>
                <c:pt idx="20">
                  <c:v>25.943196680593601</c:v>
                </c:pt>
                <c:pt idx="21">
                  <c:v>26.176788800188302</c:v>
                </c:pt>
                <c:pt idx="22">
                  <c:v>26.171460558723801</c:v>
                </c:pt>
                <c:pt idx="23">
                  <c:v>25.838152004915401</c:v>
                </c:pt>
                <c:pt idx="24">
                  <c:v>25.718819115429699</c:v>
                </c:pt>
                <c:pt idx="25">
                  <c:v>26.767884200043301</c:v>
                </c:pt>
                <c:pt idx="26">
                  <c:v>26.8053147497724</c:v>
                </c:pt>
                <c:pt idx="27">
                  <c:v>26.547074816919</c:v>
                </c:pt>
                <c:pt idx="28">
                  <c:v>26.5146208953784</c:v>
                </c:pt>
                <c:pt idx="29">
                  <c:v>26.242105076645799</c:v>
                </c:pt>
                <c:pt idx="30">
                  <c:v>26.249327370582101</c:v>
                </c:pt>
                <c:pt idx="31">
                  <c:v>26.2204626346659</c:v>
                </c:pt>
                <c:pt idx="32">
                  <c:v>26.2156414156266</c:v>
                </c:pt>
                <c:pt idx="33">
                  <c:v>25.992147000826801</c:v>
                </c:pt>
                <c:pt idx="34">
                  <c:v>25.766173663372001</c:v>
                </c:pt>
                <c:pt idx="35">
                  <c:v>25.797601651611402</c:v>
                </c:pt>
                <c:pt idx="36">
                  <c:v>25.753946254212899</c:v>
                </c:pt>
                <c:pt idx="37">
                  <c:v>25.336109760802799</c:v>
                </c:pt>
                <c:pt idx="38">
                  <c:v>24.3311155729691</c:v>
                </c:pt>
                <c:pt idx="39">
                  <c:v>23.176929782527701</c:v>
                </c:pt>
                <c:pt idx="40">
                  <c:v>22.531974086243402</c:v>
                </c:pt>
                <c:pt idx="41">
                  <c:v>23.0835161721518</c:v>
                </c:pt>
                <c:pt idx="42">
                  <c:v>23.615784714846299</c:v>
                </c:pt>
                <c:pt idx="43">
                  <c:v>23.5321487992668</c:v>
                </c:pt>
                <c:pt idx="44">
                  <c:v>23.117720672295601</c:v>
                </c:pt>
                <c:pt idx="45">
                  <c:v>22.574861635403799</c:v>
                </c:pt>
                <c:pt idx="46">
                  <c:v>22.252245603241398</c:v>
                </c:pt>
                <c:pt idx="47">
                  <c:v>22.580556390987301</c:v>
                </c:pt>
                <c:pt idx="48">
                  <c:v>23.228269147991501</c:v>
                </c:pt>
                <c:pt idx="49">
                  <c:v>24.098022166873999</c:v>
                </c:pt>
                <c:pt idx="50">
                  <c:v>24.686679579596099</c:v>
                </c:pt>
                <c:pt idx="51">
                  <c:v>24.745728165720099</c:v>
                </c:pt>
                <c:pt idx="52">
                  <c:v>24.8511529803264</c:v>
                </c:pt>
                <c:pt idx="53">
                  <c:v>24.7736982243452</c:v>
                </c:pt>
                <c:pt idx="54">
                  <c:v>24.632109447370201</c:v>
                </c:pt>
                <c:pt idx="55">
                  <c:v>24.643480806002898</c:v>
                </c:pt>
                <c:pt idx="56">
                  <c:v>24.423046297429799</c:v>
                </c:pt>
                <c:pt idx="57">
                  <c:v>24.2011486526863</c:v>
                </c:pt>
                <c:pt idx="58">
                  <c:v>23.8543760506452</c:v>
                </c:pt>
                <c:pt idx="59">
                  <c:v>23.963437633725601</c:v>
                </c:pt>
                <c:pt idx="60">
                  <c:v>24.196971860884801</c:v>
                </c:pt>
                <c:pt idx="61">
                  <c:v>24.176945230134599</c:v>
                </c:pt>
                <c:pt idx="62">
                  <c:v>24.367187893451199</c:v>
                </c:pt>
                <c:pt idx="63">
                  <c:v>24.671430369244099</c:v>
                </c:pt>
                <c:pt idx="64">
                  <c:v>24.795726285205799</c:v>
                </c:pt>
                <c:pt idx="65">
                  <c:v>24.683863653758401</c:v>
                </c:pt>
                <c:pt idx="66">
                  <c:v>24.577931837317202</c:v>
                </c:pt>
                <c:pt idx="67">
                  <c:v>24.4848292135569</c:v>
                </c:pt>
                <c:pt idx="68">
                  <c:v>24.375516291937</c:v>
                </c:pt>
                <c:pt idx="69">
                  <c:v>24.3184701855829</c:v>
                </c:pt>
                <c:pt idx="70">
                  <c:v>24.268549856877598</c:v>
                </c:pt>
                <c:pt idx="71">
                  <c:v>24.103096645459001</c:v>
                </c:pt>
                <c:pt idx="72">
                  <c:v>24.0203610887107</c:v>
                </c:pt>
                <c:pt idx="73">
                  <c:v>23.776214114037199</c:v>
                </c:pt>
                <c:pt idx="74">
                  <c:v>23.798832794831299</c:v>
                </c:pt>
                <c:pt idx="75">
                  <c:v>23.785770289170401</c:v>
                </c:pt>
                <c:pt idx="76">
                  <c:v>23.830994566453398</c:v>
                </c:pt>
                <c:pt idx="77">
                  <c:v>23.879836793838201</c:v>
                </c:pt>
                <c:pt idx="78">
                  <c:v>23.821519122815999</c:v>
                </c:pt>
              </c:numCache>
            </c:numRef>
          </c:val>
          <c:smooth val="0"/>
          <c:extLst>
            <c:ext xmlns:c16="http://schemas.microsoft.com/office/drawing/2014/chart" uri="{C3380CC4-5D6E-409C-BE32-E72D297353CC}">
              <c16:uniqueId val="{0000007F-754B-46DC-840A-8627584A4A02}"/>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3006246855291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31750">
              <a:solidFill>
                <a:srgbClr val="595959"/>
              </a:solidFill>
            </a:ln>
          </c:spPr>
          <c:marker>
            <c:symbol val="none"/>
          </c:marker>
          <c:dPt>
            <c:idx val="0"/>
            <c:bubble3D val="0"/>
            <c:extLst>
              <c:ext xmlns:c16="http://schemas.microsoft.com/office/drawing/2014/chart" uri="{C3380CC4-5D6E-409C-BE32-E72D297353CC}">
                <c16:uniqueId val="{00000000-2D5C-4A03-98F7-D411F1CF9591}"/>
              </c:ext>
            </c:extLst>
          </c:dPt>
          <c:dPt>
            <c:idx val="1"/>
            <c:bubble3D val="0"/>
            <c:extLst>
              <c:ext xmlns:c16="http://schemas.microsoft.com/office/drawing/2014/chart" uri="{C3380CC4-5D6E-409C-BE32-E72D297353CC}">
                <c16:uniqueId val="{00000001-2D5C-4A03-98F7-D411F1CF9591}"/>
              </c:ext>
            </c:extLst>
          </c:dPt>
          <c:dPt>
            <c:idx val="2"/>
            <c:bubble3D val="0"/>
            <c:extLst>
              <c:ext xmlns:c16="http://schemas.microsoft.com/office/drawing/2014/chart" uri="{C3380CC4-5D6E-409C-BE32-E72D297353CC}">
                <c16:uniqueId val="{00000002-2D5C-4A03-98F7-D411F1CF9591}"/>
              </c:ext>
            </c:extLst>
          </c:dPt>
          <c:dPt>
            <c:idx val="3"/>
            <c:bubble3D val="0"/>
            <c:extLst>
              <c:ext xmlns:c16="http://schemas.microsoft.com/office/drawing/2014/chart" uri="{C3380CC4-5D6E-409C-BE32-E72D297353CC}">
                <c16:uniqueId val="{00000003-2D5C-4A03-98F7-D411F1CF9591}"/>
              </c:ext>
            </c:extLst>
          </c:dPt>
          <c:dPt>
            <c:idx val="4"/>
            <c:bubble3D val="0"/>
            <c:extLst>
              <c:ext xmlns:c16="http://schemas.microsoft.com/office/drawing/2014/chart" uri="{C3380CC4-5D6E-409C-BE32-E72D297353CC}">
                <c16:uniqueId val="{00000004-2D5C-4A03-98F7-D411F1CF9591}"/>
              </c:ext>
            </c:extLst>
          </c:dPt>
          <c:dPt>
            <c:idx val="5"/>
            <c:bubble3D val="0"/>
            <c:extLst>
              <c:ext xmlns:c16="http://schemas.microsoft.com/office/drawing/2014/chart" uri="{C3380CC4-5D6E-409C-BE32-E72D297353CC}">
                <c16:uniqueId val="{00000005-2D5C-4A03-98F7-D411F1CF9591}"/>
              </c:ext>
            </c:extLst>
          </c:dPt>
          <c:dPt>
            <c:idx val="6"/>
            <c:bubble3D val="0"/>
            <c:extLst>
              <c:ext xmlns:c16="http://schemas.microsoft.com/office/drawing/2014/chart" uri="{C3380CC4-5D6E-409C-BE32-E72D297353CC}">
                <c16:uniqueId val="{00000006-2D5C-4A03-98F7-D411F1CF9591}"/>
              </c:ext>
            </c:extLst>
          </c:dPt>
          <c:dPt>
            <c:idx val="7"/>
            <c:bubble3D val="0"/>
            <c:extLst>
              <c:ext xmlns:c16="http://schemas.microsoft.com/office/drawing/2014/chart" uri="{C3380CC4-5D6E-409C-BE32-E72D297353CC}">
                <c16:uniqueId val="{00000007-2D5C-4A03-98F7-D411F1CF9591}"/>
              </c:ext>
            </c:extLst>
          </c:dPt>
          <c:dPt>
            <c:idx val="8"/>
            <c:bubble3D val="0"/>
            <c:extLst>
              <c:ext xmlns:c16="http://schemas.microsoft.com/office/drawing/2014/chart" uri="{C3380CC4-5D6E-409C-BE32-E72D297353CC}">
                <c16:uniqueId val="{00000008-2D5C-4A03-98F7-D411F1CF9591}"/>
              </c:ext>
            </c:extLst>
          </c:dPt>
          <c:dPt>
            <c:idx val="9"/>
            <c:bubble3D val="0"/>
            <c:extLst>
              <c:ext xmlns:c16="http://schemas.microsoft.com/office/drawing/2014/chart" uri="{C3380CC4-5D6E-409C-BE32-E72D297353CC}">
                <c16:uniqueId val="{00000009-2D5C-4A03-98F7-D411F1CF9591}"/>
              </c:ext>
            </c:extLst>
          </c:dPt>
          <c:dPt>
            <c:idx val="10"/>
            <c:bubble3D val="0"/>
            <c:extLst>
              <c:ext xmlns:c16="http://schemas.microsoft.com/office/drawing/2014/chart" uri="{C3380CC4-5D6E-409C-BE32-E72D297353CC}">
                <c16:uniqueId val="{0000000A-2D5C-4A03-98F7-D411F1CF9591}"/>
              </c:ext>
            </c:extLst>
          </c:dPt>
          <c:dPt>
            <c:idx val="11"/>
            <c:bubble3D val="0"/>
            <c:extLst>
              <c:ext xmlns:c16="http://schemas.microsoft.com/office/drawing/2014/chart" uri="{C3380CC4-5D6E-409C-BE32-E72D297353CC}">
                <c16:uniqueId val="{0000000B-2D5C-4A03-98F7-D411F1CF9591}"/>
              </c:ext>
            </c:extLst>
          </c:dPt>
          <c:dPt>
            <c:idx val="12"/>
            <c:bubble3D val="0"/>
            <c:extLst>
              <c:ext xmlns:c16="http://schemas.microsoft.com/office/drawing/2014/chart" uri="{C3380CC4-5D6E-409C-BE32-E72D297353CC}">
                <c16:uniqueId val="{0000000C-2D5C-4A03-98F7-D411F1CF9591}"/>
              </c:ext>
            </c:extLst>
          </c:dPt>
          <c:dPt>
            <c:idx val="13"/>
            <c:bubble3D val="0"/>
            <c:extLst>
              <c:ext xmlns:c16="http://schemas.microsoft.com/office/drawing/2014/chart" uri="{C3380CC4-5D6E-409C-BE32-E72D297353CC}">
                <c16:uniqueId val="{0000000D-2D5C-4A03-98F7-D411F1CF9591}"/>
              </c:ext>
            </c:extLst>
          </c:dPt>
          <c:dPt>
            <c:idx val="14"/>
            <c:bubble3D val="0"/>
            <c:extLst>
              <c:ext xmlns:c16="http://schemas.microsoft.com/office/drawing/2014/chart" uri="{C3380CC4-5D6E-409C-BE32-E72D297353CC}">
                <c16:uniqueId val="{0000000E-2D5C-4A03-98F7-D411F1CF9591}"/>
              </c:ext>
            </c:extLst>
          </c:dPt>
          <c:dPt>
            <c:idx val="15"/>
            <c:bubble3D val="0"/>
            <c:extLst>
              <c:ext xmlns:c16="http://schemas.microsoft.com/office/drawing/2014/chart" uri="{C3380CC4-5D6E-409C-BE32-E72D297353CC}">
                <c16:uniqueId val="{0000000F-2D5C-4A03-98F7-D411F1CF9591}"/>
              </c:ext>
            </c:extLst>
          </c:dPt>
          <c:dPt>
            <c:idx val="16"/>
            <c:bubble3D val="0"/>
            <c:extLst>
              <c:ext xmlns:c16="http://schemas.microsoft.com/office/drawing/2014/chart" uri="{C3380CC4-5D6E-409C-BE32-E72D297353CC}">
                <c16:uniqueId val="{00000010-2D5C-4A03-98F7-D411F1CF9591}"/>
              </c:ext>
            </c:extLst>
          </c:dPt>
          <c:dPt>
            <c:idx val="17"/>
            <c:bubble3D val="0"/>
            <c:extLst>
              <c:ext xmlns:c16="http://schemas.microsoft.com/office/drawing/2014/chart" uri="{C3380CC4-5D6E-409C-BE32-E72D297353CC}">
                <c16:uniqueId val="{00000011-2D5C-4A03-98F7-D411F1CF9591}"/>
              </c:ext>
            </c:extLst>
          </c:dPt>
          <c:dPt>
            <c:idx val="18"/>
            <c:bubble3D val="0"/>
            <c:extLst>
              <c:ext xmlns:c16="http://schemas.microsoft.com/office/drawing/2014/chart" uri="{C3380CC4-5D6E-409C-BE32-E72D297353CC}">
                <c16:uniqueId val="{00000012-2D5C-4A03-98F7-D411F1CF9591}"/>
              </c:ext>
            </c:extLst>
          </c:dPt>
          <c:dPt>
            <c:idx val="19"/>
            <c:bubble3D val="0"/>
            <c:extLst>
              <c:ext xmlns:c16="http://schemas.microsoft.com/office/drawing/2014/chart" uri="{C3380CC4-5D6E-409C-BE32-E72D297353CC}">
                <c16:uniqueId val="{00000013-2D5C-4A03-98F7-D411F1CF9591}"/>
              </c:ext>
            </c:extLst>
          </c:dPt>
          <c:dPt>
            <c:idx val="20"/>
            <c:bubble3D val="0"/>
            <c:extLst>
              <c:ext xmlns:c16="http://schemas.microsoft.com/office/drawing/2014/chart" uri="{C3380CC4-5D6E-409C-BE32-E72D297353CC}">
                <c16:uniqueId val="{00000014-2D5C-4A03-98F7-D411F1CF9591}"/>
              </c:ext>
            </c:extLst>
          </c:dPt>
          <c:dPt>
            <c:idx val="21"/>
            <c:bubble3D val="0"/>
            <c:extLst>
              <c:ext xmlns:c16="http://schemas.microsoft.com/office/drawing/2014/chart" uri="{C3380CC4-5D6E-409C-BE32-E72D297353CC}">
                <c16:uniqueId val="{00000015-2D5C-4A03-98F7-D411F1CF9591}"/>
              </c:ext>
            </c:extLst>
          </c:dPt>
          <c:dPt>
            <c:idx val="22"/>
            <c:bubble3D val="0"/>
            <c:extLst>
              <c:ext xmlns:c16="http://schemas.microsoft.com/office/drawing/2014/chart" uri="{C3380CC4-5D6E-409C-BE32-E72D297353CC}">
                <c16:uniqueId val="{00000016-2D5C-4A03-98F7-D411F1CF9591}"/>
              </c:ext>
            </c:extLst>
          </c:dPt>
          <c:dPt>
            <c:idx val="23"/>
            <c:bubble3D val="0"/>
            <c:extLst>
              <c:ext xmlns:c16="http://schemas.microsoft.com/office/drawing/2014/chart" uri="{C3380CC4-5D6E-409C-BE32-E72D297353CC}">
                <c16:uniqueId val="{00000017-2D5C-4A03-98F7-D411F1CF9591}"/>
              </c:ext>
            </c:extLst>
          </c:dPt>
          <c:dPt>
            <c:idx val="24"/>
            <c:bubble3D val="0"/>
            <c:extLst>
              <c:ext xmlns:c16="http://schemas.microsoft.com/office/drawing/2014/chart" uri="{C3380CC4-5D6E-409C-BE32-E72D297353CC}">
                <c16:uniqueId val="{00000018-2D5C-4A03-98F7-D411F1CF9591}"/>
              </c:ext>
            </c:extLst>
          </c:dPt>
          <c:dPt>
            <c:idx val="25"/>
            <c:bubble3D val="0"/>
            <c:extLst>
              <c:ext xmlns:c16="http://schemas.microsoft.com/office/drawing/2014/chart" uri="{C3380CC4-5D6E-409C-BE32-E72D297353CC}">
                <c16:uniqueId val="{00000019-2D5C-4A03-98F7-D411F1CF9591}"/>
              </c:ext>
            </c:extLst>
          </c:dPt>
          <c:dPt>
            <c:idx val="26"/>
            <c:bubble3D val="0"/>
            <c:extLst>
              <c:ext xmlns:c16="http://schemas.microsoft.com/office/drawing/2014/chart" uri="{C3380CC4-5D6E-409C-BE32-E72D297353CC}">
                <c16:uniqueId val="{0000001A-2D5C-4A03-98F7-D411F1CF9591}"/>
              </c:ext>
            </c:extLst>
          </c:dPt>
          <c:dPt>
            <c:idx val="27"/>
            <c:bubble3D val="0"/>
            <c:extLst>
              <c:ext xmlns:c16="http://schemas.microsoft.com/office/drawing/2014/chart" uri="{C3380CC4-5D6E-409C-BE32-E72D297353CC}">
                <c16:uniqueId val="{0000001B-2D5C-4A03-98F7-D411F1CF9591}"/>
              </c:ext>
            </c:extLst>
          </c:dPt>
          <c:dPt>
            <c:idx val="28"/>
            <c:bubble3D val="0"/>
            <c:extLst>
              <c:ext xmlns:c16="http://schemas.microsoft.com/office/drawing/2014/chart" uri="{C3380CC4-5D6E-409C-BE32-E72D297353CC}">
                <c16:uniqueId val="{0000001C-2D5C-4A03-98F7-D411F1CF9591}"/>
              </c:ext>
            </c:extLst>
          </c:dPt>
          <c:dPt>
            <c:idx val="29"/>
            <c:bubble3D val="0"/>
            <c:extLst>
              <c:ext xmlns:c16="http://schemas.microsoft.com/office/drawing/2014/chart" uri="{C3380CC4-5D6E-409C-BE32-E72D297353CC}">
                <c16:uniqueId val="{0000001D-2D5C-4A03-98F7-D411F1CF9591}"/>
              </c:ext>
            </c:extLst>
          </c:dPt>
          <c:dPt>
            <c:idx val="30"/>
            <c:bubble3D val="0"/>
            <c:extLst>
              <c:ext xmlns:c16="http://schemas.microsoft.com/office/drawing/2014/chart" uri="{C3380CC4-5D6E-409C-BE32-E72D297353CC}">
                <c16:uniqueId val="{0000001E-2D5C-4A03-98F7-D411F1CF9591}"/>
              </c:ext>
            </c:extLst>
          </c:dPt>
          <c:dPt>
            <c:idx val="31"/>
            <c:bubble3D val="0"/>
            <c:extLst>
              <c:ext xmlns:c16="http://schemas.microsoft.com/office/drawing/2014/chart" uri="{C3380CC4-5D6E-409C-BE32-E72D297353CC}">
                <c16:uniqueId val="{0000001F-2D5C-4A03-98F7-D411F1CF9591}"/>
              </c:ext>
            </c:extLst>
          </c:dPt>
          <c:dPt>
            <c:idx val="32"/>
            <c:bubble3D val="0"/>
            <c:extLst>
              <c:ext xmlns:c16="http://schemas.microsoft.com/office/drawing/2014/chart" uri="{C3380CC4-5D6E-409C-BE32-E72D297353CC}">
                <c16:uniqueId val="{00000020-2D5C-4A03-98F7-D411F1CF9591}"/>
              </c:ext>
            </c:extLst>
          </c:dPt>
          <c:dPt>
            <c:idx val="33"/>
            <c:bubble3D val="0"/>
            <c:extLst>
              <c:ext xmlns:c16="http://schemas.microsoft.com/office/drawing/2014/chart" uri="{C3380CC4-5D6E-409C-BE32-E72D297353CC}">
                <c16:uniqueId val="{00000021-2D5C-4A03-98F7-D411F1CF9591}"/>
              </c:ext>
            </c:extLst>
          </c:dPt>
          <c:dPt>
            <c:idx val="34"/>
            <c:bubble3D val="0"/>
            <c:extLst>
              <c:ext xmlns:c16="http://schemas.microsoft.com/office/drawing/2014/chart" uri="{C3380CC4-5D6E-409C-BE32-E72D297353CC}">
                <c16:uniqueId val="{00000022-2D5C-4A03-98F7-D411F1CF9591}"/>
              </c:ext>
            </c:extLst>
          </c:dPt>
          <c:dPt>
            <c:idx val="35"/>
            <c:bubble3D val="0"/>
            <c:extLst>
              <c:ext xmlns:c16="http://schemas.microsoft.com/office/drawing/2014/chart" uri="{C3380CC4-5D6E-409C-BE32-E72D297353CC}">
                <c16:uniqueId val="{00000023-2D5C-4A03-98F7-D411F1CF9591}"/>
              </c:ext>
            </c:extLst>
          </c:dPt>
          <c:dPt>
            <c:idx val="36"/>
            <c:bubble3D val="0"/>
            <c:extLst>
              <c:ext xmlns:c16="http://schemas.microsoft.com/office/drawing/2014/chart" uri="{C3380CC4-5D6E-409C-BE32-E72D297353CC}">
                <c16:uniqueId val="{00000024-2D5C-4A03-98F7-D411F1CF9591}"/>
              </c:ext>
            </c:extLst>
          </c:dPt>
          <c:dPt>
            <c:idx val="37"/>
            <c:bubble3D val="0"/>
            <c:extLst>
              <c:ext xmlns:c16="http://schemas.microsoft.com/office/drawing/2014/chart" uri="{C3380CC4-5D6E-409C-BE32-E72D297353CC}">
                <c16:uniqueId val="{00000025-2D5C-4A03-98F7-D411F1CF9591}"/>
              </c:ext>
            </c:extLst>
          </c:dPt>
          <c:dPt>
            <c:idx val="38"/>
            <c:bubble3D val="0"/>
            <c:extLst>
              <c:ext xmlns:c16="http://schemas.microsoft.com/office/drawing/2014/chart" uri="{C3380CC4-5D6E-409C-BE32-E72D297353CC}">
                <c16:uniqueId val="{00000026-2D5C-4A03-98F7-D411F1CF9591}"/>
              </c:ext>
            </c:extLst>
          </c:dPt>
          <c:dPt>
            <c:idx val="39"/>
            <c:bubble3D val="0"/>
            <c:extLst>
              <c:ext xmlns:c16="http://schemas.microsoft.com/office/drawing/2014/chart" uri="{C3380CC4-5D6E-409C-BE32-E72D297353CC}">
                <c16:uniqueId val="{00000027-2D5C-4A03-98F7-D411F1CF9591}"/>
              </c:ext>
            </c:extLst>
          </c:dPt>
          <c:dPt>
            <c:idx val="40"/>
            <c:bubble3D val="0"/>
            <c:extLst>
              <c:ext xmlns:c16="http://schemas.microsoft.com/office/drawing/2014/chart" uri="{C3380CC4-5D6E-409C-BE32-E72D297353CC}">
                <c16:uniqueId val="{00000028-2D5C-4A03-98F7-D411F1CF9591}"/>
              </c:ext>
            </c:extLst>
          </c:dPt>
          <c:dPt>
            <c:idx val="41"/>
            <c:bubble3D val="0"/>
            <c:extLst>
              <c:ext xmlns:c16="http://schemas.microsoft.com/office/drawing/2014/chart" uri="{C3380CC4-5D6E-409C-BE32-E72D297353CC}">
                <c16:uniqueId val="{00000029-2D5C-4A03-98F7-D411F1CF9591}"/>
              </c:ext>
            </c:extLst>
          </c:dPt>
          <c:dPt>
            <c:idx val="42"/>
            <c:bubble3D val="0"/>
            <c:extLst>
              <c:ext xmlns:c16="http://schemas.microsoft.com/office/drawing/2014/chart" uri="{C3380CC4-5D6E-409C-BE32-E72D297353CC}">
                <c16:uniqueId val="{0000002A-2D5C-4A03-98F7-D411F1CF9591}"/>
              </c:ext>
            </c:extLst>
          </c:dPt>
          <c:dPt>
            <c:idx val="43"/>
            <c:bubble3D val="0"/>
            <c:extLst>
              <c:ext xmlns:c16="http://schemas.microsoft.com/office/drawing/2014/chart" uri="{C3380CC4-5D6E-409C-BE32-E72D297353CC}">
                <c16:uniqueId val="{0000002B-2D5C-4A03-98F7-D411F1CF9591}"/>
              </c:ext>
            </c:extLst>
          </c:dPt>
          <c:dPt>
            <c:idx val="44"/>
            <c:bubble3D val="0"/>
            <c:extLst>
              <c:ext xmlns:c16="http://schemas.microsoft.com/office/drawing/2014/chart" uri="{C3380CC4-5D6E-409C-BE32-E72D297353CC}">
                <c16:uniqueId val="{0000002C-2D5C-4A03-98F7-D411F1CF9591}"/>
              </c:ext>
            </c:extLst>
          </c:dPt>
          <c:dPt>
            <c:idx val="45"/>
            <c:bubble3D val="0"/>
            <c:extLst>
              <c:ext xmlns:c16="http://schemas.microsoft.com/office/drawing/2014/chart" uri="{C3380CC4-5D6E-409C-BE32-E72D297353CC}">
                <c16:uniqueId val="{0000002D-2D5C-4A03-98F7-D411F1CF9591}"/>
              </c:ext>
            </c:extLst>
          </c:dPt>
          <c:dPt>
            <c:idx val="46"/>
            <c:bubble3D val="0"/>
            <c:extLst>
              <c:ext xmlns:c16="http://schemas.microsoft.com/office/drawing/2014/chart" uri="{C3380CC4-5D6E-409C-BE32-E72D297353CC}">
                <c16:uniqueId val="{0000002E-2D5C-4A03-98F7-D411F1CF9591}"/>
              </c:ext>
            </c:extLst>
          </c:dPt>
          <c:dPt>
            <c:idx val="47"/>
            <c:bubble3D val="0"/>
            <c:extLst>
              <c:ext xmlns:c16="http://schemas.microsoft.com/office/drawing/2014/chart" uri="{C3380CC4-5D6E-409C-BE32-E72D297353CC}">
                <c16:uniqueId val="{0000002F-2D5C-4A03-98F7-D411F1CF9591}"/>
              </c:ext>
            </c:extLst>
          </c:dPt>
          <c:dPt>
            <c:idx val="48"/>
            <c:bubble3D val="0"/>
            <c:extLst>
              <c:ext xmlns:c16="http://schemas.microsoft.com/office/drawing/2014/chart" uri="{C3380CC4-5D6E-409C-BE32-E72D297353CC}">
                <c16:uniqueId val="{00000030-2D5C-4A03-98F7-D411F1CF9591}"/>
              </c:ext>
            </c:extLst>
          </c:dPt>
          <c:dPt>
            <c:idx val="49"/>
            <c:bubble3D val="0"/>
            <c:extLst>
              <c:ext xmlns:c16="http://schemas.microsoft.com/office/drawing/2014/chart" uri="{C3380CC4-5D6E-409C-BE32-E72D297353CC}">
                <c16:uniqueId val="{00000031-2D5C-4A03-98F7-D411F1CF9591}"/>
              </c:ext>
            </c:extLst>
          </c:dPt>
          <c:dPt>
            <c:idx val="50"/>
            <c:bubble3D val="0"/>
            <c:extLst>
              <c:ext xmlns:c16="http://schemas.microsoft.com/office/drawing/2014/chart" uri="{C3380CC4-5D6E-409C-BE32-E72D297353CC}">
                <c16:uniqueId val="{00000032-2D5C-4A03-98F7-D411F1CF9591}"/>
              </c:ext>
            </c:extLst>
          </c:dPt>
          <c:dPt>
            <c:idx val="51"/>
            <c:bubble3D val="0"/>
            <c:extLst>
              <c:ext xmlns:c16="http://schemas.microsoft.com/office/drawing/2014/chart" uri="{C3380CC4-5D6E-409C-BE32-E72D297353CC}">
                <c16:uniqueId val="{00000033-2D5C-4A03-98F7-D411F1CF9591}"/>
              </c:ext>
            </c:extLst>
          </c:dPt>
          <c:dPt>
            <c:idx val="52"/>
            <c:bubble3D val="0"/>
            <c:extLst>
              <c:ext xmlns:c16="http://schemas.microsoft.com/office/drawing/2014/chart" uri="{C3380CC4-5D6E-409C-BE32-E72D297353CC}">
                <c16:uniqueId val="{00000034-2D5C-4A03-98F7-D411F1CF9591}"/>
              </c:ext>
            </c:extLst>
          </c:dPt>
          <c:dPt>
            <c:idx val="53"/>
            <c:bubble3D val="0"/>
            <c:extLst>
              <c:ext xmlns:c16="http://schemas.microsoft.com/office/drawing/2014/chart" uri="{C3380CC4-5D6E-409C-BE32-E72D297353CC}">
                <c16:uniqueId val="{00000035-2D5C-4A03-98F7-D411F1CF9591}"/>
              </c:ext>
            </c:extLst>
          </c:dPt>
          <c:dPt>
            <c:idx val="54"/>
            <c:bubble3D val="0"/>
            <c:extLst>
              <c:ext xmlns:c16="http://schemas.microsoft.com/office/drawing/2014/chart" uri="{C3380CC4-5D6E-409C-BE32-E72D297353CC}">
                <c16:uniqueId val="{00000036-2D5C-4A03-98F7-D411F1CF9591}"/>
              </c:ext>
            </c:extLst>
          </c:dPt>
          <c:dPt>
            <c:idx val="55"/>
            <c:bubble3D val="0"/>
            <c:extLst>
              <c:ext xmlns:c16="http://schemas.microsoft.com/office/drawing/2014/chart" uri="{C3380CC4-5D6E-409C-BE32-E72D297353CC}">
                <c16:uniqueId val="{00000037-2D5C-4A03-98F7-D411F1CF9591}"/>
              </c:ext>
            </c:extLst>
          </c:dPt>
          <c:dPt>
            <c:idx val="56"/>
            <c:bubble3D val="0"/>
            <c:extLst>
              <c:ext xmlns:c16="http://schemas.microsoft.com/office/drawing/2014/chart" uri="{C3380CC4-5D6E-409C-BE32-E72D297353CC}">
                <c16:uniqueId val="{00000038-2D5C-4A03-98F7-D411F1CF9591}"/>
              </c:ext>
            </c:extLst>
          </c:dPt>
          <c:dPt>
            <c:idx val="59"/>
            <c:bubble3D val="0"/>
            <c:extLst>
              <c:ext xmlns:c16="http://schemas.microsoft.com/office/drawing/2014/chart" uri="{C3380CC4-5D6E-409C-BE32-E72D297353CC}">
                <c16:uniqueId val="{00000039-2D5C-4A03-98F7-D411F1CF9591}"/>
              </c:ext>
            </c:extLst>
          </c:dPt>
          <c:dPt>
            <c:idx val="60"/>
            <c:bubble3D val="0"/>
            <c:extLst>
              <c:ext xmlns:c16="http://schemas.microsoft.com/office/drawing/2014/chart" uri="{C3380CC4-5D6E-409C-BE32-E72D297353CC}">
                <c16:uniqueId val="{0000003A-2D5C-4A03-98F7-D411F1CF9591}"/>
              </c:ext>
            </c:extLst>
          </c:dPt>
          <c:dPt>
            <c:idx val="66"/>
            <c:bubble3D val="0"/>
            <c:extLst>
              <c:ext xmlns:c16="http://schemas.microsoft.com/office/drawing/2014/chart" uri="{C3380CC4-5D6E-409C-BE32-E72D297353CC}">
                <c16:uniqueId val="{0000003B-2D5C-4A03-98F7-D411F1CF9591}"/>
              </c:ext>
            </c:extLst>
          </c:dPt>
          <c:dPt>
            <c:idx val="71"/>
            <c:bubble3D val="0"/>
            <c:extLst>
              <c:ext xmlns:c16="http://schemas.microsoft.com/office/drawing/2014/chart" uri="{C3380CC4-5D6E-409C-BE32-E72D297353CC}">
                <c16:uniqueId val="{0000003C-2D5C-4A03-98F7-D411F1CF9591}"/>
              </c:ext>
            </c:extLst>
          </c:dPt>
          <c:dPt>
            <c:idx val="72"/>
            <c:bubble3D val="0"/>
            <c:extLst>
              <c:ext xmlns:c16="http://schemas.microsoft.com/office/drawing/2014/chart" uri="{C3380CC4-5D6E-409C-BE32-E72D297353CC}">
                <c16:uniqueId val="{0000003D-2D5C-4A03-98F7-D411F1CF9591}"/>
              </c:ext>
            </c:extLst>
          </c:dPt>
          <c:dPt>
            <c:idx val="78"/>
            <c:bubble3D val="0"/>
            <c:extLst>
              <c:ext xmlns:c16="http://schemas.microsoft.com/office/drawing/2014/chart" uri="{C3380CC4-5D6E-409C-BE32-E72D297353CC}">
                <c16:uniqueId val="{0000003E-2D5C-4A03-98F7-D411F1CF9591}"/>
              </c:ext>
            </c:extLst>
          </c:dPt>
          <c:dLbls>
            <c:dLbl>
              <c:idx val="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5C-4A03-98F7-D411F1CF9591}"/>
                </c:ext>
              </c:extLst>
            </c:dLbl>
            <c:dLbl>
              <c:idx val="1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D5C-4A03-98F7-D411F1CF9591}"/>
                </c:ext>
              </c:extLst>
            </c:dLbl>
            <c:dLbl>
              <c:idx val="30"/>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D5C-4A03-98F7-D411F1CF9591}"/>
                </c:ext>
              </c:extLst>
            </c:dLbl>
            <c:dLbl>
              <c:idx val="42"/>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2D5C-4A03-98F7-D411F1CF9591}"/>
                </c:ext>
              </c:extLst>
            </c:dLbl>
            <c:dLbl>
              <c:idx val="54"/>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2D5C-4A03-98F7-D411F1CF9591}"/>
                </c:ext>
              </c:extLst>
            </c:dLbl>
            <c:dLbl>
              <c:idx val="66"/>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2D5C-4A03-98F7-D411F1CF9591}"/>
                </c:ext>
              </c:extLst>
            </c:dLbl>
            <c:dLbl>
              <c:idx val="78"/>
              <c:spPr>
                <a:noFill/>
                <a:ln>
                  <a:noFill/>
                </a:ln>
                <a:effectLst/>
              </c:spPr>
              <c:txPr>
                <a:bodyPr rot="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D5C-4A03-98F7-D411F1CF95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'F70-71'!$A$7:$B$85</c:f>
              <c:multiLvlStrCache>
                <c:ptCount val="7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lvl>
                <c:lvl>
                  <c:pt idx="0">
                    <c:v>2017</c:v>
                  </c:pt>
                  <c:pt idx="12">
                    <c:v>2018</c:v>
                  </c:pt>
                  <c:pt idx="24">
                    <c:v>2019</c:v>
                  </c:pt>
                  <c:pt idx="36">
                    <c:v>2020</c:v>
                  </c:pt>
                  <c:pt idx="48">
                    <c:v>2021</c:v>
                  </c:pt>
                  <c:pt idx="60">
                    <c:v>2022</c:v>
                  </c:pt>
                  <c:pt idx="72">
                    <c:v>2023</c:v>
                  </c:pt>
                </c:lvl>
              </c:multiLvlStrCache>
            </c:multiLvlStrRef>
          </c:cat>
          <c:val>
            <c:numRef>
              <c:f>'F70-71'!$E$7:$E$85</c:f>
              <c:numCache>
                <c:formatCode>0.00</c:formatCode>
                <c:ptCount val="79"/>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pt idx="71">
                  <c:v>23.8343366106572</c:v>
                </c:pt>
                <c:pt idx="72">
                  <c:v>23.923705678786501</c:v>
                </c:pt>
                <c:pt idx="73">
                  <c:v>23.8097106622658</c:v>
                </c:pt>
                <c:pt idx="74">
                  <c:v>23.968715240332099</c:v>
                </c:pt>
                <c:pt idx="75">
                  <c:v>23.960614477928001</c:v>
                </c:pt>
                <c:pt idx="76">
                  <c:v>23.904587996692701</c:v>
                </c:pt>
                <c:pt idx="77">
                  <c:v>23.938107521014501</c:v>
                </c:pt>
                <c:pt idx="78">
                  <c:v>24.0793629447375</c:v>
                </c:pt>
              </c:numCache>
            </c:numRef>
          </c:val>
          <c:smooth val="0"/>
          <c:extLst>
            <c:ext xmlns:c16="http://schemas.microsoft.com/office/drawing/2014/chart" uri="{C3380CC4-5D6E-409C-BE32-E72D297353CC}">
              <c16:uniqueId val="{0000003F-2D5C-4A03-98F7-D411F1CF9591}"/>
            </c:ext>
          </c:extLst>
        </c:ser>
        <c:ser>
          <c:idx val="1"/>
          <c:order val="1"/>
          <c:tx>
            <c:v>Nacional</c:v>
          </c:tx>
          <c:spPr>
            <a:ln w="31750">
              <a:solidFill>
                <a:srgbClr val="FFC000"/>
              </a:solidFill>
            </a:ln>
          </c:spPr>
          <c:marker>
            <c:symbol val="none"/>
          </c:marker>
          <c:dPt>
            <c:idx val="0"/>
            <c:bubble3D val="0"/>
            <c:extLst>
              <c:ext xmlns:c16="http://schemas.microsoft.com/office/drawing/2014/chart" uri="{C3380CC4-5D6E-409C-BE32-E72D297353CC}">
                <c16:uniqueId val="{00000040-2D5C-4A03-98F7-D411F1CF9591}"/>
              </c:ext>
            </c:extLst>
          </c:dPt>
          <c:dPt>
            <c:idx val="1"/>
            <c:bubble3D val="0"/>
            <c:extLst>
              <c:ext xmlns:c16="http://schemas.microsoft.com/office/drawing/2014/chart" uri="{C3380CC4-5D6E-409C-BE32-E72D297353CC}">
                <c16:uniqueId val="{00000041-2D5C-4A03-98F7-D411F1CF9591}"/>
              </c:ext>
            </c:extLst>
          </c:dPt>
          <c:dPt>
            <c:idx val="2"/>
            <c:bubble3D val="0"/>
            <c:extLst>
              <c:ext xmlns:c16="http://schemas.microsoft.com/office/drawing/2014/chart" uri="{C3380CC4-5D6E-409C-BE32-E72D297353CC}">
                <c16:uniqueId val="{00000042-2D5C-4A03-98F7-D411F1CF9591}"/>
              </c:ext>
            </c:extLst>
          </c:dPt>
          <c:dPt>
            <c:idx val="3"/>
            <c:bubble3D val="0"/>
            <c:extLst>
              <c:ext xmlns:c16="http://schemas.microsoft.com/office/drawing/2014/chart" uri="{C3380CC4-5D6E-409C-BE32-E72D297353CC}">
                <c16:uniqueId val="{00000043-2D5C-4A03-98F7-D411F1CF9591}"/>
              </c:ext>
            </c:extLst>
          </c:dPt>
          <c:dPt>
            <c:idx val="4"/>
            <c:bubble3D val="0"/>
            <c:extLst>
              <c:ext xmlns:c16="http://schemas.microsoft.com/office/drawing/2014/chart" uri="{C3380CC4-5D6E-409C-BE32-E72D297353CC}">
                <c16:uniqueId val="{00000044-2D5C-4A03-98F7-D411F1CF9591}"/>
              </c:ext>
            </c:extLst>
          </c:dPt>
          <c:dPt>
            <c:idx val="5"/>
            <c:bubble3D val="0"/>
            <c:extLst>
              <c:ext xmlns:c16="http://schemas.microsoft.com/office/drawing/2014/chart" uri="{C3380CC4-5D6E-409C-BE32-E72D297353CC}">
                <c16:uniqueId val="{00000045-2D5C-4A03-98F7-D411F1CF9591}"/>
              </c:ext>
            </c:extLst>
          </c:dPt>
          <c:dPt>
            <c:idx val="6"/>
            <c:bubble3D val="0"/>
            <c:extLst>
              <c:ext xmlns:c16="http://schemas.microsoft.com/office/drawing/2014/chart" uri="{C3380CC4-5D6E-409C-BE32-E72D297353CC}">
                <c16:uniqueId val="{00000046-2D5C-4A03-98F7-D411F1CF9591}"/>
              </c:ext>
            </c:extLst>
          </c:dPt>
          <c:dPt>
            <c:idx val="7"/>
            <c:bubble3D val="0"/>
            <c:extLst>
              <c:ext xmlns:c16="http://schemas.microsoft.com/office/drawing/2014/chart" uri="{C3380CC4-5D6E-409C-BE32-E72D297353CC}">
                <c16:uniqueId val="{00000047-2D5C-4A03-98F7-D411F1CF9591}"/>
              </c:ext>
            </c:extLst>
          </c:dPt>
          <c:dPt>
            <c:idx val="8"/>
            <c:bubble3D val="0"/>
            <c:extLst>
              <c:ext xmlns:c16="http://schemas.microsoft.com/office/drawing/2014/chart" uri="{C3380CC4-5D6E-409C-BE32-E72D297353CC}">
                <c16:uniqueId val="{00000048-2D5C-4A03-98F7-D411F1CF9591}"/>
              </c:ext>
            </c:extLst>
          </c:dPt>
          <c:dPt>
            <c:idx val="9"/>
            <c:bubble3D val="0"/>
            <c:extLst>
              <c:ext xmlns:c16="http://schemas.microsoft.com/office/drawing/2014/chart" uri="{C3380CC4-5D6E-409C-BE32-E72D297353CC}">
                <c16:uniqueId val="{00000049-2D5C-4A03-98F7-D411F1CF9591}"/>
              </c:ext>
            </c:extLst>
          </c:dPt>
          <c:dPt>
            <c:idx val="10"/>
            <c:bubble3D val="0"/>
            <c:extLst>
              <c:ext xmlns:c16="http://schemas.microsoft.com/office/drawing/2014/chart" uri="{C3380CC4-5D6E-409C-BE32-E72D297353CC}">
                <c16:uniqueId val="{0000004A-2D5C-4A03-98F7-D411F1CF9591}"/>
              </c:ext>
            </c:extLst>
          </c:dPt>
          <c:dPt>
            <c:idx val="11"/>
            <c:bubble3D val="0"/>
            <c:extLst>
              <c:ext xmlns:c16="http://schemas.microsoft.com/office/drawing/2014/chart" uri="{C3380CC4-5D6E-409C-BE32-E72D297353CC}">
                <c16:uniqueId val="{0000004B-2D5C-4A03-98F7-D411F1CF9591}"/>
              </c:ext>
            </c:extLst>
          </c:dPt>
          <c:dPt>
            <c:idx val="12"/>
            <c:bubble3D val="0"/>
            <c:extLst>
              <c:ext xmlns:c16="http://schemas.microsoft.com/office/drawing/2014/chart" uri="{C3380CC4-5D6E-409C-BE32-E72D297353CC}">
                <c16:uniqueId val="{0000004C-2D5C-4A03-98F7-D411F1CF9591}"/>
              </c:ext>
            </c:extLst>
          </c:dPt>
          <c:dPt>
            <c:idx val="13"/>
            <c:bubble3D val="0"/>
            <c:extLst>
              <c:ext xmlns:c16="http://schemas.microsoft.com/office/drawing/2014/chart" uri="{C3380CC4-5D6E-409C-BE32-E72D297353CC}">
                <c16:uniqueId val="{0000004D-2D5C-4A03-98F7-D411F1CF9591}"/>
              </c:ext>
            </c:extLst>
          </c:dPt>
          <c:dPt>
            <c:idx val="14"/>
            <c:bubble3D val="0"/>
            <c:extLst>
              <c:ext xmlns:c16="http://schemas.microsoft.com/office/drawing/2014/chart" uri="{C3380CC4-5D6E-409C-BE32-E72D297353CC}">
                <c16:uniqueId val="{0000004E-2D5C-4A03-98F7-D411F1CF9591}"/>
              </c:ext>
            </c:extLst>
          </c:dPt>
          <c:dPt>
            <c:idx val="15"/>
            <c:bubble3D val="0"/>
            <c:extLst>
              <c:ext xmlns:c16="http://schemas.microsoft.com/office/drawing/2014/chart" uri="{C3380CC4-5D6E-409C-BE32-E72D297353CC}">
                <c16:uniqueId val="{0000004F-2D5C-4A03-98F7-D411F1CF9591}"/>
              </c:ext>
            </c:extLst>
          </c:dPt>
          <c:dPt>
            <c:idx val="16"/>
            <c:bubble3D val="0"/>
            <c:extLst>
              <c:ext xmlns:c16="http://schemas.microsoft.com/office/drawing/2014/chart" uri="{C3380CC4-5D6E-409C-BE32-E72D297353CC}">
                <c16:uniqueId val="{00000050-2D5C-4A03-98F7-D411F1CF9591}"/>
              </c:ext>
            </c:extLst>
          </c:dPt>
          <c:dPt>
            <c:idx val="17"/>
            <c:bubble3D val="0"/>
            <c:extLst>
              <c:ext xmlns:c16="http://schemas.microsoft.com/office/drawing/2014/chart" uri="{C3380CC4-5D6E-409C-BE32-E72D297353CC}">
                <c16:uniqueId val="{00000051-2D5C-4A03-98F7-D411F1CF9591}"/>
              </c:ext>
            </c:extLst>
          </c:dPt>
          <c:dPt>
            <c:idx val="18"/>
            <c:bubble3D val="0"/>
            <c:extLst>
              <c:ext xmlns:c16="http://schemas.microsoft.com/office/drawing/2014/chart" uri="{C3380CC4-5D6E-409C-BE32-E72D297353CC}">
                <c16:uniqueId val="{00000052-2D5C-4A03-98F7-D411F1CF9591}"/>
              </c:ext>
            </c:extLst>
          </c:dPt>
          <c:dPt>
            <c:idx val="19"/>
            <c:bubble3D val="0"/>
            <c:extLst>
              <c:ext xmlns:c16="http://schemas.microsoft.com/office/drawing/2014/chart" uri="{C3380CC4-5D6E-409C-BE32-E72D297353CC}">
                <c16:uniqueId val="{00000053-2D5C-4A03-98F7-D411F1CF9591}"/>
              </c:ext>
            </c:extLst>
          </c:dPt>
          <c:dPt>
            <c:idx val="20"/>
            <c:bubble3D val="0"/>
            <c:extLst>
              <c:ext xmlns:c16="http://schemas.microsoft.com/office/drawing/2014/chart" uri="{C3380CC4-5D6E-409C-BE32-E72D297353CC}">
                <c16:uniqueId val="{00000054-2D5C-4A03-98F7-D411F1CF9591}"/>
              </c:ext>
            </c:extLst>
          </c:dPt>
          <c:dPt>
            <c:idx val="21"/>
            <c:bubble3D val="0"/>
            <c:extLst>
              <c:ext xmlns:c16="http://schemas.microsoft.com/office/drawing/2014/chart" uri="{C3380CC4-5D6E-409C-BE32-E72D297353CC}">
                <c16:uniqueId val="{00000055-2D5C-4A03-98F7-D411F1CF9591}"/>
              </c:ext>
            </c:extLst>
          </c:dPt>
          <c:dPt>
            <c:idx val="22"/>
            <c:bubble3D val="0"/>
            <c:extLst>
              <c:ext xmlns:c16="http://schemas.microsoft.com/office/drawing/2014/chart" uri="{C3380CC4-5D6E-409C-BE32-E72D297353CC}">
                <c16:uniqueId val="{00000056-2D5C-4A03-98F7-D411F1CF9591}"/>
              </c:ext>
            </c:extLst>
          </c:dPt>
          <c:dPt>
            <c:idx val="23"/>
            <c:bubble3D val="0"/>
            <c:extLst>
              <c:ext xmlns:c16="http://schemas.microsoft.com/office/drawing/2014/chart" uri="{C3380CC4-5D6E-409C-BE32-E72D297353CC}">
                <c16:uniqueId val="{00000057-2D5C-4A03-98F7-D411F1CF9591}"/>
              </c:ext>
            </c:extLst>
          </c:dPt>
          <c:dPt>
            <c:idx val="24"/>
            <c:bubble3D val="0"/>
            <c:extLst>
              <c:ext xmlns:c16="http://schemas.microsoft.com/office/drawing/2014/chart" uri="{C3380CC4-5D6E-409C-BE32-E72D297353CC}">
                <c16:uniqueId val="{00000058-2D5C-4A03-98F7-D411F1CF9591}"/>
              </c:ext>
            </c:extLst>
          </c:dPt>
          <c:dPt>
            <c:idx val="25"/>
            <c:bubble3D val="0"/>
            <c:extLst>
              <c:ext xmlns:c16="http://schemas.microsoft.com/office/drawing/2014/chart" uri="{C3380CC4-5D6E-409C-BE32-E72D297353CC}">
                <c16:uniqueId val="{00000059-2D5C-4A03-98F7-D411F1CF9591}"/>
              </c:ext>
            </c:extLst>
          </c:dPt>
          <c:dPt>
            <c:idx val="26"/>
            <c:bubble3D val="0"/>
            <c:extLst>
              <c:ext xmlns:c16="http://schemas.microsoft.com/office/drawing/2014/chart" uri="{C3380CC4-5D6E-409C-BE32-E72D297353CC}">
                <c16:uniqueId val="{0000005A-2D5C-4A03-98F7-D411F1CF9591}"/>
              </c:ext>
            </c:extLst>
          </c:dPt>
          <c:dPt>
            <c:idx val="27"/>
            <c:bubble3D val="0"/>
            <c:extLst>
              <c:ext xmlns:c16="http://schemas.microsoft.com/office/drawing/2014/chart" uri="{C3380CC4-5D6E-409C-BE32-E72D297353CC}">
                <c16:uniqueId val="{0000005B-2D5C-4A03-98F7-D411F1CF9591}"/>
              </c:ext>
            </c:extLst>
          </c:dPt>
          <c:dPt>
            <c:idx val="28"/>
            <c:bubble3D val="0"/>
            <c:extLst>
              <c:ext xmlns:c16="http://schemas.microsoft.com/office/drawing/2014/chart" uri="{C3380CC4-5D6E-409C-BE32-E72D297353CC}">
                <c16:uniqueId val="{0000005C-2D5C-4A03-98F7-D411F1CF9591}"/>
              </c:ext>
            </c:extLst>
          </c:dPt>
          <c:dPt>
            <c:idx val="29"/>
            <c:bubble3D val="0"/>
            <c:extLst>
              <c:ext xmlns:c16="http://schemas.microsoft.com/office/drawing/2014/chart" uri="{C3380CC4-5D6E-409C-BE32-E72D297353CC}">
                <c16:uniqueId val="{0000005D-2D5C-4A03-98F7-D411F1CF9591}"/>
              </c:ext>
            </c:extLst>
          </c:dPt>
          <c:dPt>
            <c:idx val="30"/>
            <c:bubble3D val="0"/>
            <c:extLst>
              <c:ext xmlns:c16="http://schemas.microsoft.com/office/drawing/2014/chart" uri="{C3380CC4-5D6E-409C-BE32-E72D297353CC}">
                <c16:uniqueId val="{0000005E-2D5C-4A03-98F7-D411F1CF9591}"/>
              </c:ext>
            </c:extLst>
          </c:dPt>
          <c:dPt>
            <c:idx val="31"/>
            <c:bubble3D val="0"/>
            <c:extLst>
              <c:ext xmlns:c16="http://schemas.microsoft.com/office/drawing/2014/chart" uri="{C3380CC4-5D6E-409C-BE32-E72D297353CC}">
                <c16:uniqueId val="{0000005F-2D5C-4A03-98F7-D411F1CF9591}"/>
              </c:ext>
            </c:extLst>
          </c:dPt>
          <c:dPt>
            <c:idx val="32"/>
            <c:bubble3D val="0"/>
            <c:extLst>
              <c:ext xmlns:c16="http://schemas.microsoft.com/office/drawing/2014/chart" uri="{C3380CC4-5D6E-409C-BE32-E72D297353CC}">
                <c16:uniqueId val="{00000060-2D5C-4A03-98F7-D411F1CF9591}"/>
              </c:ext>
            </c:extLst>
          </c:dPt>
          <c:dPt>
            <c:idx val="33"/>
            <c:bubble3D val="0"/>
            <c:extLst>
              <c:ext xmlns:c16="http://schemas.microsoft.com/office/drawing/2014/chart" uri="{C3380CC4-5D6E-409C-BE32-E72D297353CC}">
                <c16:uniqueId val="{00000061-2D5C-4A03-98F7-D411F1CF9591}"/>
              </c:ext>
            </c:extLst>
          </c:dPt>
          <c:dPt>
            <c:idx val="34"/>
            <c:bubble3D val="0"/>
            <c:extLst>
              <c:ext xmlns:c16="http://schemas.microsoft.com/office/drawing/2014/chart" uri="{C3380CC4-5D6E-409C-BE32-E72D297353CC}">
                <c16:uniqueId val="{00000062-2D5C-4A03-98F7-D411F1CF9591}"/>
              </c:ext>
            </c:extLst>
          </c:dPt>
          <c:dPt>
            <c:idx val="35"/>
            <c:bubble3D val="0"/>
            <c:extLst>
              <c:ext xmlns:c16="http://schemas.microsoft.com/office/drawing/2014/chart" uri="{C3380CC4-5D6E-409C-BE32-E72D297353CC}">
                <c16:uniqueId val="{00000063-2D5C-4A03-98F7-D411F1CF9591}"/>
              </c:ext>
            </c:extLst>
          </c:dPt>
          <c:dPt>
            <c:idx val="36"/>
            <c:bubble3D val="0"/>
            <c:extLst>
              <c:ext xmlns:c16="http://schemas.microsoft.com/office/drawing/2014/chart" uri="{C3380CC4-5D6E-409C-BE32-E72D297353CC}">
                <c16:uniqueId val="{00000064-2D5C-4A03-98F7-D411F1CF9591}"/>
              </c:ext>
            </c:extLst>
          </c:dPt>
          <c:dPt>
            <c:idx val="37"/>
            <c:bubble3D val="0"/>
            <c:extLst>
              <c:ext xmlns:c16="http://schemas.microsoft.com/office/drawing/2014/chart" uri="{C3380CC4-5D6E-409C-BE32-E72D297353CC}">
                <c16:uniqueId val="{00000065-2D5C-4A03-98F7-D411F1CF9591}"/>
              </c:ext>
            </c:extLst>
          </c:dPt>
          <c:dPt>
            <c:idx val="38"/>
            <c:bubble3D val="0"/>
            <c:extLst>
              <c:ext xmlns:c16="http://schemas.microsoft.com/office/drawing/2014/chart" uri="{C3380CC4-5D6E-409C-BE32-E72D297353CC}">
                <c16:uniqueId val="{00000066-2D5C-4A03-98F7-D411F1CF9591}"/>
              </c:ext>
            </c:extLst>
          </c:dPt>
          <c:dPt>
            <c:idx val="39"/>
            <c:bubble3D val="0"/>
            <c:extLst>
              <c:ext xmlns:c16="http://schemas.microsoft.com/office/drawing/2014/chart" uri="{C3380CC4-5D6E-409C-BE32-E72D297353CC}">
                <c16:uniqueId val="{00000067-2D5C-4A03-98F7-D411F1CF9591}"/>
              </c:ext>
            </c:extLst>
          </c:dPt>
          <c:dPt>
            <c:idx val="40"/>
            <c:bubble3D val="0"/>
            <c:extLst>
              <c:ext xmlns:c16="http://schemas.microsoft.com/office/drawing/2014/chart" uri="{C3380CC4-5D6E-409C-BE32-E72D297353CC}">
                <c16:uniqueId val="{00000068-2D5C-4A03-98F7-D411F1CF9591}"/>
              </c:ext>
            </c:extLst>
          </c:dPt>
          <c:dPt>
            <c:idx val="41"/>
            <c:bubble3D val="0"/>
            <c:extLst>
              <c:ext xmlns:c16="http://schemas.microsoft.com/office/drawing/2014/chart" uri="{C3380CC4-5D6E-409C-BE32-E72D297353CC}">
                <c16:uniqueId val="{00000069-2D5C-4A03-98F7-D411F1CF9591}"/>
              </c:ext>
            </c:extLst>
          </c:dPt>
          <c:dPt>
            <c:idx val="42"/>
            <c:bubble3D val="0"/>
            <c:extLst>
              <c:ext xmlns:c16="http://schemas.microsoft.com/office/drawing/2014/chart" uri="{C3380CC4-5D6E-409C-BE32-E72D297353CC}">
                <c16:uniqueId val="{0000006A-2D5C-4A03-98F7-D411F1CF9591}"/>
              </c:ext>
            </c:extLst>
          </c:dPt>
          <c:dPt>
            <c:idx val="43"/>
            <c:bubble3D val="0"/>
            <c:extLst>
              <c:ext xmlns:c16="http://schemas.microsoft.com/office/drawing/2014/chart" uri="{C3380CC4-5D6E-409C-BE32-E72D297353CC}">
                <c16:uniqueId val="{0000006B-2D5C-4A03-98F7-D411F1CF9591}"/>
              </c:ext>
            </c:extLst>
          </c:dPt>
          <c:dPt>
            <c:idx val="44"/>
            <c:bubble3D val="0"/>
            <c:extLst>
              <c:ext xmlns:c16="http://schemas.microsoft.com/office/drawing/2014/chart" uri="{C3380CC4-5D6E-409C-BE32-E72D297353CC}">
                <c16:uniqueId val="{0000006C-2D5C-4A03-98F7-D411F1CF9591}"/>
              </c:ext>
            </c:extLst>
          </c:dPt>
          <c:dPt>
            <c:idx val="45"/>
            <c:bubble3D val="0"/>
            <c:extLst>
              <c:ext xmlns:c16="http://schemas.microsoft.com/office/drawing/2014/chart" uri="{C3380CC4-5D6E-409C-BE32-E72D297353CC}">
                <c16:uniqueId val="{0000006D-2D5C-4A03-98F7-D411F1CF9591}"/>
              </c:ext>
            </c:extLst>
          </c:dPt>
          <c:dPt>
            <c:idx val="46"/>
            <c:bubble3D val="0"/>
            <c:extLst>
              <c:ext xmlns:c16="http://schemas.microsoft.com/office/drawing/2014/chart" uri="{C3380CC4-5D6E-409C-BE32-E72D297353CC}">
                <c16:uniqueId val="{0000006E-2D5C-4A03-98F7-D411F1CF9591}"/>
              </c:ext>
            </c:extLst>
          </c:dPt>
          <c:dPt>
            <c:idx val="47"/>
            <c:bubble3D val="0"/>
            <c:extLst>
              <c:ext xmlns:c16="http://schemas.microsoft.com/office/drawing/2014/chart" uri="{C3380CC4-5D6E-409C-BE32-E72D297353CC}">
                <c16:uniqueId val="{0000006F-2D5C-4A03-98F7-D411F1CF9591}"/>
              </c:ext>
            </c:extLst>
          </c:dPt>
          <c:dPt>
            <c:idx val="48"/>
            <c:bubble3D val="0"/>
            <c:extLst>
              <c:ext xmlns:c16="http://schemas.microsoft.com/office/drawing/2014/chart" uri="{C3380CC4-5D6E-409C-BE32-E72D297353CC}">
                <c16:uniqueId val="{00000070-2D5C-4A03-98F7-D411F1CF9591}"/>
              </c:ext>
            </c:extLst>
          </c:dPt>
          <c:dPt>
            <c:idx val="49"/>
            <c:bubble3D val="0"/>
            <c:extLst>
              <c:ext xmlns:c16="http://schemas.microsoft.com/office/drawing/2014/chart" uri="{C3380CC4-5D6E-409C-BE32-E72D297353CC}">
                <c16:uniqueId val="{00000071-2D5C-4A03-98F7-D411F1CF9591}"/>
              </c:ext>
            </c:extLst>
          </c:dPt>
          <c:dPt>
            <c:idx val="50"/>
            <c:bubble3D val="0"/>
            <c:extLst>
              <c:ext xmlns:c16="http://schemas.microsoft.com/office/drawing/2014/chart" uri="{C3380CC4-5D6E-409C-BE32-E72D297353CC}">
                <c16:uniqueId val="{00000072-2D5C-4A03-98F7-D411F1CF9591}"/>
              </c:ext>
            </c:extLst>
          </c:dPt>
          <c:dPt>
            <c:idx val="51"/>
            <c:bubble3D val="0"/>
            <c:extLst>
              <c:ext xmlns:c16="http://schemas.microsoft.com/office/drawing/2014/chart" uri="{C3380CC4-5D6E-409C-BE32-E72D297353CC}">
                <c16:uniqueId val="{00000073-2D5C-4A03-98F7-D411F1CF9591}"/>
              </c:ext>
            </c:extLst>
          </c:dPt>
          <c:dPt>
            <c:idx val="52"/>
            <c:bubble3D val="0"/>
            <c:extLst>
              <c:ext xmlns:c16="http://schemas.microsoft.com/office/drawing/2014/chart" uri="{C3380CC4-5D6E-409C-BE32-E72D297353CC}">
                <c16:uniqueId val="{00000074-2D5C-4A03-98F7-D411F1CF9591}"/>
              </c:ext>
            </c:extLst>
          </c:dPt>
          <c:dPt>
            <c:idx val="53"/>
            <c:bubble3D val="0"/>
            <c:extLst>
              <c:ext xmlns:c16="http://schemas.microsoft.com/office/drawing/2014/chart" uri="{C3380CC4-5D6E-409C-BE32-E72D297353CC}">
                <c16:uniqueId val="{00000075-2D5C-4A03-98F7-D411F1CF9591}"/>
              </c:ext>
            </c:extLst>
          </c:dPt>
          <c:dPt>
            <c:idx val="54"/>
            <c:bubble3D val="0"/>
            <c:extLst>
              <c:ext xmlns:c16="http://schemas.microsoft.com/office/drawing/2014/chart" uri="{C3380CC4-5D6E-409C-BE32-E72D297353CC}">
                <c16:uniqueId val="{00000076-2D5C-4A03-98F7-D411F1CF9591}"/>
              </c:ext>
            </c:extLst>
          </c:dPt>
          <c:dPt>
            <c:idx val="55"/>
            <c:bubble3D val="0"/>
            <c:extLst>
              <c:ext xmlns:c16="http://schemas.microsoft.com/office/drawing/2014/chart" uri="{C3380CC4-5D6E-409C-BE32-E72D297353CC}">
                <c16:uniqueId val="{00000077-2D5C-4A03-98F7-D411F1CF9591}"/>
              </c:ext>
            </c:extLst>
          </c:dPt>
          <c:dPt>
            <c:idx val="56"/>
            <c:bubble3D val="0"/>
            <c:extLst>
              <c:ext xmlns:c16="http://schemas.microsoft.com/office/drawing/2014/chart" uri="{C3380CC4-5D6E-409C-BE32-E72D297353CC}">
                <c16:uniqueId val="{00000078-2D5C-4A03-98F7-D411F1CF9591}"/>
              </c:ext>
            </c:extLst>
          </c:dPt>
          <c:dPt>
            <c:idx val="59"/>
            <c:bubble3D val="0"/>
            <c:extLst>
              <c:ext xmlns:c16="http://schemas.microsoft.com/office/drawing/2014/chart" uri="{C3380CC4-5D6E-409C-BE32-E72D297353CC}">
                <c16:uniqueId val="{00000079-2D5C-4A03-98F7-D411F1CF9591}"/>
              </c:ext>
            </c:extLst>
          </c:dPt>
          <c:dPt>
            <c:idx val="60"/>
            <c:bubble3D val="0"/>
            <c:extLst>
              <c:ext xmlns:c16="http://schemas.microsoft.com/office/drawing/2014/chart" uri="{C3380CC4-5D6E-409C-BE32-E72D297353CC}">
                <c16:uniqueId val="{0000007A-2D5C-4A03-98F7-D411F1CF9591}"/>
              </c:ext>
            </c:extLst>
          </c:dPt>
          <c:dPt>
            <c:idx val="66"/>
            <c:bubble3D val="0"/>
            <c:extLst>
              <c:ext xmlns:c16="http://schemas.microsoft.com/office/drawing/2014/chart" uri="{C3380CC4-5D6E-409C-BE32-E72D297353CC}">
                <c16:uniqueId val="{0000007B-2D5C-4A03-98F7-D411F1CF9591}"/>
              </c:ext>
            </c:extLst>
          </c:dPt>
          <c:dPt>
            <c:idx val="71"/>
            <c:bubble3D val="0"/>
            <c:extLst>
              <c:ext xmlns:c16="http://schemas.microsoft.com/office/drawing/2014/chart" uri="{C3380CC4-5D6E-409C-BE32-E72D297353CC}">
                <c16:uniqueId val="{0000007C-2D5C-4A03-98F7-D411F1CF9591}"/>
              </c:ext>
            </c:extLst>
          </c:dPt>
          <c:dPt>
            <c:idx val="72"/>
            <c:bubble3D val="0"/>
            <c:extLst>
              <c:ext xmlns:c16="http://schemas.microsoft.com/office/drawing/2014/chart" uri="{C3380CC4-5D6E-409C-BE32-E72D297353CC}">
                <c16:uniqueId val="{0000007D-2D5C-4A03-98F7-D411F1CF9591}"/>
              </c:ext>
            </c:extLst>
          </c:dPt>
          <c:dPt>
            <c:idx val="78"/>
            <c:bubble3D val="0"/>
            <c:extLst>
              <c:ext xmlns:c16="http://schemas.microsoft.com/office/drawing/2014/chart" uri="{C3380CC4-5D6E-409C-BE32-E72D297353CC}">
                <c16:uniqueId val="{0000007E-2D5C-4A03-98F7-D411F1CF9591}"/>
              </c:ext>
            </c:extLst>
          </c:dPt>
          <c:dLbls>
            <c:dLbl>
              <c:idx val="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2D5C-4A03-98F7-D411F1CF9591}"/>
                </c:ext>
              </c:extLst>
            </c:dLbl>
            <c:dLbl>
              <c:idx val="1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2D5C-4A03-98F7-D411F1CF9591}"/>
                </c:ext>
              </c:extLst>
            </c:dLbl>
            <c:dLbl>
              <c:idx val="30"/>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2D5C-4A03-98F7-D411F1CF9591}"/>
                </c:ext>
              </c:extLst>
            </c:dLbl>
            <c:dLbl>
              <c:idx val="42"/>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2D5C-4A03-98F7-D411F1CF9591}"/>
                </c:ext>
              </c:extLst>
            </c:dLbl>
            <c:dLbl>
              <c:idx val="54"/>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2D5C-4A03-98F7-D411F1CF9591}"/>
                </c:ext>
              </c:extLst>
            </c:dLbl>
            <c:dLbl>
              <c:idx val="66"/>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2D5C-4A03-98F7-D411F1CF9591}"/>
                </c:ext>
              </c:extLst>
            </c:dLbl>
            <c:dLbl>
              <c:idx val="78"/>
              <c:spPr>
                <a:noFill/>
                <a:ln>
                  <a:noFill/>
                </a:ln>
                <a:effectLst/>
              </c:spPr>
              <c:txPr>
                <a:bodyPr rot="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2D5C-4A03-98F7-D411F1CF95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'F70-71'!$F$7:$F$85</c:f>
              <c:numCache>
                <c:formatCode>0.00</c:formatCode>
                <c:ptCount val="79"/>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pt idx="71">
                  <c:v>23.6626882880369</c:v>
                </c:pt>
                <c:pt idx="72">
                  <c:v>23.741436130713399</c:v>
                </c:pt>
                <c:pt idx="73">
                  <c:v>23.6311561758415</c:v>
                </c:pt>
                <c:pt idx="74">
                  <c:v>23.716998445227802</c:v>
                </c:pt>
                <c:pt idx="75">
                  <c:v>23.6991805733729</c:v>
                </c:pt>
                <c:pt idx="76">
                  <c:v>23.692631551552601</c:v>
                </c:pt>
                <c:pt idx="77">
                  <c:v>23.7652865335101</c:v>
                </c:pt>
                <c:pt idx="78">
                  <c:v>23.821519122815999</c:v>
                </c:pt>
              </c:numCache>
            </c:numRef>
          </c:val>
          <c:smooth val="0"/>
          <c:extLst>
            <c:ext xmlns:c16="http://schemas.microsoft.com/office/drawing/2014/chart" uri="{C3380CC4-5D6E-409C-BE32-E72D297353CC}">
              <c16:uniqueId val="{0000007F-2D5C-4A03-98F7-D411F1CF9591}"/>
            </c:ext>
          </c:extLst>
        </c:ser>
        <c:dLbls>
          <c:showLegendKey val="0"/>
          <c:showVal val="0"/>
          <c:showCatName val="0"/>
          <c:showSerName val="0"/>
          <c:showPercent val="0"/>
          <c:showBubbleSize val="0"/>
        </c:dLbls>
        <c:smooth val="0"/>
        <c:axId val="183674368"/>
        <c:axId val="183675904"/>
      </c:line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noMultiLvlLbl val="0"/>
      </c:catAx>
      <c:valAx>
        <c:axId val="183675904"/>
        <c:scaling>
          <c:orientation val="minMax"/>
          <c:max val="28.3006246855291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944274341702389E-2"/>
          <c:y val="4.1198501872659173E-2"/>
          <c:w val="0.94121249234537663"/>
          <c:h val="0.80176206906720926"/>
        </c:manualLayout>
      </c:layout>
      <c:barChart>
        <c:barDir val="col"/>
        <c:grouping val="clustered"/>
        <c:varyColors val="0"/>
        <c:ser>
          <c:idx val="1"/>
          <c:order val="0"/>
          <c:tx>
            <c:strRef>
              <c:f>'F11'!$D$4</c:f>
              <c:strCache>
                <c:ptCount val="1"/>
                <c:pt idx="0">
                  <c:v>Nacional</c:v>
                </c:pt>
              </c:strCache>
            </c:strRef>
          </c:tx>
          <c:spPr>
            <a:solidFill>
              <a:schemeClr val="tx1">
                <a:lumMod val="50000"/>
                <a:lumOff val="50000"/>
              </a:schemeClr>
            </a:solidFill>
            <a:ln>
              <a:noFill/>
            </a:ln>
            <a:effectLst/>
          </c:spPr>
          <c:invertIfNegative val="0"/>
          <c:dLbls>
            <c:dLbl>
              <c:idx val="0"/>
              <c:layout>
                <c:manualLayout>
                  <c:x val="-4.8989589712186161E-3"/>
                  <c:y val="7.99439676781975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05-4078-A90A-A57637E77DA2}"/>
                </c:ext>
              </c:extLst>
            </c:dLbl>
            <c:dLbl>
              <c:idx val="8"/>
              <c:layout>
                <c:manualLayout>
                  <c:x val="4.8989589712186161E-3"/>
                  <c:y val="0.1173971511987967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05-4078-A90A-A57637E77DA2}"/>
                </c:ext>
              </c:extLst>
            </c:dLbl>
            <c:dLbl>
              <c:idx val="9"/>
              <c:layout>
                <c:manualLayout>
                  <c:x val="0"/>
                  <c:y val="9.49252410864371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05-4078-A90A-A57637E77D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'F11'!$B$5:$B$14</c:f>
              <c:strCache>
                <c:ptCount val="10"/>
                <c:pt idx="0">
                  <c:v>I </c:v>
                </c:pt>
                <c:pt idx="1">
                  <c:v>II </c:v>
                </c:pt>
                <c:pt idx="2">
                  <c:v>III</c:v>
                </c:pt>
                <c:pt idx="3">
                  <c:v>IV</c:v>
                </c:pt>
                <c:pt idx="4">
                  <c:v>V</c:v>
                </c:pt>
                <c:pt idx="5">
                  <c:v>VI</c:v>
                </c:pt>
                <c:pt idx="6">
                  <c:v>VII</c:v>
                </c:pt>
                <c:pt idx="7">
                  <c:v>VIII</c:v>
                </c:pt>
                <c:pt idx="8">
                  <c:v>IX</c:v>
                </c:pt>
                <c:pt idx="9">
                  <c:v>X</c:v>
                </c:pt>
              </c:strCache>
            </c:strRef>
          </c:cat>
          <c:val>
            <c:numRef>
              <c:f>'F11'!$D$5:$D$14</c:f>
              <c:numCache>
                <c:formatCode>0.0%</c:formatCode>
                <c:ptCount val="10"/>
                <c:pt idx="0">
                  <c:v>3.8089780000000004E-2</c:v>
                </c:pt>
                <c:pt idx="1">
                  <c:v>3.1264280000000005E-2</c:v>
                </c:pt>
                <c:pt idx="2">
                  <c:v>2.7900849999999998E-2</c:v>
                </c:pt>
                <c:pt idx="3">
                  <c:v>2.6782189999999997E-2</c:v>
                </c:pt>
                <c:pt idx="4">
                  <c:v>2.8068300000000001E-2</c:v>
                </c:pt>
                <c:pt idx="5">
                  <c:v>3.0156640000000002E-2</c:v>
                </c:pt>
                <c:pt idx="6">
                  <c:v>2.8724669999999997E-2</c:v>
                </c:pt>
                <c:pt idx="7">
                  <c:v>3.3131960000000002E-2</c:v>
                </c:pt>
                <c:pt idx="8">
                  <c:v>3.1808040000000003E-2</c:v>
                </c:pt>
                <c:pt idx="9">
                  <c:v>4.2762190000000005E-2</c:v>
                </c:pt>
              </c:numCache>
            </c:numRef>
          </c:val>
          <c:extLst>
            <c:ext xmlns:c16="http://schemas.microsoft.com/office/drawing/2014/chart" uri="{C3380CC4-5D6E-409C-BE32-E72D297353CC}">
              <c16:uniqueId val="{00000003-5A05-4078-A90A-A57637E77DA2}"/>
            </c:ext>
          </c:extLst>
        </c:ser>
        <c:ser>
          <c:idx val="0"/>
          <c:order val="1"/>
          <c:tx>
            <c:strRef>
              <c:f>'F11'!$C$4</c:f>
              <c:strCache>
                <c:ptCount val="1"/>
                <c:pt idx="0">
                  <c:v>Jalisco</c:v>
                </c:pt>
              </c:strCache>
            </c:strRef>
          </c:tx>
          <c:spPr>
            <a:solidFill>
              <a:srgbClr val="FFC000"/>
            </a:solidFill>
            <a:ln>
              <a:noFill/>
            </a:ln>
            <a:effectLst/>
          </c:spPr>
          <c:invertIfNegative val="0"/>
          <c:dLbls>
            <c:dLbl>
              <c:idx val="0"/>
              <c:layout>
                <c:manualLayout>
                  <c:x val="1.469687691365584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05-4078-A90A-A57637E77DA2}"/>
                </c:ext>
              </c:extLst>
            </c:dLbl>
            <c:dLbl>
              <c:idx val="2"/>
              <c:layout>
                <c:manualLayout>
                  <c:x val="2.449479485609308E-3"/>
                  <c:y val="1.872659176029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05-4078-A90A-A57637E77DA2}"/>
                </c:ext>
              </c:extLst>
            </c:dLbl>
            <c:dLbl>
              <c:idx val="5"/>
              <c:layout>
                <c:manualLayout>
                  <c:x val="4.8989589712185259E-3"/>
                  <c:y val="2.6217228464419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05-4078-A90A-A57637E77DA2}"/>
                </c:ext>
              </c:extLst>
            </c:dLbl>
            <c:dLbl>
              <c:idx val="9"/>
              <c:layout>
                <c:manualLayout>
                  <c:x val="9.797917942437051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05-4078-A90A-A57637E77D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'F11'!$B$5:$B$14</c:f>
              <c:strCache>
                <c:ptCount val="10"/>
                <c:pt idx="0">
                  <c:v>I </c:v>
                </c:pt>
                <c:pt idx="1">
                  <c:v>II </c:v>
                </c:pt>
                <c:pt idx="2">
                  <c:v>III</c:v>
                </c:pt>
                <c:pt idx="3">
                  <c:v>IV</c:v>
                </c:pt>
                <c:pt idx="4">
                  <c:v>V</c:v>
                </c:pt>
                <c:pt idx="5">
                  <c:v>VI</c:v>
                </c:pt>
                <c:pt idx="6">
                  <c:v>VII</c:v>
                </c:pt>
                <c:pt idx="7">
                  <c:v>VIII</c:v>
                </c:pt>
                <c:pt idx="8">
                  <c:v>IX</c:v>
                </c:pt>
                <c:pt idx="9">
                  <c:v>X</c:v>
                </c:pt>
              </c:strCache>
            </c:strRef>
          </c:cat>
          <c:val>
            <c:numRef>
              <c:f>'F11'!$C$5:$C$14</c:f>
              <c:numCache>
                <c:formatCode>0.0%</c:formatCode>
                <c:ptCount val="10"/>
                <c:pt idx="0">
                  <c:v>3.8192279999999995E-2</c:v>
                </c:pt>
                <c:pt idx="1">
                  <c:v>3.7473079999999999E-2</c:v>
                </c:pt>
                <c:pt idx="2">
                  <c:v>2.1989559999999998E-2</c:v>
                </c:pt>
                <c:pt idx="3">
                  <c:v>4.4228669999999998E-2</c:v>
                </c:pt>
                <c:pt idx="4">
                  <c:v>3.8140260000000002E-2</c:v>
                </c:pt>
                <c:pt idx="5">
                  <c:v>2.6261860000000001E-2</c:v>
                </c:pt>
                <c:pt idx="6">
                  <c:v>5.1202259999999999E-2</c:v>
                </c:pt>
                <c:pt idx="7">
                  <c:v>3.2530219999999999E-2</c:v>
                </c:pt>
                <c:pt idx="8">
                  <c:v>2.9979469999999998E-2</c:v>
                </c:pt>
                <c:pt idx="9">
                  <c:v>5.5682330000000002E-2</c:v>
                </c:pt>
              </c:numCache>
            </c:numRef>
          </c:val>
          <c:extLst>
            <c:ext xmlns:c16="http://schemas.microsoft.com/office/drawing/2014/chart" uri="{C3380CC4-5D6E-409C-BE32-E72D297353CC}">
              <c16:uniqueId val="{00000008-5A05-4078-A90A-A57637E77DA2}"/>
            </c:ext>
          </c:extLst>
        </c:ser>
        <c:dLbls>
          <c:showLegendKey val="0"/>
          <c:showVal val="0"/>
          <c:showCatName val="0"/>
          <c:showSerName val="0"/>
          <c:showPercent val="0"/>
          <c:showBubbleSize val="0"/>
        </c:dLbls>
        <c:gapWidth val="219"/>
        <c:overlap val="-27"/>
        <c:axId val="515878863"/>
        <c:axId val="562416847"/>
      </c:barChart>
      <c:catAx>
        <c:axId val="515878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62416847"/>
        <c:crosses val="autoZero"/>
        <c:auto val="1"/>
        <c:lblAlgn val="ctr"/>
        <c:lblOffset val="100"/>
        <c:noMultiLvlLbl val="0"/>
      </c:catAx>
      <c:valAx>
        <c:axId val="562416847"/>
        <c:scaling>
          <c:orientation val="minMax"/>
        </c:scaling>
        <c:delete val="1"/>
        <c:axPos val="l"/>
        <c:numFmt formatCode="0.0%" sourceLinked="1"/>
        <c:majorTickMark val="none"/>
        <c:minorTickMark val="none"/>
        <c:tickLblPos val="nextTo"/>
        <c:crossAx val="515878863"/>
        <c:crosses val="autoZero"/>
        <c:crossBetween val="between"/>
      </c:valAx>
      <c:spPr>
        <a:noFill/>
        <a:ln>
          <a:noFill/>
        </a:ln>
        <a:effectLst/>
      </c:spPr>
    </c:plotArea>
    <c:legend>
      <c:legendPos val="b"/>
      <c:layout>
        <c:manualLayout>
          <c:xMode val="edge"/>
          <c:yMode val="edge"/>
          <c:x val="0.31198653750644922"/>
          <c:y val="0.90655607655784598"/>
          <c:w val="0.34173401931617092"/>
          <c:h val="5.97360582736146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57E9-448B-A2FD-9143B797CB35}"/>
              </c:ext>
            </c:extLst>
          </c:dPt>
          <c:dPt>
            <c:idx val="2"/>
            <c:invertIfNegative val="0"/>
            <c:bubble3D val="0"/>
            <c:extLst>
              <c:ext xmlns:c16="http://schemas.microsoft.com/office/drawing/2014/chart" uri="{C3380CC4-5D6E-409C-BE32-E72D297353CC}">
                <c16:uniqueId val="{00000001-57E9-448B-A2FD-9143B797CB35}"/>
              </c:ext>
            </c:extLst>
          </c:dPt>
          <c:dPt>
            <c:idx val="3"/>
            <c:invertIfNegative val="0"/>
            <c:bubble3D val="0"/>
            <c:extLst>
              <c:ext xmlns:c16="http://schemas.microsoft.com/office/drawing/2014/chart" uri="{C3380CC4-5D6E-409C-BE32-E72D297353CC}">
                <c16:uniqueId val="{00000002-57E9-448B-A2FD-9143B797CB35}"/>
              </c:ext>
            </c:extLst>
          </c:dPt>
          <c:dPt>
            <c:idx val="4"/>
            <c:invertIfNegative val="0"/>
            <c:bubble3D val="0"/>
            <c:extLst>
              <c:ext xmlns:c16="http://schemas.microsoft.com/office/drawing/2014/chart" uri="{C3380CC4-5D6E-409C-BE32-E72D297353CC}">
                <c16:uniqueId val="{00000003-57E9-448B-A2FD-9143B797CB35}"/>
              </c:ext>
            </c:extLst>
          </c:dPt>
          <c:dPt>
            <c:idx val="5"/>
            <c:invertIfNegative val="0"/>
            <c:bubble3D val="0"/>
            <c:extLst>
              <c:ext xmlns:c16="http://schemas.microsoft.com/office/drawing/2014/chart" uri="{C3380CC4-5D6E-409C-BE32-E72D297353CC}">
                <c16:uniqueId val="{00000004-57E9-448B-A2FD-9143B797CB35}"/>
              </c:ext>
            </c:extLst>
          </c:dPt>
          <c:dPt>
            <c:idx val="6"/>
            <c:invertIfNegative val="0"/>
            <c:bubble3D val="0"/>
            <c:extLst>
              <c:ext xmlns:c16="http://schemas.microsoft.com/office/drawing/2014/chart" uri="{C3380CC4-5D6E-409C-BE32-E72D297353CC}">
                <c16:uniqueId val="{00000005-57E9-448B-A2FD-9143B797CB35}"/>
              </c:ext>
            </c:extLst>
          </c:dPt>
          <c:dPt>
            <c:idx val="8"/>
            <c:invertIfNegative val="0"/>
            <c:bubble3D val="0"/>
            <c:extLst>
              <c:ext xmlns:c16="http://schemas.microsoft.com/office/drawing/2014/chart" uri="{C3380CC4-5D6E-409C-BE32-E72D297353CC}">
                <c16:uniqueId val="{00000006-57E9-448B-A2FD-9143B797CB35}"/>
              </c:ext>
            </c:extLst>
          </c:dPt>
          <c:dPt>
            <c:idx val="9"/>
            <c:invertIfNegative val="0"/>
            <c:bubble3D val="0"/>
            <c:extLst>
              <c:ext xmlns:c16="http://schemas.microsoft.com/office/drawing/2014/chart" uri="{C3380CC4-5D6E-409C-BE32-E72D297353CC}">
                <c16:uniqueId val="{00000007-57E9-448B-A2FD-9143B797CB35}"/>
              </c:ext>
            </c:extLst>
          </c:dPt>
          <c:dPt>
            <c:idx val="10"/>
            <c:invertIfNegative val="0"/>
            <c:bubble3D val="0"/>
            <c:extLst>
              <c:ext xmlns:c16="http://schemas.microsoft.com/office/drawing/2014/chart" uri="{C3380CC4-5D6E-409C-BE32-E72D297353CC}">
                <c16:uniqueId val="{00000008-57E9-448B-A2FD-9143B797CB35}"/>
              </c:ext>
            </c:extLst>
          </c:dPt>
          <c:dPt>
            <c:idx val="11"/>
            <c:invertIfNegative val="0"/>
            <c:bubble3D val="0"/>
            <c:extLst>
              <c:ext xmlns:c16="http://schemas.microsoft.com/office/drawing/2014/chart" uri="{C3380CC4-5D6E-409C-BE32-E72D297353CC}">
                <c16:uniqueId val="{00000009-57E9-448B-A2FD-9143B797CB35}"/>
              </c:ext>
            </c:extLst>
          </c:dPt>
          <c:dPt>
            <c:idx val="12"/>
            <c:invertIfNegative val="0"/>
            <c:bubble3D val="0"/>
            <c:extLst>
              <c:ext xmlns:c16="http://schemas.microsoft.com/office/drawing/2014/chart" uri="{C3380CC4-5D6E-409C-BE32-E72D297353CC}">
                <c16:uniqueId val="{0000000A-57E9-448B-A2FD-9143B797CB35}"/>
              </c:ext>
            </c:extLst>
          </c:dPt>
          <c:dPt>
            <c:idx val="13"/>
            <c:invertIfNegative val="0"/>
            <c:bubble3D val="0"/>
            <c:extLst>
              <c:ext xmlns:c16="http://schemas.microsoft.com/office/drawing/2014/chart" uri="{C3380CC4-5D6E-409C-BE32-E72D297353CC}">
                <c16:uniqueId val="{0000000B-57E9-448B-A2FD-9143B797CB35}"/>
              </c:ext>
            </c:extLst>
          </c:dPt>
          <c:dPt>
            <c:idx val="14"/>
            <c:invertIfNegative val="0"/>
            <c:bubble3D val="0"/>
            <c:extLst>
              <c:ext xmlns:c16="http://schemas.microsoft.com/office/drawing/2014/chart" uri="{C3380CC4-5D6E-409C-BE32-E72D297353CC}">
                <c16:uniqueId val="{0000000C-57E9-448B-A2FD-9143B797CB35}"/>
              </c:ext>
            </c:extLst>
          </c:dPt>
          <c:dPt>
            <c:idx val="15"/>
            <c:invertIfNegative val="0"/>
            <c:bubble3D val="0"/>
            <c:spPr>
              <a:solidFill>
                <a:srgbClr val="595959"/>
              </a:solidFill>
            </c:spPr>
            <c:extLst>
              <c:ext xmlns:c16="http://schemas.microsoft.com/office/drawing/2014/chart" uri="{C3380CC4-5D6E-409C-BE32-E72D297353CC}">
                <c16:uniqueId val="{0000000E-57E9-448B-A2FD-9143B797CB35}"/>
              </c:ext>
            </c:extLst>
          </c:dPt>
          <c:dPt>
            <c:idx val="17"/>
            <c:invertIfNegative val="0"/>
            <c:bubble3D val="0"/>
            <c:extLst>
              <c:ext xmlns:c16="http://schemas.microsoft.com/office/drawing/2014/chart" uri="{C3380CC4-5D6E-409C-BE32-E72D297353CC}">
                <c16:uniqueId val="{0000000F-57E9-448B-A2FD-9143B797CB35}"/>
              </c:ext>
            </c:extLst>
          </c:dPt>
          <c:dPt>
            <c:idx val="19"/>
            <c:invertIfNegative val="0"/>
            <c:bubble3D val="0"/>
            <c:extLst>
              <c:ext xmlns:c16="http://schemas.microsoft.com/office/drawing/2014/chart" uri="{C3380CC4-5D6E-409C-BE32-E72D297353CC}">
                <c16:uniqueId val="{00000010-57E9-448B-A2FD-9143B797CB35}"/>
              </c:ext>
            </c:extLst>
          </c:dPt>
          <c:dPt>
            <c:idx val="20"/>
            <c:invertIfNegative val="0"/>
            <c:bubble3D val="0"/>
            <c:extLst>
              <c:ext xmlns:c16="http://schemas.microsoft.com/office/drawing/2014/chart" uri="{C3380CC4-5D6E-409C-BE32-E72D297353CC}">
                <c16:uniqueId val="{00000011-57E9-448B-A2FD-9143B797CB35}"/>
              </c:ext>
            </c:extLst>
          </c:dPt>
          <c:dPt>
            <c:idx val="21"/>
            <c:invertIfNegative val="0"/>
            <c:bubble3D val="0"/>
            <c:extLst>
              <c:ext xmlns:c16="http://schemas.microsoft.com/office/drawing/2014/chart" uri="{C3380CC4-5D6E-409C-BE32-E72D297353CC}">
                <c16:uniqueId val="{00000012-57E9-448B-A2FD-9143B797CB35}"/>
              </c:ext>
            </c:extLst>
          </c:dPt>
          <c:dPt>
            <c:idx val="22"/>
            <c:invertIfNegative val="0"/>
            <c:bubble3D val="0"/>
            <c:extLst>
              <c:ext xmlns:c16="http://schemas.microsoft.com/office/drawing/2014/chart" uri="{C3380CC4-5D6E-409C-BE32-E72D297353CC}">
                <c16:uniqueId val="{00000013-57E9-448B-A2FD-9143B797CB35}"/>
              </c:ext>
            </c:extLst>
          </c:dPt>
          <c:dPt>
            <c:idx val="23"/>
            <c:invertIfNegative val="0"/>
            <c:bubble3D val="0"/>
            <c:extLst>
              <c:ext xmlns:c16="http://schemas.microsoft.com/office/drawing/2014/chart" uri="{C3380CC4-5D6E-409C-BE32-E72D297353CC}">
                <c16:uniqueId val="{00000014-57E9-448B-A2FD-9143B797CB35}"/>
              </c:ext>
            </c:extLst>
          </c:dPt>
          <c:dPt>
            <c:idx val="24"/>
            <c:invertIfNegative val="0"/>
            <c:bubble3D val="0"/>
            <c:spPr>
              <a:solidFill>
                <a:srgbClr val="595959"/>
              </a:solidFill>
            </c:spPr>
            <c:extLst>
              <c:ext xmlns:c16="http://schemas.microsoft.com/office/drawing/2014/chart" uri="{C3380CC4-5D6E-409C-BE32-E72D297353CC}">
                <c16:uniqueId val="{00000016-57E9-448B-A2FD-9143B797CB35}"/>
              </c:ext>
            </c:extLst>
          </c:dPt>
          <c:dPt>
            <c:idx val="25"/>
            <c:invertIfNegative val="0"/>
            <c:bubble3D val="0"/>
            <c:extLst>
              <c:ext xmlns:c16="http://schemas.microsoft.com/office/drawing/2014/chart" uri="{C3380CC4-5D6E-409C-BE32-E72D297353CC}">
                <c16:uniqueId val="{00000017-57E9-448B-A2FD-9143B797CB35}"/>
              </c:ext>
            </c:extLst>
          </c:dPt>
          <c:dPt>
            <c:idx val="26"/>
            <c:invertIfNegative val="0"/>
            <c:bubble3D val="0"/>
            <c:extLst>
              <c:ext xmlns:c16="http://schemas.microsoft.com/office/drawing/2014/chart" uri="{C3380CC4-5D6E-409C-BE32-E72D297353CC}">
                <c16:uniqueId val="{00000018-57E9-448B-A2FD-9143B797CB35}"/>
              </c:ext>
            </c:extLst>
          </c:dPt>
          <c:dPt>
            <c:idx val="27"/>
            <c:invertIfNegative val="0"/>
            <c:bubble3D val="0"/>
            <c:extLst>
              <c:ext xmlns:c16="http://schemas.microsoft.com/office/drawing/2014/chart" uri="{C3380CC4-5D6E-409C-BE32-E72D297353CC}">
                <c16:uniqueId val="{00000019-57E9-448B-A2FD-9143B797CB35}"/>
              </c:ext>
            </c:extLst>
          </c:dPt>
          <c:dPt>
            <c:idx val="30"/>
            <c:invertIfNegative val="0"/>
            <c:bubble3D val="0"/>
            <c:extLst>
              <c:ext xmlns:c16="http://schemas.microsoft.com/office/drawing/2014/chart" uri="{C3380CC4-5D6E-409C-BE32-E72D297353CC}">
                <c16:uniqueId val="{0000001A-57E9-448B-A2FD-9143B797CB35}"/>
              </c:ext>
            </c:extLst>
          </c:dPt>
          <c:dPt>
            <c:idx val="32"/>
            <c:invertIfNegative val="0"/>
            <c:bubble3D val="0"/>
            <c:extLst>
              <c:ext xmlns:c16="http://schemas.microsoft.com/office/drawing/2014/chart" uri="{C3380CC4-5D6E-409C-BE32-E72D297353CC}">
                <c16:uniqueId val="{0000001B-57E9-448B-A2FD-9143B797CB35}"/>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E9-448B-A2FD-9143B797CB35}"/>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E9-448B-A2FD-9143B797CB35}"/>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E9-448B-A2FD-9143B797CB35}"/>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E9-448B-A2FD-9143B797CB3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E9-448B-A2FD-9143B797CB35}"/>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E9-448B-A2FD-9143B797CB3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E9-448B-A2FD-9143B797CB3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E9-448B-A2FD-9143B797CB3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E9-448B-A2FD-9143B797CB35}"/>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E9-448B-A2FD-9143B797CB3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E9-448B-A2FD-9143B797CB35}"/>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E9-448B-A2FD-9143B797CB35}"/>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E9-448B-A2FD-9143B797CB35}"/>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E9-448B-A2FD-9143B797CB35}"/>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E9-448B-A2FD-9143B797CB35}"/>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E9-448B-A2FD-9143B797CB35}"/>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E9-448B-A2FD-9143B797CB35}"/>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E9-448B-A2FD-9143B797CB35}"/>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E9-448B-A2FD-9143B797CB35}"/>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E9-448B-A2FD-9143B797CB3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7E9-448B-A2FD-9143B797CB3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7E9-448B-A2FD-9143B797CB3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7E9-448B-A2FD-9143B797CB35}"/>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7E9-448B-A2FD-9143B797CB3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'F72'!$A$7:$A$39</c:f>
              <c:strCache>
                <c:ptCount val="33"/>
                <c:pt idx="0">
                  <c:v>Tamaulipas</c:v>
                </c:pt>
                <c:pt idx="1">
                  <c:v>Chihuahua</c:v>
                </c:pt>
                <c:pt idx="2">
                  <c:v>Baja California</c:v>
                </c:pt>
                <c:pt idx="3">
                  <c:v>Coahuila</c:v>
                </c:pt>
                <c:pt idx="4">
                  <c:v>Querétaro</c:v>
                </c:pt>
                <c:pt idx="5">
                  <c:v>Hidalgo</c:v>
                </c:pt>
                <c:pt idx="6">
                  <c:v>Puebla</c:v>
                </c:pt>
                <c:pt idx="7">
                  <c:v>Tlaxcala</c:v>
                </c:pt>
                <c:pt idx="8">
                  <c:v>Tabasco</c:v>
                </c:pt>
                <c:pt idx="9">
                  <c:v>Veracruz</c:v>
                </c:pt>
                <c:pt idx="10">
                  <c:v>Morelos</c:v>
                </c:pt>
                <c:pt idx="11">
                  <c:v>Guanajuato</c:v>
                </c:pt>
                <c:pt idx="12">
                  <c:v>México</c:v>
                </c:pt>
                <c:pt idx="13">
                  <c:v>Chiapas</c:v>
                </c:pt>
                <c:pt idx="14">
                  <c:v>Aguascalientes</c:v>
                </c:pt>
                <c:pt idx="15">
                  <c:v>Nacional</c:v>
                </c:pt>
                <c:pt idx="16">
                  <c:v>Sonora</c:v>
                </c:pt>
                <c:pt idx="17">
                  <c:v>Zacatecas</c:v>
                </c:pt>
                <c:pt idx="18">
                  <c:v>San Luis Potosí</c:v>
                </c:pt>
                <c:pt idx="19">
                  <c:v>Colima</c:v>
                </c:pt>
                <c:pt idx="20">
                  <c:v>Sinaloa</c:v>
                </c:pt>
                <c:pt idx="21">
                  <c:v>Yucatán</c:v>
                </c:pt>
                <c:pt idx="22">
                  <c:v>Durango</c:v>
                </c:pt>
                <c:pt idx="23">
                  <c:v>Ciudad de México</c:v>
                </c:pt>
                <c:pt idx="24">
                  <c:v>Jalisco</c:v>
                </c:pt>
                <c:pt idx="25">
                  <c:v>Michoacán</c:v>
                </c:pt>
                <c:pt idx="26">
                  <c:v>Nayarit</c:v>
                </c:pt>
                <c:pt idx="27">
                  <c:v>Campeche</c:v>
                </c:pt>
                <c:pt idx="28">
                  <c:v>Oaxaca</c:v>
                </c:pt>
                <c:pt idx="29">
                  <c:v>Nuevo León</c:v>
                </c:pt>
                <c:pt idx="30">
                  <c:v>Guerrero</c:v>
                </c:pt>
                <c:pt idx="31">
                  <c:v>Baja California Sur</c:v>
                </c:pt>
                <c:pt idx="32">
                  <c:v>Quintana Roo</c:v>
                </c:pt>
              </c:strCache>
            </c:strRef>
          </c:cat>
          <c:val>
            <c:numRef>
              <c:f>'F72'!$B$7:$B$39</c:f>
              <c:numCache>
                <c:formatCode>0.00</c:formatCode>
                <c:ptCount val="33"/>
                <c:pt idx="0">
                  <c:v>19.313526089654399</c:v>
                </c:pt>
                <c:pt idx="1">
                  <c:v>20.704546280988701</c:v>
                </c:pt>
                <c:pt idx="2">
                  <c:v>21.368698678027101</c:v>
                </c:pt>
                <c:pt idx="3">
                  <c:v>21.4979761783936</c:v>
                </c:pt>
                <c:pt idx="4">
                  <c:v>21.5097249721771</c:v>
                </c:pt>
                <c:pt idx="5">
                  <c:v>21.697594698434902</c:v>
                </c:pt>
                <c:pt idx="6">
                  <c:v>21.734102433645401</c:v>
                </c:pt>
                <c:pt idx="7">
                  <c:v>21.7607498378202</c:v>
                </c:pt>
                <c:pt idx="8">
                  <c:v>21.8096721249001</c:v>
                </c:pt>
                <c:pt idx="9">
                  <c:v>21.953979012963</c:v>
                </c:pt>
                <c:pt idx="10">
                  <c:v>21.973157803491802</c:v>
                </c:pt>
                <c:pt idx="11">
                  <c:v>21.980032531726199</c:v>
                </c:pt>
                <c:pt idx="12">
                  <c:v>22.002809838982898</c:v>
                </c:pt>
                <c:pt idx="13">
                  <c:v>22.0114879517254</c:v>
                </c:pt>
                <c:pt idx="14">
                  <c:v>22.050356162676099</c:v>
                </c:pt>
                <c:pt idx="15">
                  <c:v>22.0854554598486</c:v>
                </c:pt>
                <c:pt idx="16">
                  <c:v>22.179850719601301</c:v>
                </c:pt>
                <c:pt idx="17">
                  <c:v>22.3543645657263</c:v>
                </c:pt>
                <c:pt idx="18">
                  <c:v>22.3546332619811</c:v>
                </c:pt>
                <c:pt idx="19">
                  <c:v>22.408856289750599</c:v>
                </c:pt>
                <c:pt idx="20">
                  <c:v>22.486901968925</c:v>
                </c:pt>
                <c:pt idx="21">
                  <c:v>22.538137094896701</c:v>
                </c:pt>
                <c:pt idx="22">
                  <c:v>22.5436426897197</c:v>
                </c:pt>
                <c:pt idx="23">
                  <c:v>22.5623144506019</c:v>
                </c:pt>
                <c:pt idx="24">
                  <c:v>22.6446760102667</c:v>
                </c:pt>
                <c:pt idx="25">
                  <c:v>22.741214491227499</c:v>
                </c:pt>
                <c:pt idx="26">
                  <c:v>22.7929319558726</c:v>
                </c:pt>
                <c:pt idx="27">
                  <c:v>22.9621972270998</c:v>
                </c:pt>
                <c:pt idx="28">
                  <c:v>22.987930394330998</c:v>
                </c:pt>
                <c:pt idx="29">
                  <c:v>23.3356038525496</c:v>
                </c:pt>
                <c:pt idx="30">
                  <c:v>23.364742110371701</c:v>
                </c:pt>
                <c:pt idx="31">
                  <c:v>23.453765088571402</c:v>
                </c:pt>
                <c:pt idx="32">
                  <c:v>23.6010526433327</c:v>
                </c:pt>
              </c:numCache>
            </c:numRef>
          </c:val>
          <c:extLst>
            <c:ext xmlns:c16="http://schemas.microsoft.com/office/drawing/2014/chart" uri="{C3380CC4-5D6E-409C-BE32-E72D297353CC}">
              <c16:uniqueId val="{0000001C-57E9-448B-A2FD-9143B797CB35}"/>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57E9-448B-A2FD-9143B797CB35}"/>
              </c:ext>
            </c:extLst>
          </c:dPt>
          <c:dPt>
            <c:idx val="2"/>
            <c:invertIfNegative val="0"/>
            <c:bubble3D val="0"/>
            <c:extLst>
              <c:ext xmlns:c16="http://schemas.microsoft.com/office/drawing/2014/chart" uri="{C3380CC4-5D6E-409C-BE32-E72D297353CC}">
                <c16:uniqueId val="{0000001E-57E9-448B-A2FD-9143B797CB35}"/>
              </c:ext>
            </c:extLst>
          </c:dPt>
          <c:dPt>
            <c:idx val="3"/>
            <c:invertIfNegative val="0"/>
            <c:bubble3D val="0"/>
            <c:extLst>
              <c:ext xmlns:c16="http://schemas.microsoft.com/office/drawing/2014/chart" uri="{C3380CC4-5D6E-409C-BE32-E72D297353CC}">
                <c16:uniqueId val="{0000001F-57E9-448B-A2FD-9143B797CB35}"/>
              </c:ext>
            </c:extLst>
          </c:dPt>
          <c:dPt>
            <c:idx val="4"/>
            <c:invertIfNegative val="0"/>
            <c:bubble3D val="0"/>
            <c:extLst>
              <c:ext xmlns:c16="http://schemas.microsoft.com/office/drawing/2014/chart" uri="{C3380CC4-5D6E-409C-BE32-E72D297353CC}">
                <c16:uniqueId val="{00000020-57E9-448B-A2FD-9143B797CB35}"/>
              </c:ext>
            </c:extLst>
          </c:dPt>
          <c:dPt>
            <c:idx val="5"/>
            <c:invertIfNegative val="0"/>
            <c:bubble3D val="0"/>
            <c:extLst>
              <c:ext xmlns:c16="http://schemas.microsoft.com/office/drawing/2014/chart" uri="{C3380CC4-5D6E-409C-BE32-E72D297353CC}">
                <c16:uniqueId val="{00000021-57E9-448B-A2FD-9143B797CB35}"/>
              </c:ext>
            </c:extLst>
          </c:dPt>
          <c:dPt>
            <c:idx val="6"/>
            <c:invertIfNegative val="0"/>
            <c:bubble3D val="0"/>
            <c:extLst>
              <c:ext xmlns:c16="http://schemas.microsoft.com/office/drawing/2014/chart" uri="{C3380CC4-5D6E-409C-BE32-E72D297353CC}">
                <c16:uniqueId val="{00000022-57E9-448B-A2FD-9143B797CB35}"/>
              </c:ext>
            </c:extLst>
          </c:dPt>
          <c:dPt>
            <c:idx val="8"/>
            <c:invertIfNegative val="0"/>
            <c:bubble3D val="0"/>
            <c:extLst>
              <c:ext xmlns:c16="http://schemas.microsoft.com/office/drawing/2014/chart" uri="{C3380CC4-5D6E-409C-BE32-E72D297353CC}">
                <c16:uniqueId val="{00000023-57E9-448B-A2FD-9143B797CB35}"/>
              </c:ext>
            </c:extLst>
          </c:dPt>
          <c:dPt>
            <c:idx val="9"/>
            <c:invertIfNegative val="0"/>
            <c:bubble3D val="0"/>
            <c:extLst>
              <c:ext xmlns:c16="http://schemas.microsoft.com/office/drawing/2014/chart" uri="{C3380CC4-5D6E-409C-BE32-E72D297353CC}">
                <c16:uniqueId val="{00000024-57E9-448B-A2FD-9143B797CB35}"/>
              </c:ext>
            </c:extLst>
          </c:dPt>
          <c:dPt>
            <c:idx val="10"/>
            <c:invertIfNegative val="0"/>
            <c:bubble3D val="0"/>
            <c:extLst>
              <c:ext xmlns:c16="http://schemas.microsoft.com/office/drawing/2014/chart" uri="{C3380CC4-5D6E-409C-BE32-E72D297353CC}">
                <c16:uniqueId val="{00000025-57E9-448B-A2FD-9143B797CB35}"/>
              </c:ext>
            </c:extLst>
          </c:dPt>
          <c:dPt>
            <c:idx val="11"/>
            <c:invertIfNegative val="0"/>
            <c:bubble3D val="0"/>
            <c:extLst>
              <c:ext xmlns:c16="http://schemas.microsoft.com/office/drawing/2014/chart" uri="{C3380CC4-5D6E-409C-BE32-E72D297353CC}">
                <c16:uniqueId val="{00000026-57E9-448B-A2FD-9143B797CB35}"/>
              </c:ext>
            </c:extLst>
          </c:dPt>
          <c:dPt>
            <c:idx val="12"/>
            <c:invertIfNegative val="0"/>
            <c:bubble3D val="0"/>
            <c:extLst>
              <c:ext xmlns:c16="http://schemas.microsoft.com/office/drawing/2014/chart" uri="{C3380CC4-5D6E-409C-BE32-E72D297353CC}">
                <c16:uniqueId val="{00000027-57E9-448B-A2FD-9143B797CB35}"/>
              </c:ext>
            </c:extLst>
          </c:dPt>
          <c:dPt>
            <c:idx val="13"/>
            <c:invertIfNegative val="0"/>
            <c:bubble3D val="0"/>
            <c:extLst>
              <c:ext xmlns:c16="http://schemas.microsoft.com/office/drawing/2014/chart" uri="{C3380CC4-5D6E-409C-BE32-E72D297353CC}">
                <c16:uniqueId val="{00000028-57E9-448B-A2FD-9143B797CB35}"/>
              </c:ext>
            </c:extLst>
          </c:dPt>
          <c:dPt>
            <c:idx val="14"/>
            <c:invertIfNegative val="0"/>
            <c:bubble3D val="0"/>
            <c:extLst>
              <c:ext xmlns:c16="http://schemas.microsoft.com/office/drawing/2014/chart" uri="{C3380CC4-5D6E-409C-BE32-E72D297353CC}">
                <c16:uniqueId val="{00000029-57E9-448B-A2FD-9143B797CB35}"/>
              </c:ext>
            </c:extLst>
          </c:dPt>
          <c:dPt>
            <c:idx val="15"/>
            <c:invertIfNegative val="0"/>
            <c:bubble3D val="0"/>
            <c:spPr>
              <a:solidFill>
                <a:srgbClr val="FFC000"/>
              </a:solidFill>
            </c:spPr>
            <c:extLst>
              <c:ext xmlns:c16="http://schemas.microsoft.com/office/drawing/2014/chart" uri="{C3380CC4-5D6E-409C-BE32-E72D297353CC}">
                <c16:uniqueId val="{0000002B-57E9-448B-A2FD-9143B797CB35}"/>
              </c:ext>
            </c:extLst>
          </c:dPt>
          <c:dPt>
            <c:idx val="17"/>
            <c:invertIfNegative val="0"/>
            <c:bubble3D val="0"/>
            <c:extLst>
              <c:ext xmlns:c16="http://schemas.microsoft.com/office/drawing/2014/chart" uri="{C3380CC4-5D6E-409C-BE32-E72D297353CC}">
                <c16:uniqueId val="{0000002C-57E9-448B-A2FD-9143B797CB35}"/>
              </c:ext>
            </c:extLst>
          </c:dPt>
          <c:dPt>
            <c:idx val="19"/>
            <c:invertIfNegative val="0"/>
            <c:bubble3D val="0"/>
            <c:extLst>
              <c:ext xmlns:c16="http://schemas.microsoft.com/office/drawing/2014/chart" uri="{C3380CC4-5D6E-409C-BE32-E72D297353CC}">
                <c16:uniqueId val="{0000002D-57E9-448B-A2FD-9143B797CB35}"/>
              </c:ext>
            </c:extLst>
          </c:dPt>
          <c:dPt>
            <c:idx val="20"/>
            <c:invertIfNegative val="0"/>
            <c:bubble3D val="0"/>
            <c:extLst>
              <c:ext xmlns:c16="http://schemas.microsoft.com/office/drawing/2014/chart" uri="{C3380CC4-5D6E-409C-BE32-E72D297353CC}">
                <c16:uniqueId val="{0000002E-57E9-448B-A2FD-9143B797CB35}"/>
              </c:ext>
            </c:extLst>
          </c:dPt>
          <c:dPt>
            <c:idx val="21"/>
            <c:invertIfNegative val="0"/>
            <c:bubble3D val="0"/>
            <c:extLst>
              <c:ext xmlns:c16="http://schemas.microsoft.com/office/drawing/2014/chart" uri="{C3380CC4-5D6E-409C-BE32-E72D297353CC}">
                <c16:uniqueId val="{0000002F-57E9-448B-A2FD-9143B797CB35}"/>
              </c:ext>
            </c:extLst>
          </c:dPt>
          <c:dPt>
            <c:idx val="22"/>
            <c:invertIfNegative val="0"/>
            <c:bubble3D val="0"/>
            <c:extLst>
              <c:ext xmlns:c16="http://schemas.microsoft.com/office/drawing/2014/chart" uri="{C3380CC4-5D6E-409C-BE32-E72D297353CC}">
                <c16:uniqueId val="{00000030-57E9-448B-A2FD-9143B797CB35}"/>
              </c:ext>
            </c:extLst>
          </c:dPt>
          <c:dPt>
            <c:idx val="23"/>
            <c:invertIfNegative val="0"/>
            <c:bubble3D val="0"/>
            <c:extLst>
              <c:ext xmlns:c16="http://schemas.microsoft.com/office/drawing/2014/chart" uri="{C3380CC4-5D6E-409C-BE32-E72D297353CC}">
                <c16:uniqueId val="{00000031-57E9-448B-A2FD-9143B797CB35}"/>
              </c:ext>
            </c:extLst>
          </c:dPt>
          <c:dPt>
            <c:idx val="24"/>
            <c:invertIfNegative val="0"/>
            <c:bubble3D val="0"/>
            <c:spPr>
              <a:solidFill>
                <a:srgbClr val="FFC000"/>
              </a:solidFill>
            </c:spPr>
            <c:extLst>
              <c:ext xmlns:c16="http://schemas.microsoft.com/office/drawing/2014/chart" uri="{C3380CC4-5D6E-409C-BE32-E72D297353CC}">
                <c16:uniqueId val="{00000033-57E9-448B-A2FD-9143B797CB35}"/>
              </c:ext>
            </c:extLst>
          </c:dPt>
          <c:dPt>
            <c:idx val="25"/>
            <c:invertIfNegative val="0"/>
            <c:bubble3D val="0"/>
            <c:extLst>
              <c:ext xmlns:c16="http://schemas.microsoft.com/office/drawing/2014/chart" uri="{C3380CC4-5D6E-409C-BE32-E72D297353CC}">
                <c16:uniqueId val="{00000034-57E9-448B-A2FD-9143B797CB35}"/>
              </c:ext>
            </c:extLst>
          </c:dPt>
          <c:dPt>
            <c:idx val="26"/>
            <c:invertIfNegative val="0"/>
            <c:bubble3D val="0"/>
            <c:extLst>
              <c:ext xmlns:c16="http://schemas.microsoft.com/office/drawing/2014/chart" uri="{C3380CC4-5D6E-409C-BE32-E72D297353CC}">
                <c16:uniqueId val="{00000035-57E9-448B-A2FD-9143B797CB35}"/>
              </c:ext>
            </c:extLst>
          </c:dPt>
          <c:dPt>
            <c:idx val="27"/>
            <c:invertIfNegative val="0"/>
            <c:bubble3D val="0"/>
            <c:extLst>
              <c:ext xmlns:c16="http://schemas.microsoft.com/office/drawing/2014/chart" uri="{C3380CC4-5D6E-409C-BE32-E72D297353CC}">
                <c16:uniqueId val="{00000036-57E9-448B-A2FD-9143B797CB35}"/>
              </c:ext>
            </c:extLst>
          </c:dPt>
          <c:dPt>
            <c:idx val="30"/>
            <c:invertIfNegative val="0"/>
            <c:bubble3D val="0"/>
            <c:extLst>
              <c:ext xmlns:c16="http://schemas.microsoft.com/office/drawing/2014/chart" uri="{C3380CC4-5D6E-409C-BE32-E72D297353CC}">
                <c16:uniqueId val="{00000037-57E9-448B-A2FD-9143B797CB35}"/>
              </c:ext>
            </c:extLst>
          </c:dPt>
          <c:dPt>
            <c:idx val="31"/>
            <c:invertIfNegative val="0"/>
            <c:bubble3D val="0"/>
            <c:extLst>
              <c:ext xmlns:c16="http://schemas.microsoft.com/office/drawing/2014/chart" uri="{C3380CC4-5D6E-409C-BE32-E72D297353CC}">
                <c16:uniqueId val="{00000038-57E9-448B-A2FD-9143B797CB35}"/>
              </c:ext>
            </c:extLst>
          </c:dPt>
          <c:dPt>
            <c:idx val="32"/>
            <c:invertIfNegative val="0"/>
            <c:bubble3D val="0"/>
            <c:extLst>
              <c:ext xmlns:c16="http://schemas.microsoft.com/office/drawing/2014/chart" uri="{C3380CC4-5D6E-409C-BE32-E72D297353CC}">
                <c16:uniqueId val="{00000039-57E9-448B-A2FD-9143B797CB35}"/>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7E9-448B-A2FD-9143B797CB35}"/>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7E9-448B-A2FD-9143B797CB35}"/>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7E9-448B-A2FD-9143B797CB35}"/>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7E9-448B-A2FD-9143B797CB3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7E9-448B-A2FD-9143B797CB35}"/>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7E9-448B-A2FD-9143B797CB35}"/>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7E9-448B-A2FD-9143B797CB35}"/>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7E9-448B-A2FD-9143B797CB35}"/>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7E9-448B-A2FD-9143B797CB35}"/>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7E9-448B-A2FD-9143B797CB3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7E9-448B-A2FD-9143B797CB35}"/>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7E9-448B-A2FD-9143B797CB35}"/>
                </c:ext>
              </c:extLst>
            </c:dLbl>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7E9-448B-A2FD-9143B797CB35}"/>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7E9-448B-A2FD-9143B797CB35}"/>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7E9-448B-A2FD-9143B797CB35}"/>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7E9-448B-A2FD-9143B797CB35}"/>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7E9-448B-A2FD-9143B797CB35}"/>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7E9-448B-A2FD-9143B797CB35}"/>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7E9-448B-A2FD-9143B797CB35}"/>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7E9-448B-A2FD-9143B797CB3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7E9-448B-A2FD-9143B797CB3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7E9-448B-A2FD-9143B797CB3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7E9-448B-A2FD-9143B797CB35}"/>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7E9-448B-A2FD-9143B797CB3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'F72'!$A$7:$A$39</c:f>
              <c:strCache>
                <c:ptCount val="33"/>
                <c:pt idx="0">
                  <c:v>Tamaulipas</c:v>
                </c:pt>
                <c:pt idx="1">
                  <c:v>Chihuahua</c:v>
                </c:pt>
                <c:pt idx="2">
                  <c:v>Baja California</c:v>
                </c:pt>
                <c:pt idx="3">
                  <c:v>Coahuila</c:v>
                </c:pt>
                <c:pt idx="4">
                  <c:v>Querétaro</c:v>
                </c:pt>
                <c:pt idx="5">
                  <c:v>Hidalgo</c:v>
                </c:pt>
                <c:pt idx="6">
                  <c:v>Puebla</c:v>
                </c:pt>
                <c:pt idx="7">
                  <c:v>Tlaxcala</c:v>
                </c:pt>
                <c:pt idx="8">
                  <c:v>Tabasco</c:v>
                </c:pt>
                <c:pt idx="9">
                  <c:v>Veracruz</c:v>
                </c:pt>
                <c:pt idx="10">
                  <c:v>Morelos</c:v>
                </c:pt>
                <c:pt idx="11">
                  <c:v>Guanajuato</c:v>
                </c:pt>
                <c:pt idx="12">
                  <c:v>México</c:v>
                </c:pt>
                <c:pt idx="13">
                  <c:v>Chiapas</c:v>
                </c:pt>
                <c:pt idx="14">
                  <c:v>Aguascalientes</c:v>
                </c:pt>
                <c:pt idx="15">
                  <c:v>Nacional</c:v>
                </c:pt>
                <c:pt idx="16">
                  <c:v>Sonora</c:v>
                </c:pt>
                <c:pt idx="17">
                  <c:v>Zacatecas</c:v>
                </c:pt>
                <c:pt idx="18">
                  <c:v>San Luis Potosí</c:v>
                </c:pt>
                <c:pt idx="19">
                  <c:v>Colima</c:v>
                </c:pt>
                <c:pt idx="20">
                  <c:v>Sinaloa</c:v>
                </c:pt>
                <c:pt idx="21">
                  <c:v>Yucatán</c:v>
                </c:pt>
                <c:pt idx="22">
                  <c:v>Durango</c:v>
                </c:pt>
                <c:pt idx="23">
                  <c:v>Ciudad de México</c:v>
                </c:pt>
                <c:pt idx="24">
                  <c:v>Jalisco</c:v>
                </c:pt>
                <c:pt idx="25">
                  <c:v>Michoacán</c:v>
                </c:pt>
                <c:pt idx="26">
                  <c:v>Nayarit</c:v>
                </c:pt>
                <c:pt idx="27">
                  <c:v>Campeche</c:v>
                </c:pt>
                <c:pt idx="28">
                  <c:v>Oaxaca</c:v>
                </c:pt>
                <c:pt idx="29">
                  <c:v>Nuevo León</c:v>
                </c:pt>
                <c:pt idx="30">
                  <c:v>Guerrero</c:v>
                </c:pt>
                <c:pt idx="31">
                  <c:v>Baja California Sur</c:v>
                </c:pt>
                <c:pt idx="32">
                  <c:v>Quintana Roo</c:v>
                </c:pt>
              </c:strCache>
            </c:strRef>
          </c:cat>
          <c:val>
            <c:numRef>
              <c:f>'F72'!$C$7:$C$39</c:f>
              <c:numCache>
                <c:formatCode>0.00</c:formatCode>
                <c:ptCount val="33"/>
                <c:pt idx="0">
                  <c:v>21.8274727875209</c:v>
                </c:pt>
                <c:pt idx="1">
                  <c:v>22.6790580836442</c:v>
                </c:pt>
                <c:pt idx="2">
                  <c:v>23.8805117396928</c:v>
                </c:pt>
                <c:pt idx="3">
                  <c:v>24.470433789487</c:v>
                </c:pt>
                <c:pt idx="4">
                  <c:v>23.5551166967415</c:v>
                </c:pt>
                <c:pt idx="5">
                  <c:v>23.848204397263999</c:v>
                </c:pt>
                <c:pt idx="6">
                  <c:v>23.932961913714198</c:v>
                </c:pt>
                <c:pt idx="7">
                  <c:v>23.9956637649287</c:v>
                </c:pt>
                <c:pt idx="8">
                  <c:v>23.8118194776583</c:v>
                </c:pt>
                <c:pt idx="9">
                  <c:v>23.888468123703099</c:v>
                </c:pt>
                <c:pt idx="10">
                  <c:v>23.938180933231202</c:v>
                </c:pt>
                <c:pt idx="11">
                  <c:v>24.3547339382344</c:v>
                </c:pt>
                <c:pt idx="12">
                  <c:v>24.207447478844799</c:v>
                </c:pt>
                <c:pt idx="13">
                  <c:v>23.951310487947801</c:v>
                </c:pt>
                <c:pt idx="14">
                  <c:v>24.303533902904402</c:v>
                </c:pt>
                <c:pt idx="15">
                  <c:v>24.3318139821702</c:v>
                </c:pt>
                <c:pt idx="16">
                  <c:v>25.2940624309085</c:v>
                </c:pt>
                <c:pt idx="17">
                  <c:v>24.4015332953363</c:v>
                </c:pt>
                <c:pt idx="18">
                  <c:v>24.534085148162902</c:v>
                </c:pt>
                <c:pt idx="19">
                  <c:v>24.689359070740601</c:v>
                </c:pt>
                <c:pt idx="20">
                  <c:v>24.811343047680399</c:v>
                </c:pt>
                <c:pt idx="21">
                  <c:v>24.472762902221302</c:v>
                </c:pt>
                <c:pt idx="22">
                  <c:v>25.280170713197201</c:v>
                </c:pt>
                <c:pt idx="23">
                  <c:v>24.812993338302</c:v>
                </c:pt>
                <c:pt idx="24">
                  <c:v>24.992132944646499</c:v>
                </c:pt>
                <c:pt idx="25">
                  <c:v>24.841835045163499</c:v>
                </c:pt>
                <c:pt idx="26">
                  <c:v>25.183870385405299</c:v>
                </c:pt>
                <c:pt idx="27">
                  <c:v>24.498715861074299</c:v>
                </c:pt>
                <c:pt idx="28">
                  <c:v>24.846529647155901</c:v>
                </c:pt>
                <c:pt idx="29">
                  <c:v>25.476829698854701</c:v>
                </c:pt>
                <c:pt idx="30">
                  <c:v>25.016664402360199</c:v>
                </c:pt>
                <c:pt idx="31">
                  <c:v>25.4729060047875</c:v>
                </c:pt>
                <c:pt idx="32">
                  <c:v>24.8825444720927</c:v>
                </c:pt>
              </c:numCache>
            </c:numRef>
          </c:val>
          <c:extLst>
            <c:ext xmlns:c16="http://schemas.microsoft.com/office/drawing/2014/chart" uri="{C3380CC4-5D6E-409C-BE32-E72D297353CC}">
              <c16:uniqueId val="{0000003A-57E9-448B-A2FD-9143B797CB35}"/>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57E9-448B-A2FD-9143B797CB35}"/>
              </c:ext>
            </c:extLst>
          </c:dPt>
          <c:dPt>
            <c:idx val="2"/>
            <c:invertIfNegative val="0"/>
            <c:bubble3D val="0"/>
            <c:extLst>
              <c:ext xmlns:c16="http://schemas.microsoft.com/office/drawing/2014/chart" uri="{C3380CC4-5D6E-409C-BE32-E72D297353CC}">
                <c16:uniqueId val="{0000003C-57E9-448B-A2FD-9143B797CB35}"/>
              </c:ext>
            </c:extLst>
          </c:dPt>
          <c:dPt>
            <c:idx val="3"/>
            <c:invertIfNegative val="0"/>
            <c:bubble3D val="0"/>
            <c:extLst>
              <c:ext xmlns:c16="http://schemas.microsoft.com/office/drawing/2014/chart" uri="{C3380CC4-5D6E-409C-BE32-E72D297353CC}">
                <c16:uniqueId val="{0000003D-57E9-448B-A2FD-9143B797CB35}"/>
              </c:ext>
            </c:extLst>
          </c:dPt>
          <c:dPt>
            <c:idx val="4"/>
            <c:invertIfNegative val="0"/>
            <c:bubble3D val="0"/>
            <c:extLst>
              <c:ext xmlns:c16="http://schemas.microsoft.com/office/drawing/2014/chart" uri="{C3380CC4-5D6E-409C-BE32-E72D297353CC}">
                <c16:uniqueId val="{0000003E-57E9-448B-A2FD-9143B797CB35}"/>
              </c:ext>
            </c:extLst>
          </c:dPt>
          <c:dPt>
            <c:idx val="5"/>
            <c:invertIfNegative val="0"/>
            <c:bubble3D val="0"/>
            <c:extLst>
              <c:ext xmlns:c16="http://schemas.microsoft.com/office/drawing/2014/chart" uri="{C3380CC4-5D6E-409C-BE32-E72D297353CC}">
                <c16:uniqueId val="{0000003F-57E9-448B-A2FD-9143B797CB35}"/>
              </c:ext>
            </c:extLst>
          </c:dPt>
          <c:dPt>
            <c:idx val="6"/>
            <c:invertIfNegative val="0"/>
            <c:bubble3D val="0"/>
            <c:extLst>
              <c:ext xmlns:c16="http://schemas.microsoft.com/office/drawing/2014/chart" uri="{C3380CC4-5D6E-409C-BE32-E72D297353CC}">
                <c16:uniqueId val="{00000040-57E9-448B-A2FD-9143B797CB35}"/>
              </c:ext>
            </c:extLst>
          </c:dPt>
          <c:dPt>
            <c:idx val="8"/>
            <c:invertIfNegative val="0"/>
            <c:bubble3D val="0"/>
            <c:extLst>
              <c:ext xmlns:c16="http://schemas.microsoft.com/office/drawing/2014/chart" uri="{C3380CC4-5D6E-409C-BE32-E72D297353CC}">
                <c16:uniqueId val="{00000041-57E9-448B-A2FD-9143B797CB35}"/>
              </c:ext>
            </c:extLst>
          </c:dPt>
          <c:dPt>
            <c:idx val="9"/>
            <c:invertIfNegative val="0"/>
            <c:bubble3D val="0"/>
            <c:extLst>
              <c:ext xmlns:c16="http://schemas.microsoft.com/office/drawing/2014/chart" uri="{C3380CC4-5D6E-409C-BE32-E72D297353CC}">
                <c16:uniqueId val="{00000042-57E9-448B-A2FD-9143B797CB35}"/>
              </c:ext>
            </c:extLst>
          </c:dPt>
          <c:dPt>
            <c:idx val="10"/>
            <c:invertIfNegative val="0"/>
            <c:bubble3D val="0"/>
            <c:extLst>
              <c:ext xmlns:c16="http://schemas.microsoft.com/office/drawing/2014/chart" uri="{C3380CC4-5D6E-409C-BE32-E72D297353CC}">
                <c16:uniqueId val="{00000043-57E9-448B-A2FD-9143B797CB35}"/>
              </c:ext>
            </c:extLst>
          </c:dPt>
          <c:dPt>
            <c:idx val="11"/>
            <c:invertIfNegative val="0"/>
            <c:bubble3D val="0"/>
            <c:extLst>
              <c:ext xmlns:c16="http://schemas.microsoft.com/office/drawing/2014/chart" uri="{C3380CC4-5D6E-409C-BE32-E72D297353CC}">
                <c16:uniqueId val="{00000044-57E9-448B-A2FD-9143B797CB35}"/>
              </c:ext>
            </c:extLst>
          </c:dPt>
          <c:dPt>
            <c:idx val="12"/>
            <c:invertIfNegative val="0"/>
            <c:bubble3D val="0"/>
            <c:extLst>
              <c:ext xmlns:c16="http://schemas.microsoft.com/office/drawing/2014/chart" uri="{C3380CC4-5D6E-409C-BE32-E72D297353CC}">
                <c16:uniqueId val="{00000045-57E9-448B-A2FD-9143B797CB35}"/>
              </c:ext>
            </c:extLst>
          </c:dPt>
          <c:dPt>
            <c:idx val="13"/>
            <c:invertIfNegative val="0"/>
            <c:bubble3D val="0"/>
            <c:extLst>
              <c:ext xmlns:c16="http://schemas.microsoft.com/office/drawing/2014/chart" uri="{C3380CC4-5D6E-409C-BE32-E72D297353CC}">
                <c16:uniqueId val="{00000046-57E9-448B-A2FD-9143B797CB35}"/>
              </c:ext>
            </c:extLst>
          </c:dPt>
          <c:dPt>
            <c:idx val="14"/>
            <c:invertIfNegative val="0"/>
            <c:bubble3D val="0"/>
            <c:extLst>
              <c:ext xmlns:c16="http://schemas.microsoft.com/office/drawing/2014/chart" uri="{C3380CC4-5D6E-409C-BE32-E72D297353CC}">
                <c16:uniqueId val="{00000047-57E9-448B-A2FD-9143B797CB35}"/>
              </c:ext>
            </c:extLst>
          </c:dPt>
          <c:dPt>
            <c:idx val="15"/>
            <c:invertIfNegative val="0"/>
            <c:bubble3D val="0"/>
            <c:spPr>
              <a:solidFill>
                <a:srgbClr val="C55A11"/>
              </a:solidFill>
            </c:spPr>
            <c:extLst>
              <c:ext xmlns:c16="http://schemas.microsoft.com/office/drawing/2014/chart" uri="{C3380CC4-5D6E-409C-BE32-E72D297353CC}">
                <c16:uniqueId val="{00000049-57E9-448B-A2FD-9143B797CB35}"/>
              </c:ext>
            </c:extLst>
          </c:dPt>
          <c:dPt>
            <c:idx val="17"/>
            <c:invertIfNegative val="0"/>
            <c:bubble3D val="0"/>
            <c:extLst>
              <c:ext xmlns:c16="http://schemas.microsoft.com/office/drawing/2014/chart" uri="{C3380CC4-5D6E-409C-BE32-E72D297353CC}">
                <c16:uniqueId val="{0000004A-57E9-448B-A2FD-9143B797CB35}"/>
              </c:ext>
            </c:extLst>
          </c:dPt>
          <c:dPt>
            <c:idx val="19"/>
            <c:invertIfNegative val="0"/>
            <c:bubble3D val="0"/>
            <c:extLst>
              <c:ext xmlns:c16="http://schemas.microsoft.com/office/drawing/2014/chart" uri="{C3380CC4-5D6E-409C-BE32-E72D297353CC}">
                <c16:uniqueId val="{0000004B-57E9-448B-A2FD-9143B797CB35}"/>
              </c:ext>
            </c:extLst>
          </c:dPt>
          <c:dPt>
            <c:idx val="20"/>
            <c:invertIfNegative val="0"/>
            <c:bubble3D val="0"/>
            <c:extLst>
              <c:ext xmlns:c16="http://schemas.microsoft.com/office/drawing/2014/chart" uri="{C3380CC4-5D6E-409C-BE32-E72D297353CC}">
                <c16:uniqueId val="{0000004C-57E9-448B-A2FD-9143B797CB35}"/>
              </c:ext>
            </c:extLst>
          </c:dPt>
          <c:dPt>
            <c:idx val="21"/>
            <c:invertIfNegative val="0"/>
            <c:bubble3D val="0"/>
            <c:extLst>
              <c:ext xmlns:c16="http://schemas.microsoft.com/office/drawing/2014/chart" uri="{C3380CC4-5D6E-409C-BE32-E72D297353CC}">
                <c16:uniqueId val="{0000004D-57E9-448B-A2FD-9143B797CB35}"/>
              </c:ext>
            </c:extLst>
          </c:dPt>
          <c:dPt>
            <c:idx val="22"/>
            <c:invertIfNegative val="0"/>
            <c:bubble3D val="0"/>
            <c:extLst>
              <c:ext xmlns:c16="http://schemas.microsoft.com/office/drawing/2014/chart" uri="{C3380CC4-5D6E-409C-BE32-E72D297353CC}">
                <c16:uniqueId val="{0000004E-57E9-448B-A2FD-9143B797CB35}"/>
              </c:ext>
            </c:extLst>
          </c:dPt>
          <c:dPt>
            <c:idx val="23"/>
            <c:invertIfNegative val="0"/>
            <c:bubble3D val="0"/>
            <c:extLst>
              <c:ext xmlns:c16="http://schemas.microsoft.com/office/drawing/2014/chart" uri="{C3380CC4-5D6E-409C-BE32-E72D297353CC}">
                <c16:uniqueId val="{0000004F-57E9-448B-A2FD-9143B797CB35}"/>
              </c:ext>
            </c:extLst>
          </c:dPt>
          <c:dPt>
            <c:idx val="24"/>
            <c:invertIfNegative val="0"/>
            <c:bubble3D val="0"/>
            <c:spPr>
              <a:solidFill>
                <a:srgbClr val="C55A11"/>
              </a:solidFill>
            </c:spPr>
            <c:extLst>
              <c:ext xmlns:c16="http://schemas.microsoft.com/office/drawing/2014/chart" uri="{C3380CC4-5D6E-409C-BE32-E72D297353CC}">
                <c16:uniqueId val="{00000051-57E9-448B-A2FD-9143B797CB35}"/>
              </c:ext>
            </c:extLst>
          </c:dPt>
          <c:dPt>
            <c:idx val="25"/>
            <c:invertIfNegative val="0"/>
            <c:bubble3D val="0"/>
            <c:extLst>
              <c:ext xmlns:c16="http://schemas.microsoft.com/office/drawing/2014/chart" uri="{C3380CC4-5D6E-409C-BE32-E72D297353CC}">
                <c16:uniqueId val="{00000052-57E9-448B-A2FD-9143B797CB35}"/>
              </c:ext>
            </c:extLst>
          </c:dPt>
          <c:dPt>
            <c:idx val="26"/>
            <c:invertIfNegative val="0"/>
            <c:bubble3D val="0"/>
            <c:extLst>
              <c:ext xmlns:c16="http://schemas.microsoft.com/office/drawing/2014/chart" uri="{C3380CC4-5D6E-409C-BE32-E72D297353CC}">
                <c16:uniqueId val="{00000053-57E9-448B-A2FD-9143B797CB35}"/>
              </c:ext>
            </c:extLst>
          </c:dPt>
          <c:dPt>
            <c:idx val="27"/>
            <c:invertIfNegative val="0"/>
            <c:bubble3D val="0"/>
            <c:extLst>
              <c:ext xmlns:c16="http://schemas.microsoft.com/office/drawing/2014/chart" uri="{C3380CC4-5D6E-409C-BE32-E72D297353CC}">
                <c16:uniqueId val="{00000054-57E9-448B-A2FD-9143B797CB35}"/>
              </c:ext>
            </c:extLst>
          </c:dPt>
          <c:dPt>
            <c:idx val="30"/>
            <c:invertIfNegative val="0"/>
            <c:bubble3D val="0"/>
            <c:extLst>
              <c:ext xmlns:c16="http://schemas.microsoft.com/office/drawing/2014/chart" uri="{C3380CC4-5D6E-409C-BE32-E72D297353CC}">
                <c16:uniqueId val="{00000055-57E9-448B-A2FD-9143B797CB35}"/>
              </c:ext>
            </c:extLst>
          </c:dPt>
          <c:dPt>
            <c:idx val="32"/>
            <c:invertIfNegative val="0"/>
            <c:bubble3D val="0"/>
            <c:extLst>
              <c:ext xmlns:c16="http://schemas.microsoft.com/office/drawing/2014/chart" uri="{C3380CC4-5D6E-409C-BE32-E72D297353CC}">
                <c16:uniqueId val="{00000056-57E9-448B-A2FD-9143B797CB35}"/>
              </c:ext>
            </c:extLst>
          </c:dPt>
          <c:dLbls>
            <c:dLbl>
              <c:idx val="15"/>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9-57E9-448B-A2FD-9143B797CB35}"/>
                </c:ext>
              </c:extLst>
            </c:dLbl>
            <c:dLbl>
              <c:idx val="2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1-57E9-448B-A2FD-9143B797CB3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'F72'!$A$7:$A$39</c:f>
              <c:strCache>
                <c:ptCount val="33"/>
                <c:pt idx="0">
                  <c:v>Tamaulipas</c:v>
                </c:pt>
                <c:pt idx="1">
                  <c:v>Chihuahua</c:v>
                </c:pt>
                <c:pt idx="2">
                  <c:v>Baja California</c:v>
                </c:pt>
                <c:pt idx="3">
                  <c:v>Coahuila</c:v>
                </c:pt>
                <c:pt idx="4">
                  <c:v>Querétaro</c:v>
                </c:pt>
                <c:pt idx="5">
                  <c:v>Hidalgo</c:v>
                </c:pt>
                <c:pt idx="6">
                  <c:v>Puebla</c:v>
                </c:pt>
                <c:pt idx="7">
                  <c:v>Tlaxcala</c:v>
                </c:pt>
                <c:pt idx="8">
                  <c:v>Tabasco</c:v>
                </c:pt>
                <c:pt idx="9">
                  <c:v>Veracruz</c:v>
                </c:pt>
                <c:pt idx="10">
                  <c:v>Morelos</c:v>
                </c:pt>
                <c:pt idx="11">
                  <c:v>Guanajuato</c:v>
                </c:pt>
                <c:pt idx="12">
                  <c:v>México</c:v>
                </c:pt>
                <c:pt idx="13">
                  <c:v>Chiapas</c:v>
                </c:pt>
                <c:pt idx="14">
                  <c:v>Aguascalientes</c:v>
                </c:pt>
                <c:pt idx="15">
                  <c:v>Nacional</c:v>
                </c:pt>
                <c:pt idx="16">
                  <c:v>Sonora</c:v>
                </c:pt>
                <c:pt idx="17">
                  <c:v>Zacatecas</c:v>
                </c:pt>
                <c:pt idx="18">
                  <c:v>San Luis Potosí</c:v>
                </c:pt>
                <c:pt idx="19">
                  <c:v>Colima</c:v>
                </c:pt>
                <c:pt idx="20">
                  <c:v>Sinaloa</c:v>
                </c:pt>
                <c:pt idx="21">
                  <c:v>Yucatán</c:v>
                </c:pt>
                <c:pt idx="22">
                  <c:v>Durango</c:v>
                </c:pt>
                <c:pt idx="23">
                  <c:v>Ciudad de México</c:v>
                </c:pt>
                <c:pt idx="24">
                  <c:v>Jalisco</c:v>
                </c:pt>
                <c:pt idx="25">
                  <c:v>Michoacán</c:v>
                </c:pt>
                <c:pt idx="26">
                  <c:v>Nayarit</c:v>
                </c:pt>
                <c:pt idx="27">
                  <c:v>Campeche</c:v>
                </c:pt>
                <c:pt idx="28">
                  <c:v>Oaxaca</c:v>
                </c:pt>
                <c:pt idx="29">
                  <c:v>Nuevo León</c:v>
                </c:pt>
                <c:pt idx="30">
                  <c:v>Guerrero</c:v>
                </c:pt>
                <c:pt idx="31">
                  <c:v>Baja California Sur</c:v>
                </c:pt>
                <c:pt idx="32">
                  <c:v>Quintana Roo</c:v>
                </c:pt>
              </c:strCache>
            </c:strRef>
          </c:cat>
          <c:val>
            <c:numRef>
              <c:f>'F72'!$D$7:$D$39</c:f>
              <c:numCache>
                <c:formatCode>0.00</c:formatCode>
                <c:ptCount val="33"/>
                <c:pt idx="0">
                  <c:v>23.096826897174701</c:v>
                </c:pt>
                <c:pt idx="1">
                  <c:v>22.978759075531901</c:v>
                </c:pt>
                <c:pt idx="2">
                  <c:v>22.862348343954199</c:v>
                </c:pt>
                <c:pt idx="3">
                  <c:v>23.919370956607899</c:v>
                </c:pt>
                <c:pt idx="4">
                  <c:v>23.311142171967099</c:v>
                </c:pt>
                <c:pt idx="5">
                  <c:v>23.3973400278661</c:v>
                </c:pt>
                <c:pt idx="6">
                  <c:v>23.431935999654801</c:v>
                </c:pt>
                <c:pt idx="7">
                  <c:v>23.349326438513199</c:v>
                </c:pt>
                <c:pt idx="8">
                  <c:v>23.7629064055985</c:v>
                </c:pt>
                <c:pt idx="9">
                  <c:v>23.781941314466799</c:v>
                </c:pt>
                <c:pt idx="10">
                  <c:v>23.604497530840501</c:v>
                </c:pt>
                <c:pt idx="11">
                  <c:v>23.836980973464101</c:v>
                </c:pt>
                <c:pt idx="12">
                  <c:v>23.423581793634298</c:v>
                </c:pt>
                <c:pt idx="13">
                  <c:v>23.861412573423099</c:v>
                </c:pt>
                <c:pt idx="14">
                  <c:v>23.6966816908207</c:v>
                </c:pt>
                <c:pt idx="15">
                  <c:v>23.821519122815999</c:v>
                </c:pt>
                <c:pt idx="16">
                  <c:v>24.1746357694946</c:v>
                </c:pt>
                <c:pt idx="17">
                  <c:v>24.0025682328992</c:v>
                </c:pt>
                <c:pt idx="18">
                  <c:v>23.9781372312538</c:v>
                </c:pt>
                <c:pt idx="19">
                  <c:v>23.987340343575401</c:v>
                </c:pt>
                <c:pt idx="20">
                  <c:v>23.7567401260895</c:v>
                </c:pt>
                <c:pt idx="21">
                  <c:v>24.362497355165502</c:v>
                </c:pt>
                <c:pt idx="22">
                  <c:v>24.1846687504258</c:v>
                </c:pt>
                <c:pt idx="23">
                  <c:v>23.679099648643099</c:v>
                </c:pt>
                <c:pt idx="24">
                  <c:v>24.0793629447375</c:v>
                </c:pt>
                <c:pt idx="25">
                  <c:v>24.3767565761326</c:v>
                </c:pt>
                <c:pt idx="26">
                  <c:v>24.5035145830985</c:v>
                </c:pt>
                <c:pt idx="27">
                  <c:v>24.474375534411401</c:v>
                </c:pt>
                <c:pt idx="28">
                  <c:v>24.671030354035199</c:v>
                </c:pt>
                <c:pt idx="29">
                  <c:v>24.120751119823101</c:v>
                </c:pt>
                <c:pt idx="30">
                  <c:v>24.896787843563299</c:v>
                </c:pt>
                <c:pt idx="31">
                  <c:v>24.870009410051399</c:v>
                </c:pt>
                <c:pt idx="32">
                  <c:v>24.6810123655107</c:v>
                </c:pt>
              </c:numCache>
            </c:numRef>
          </c:val>
          <c:extLst>
            <c:ext xmlns:c16="http://schemas.microsoft.com/office/drawing/2014/chart" uri="{C3380CC4-5D6E-409C-BE32-E72D297353CC}">
              <c16:uniqueId val="{00000057-57E9-448B-A2FD-9143B797CB35}"/>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1-6BF6-4076-8373-849485808867}"/>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3-6BF6-4076-8373-849485808867}"/>
              </c:ext>
            </c:extLst>
          </c:dPt>
          <c:dPt>
            <c:idx val="17"/>
            <c:invertIfNegative val="0"/>
            <c:bubble3D val="0"/>
            <c:spPr>
              <a:solidFill>
                <a:srgbClr val="FFC000"/>
              </a:solidFill>
              <a:ln>
                <a:noFill/>
              </a:ln>
              <a:effectLst/>
            </c:spPr>
            <c:extLst>
              <c:ext xmlns:c16="http://schemas.microsoft.com/office/drawing/2014/chart" uri="{C3380CC4-5D6E-409C-BE32-E72D297353CC}">
                <c16:uniqueId val="{00000005-6BF6-4076-8373-8494858088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'F73'!$A$7:$A$24</c:f>
              <c:strCache>
                <c:ptCount val="18"/>
                <c:pt idx="0">
                  <c:v>2006/06</c:v>
                </c:pt>
                <c:pt idx="1">
                  <c:v>2007/06</c:v>
                </c:pt>
                <c:pt idx="2">
                  <c:v>2008/06</c:v>
                </c:pt>
                <c:pt idx="3">
                  <c:v>2009/06</c:v>
                </c:pt>
                <c:pt idx="4">
                  <c:v>2010/06</c:v>
                </c:pt>
                <c:pt idx="5">
                  <c:v>2011/06</c:v>
                </c:pt>
                <c:pt idx="6">
                  <c:v>2012/06</c:v>
                </c:pt>
                <c:pt idx="7">
                  <c:v>2013/06</c:v>
                </c:pt>
                <c:pt idx="8">
                  <c:v>2014/06</c:v>
                </c:pt>
                <c:pt idx="9">
                  <c:v>2015/06</c:v>
                </c:pt>
                <c:pt idx="10">
                  <c:v>2016/06</c:v>
                </c:pt>
                <c:pt idx="11">
                  <c:v>2017/06</c:v>
                </c:pt>
                <c:pt idx="12">
                  <c:v>2018/06</c:v>
                </c:pt>
                <c:pt idx="13">
                  <c:v>2019/06</c:v>
                </c:pt>
                <c:pt idx="14">
                  <c:v>2020/06**</c:v>
                </c:pt>
                <c:pt idx="15">
                  <c:v>2021/06</c:v>
                </c:pt>
                <c:pt idx="16">
                  <c:v>2022/06</c:v>
                </c:pt>
                <c:pt idx="17">
                  <c:v>2023/06</c:v>
                </c:pt>
              </c:strCache>
            </c:strRef>
          </c:cat>
          <c:val>
            <c:numRef>
              <c:f>'F73'!$B$7:$B$24</c:f>
              <c:numCache>
                <c:formatCode>0.00</c:formatCode>
                <c:ptCount val="18"/>
                <c:pt idx="0">
                  <c:v>2.7616041226679999</c:v>
                </c:pt>
                <c:pt idx="1">
                  <c:v>2.97196781258</c:v>
                </c:pt>
                <c:pt idx="2">
                  <c:v>3.003906010413</c:v>
                </c:pt>
                <c:pt idx="3">
                  <c:v>4.4674432434579998</c:v>
                </c:pt>
                <c:pt idx="4">
                  <c:v>4.8898524204329998</c:v>
                </c:pt>
                <c:pt idx="5">
                  <c:v>5.7054006706280003</c:v>
                </c:pt>
                <c:pt idx="6">
                  <c:v>4.5892507852540003</c:v>
                </c:pt>
                <c:pt idx="7">
                  <c:v>4.5110851010830002</c:v>
                </c:pt>
                <c:pt idx="8">
                  <c:v>4.9873976390539996</c:v>
                </c:pt>
                <c:pt idx="9">
                  <c:v>5.2379364681269998</c:v>
                </c:pt>
                <c:pt idx="10">
                  <c:v>3.785411010147</c:v>
                </c:pt>
                <c:pt idx="11">
                  <c:v>2.4918108246780002</c:v>
                </c:pt>
                <c:pt idx="12">
                  <c:v>3.005468903333</c:v>
                </c:pt>
                <c:pt idx="13">
                  <c:v>2.9338417133329999</c:v>
                </c:pt>
                <c:pt idx="15">
                  <c:v>2.94</c:v>
                </c:pt>
                <c:pt idx="16">
                  <c:v>2.56</c:v>
                </c:pt>
                <c:pt idx="17">
                  <c:v>1.7172000000000054</c:v>
                </c:pt>
              </c:numCache>
            </c:numRef>
          </c:val>
          <c:extLst>
            <c:ext xmlns:c16="http://schemas.microsoft.com/office/drawing/2014/chart" uri="{C3380CC4-5D6E-409C-BE32-E72D297353CC}">
              <c16:uniqueId val="{00000006-6BF6-4076-8373-849485808867}"/>
            </c:ext>
          </c:extLst>
        </c:ser>
        <c:dLbls>
          <c:showLegendKey val="0"/>
          <c:showVal val="0"/>
          <c:showCatName val="0"/>
          <c:showSerName val="0"/>
          <c:showPercent val="0"/>
          <c:showBubbleSize val="0"/>
        </c:dLbls>
        <c:gapWidth val="219"/>
        <c:overlap val="-27"/>
        <c:axId val="259880752"/>
        <c:axId val="186055472"/>
      </c:barChart>
      <c:catAx>
        <c:axId val="25988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86055472"/>
        <c:crosses val="autoZero"/>
        <c:auto val="1"/>
        <c:lblAlgn val="ctr"/>
        <c:lblOffset val="100"/>
        <c:noMultiLvlLbl val="0"/>
      </c:catAx>
      <c:valAx>
        <c:axId val="186055472"/>
        <c:scaling>
          <c:orientation val="minMax"/>
        </c:scaling>
        <c:delete val="1"/>
        <c:axPos val="l"/>
        <c:numFmt formatCode="0.00" sourceLinked="1"/>
        <c:majorTickMark val="none"/>
        <c:minorTickMark val="none"/>
        <c:tickLblPos val="nextTo"/>
        <c:crossAx val="259880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C5B5-4D81-A414-83B8F4B91D14}"/>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C5B5-4D81-A414-83B8F4B91D14}"/>
              </c:ext>
            </c:extLst>
          </c:dPt>
          <c:dPt>
            <c:idx val="2"/>
            <c:invertIfNegative val="0"/>
            <c:bubble3D val="0"/>
            <c:spPr>
              <a:solidFill>
                <a:schemeClr val="bg1">
                  <a:lumMod val="50000"/>
                </a:schemeClr>
              </a:solidFill>
              <a:ln>
                <a:noFill/>
              </a:ln>
              <a:effectLst/>
            </c:spPr>
            <c:extLst>
              <c:ext xmlns:c16="http://schemas.microsoft.com/office/drawing/2014/chart" uri="{C3380CC4-5D6E-409C-BE32-E72D297353CC}">
                <c16:uniqueId val="{00000005-C5B5-4D81-A414-83B8F4B91D1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7-C5B5-4D81-A414-83B8F4B91D14}"/>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9-C5B5-4D81-A414-83B8F4B91D1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B-C5B5-4D81-A414-83B8F4B91D14}"/>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D-C5B5-4D81-A414-83B8F4B91D14}"/>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F-C5B5-4D81-A414-83B8F4B91D1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11-C5B5-4D81-A414-83B8F4B91D1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13-C5B5-4D81-A414-83B8F4B91D14}"/>
              </c:ext>
            </c:extLst>
          </c:dPt>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15-C5B5-4D81-A414-83B8F4B91D14}"/>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17-C5B5-4D81-A414-83B8F4B91D14}"/>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19-C5B5-4D81-A414-83B8F4B91D1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B-C5B5-4D81-A414-83B8F4B91D14}"/>
              </c:ext>
            </c:extLst>
          </c:dPt>
          <c:dPt>
            <c:idx val="22"/>
            <c:invertIfNegative val="0"/>
            <c:bubble3D val="0"/>
            <c:spPr>
              <a:solidFill>
                <a:schemeClr val="bg1">
                  <a:lumMod val="50000"/>
                </a:schemeClr>
              </a:solidFill>
              <a:ln>
                <a:noFill/>
              </a:ln>
              <a:effectLst/>
            </c:spPr>
            <c:extLst>
              <c:ext xmlns:c16="http://schemas.microsoft.com/office/drawing/2014/chart" uri="{C3380CC4-5D6E-409C-BE32-E72D297353CC}">
                <c16:uniqueId val="{0000001D-C5B5-4D81-A414-83B8F4B91D1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F-C5B5-4D81-A414-83B8F4B91D1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21-C5B5-4D81-A414-83B8F4B91D1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23-C5B5-4D81-A414-83B8F4B91D14}"/>
              </c:ext>
            </c:extLst>
          </c:dPt>
          <c:dPt>
            <c:idx val="29"/>
            <c:invertIfNegative val="0"/>
            <c:bubble3D val="0"/>
            <c:spPr>
              <a:solidFill>
                <a:schemeClr val="bg1">
                  <a:lumMod val="50000"/>
                </a:schemeClr>
              </a:solidFill>
              <a:ln>
                <a:noFill/>
              </a:ln>
              <a:effectLst/>
            </c:spPr>
            <c:extLst>
              <c:ext xmlns:c16="http://schemas.microsoft.com/office/drawing/2014/chart" uri="{C3380CC4-5D6E-409C-BE32-E72D297353CC}">
                <c16:uniqueId val="{00000025-C5B5-4D81-A414-83B8F4B91D14}"/>
              </c:ext>
            </c:extLst>
          </c:dPt>
          <c:dPt>
            <c:idx val="30"/>
            <c:invertIfNegative val="0"/>
            <c:bubble3D val="0"/>
            <c:spPr>
              <a:solidFill>
                <a:schemeClr val="bg1">
                  <a:lumMod val="50000"/>
                </a:schemeClr>
              </a:solidFill>
              <a:ln>
                <a:noFill/>
              </a:ln>
              <a:effectLst/>
            </c:spPr>
            <c:extLst>
              <c:ext xmlns:c16="http://schemas.microsoft.com/office/drawing/2014/chart" uri="{C3380CC4-5D6E-409C-BE32-E72D297353CC}">
                <c16:uniqueId val="{00000027-C5B5-4D81-A414-83B8F4B91D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'F74'!$A$7:$A$39</c:f>
              <c:strCache>
                <c:ptCount val="33"/>
                <c:pt idx="0">
                  <c:v>Oaxaca</c:v>
                </c:pt>
                <c:pt idx="1">
                  <c:v>Guerrero</c:v>
                </c:pt>
                <c:pt idx="2">
                  <c:v>Yucatán</c:v>
                </c:pt>
                <c:pt idx="3">
                  <c:v>Campeche</c:v>
                </c:pt>
                <c:pt idx="4">
                  <c:v>Michoacán</c:v>
                </c:pt>
                <c:pt idx="5">
                  <c:v>Jalisco</c:v>
                </c:pt>
                <c:pt idx="6">
                  <c:v>Hidalgo</c:v>
                </c:pt>
                <c:pt idx="7">
                  <c:v>Chiapas</c:v>
                </c:pt>
                <c:pt idx="8">
                  <c:v>Morelos</c:v>
                </c:pt>
                <c:pt idx="9">
                  <c:v>Veracruz</c:v>
                </c:pt>
                <c:pt idx="10">
                  <c:v>Colima</c:v>
                </c:pt>
                <c:pt idx="11">
                  <c:v>Nayarit</c:v>
                </c:pt>
                <c:pt idx="12">
                  <c:v>Puebla</c:v>
                </c:pt>
                <c:pt idx="13">
                  <c:v>Baja California Sur</c:v>
                </c:pt>
                <c:pt idx="14">
                  <c:v>Sinaloa</c:v>
                </c:pt>
                <c:pt idx="15">
                  <c:v>Durango</c:v>
                </c:pt>
                <c:pt idx="16">
                  <c:v>Sonora</c:v>
                </c:pt>
                <c:pt idx="17">
                  <c:v>Nacional</c:v>
                </c:pt>
                <c:pt idx="18">
                  <c:v>Quintana Roo</c:v>
                </c:pt>
                <c:pt idx="19">
                  <c:v>Baja California</c:v>
                </c:pt>
                <c:pt idx="20">
                  <c:v>Guanajuato</c:v>
                </c:pt>
                <c:pt idx="21">
                  <c:v>Chihuahua</c:v>
                </c:pt>
                <c:pt idx="22">
                  <c:v>Tamaulipas</c:v>
                </c:pt>
                <c:pt idx="23">
                  <c:v>Aguascalientes</c:v>
                </c:pt>
                <c:pt idx="24">
                  <c:v>Estado de México</c:v>
                </c:pt>
                <c:pt idx="25">
                  <c:v>Tlaxcala</c:v>
                </c:pt>
                <c:pt idx="26">
                  <c:v>Querétaro</c:v>
                </c:pt>
                <c:pt idx="27">
                  <c:v>San Luis Potosí</c:v>
                </c:pt>
                <c:pt idx="28">
                  <c:v>Nuevo León</c:v>
                </c:pt>
                <c:pt idx="29">
                  <c:v>Zacatecas</c:v>
                </c:pt>
                <c:pt idx="30">
                  <c:v>Ciudad de México</c:v>
                </c:pt>
                <c:pt idx="31">
                  <c:v>Tabasco</c:v>
                </c:pt>
                <c:pt idx="32">
                  <c:v>Coahuila</c:v>
                </c:pt>
              </c:strCache>
            </c:strRef>
          </c:cat>
          <c:val>
            <c:numRef>
              <c:f>'F74'!$B$7:$B$39</c:f>
              <c:numCache>
                <c:formatCode>0.00</c:formatCode>
                <c:ptCount val="33"/>
                <c:pt idx="0">
                  <c:v>0.78199999999999648</c:v>
                </c:pt>
                <c:pt idx="1">
                  <c:v>0.86570000000000391</c:v>
                </c:pt>
                <c:pt idx="2">
                  <c:v>1.422300000000007</c:v>
                </c:pt>
                <c:pt idx="3">
                  <c:v>1.4547000000000025</c:v>
                </c:pt>
                <c:pt idx="4">
                  <c:v>1.6362000000000023</c:v>
                </c:pt>
                <c:pt idx="5">
                  <c:v>1.7172000000000054</c:v>
                </c:pt>
                <c:pt idx="6">
                  <c:v>1.9205000000000041</c:v>
                </c:pt>
                <c:pt idx="7">
                  <c:v>2.0120000000000005</c:v>
                </c:pt>
                <c:pt idx="8">
                  <c:v>2.0623999999999967</c:v>
                </c:pt>
                <c:pt idx="9">
                  <c:v>2.0674999999999955</c:v>
                </c:pt>
                <c:pt idx="10">
                  <c:v>2.109499999999997</c:v>
                </c:pt>
                <c:pt idx="11">
                  <c:v>2.3135999999999939</c:v>
                </c:pt>
                <c:pt idx="12">
                  <c:v>2.3539999999999992</c:v>
                </c:pt>
                <c:pt idx="13">
                  <c:v>2.3550999999999931</c:v>
                </c:pt>
                <c:pt idx="14">
                  <c:v>2.4626999999999981</c:v>
                </c:pt>
                <c:pt idx="15">
                  <c:v>2.544700000000006</c:v>
                </c:pt>
                <c:pt idx="16">
                  <c:v>2.6210999999999984</c:v>
                </c:pt>
                <c:pt idx="17">
                  <c:v>2.652000000000001</c:v>
                </c:pt>
                <c:pt idx="18">
                  <c:v>2.6645000000000039</c:v>
                </c:pt>
                <c:pt idx="19">
                  <c:v>2.6965000000000003</c:v>
                </c:pt>
                <c:pt idx="20">
                  <c:v>2.7676000000000016</c:v>
                </c:pt>
                <c:pt idx="21">
                  <c:v>2.7977000000000061</c:v>
                </c:pt>
                <c:pt idx="22">
                  <c:v>2.8804999999999978</c:v>
                </c:pt>
                <c:pt idx="23">
                  <c:v>2.9838000000000022</c:v>
                </c:pt>
                <c:pt idx="24">
                  <c:v>2.9932000000000016</c:v>
                </c:pt>
                <c:pt idx="25">
                  <c:v>3.0708000000000055</c:v>
                </c:pt>
                <c:pt idx="26">
                  <c:v>3.409000000000006</c:v>
                </c:pt>
                <c:pt idx="27">
                  <c:v>3.4544000000000068</c:v>
                </c:pt>
                <c:pt idx="28">
                  <c:v>3.5044999999999931</c:v>
                </c:pt>
                <c:pt idx="29">
                  <c:v>3.8695000000000022</c:v>
                </c:pt>
                <c:pt idx="30">
                  <c:v>4.140500000000003</c:v>
                </c:pt>
                <c:pt idx="31">
                  <c:v>4.2095000000000056</c:v>
                </c:pt>
                <c:pt idx="32">
                  <c:v>4.6285000000000025</c:v>
                </c:pt>
              </c:numCache>
            </c:numRef>
          </c:val>
          <c:extLst>
            <c:ext xmlns:c16="http://schemas.microsoft.com/office/drawing/2014/chart" uri="{C3380CC4-5D6E-409C-BE32-E72D297353CC}">
              <c16:uniqueId val="{00000028-C5B5-4D81-A414-83B8F4B91D14}"/>
            </c:ext>
          </c:extLst>
        </c:ser>
        <c:dLbls>
          <c:showLegendKey val="0"/>
          <c:showVal val="0"/>
          <c:showCatName val="0"/>
          <c:showSerName val="0"/>
          <c:showPercent val="0"/>
          <c:showBubbleSize val="0"/>
        </c:dLbls>
        <c:gapWidth val="100"/>
        <c:axId val="477210032"/>
        <c:axId val="909890080"/>
      </c:barChart>
      <c:catAx>
        <c:axId val="477210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09890080"/>
        <c:crosses val="autoZero"/>
        <c:auto val="1"/>
        <c:lblAlgn val="ctr"/>
        <c:lblOffset val="100"/>
        <c:noMultiLvlLbl val="0"/>
      </c:catAx>
      <c:valAx>
        <c:axId val="909890080"/>
        <c:scaling>
          <c:orientation val="minMax"/>
        </c:scaling>
        <c:delete val="1"/>
        <c:axPos val="b"/>
        <c:numFmt formatCode="0.00" sourceLinked="1"/>
        <c:majorTickMark val="none"/>
        <c:minorTickMark val="none"/>
        <c:tickLblPos val="nextTo"/>
        <c:crossAx val="477210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EA9C-4332-86CF-7E14F12E49F4}"/>
              </c:ext>
            </c:extLst>
          </c:dPt>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3-EA9C-4332-86CF-7E14F12E49F4}"/>
              </c:ext>
            </c:extLst>
          </c:dPt>
          <c:dPt>
            <c:idx val="6"/>
            <c:invertIfNegative val="0"/>
            <c:bubble3D val="0"/>
            <c:spPr>
              <a:solidFill>
                <a:schemeClr val="bg1">
                  <a:lumMod val="50000"/>
                </a:schemeClr>
              </a:solidFill>
              <a:ln>
                <a:noFill/>
              </a:ln>
              <a:effectLst/>
            </c:spPr>
            <c:extLst>
              <c:ext xmlns:c16="http://schemas.microsoft.com/office/drawing/2014/chart" uri="{C3380CC4-5D6E-409C-BE32-E72D297353CC}">
                <c16:uniqueId val="{00000005-EA9C-4332-86CF-7E14F12E49F4}"/>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7-EA9C-4332-86CF-7E14F12E49F4}"/>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9-EA9C-4332-86CF-7E14F12E49F4}"/>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B-EA9C-4332-86CF-7E14F12E49F4}"/>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D-EA9C-4332-86CF-7E14F12E49F4}"/>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F-EA9C-4332-86CF-7E14F12E49F4}"/>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11-EA9C-4332-86CF-7E14F12E49F4}"/>
              </c:ext>
            </c:extLst>
          </c:dPt>
          <c:dPt>
            <c:idx val="20"/>
            <c:invertIfNegative val="0"/>
            <c:bubble3D val="0"/>
            <c:spPr>
              <a:solidFill>
                <a:schemeClr val="bg1">
                  <a:lumMod val="50000"/>
                </a:schemeClr>
              </a:solidFill>
              <a:ln>
                <a:noFill/>
              </a:ln>
              <a:effectLst/>
            </c:spPr>
            <c:extLst>
              <c:ext xmlns:c16="http://schemas.microsoft.com/office/drawing/2014/chart" uri="{C3380CC4-5D6E-409C-BE32-E72D297353CC}">
                <c16:uniqueId val="{00000013-EA9C-4332-86CF-7E14F12E49F4}"/>
              </c:ext>
            </c:extLst>
          </c:dPt>
          <c:dPt>
            <c:idx val="23"/>
            <c:invertIfNegative val="0"/>
            <c:bubble3D val="0"/>
            <c:spPr>
              <a:solidFill>
                <a:schemeClr val="bg1">
                  <a:lumMod val="50000"/>
                </a:schemeClr>
              </a:solidFill>
              <a:ln>
                <a:noFill/>
              </a:ln>
              <a:effectLst/>
            </c:spPr>
            <c:extLst>
              <c:ext xmlns:c16="http://schemas.microsoft.com/office/drawing/2014/chart" uri="{C3380CC4-5D6E-409C-BE32-E72D297353CC}">
                <c16:uniqueId val="{00000015-EA9C-4332-86CF-7E14F12E49F4}"/>
              </c:ext>
            </c:extLst>
          </c:dPt>
          <c:dPt>
            <c:idx val="24"/>
            <c:invertIfNegative val="0"/>
            <c:bubble3D val="0"/>
            <c:spPr>
              <a:solidFill>
                <a:schemeClr val="bg1">
                  <a:lumMod val="50000"/>
                </a:schemeClr>
              </a:solidFill>
              <a:ln>
                <a:noFill/>
              </a:ln>
              <a:effectLst/>
            </c:spPr>
            <c:extLst>
              <c:ext xmlns:c16="http://schemas.microsoft.com/office/drawing/2014/chart" uri="{C3380CC4-5D6E-409C-BE32-E72D297353CC}">
                <c16:uniqueId val="{00000017-EA9C-4332-86CF-7E14F12E49F4}"/>
              </c:ext>
            </c:extLst>
          </c:dPt>
          <c:dPt>
            <c:idx val="25"/>
            <c:invertIfNegative val="0"/>
            <c:bubble3D val="0"/>
            <c:spPr>
              <a:solidFill>
                <a:schemeClr val="bg1">
                  <a:lumMod val="50000"/>
                </a:schemeClr>
              </a:solidFill>
              <a:ln>
                <a:noFill/>
              </a:ln>
              <a:effectLst/>
            </c:spPr>
            <c:extLst>
              <c:ext xmlns:c16="http://schemas.microsoft.com/office/drawing/2014/chart" uri="{C3380CC4-5D6E-409C-BE32-E72D297353CC}">
                <c16:uniqueId val="{00000019-EA9C-4332-86CF-7E14F12E49F4}"/>
              </c:ext>
            </c:extLst>
          </c:dPt>
          <c:dPt>
            <c:idx val="27"/>
            <c:invertIfNegative val="0"/>
            <c:bubble3D val="0"/>
            <c:spPr>
              <a:solidFill>
                <a:schemeClr val="bg1">
                  <a:lumMod val="50000"/>
                </a:schemeClr>
              </a:solidFill>
              <a:ln>
                <a:noFill/>
              </a:ln>
              <a:effectLst/>
            </c:spPr>
            <c:extLst>
              <c:ext xmlns:c16="http://schemas.microsoft.com/office/drawing/2014/chart" uri="{C3380CC4-5D6E-409C-BE32-E72D297353CC}">
                <c16:uniqueId val="{0000001B-EA9C-4332-86CF-7E14F12E49F4}"/>
              </c:ext>
            </c:extLst>
          </c:dPt>
          <c:dPt>
            <c:idx val="28"/>
            <c:invertIfNegative val="0"/>
            <c:bubble3D val="0"/>
            <c:spPr>
              <a:solidFill>
                <a:schemeClr val="bg1">
                  <a:lumMod val="50000"/>
                </a:schemeClr>
              </a:solidFill>
              <a:ln>
                <a:noFill/>
              </a:ln>
              <a:effectLst/>
            </c:spPr>
            <c:extLst>
              <c:ext xmlns:c16="http://schemas.microsoft.com/office/drawing/2014/chart" uri="{C3380CC4-5D6E-409C-BE32-E72D297353CC}">
                <c16:uniqueId val="{0000001D-EA9C-4332-86CF-7E14F12E49F4}"/>
              </c:ext>
            </c:extLst>
          </c:dPt>
          <c:dPt>
            <c:idx val="31"/>
            <c:invertIfNegative val="0"/>
            <c:bubble3D val="0"/>
            <c:spPr>
              <a:solidFill>
                <a:schemeClr val="bg1">
                  <a:lumMod val="50000"/>
                </a:schemeClr>
              </a:solidFill>
              <a:ln>
                <a:noFill/>
              </a:ln>
              <a:effectLst/>
            </c:spPr>
            <c:extLst>
              <c:ext xmlns:c16="http://schemas.microsoft.com/office/drawing/2014/chart" uri="{C3380CC4-5D6E-409C-BE32-E72D297353CC}">
                <c16:uniqueId val="{0000001F-EA9C-4332-86CF-7E14F12E49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'F75'!$A$7:$A$39</c:f>
              <c:strCache>
                <c:ptCount val="33"/>
                <c:pt idx="0">
                  <c:v>Durango</c:v>
                </c:pt>
                <c:pt idx="1">
                  <c:v>Hidalgo</c:v>
                </c:pt>
                <c:pt idx="2">
                  <c:v>Jalisco</c:v>
                </c:pt>
                <c:pt idx="3">
                  <c:v>Guanajuato</c:v>
                </c:pt>
                <c:pt idx="4">
                  <c:v>México</c:v>
                </c:pt>
                <c:pt idx="5">
                  <c:v>Oaxaca</c:v>
                </c:pt>
                <c:pt idx="6">
                  <c:v>Veracruz de Ignacio de la Llave</c:v>
                </c:pt>
                <c:pt idx="7">
                  <c:v>Puebla</c:v>
                </c:pt>
                <c:pt idx="8">
                  <c:v>Baja California Sur</c:v>
                </c:pt>
                <c:pt idx="9">
                  <c:v>Tlaxcala</c:v>
                </c:pt>
                <c:pt idx="10">
                  <c:v>Nacional</c:v>
                </c:pt>
                <c:pt idx="11">
                  <c:v>Guerrero</c:v>
                </c:pt>
                <c:pt idx="12">
                  <c:v>Michoacán de Ocampo</c:v>
                </c:pt>
                <c:pt idx="13">
                  <c:v>Sonora</c:v>
                </c:pt>
                <c:pt idx="14">
                  <c:v>Campeche</c:v>
                </c:pt>
                <c:pt idx="15">
                  <c:v>Aguascalientes</c:v>
                </c:pt>
                <c:pt idx="16">
                  <c:v>Ciudad de México</c:v>
                </c:pt>
                <c:pt idx="17">
                  <c:v>Tamaulipas</c:v>
                </c:pt>
                <c:pt idx="18">
                  <c:v>Tabasco</c:v>
                </c:pt>
                <c:pt idx="19">
                  <c:v>Sinaloa</c:v>
                </c:pt>
                <c:pt idx="20">
                  <c:v>Chihuahua</c:v>
                </c:pt>
                <c:pt idx="21">
                  <c:v>Colima</c:v>
                </c:pt>
                <c:pt idx="22">
                  <c:v>Yucatán</c:v>
                </c:pt>
                <c:pt idx="23">
                  <c:v>Baja California</c:v>
                </c:pt>
                <c:pt idx="24">
                  <c:v>Morelos</c:v>
                </c:pt>
                <c:pt idx="25">
                  <c:v>Nayarit</c:v>
                </c:pt>
                <c:pt idx="26">
                  <c:v>Chiapas</c:v>
                </c:pt>
                <c:pt idx="27">
                  <c:v>Nuevo León</c:v>
                </c:pt>
                <c:pt idx="28">
                  <c:v>Querétaro</c:v>
                </c:pt>
                <c:pt idx="29">
                  <c:v>Coahuila de Zaragoza</c:v>
                </c:pt>
                <c:pt idx="30">
                  <c:v>Zacatecas</c:v>
                </c:pt>
                <c:pt idx="31">
                  <c:v>Quintana Roo</c:v>
                </c:pt>
                <c:pt idx="32">
                  <c:v>San Luis Potosí</c:v>
                </c:pt>
              </c:strCache>
            </c:strRef>
          </c:cat>
          <c:val>
            <c:numRef>
              <c:f>'F75'!$B$7:$B$39</c:f>
              <c:numCache>
                <c:formatCode>0.00</c:formatCode>
                <c:ptCount val="33"/>
                <c:pt idx="0">
                  <c:v>-1.2262999999999948</c:v>
                </c:pt>
                <c:pt idx="1">
                  <c:v>-1.2179000000000002</c:v>
                </c:pt>
                <c:pt idx="2">
                  <c:v>-1.0682999999999936</c:v>
                </c:pt>
                <c:pt idx="3">
                  <c:v>-1.0407000000000011</c:v>
                </c:pt>
                <c:pt idx="4">
                  <c:v>-1.0240000000000009</c:v>
                </c:pt>
                <c:pt idx="5">
                  <c:v>-0.91540000000000532</c:v>
                </c:pt>
                <c:pt idx="6">
                  <c:v>-0.62230000000000985</c:v>
                </c:pt>
                <c:pt idx="7">
                  <c:v>-0.47610000000000241</c:v>
                </c:pt>
                <c:pt idx="8">
                  <c:v>-0.41900000000001114</c:v>
                </c:pt>
                <c:pt idx="9">
                  <c:v>-0.31640000000000157</c:v>
                </c:pt>
                <c:pt idx="10">
                  <c:v>-0.27909999999999968</c:v>
                </c:pt>
                <c:pt idx="11">
                  <c:v>-0.2476999999999947</c:v>
                </c:pt>
                <c:pt idx="12">
                  <c:v>-0.19899999999999807</c:v>
                </c:pt>
                <c:pt idx="13">
                  <c:v>-0.19540000000000646</c:v>
                </c:pt>
                <c:pt idx="14">
                  <c:v>-0.13150000000000261</c:v>
                </c:pt>
                <c:pt idx="15">
                  <c:v>-4.229999999999734E-2</c:v>
                </c:pt>
                <c:pt idx="16">
                  <c:v>-3.3500000000003638E-2</c:v>
                </c:pt>
                <c:pt idx="17">
                  <c:v>-1.8600000000006389E-2</c:v>
                </c:pt>
                <c:pt idx="18">
                  <c:v>8.6500000000000909E-2</c:v>
                </c:pt>
                <c:pt idx="19">
                  <c:v>0.14929999999999666</c:v>
                </c:pt>
                <c:pt idx="20">
                  <c:v>0.15240000000000009</c:v>
                </c:pt>
                <c:pt idx="21">
                  <c:v>0.20139999999999247</c:v>
                </c:pt>
                <c:pt idx="22">
                  <c:v>0.24900000000000944</c:v>
                </c:pt>
                <c:pt idx="23">
                  <c:v>0.27930000000000632</c:v>
                </c:pt>
                <c:pt idx="24">
                  <c:v>0.36879999999999313</c:v>
                </c:pt>
                <c:pt idx="25">
                  <c:v>0.46339999999999293</c:v>
                </c:pt>
                <c:pt idx="26">
                  <c:v>0.4754999999999967</c:v>
                </c:pt>
                <c:pt idx="27">
                  <c:v>0.48999999999999488</c:v>
                </c:pt>
                <c:pt idx="28">
                  <c:v>0.68200000000000216</c:v>
                </c:pt>
                <c:pt idx="29">
                  <c:v>0.76200000000000045</c:v>
                </c:pt>
                <c:pt idx="30">
                  <c:v>0.77540000000000475</c:v>
                </c:pt>
                <c:pt idx="31">
                  <c:v>0.95130000000000337</c:v>
                </c:pt>
                <c:pt idx="32">
                  <c:v>1.002900000000011</c:v>
                </c:pt>
              </c:numCache>
            </c:numRef>
          </c:val>
          <c:extLst>
            <c:ext xmlns:c16="http://schemas.microsoft.com/office/drawing/2014/chart" uri="{C3380CC4-5D6E-409C-BE32-E72D297353CC}">
              <c16:uniqueId val="{00000020-EA9C-4332-86CF-7E14F12E49F4}"/>
            </c:ext>
          </c:extLst>
        </c:ser>
        <c:dLbls>
          <c:showLegendKey val="0"/>
          <c:showVal val="0"/>
          <c:showCatName val="0"/>
          <c:showSerName val="0"/>
          <c:showPercent val="0"/>
          <c:showBubbleSize val="0"/>
        </c:dLbls>
        <c:gapWidth val="100"/>
        <c:axId val="476823680"/>
        <c:axId val="480683280"/>
      </c:barChart>
      <c:dateAx>
        <c:axId val="4768236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80683280"/>
        <c:crosses val="autoZero"/>
        <c:auto val="0"/>
        <c:lblOffset val="400"/>
        <c:baseTimeUnit val="days"/>
      </c:dateAx>
      <c:valAx>
        <c:axId val="480683280"/>
        <c:scaling>
          <c:orientation val="minMax"/>
        </c:scaling>
        <c:delete val="1"/>
        <c:axPos val="b"/>
        <c:numFmt formatCode="0.00" sourceLinked="1"/>
        <c:majorTickMark val="none"/>
        <c:minorTickMark val="none"/>
        <c:tickLblPos val="nextTo"/>
        <c:crossAx val="4768236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7239-48B2-B60E-B29DC89AF52C}"/>
              </c:ext>
            </c:extLst>
          </c:dPt>
          <c:dPt>
            <c:idx val="1"/>
            <c:invertIfNegative val="0"/>
            <c:bubble3D val="0"/>
            <c:spPr>
              <a:solidFill>
                <a:srgbClr val="606868"/>
              </a:solidFill>
              <a:ln>
                <a:noFill/>
              </a:ln>
              <a:effectLst/>
            </c:spPr>
            <c:extLst>
              <c:ext xmlns:c16="http://schemas.microsoft.com/office/drawing/2014/chart" uri="{C3380CC4-5D6E-409C-BE32-E72D297353CC}">
                <c16:uniqueId val="{00000003-7239-48B2-B60E-B29DC89AF52C}"/>
              </c:ext>
            </c:extLst>
          </c:dPt>
          <c:dPt>
            <c:idx val="3"/>
            <c:invertIfNegative val="0"/>
            <c:bubble3D val="0"/>
            <c:spPr>
              <a:solidFill>
                <a:srgbClr val="606868"/>
              </a:solidFill>
              <a:ln>
                <a:noFill/>
              </a:ln>
              <a:effectLst/>
            </c:spPr>
            <c:extLst>
              <c:ext xmlns:c16="http://schemas.microsoft.com/office/drawing/2014/chart" uri="{C3380CC4-5D6E-409C-BE32-E72D297353CC}">
                <c16:uniqueId val="{00000005-7239-48B2-B60E-B29DC89AF52C}"/>
              </c:ext>
            </c:extLst>
          </c:dPt>
          <c:dPt>
            <c:idx val="4"/>
            <c:invertIfNegative val="0"/>
            <c:bubble3D val="0"/>
            <c:spPr>
              <a:solidFill>
                <a:srgbClr val="606868"/>
              </a:solidFill>
              <a:ln>
                <a:noFill/>
              </a:ln>
              <a:effectLst/>
            </c:spPr>
            <c:extLst>
              <c:ext xmlns:c16="http://schemas.microsoft.com/office/drawing/2014/chart" uri="{C3380CC4-5D6E-409C-BE32-E72D297353CC}">
                <c16:uniqueId val="{00000007-7239-48B2-B60E-B29DC89AF52C}"/>
              </c:ext>
            </c:extLst>
          </c:dPt>
          <c:dPt>
            <c:idx val="5"/>
            <c:invertIfNegative val="0"/>
            <c:bubble3D val="0"/>
            <c:spPr>
              <a:solidFill>
                <a:srgbClr val="606868"/>
              </a:solidFill>
              <a:ln>
                <a:noFill/>
              </a:ln>
              <a:effectLst/>
            </c:spPr>
            <c:extLst>
              <c:ext xmlns:c16="http://schemas.microsoft.com/office/drawing/2014/chart" uri="{C3380CC4-5D6E-409C-BE32-E72D297353CC}">
                <c16:uniqueId val="{00000009-7239-48B2-B60E-B29DC89AF52C}"/>
              </c:ext>
            </c:extLst>
          </c:dPt>
          <c:dPt>
            <c:idx val="6"/>
            <c:invertIfNegative val="0"/>
            <c:bubble3D val="0"/>
            <c:spPr>
              <a:solidFill>
                <a:srgbClr val="FFC000"/>
              </a:solidFill>
              <a:ln>
                <a:noFill/>
              </a:ln>
              <a:effectLst/>
            </c:spPr>
            <c:extLst>
              <c:ext xmlns:c16="http://schemas.microsoft.com/office/drawing/2014/chart" uri="{C3380CC4-5D6E-409C-BE32-E72D297353CC}">
                <c16:uniqueId val="{0000000B-7239-48B2-B60E-B29DC89AF52C}"/>
              </c:ext>
            </c:extLst>
          </c:dPt>
          <c:dPt>
            <c:idx val="7"/>
            <c:invertIfNegative val="0"/>
            <c:bubble3D val="0"/>
            <c:spPr>
              <a:solidFill>
                <a:srgbClr val="606868"/>
              </a:solidFill>
              <a:ln>
                <a:noFill/>
              </a:ln>
              <a:effectLst/>
            </c:spPr>
            <c:extLst>
              <c:ext xmlns:c16="http://schemas.microsoft.com/office/drawing/2014/chart" uri="{C3380CC4-5D6E-409C-BE32-E72D297353CC}">
                <c16:uniqueId val="{0000000D-7239-48B2-B60E-B29DC89AF52C}"/>
              </c:ext>
            </c:extLst>
          </c:dPt>
          <c:dPt>
            <c:idx val="8"/>
            <c:invertIfNegative val="0"/>
            <c:bubble3D val="0"/>
            <c:spPr>
              <a:solidFill>
                <a:srgbClr val="606868"/>
              </a:solidFill>
              <a:ln>
                <a:noFill/>
              </a:ln>
              <a:effectLst/>
            </c:spPr>
            <c:extLst>
              <c:ext xmlns:c16="http://schemas.microsoft.com/office/drawing/2014/chart" uri="{C3380CC4-5D6E-409C-BE32-E72D297353CC}">
                <c16:uniqueId val="{0000000F-7239-48B2-B60E-B29DC89AF52C}"/>
              </c:ext>
            </c:extLst>
          </c:dPt>
          <c:dPt>
            <c:idx val="9"/>
            <c:invertIfNegative val="0"/>
            <c:bubble3D val="0"/>
            <c:spPr>
              <a:solidFill>
                <a:srgbClr val="606868"/>
              </a:solidFill>
              <a:ln>
                <a:noFill/>
              </a:ln>
              <a:effectLst/>
            </c:spPr>
            <c:extLst>
              <c:ext xmlns:c16="http://schemas.microsoft.com/office/drawing/2014/chart" uri="{C3380CC4-5D6E-409C-BE32-E72D297353CC}">
                <c16:uniqueId val="{00000011-7239-48B2-B60E-B29DC89AF52C}"/>
              </c:ext>
            </c:extLst>
          </c:dPt>
          <c:dPt>
            <c:idx val="10"/>
            <c:invertIfNegative val="0"/>
            <c:bubble3D val="0"/>
            <c:spPr>
              <a:solidFill>
                <a:srgbClr val="606868"/>
              </a:solidFill>
              <a:ln>
                <a:noFill/>
              </a:ln>
              <a:effectLst/>
            </c:spPr>
            <c:extLst>
              <c:ext xmlns:c16="http://schemas.microsoft.com/office/drawing/2014/chart" uri="{C3380CC4-5D6E-409C-BE32-E72D297353CC}">
                <c16:uniqueId val="{00000013-7239-48B2-B60E-B29DC89AF52C}"/>
              </c:ext>
            </c:extLst>
          </c:dPt>
          <c:dPt>
            <c:idx val="12"/>
            <c:invertIfNegative val="0"/>
            <c:bubble3D val="0"/>
            <c:spPr>
              <a:solidFill>
                <a:srgbClr val="606868"/>
              </a:solidFill>
              <a:ln>
                <a:noFill/>
              </a:ln>
              <a:effectLst/>
            </c:spPr>
            <c:extLst>
              <c:ext xmlns:c16="http://schemas.microsoft.com/office/drawing/2014/chart" uri="{C3380CC4-5D6E-409C-BE32-E72D297353CC}">
                <c16:uniqueId val="{00000015-7239-48B2-B60E-B29DC89AF52C}"/>
              </c:ext>
            </c:extLst>
          </c:dPt>
          <c:dPt>
            <c:idx val="13"/>
            <c:invertIfNegative val="0"/>
            <c:bubble3D val="0"/>
            <c:spPr>
              <a:solidFill>
                <a:srgbClr val="606868"/>
              </a:solidFill>
              <a:ln>
                <a:noFill/>
              </a:ln>
              <a:effectLst/>
            </c:spPr>
            <c:extLst>
              <c:ext xmlns:c16="http://schemas.microsoft.com/office/drawing/2014/chart" uri="{C3380CC4-5D6E-409C-BE32-E72D297353CC}">
                <c16:uniqueId val="{00000017-7239-48B2-B60E-B29DC89AF52C}"/>
              </c:ext>
            </c:extLst>
          </c:dPt>
          <c:dPt>
            <c:idx val="14"/>
            <c:invertIfNegative val="0"/>
            <c:bubble3D val="0"/>
            <c:spPr>
              <a:solidFill>
                <a:srgbClr val="606868"/>
              </a:solidFill>
              <a:ln>
                <a:noFill/>
              </a:ln>
              <a:effectLst/>
            </c:spPr>
            <c:extLst>
              <c:ext xmlns:c16="http://schemas.microsoft.com/office/drawing/2014/chart" uri="{C3380CC4-5D6E-409C-BE32-E72D297353CC}">
                <c16:uniqueId val="{00000019-7239-48B2-B60E-B29DC89AF52C}"/>
              </c:ext>
            </c:extLst>
          </c:dPt>
          <c:dPt>
            <c:idx val="15"/>
            <c:invertIfNegative val="0"/>
            <c:bubble3D val="0"/>
            <c:spPr>
              <a:solidFill>
                <a:srgbClr val="606868"/>
              </a:solidFill>
              <a:ln>
                <a:noFill/>
              </a:ln>
              <a:effectLst/>
            </c:spPr>
            <c:extLst>
              <c:ext xmlns:c16="http://schemas.microsoft.com/office/drawing/2014/chart" uri="{C3380CC4-5D6E-409C-BE32-E72D297353CC}">
                <c16:uniqueId val="{0000001B-7239-48B2-B60E-B29DC89AF52C}"/>
              </c:ext>
            </c:extLst>
          </c:dPt>
          <c:dPt>
            <c:idx val="16"/>
            <c:invertIfNegative val="0"/>
            <c:bubble3D val="0"/>
            <c:spPr>
              <a:solidFill>
                <a:srgbClr val="606868"/>
              </a:solidFill>
              <a:ln>
                <a:noFill/>
              </a:ln>
              <a:effectLst/>
            </c:spPr>
            <c:extLst>
              <c:ext xmlns:c16="http://schemas.microsoft.com/office/drawing/2014/chart" uri="{C3380CC4-5D6E-409C-BE32-E72D297353CC}">
                <c16:uniqueId val="{0000001D-7239-48B2-B60E-B29DC89AF52C}"/>
              </c:ext>
            </c:extLst>
          </c:dPt>
          <c:dPt>
            <c:idx val="17"/>
            <c:invertIfNegative val="0"/>
            <c:bubble3D val="0"/>
            <c:spPr>
              <a:solidFill>
                <a:srgbClr val="606868"/>
              </a:solidFill>
              <a:ln>
                <a:noFill/>
              </a:ln>
              <a:effectLst/>
            </c:spPr>
            <c:extLst>
              <c:ext xmlns:c16="http://schemas.microsoft.com/office/drawing/2014/chart" uri="{C3380CC4-5D6E-409C-BE32-E72D297353CC}">
                <c16:uniqueId val="{0000001F-7239-48B2-B60E-B29DC89AF52C}"/>
              </c:ext>
            </c:extLst>
          </c:dPt>
          <c:dPt>
            <c:idx val="18"/>
            <c:invertIfNegative val="0"/>
            <c:bubble3D val="0"/>
            <c:spPr>
              <a:solidFill>
                <a:srgbClr val="FFC000"/>
              </a:solidFill>
              <a:ln>
                <a:noFill/>
              </a:ln>
              <a:effectLst/>
            </c:spPr>
            <c:extLst>
              <c:ext xmlns:c16="http://schemas.microsoft.com/office/drawing/2014/chart" uri="{C3380CC4-5D6E-409C-BE32-E72D297353CC}">
                <c16:uniqueId val="{00000021-7239-48B2-B60E-B29DC89AF52C}"/>
              </c:ext>
            </c:extLst>
          </c:dPt>
          <c:dPt>
            <c:idx val="19"/>
            <c:invertIfNegative val="0"/>
            <c:bubble3D val="0"/>
            <c:spPr>
              <a:solidFill>
                <a:srgbClr val="606868"/>
              </a:solidFill>
              <a:ln>
                <a:noFill/>
              </a:ln>
              <a:effectLst/>
            </c:spPr>
            <c:extLst>
              <c:ext xmlns:c16="http://schemas.microsoft.com/office/drawing/2014/chart" uri="{C3380CC4-5D6E-409C-BE32-E72D297353CC}">
                <c16:uniqueId val="{00000023-7239-48B2-B60E-B29DC89AF52C}"/>
              </c:ext>
            </c:extLst>
          </c:dPt>
          <c:dPt>
            <c:idx val="20"/>
            <c:invertIfNegative val="0"/>
            <c:bubble3D val="0"/>
            <c:spPr>
              <a:solidFill>
                <a:srgbClr val="606868"/>
              </a:solidFill>
              <a:ln>
                <a:noFill/>
              </a:ln>
              <a:effectLst/>
            </c:spPr>
            <c:extLst>
              <c:ext xmlns:c16="http://schemas.microsoft.com/office/drawing/2014/chart" uri="{C3380CC4-5D6E-409C-BE32-E72D297353CC}">
                <c16:uniqueId val="{00000025-7239-48B2-B60E-B29DC89AF52C}"/>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7239-48B2-B60E-B29DC89AF52C}"/>
              </c:ext>
            </c:extLst>
          </c:dPt>
          <c:dPt>
            <c:idx val="22"/>
            <c:invertIfNegative val="0"/>
            <c:bubble3D val="0"/>
            <c:spPr>
              <a:solidFill>
                <a:srgbClr val="606868"/>
              </a:solidFill>
              <a:ln>
                <a:noFill/>
              </a:ln>
              <a:effectLst/>
            </c:spPr>
            <c:extLst>
              <c:ext xmlns:c16="http://schemas.microsoft.com/office/drawing/2014/chart" uri="{C3380CC4-5D6E-409C-BE32-E72D297353CC}">
                <c16:uniqueId val="{00000029-7239-48B2-B60E-B29DC89AF52C}"/>
              </c:ext>
            </c:extLst>
          </c:dPt>
          <c:dPt>
            <c:idx val="24"/>
            <c:invertIfNegative val="0"/>
            <c:bubble3D val="0"/>
            <c:spPr>
              <a:solidFill>
                <a:srgbClr val="606868"/>
              </a:solidFill>
              <a:ln>
                <a:noFill/>
              </a:ln>
              <a:effectLst/>
            </c:spPr>
            <c:extLst>
              <c:ext xmlns:c16="http://schemas.microsoft.com/office/drawing/2014/chart" uri="{C3380CC4-5D6E-409C-BE32-E72D297353CC}">
                <c16:uniqueId val="{0000002B-7239-48B2-B60E-B29DC89AF52C}"/>
              </c:ext>
            </c:extLst>
          </c:dPt>
          <c:dPt>
            <c:idx val="25"/>
            <c:invertIfNegative val="0"/>
            <c:bubble3D val="0"/>
            <c:spPr>
              <a:solidFill>
                <a:srgbClr val="606868"/>
              </a:solidFill>
              <a:ln>
                <a:noFill/>
              </a:ln>
              <a:effectLst/>
            </c:spPr>
            <c:extLst>
              <c:ext xmlns:c16="http://schemas.microsoft.com/office/drawing/2014/chart" uri="{C3380CC4-5D6E-409C-BE32-E72D297353CC}">
                <c16:uniqueId val="{0000002D-7239-48B2-B60E-B29DC89AF52C}"/>
              </c:ext>
            </c:extLst>
          </c:dPt>
          <c:dPt>
            <c:idx val="27"/>
            <c:invertIfNegative val="0"/>
            <c:bubble3D val="0"/>
            <c:spPr>
              <a:solidFill>
                <a:srgbClr val="606868"/>
              </a:solidFill>
              <a:ln>
                <a:noFill/>
              </a:ln>
              <a:effectLst/>
            </c:spPr>
            <c:extLst>
              <c:ext xmlns:c16="http://schemas.microsoft.com/office/drawing/2014/chart" uri="{C3380CC4-5D6E-409C-BE32-E72D297353CC}">
                <c16:uniqueId val="{0000002F-7239-48B2-B60E-B29DC89AF52C}"/>
              </c:ext>
            </c:extLst>
          </c:dPt>
          <c:dPt>
            <c:idx val="28"/>
            <c:invertIfNegative val="0"/>
            <c:bubble3D val="0"/>
            <c:spPr>
              <a:solidFill>
                <a:srgbClr val="606868"/>
              </a:solidFill>
              <a:ln>
                <a:noFill/>
              </a:ln>
              <a:effectLst/>
            </c:spPr>
            <c:extLst>
              <c:ext xmlns:c16="http://schemas.microsoft.com/office/drawing/2014/chart" uri="{C3380CC4-5D6E-409C-BE32-E72D297353CC}">
                <c16:uniqueId val="{00000031-7239-48B2-B60E-B29DC89AF52C}"/>
              </c:ext>
            </c:extLst>
          </c:dPt>
          <c:dPt>
            <c:idx val="30"/>
            <c:invertIfNegative val="0"/>
            <c:bubble3D val="0"/>
            <c:spPr>
              <a:solidFill>
                <a:srgbClr val="FFC000"/>
              </a:solidFill>
              <a:ln>
                <a:noFill/>
              </a:ln>
              <a:effectLst/>
            </c:spPr>
            <c:extLst>
              <c:ext xmlns:c16="http://schemas.microsoft.com/office/drawing/2014/chart" uri="{C3380CC4-5D6E-409C-BE32-E72D297353CC}">
                <c16:uniqueId val="{00000033-7239-48B2-B60E-B29DC89AF52C}"/>
              </c:ext>
            </c:extLst>
          </c:dPt>
          <c:dPt>
            <c:idx val="36"/>
            <c:invertIfNegative val="0"/>
            <c:bubble3D val="0"/>
            <c:spPr>
              <a:solidFill>
                <a:srgbClr val="606868"/>
              </a:solidFill>
              <a:ln>
                <a:noFill/>
              </a:ln>
              <a:effectLst/>
            </c:spPr>
            <c:extLst>
              <c:ext xmlns:c16="http://schemas.microsoft.com/office/drawing/2014/chart" uri="{C3380CC4-5D6E-409C-BE32-E72D297353CC}">
                <c16:uniqueId val="{00000035-7239-48B2-B60E-B29DC89AF52C}"/>
              </c:ext>
            </c:extLst>
          </c:dPt>
          <c:dPt>
            <c:idx val="37"/>
            <c:invertIfNegative val="0"/>
            <c:bubble3D val="0"/>
            <c:spPr>
              <a:solidFill>
                <a:srgbClr val="606868"/>
              </a:solidFill>
              <a:ln>
                <a:noFill/>
              </a:ln>
              <a:effectLst/>
            </c:spPr>
            <c:extLst>
              <c:ext xmlns:c16="http://schemas.microsoft.com/office/drawing/2014/chart" uri="{C3380CC4-5D6E-409C-BE32-E72D297353CC}">
                <c16:uniqueId val="{00000037-7239-48B2-B60E-B29DC89AF52C}"/>
              </c:ext>
            </c:extLst>
          </c:dPt>
          <c:dPt>
            <c:idx val="39"/>
            <c:invertIfNegative val="0"/>
            <c:bubble3D val="0"/>
            <c:spPr>
              <a:solidFill>
                <a:srgbClr val="606868"/>
              </a:solidFill>
              <a:ln>
                <a:noFill/>
              </a:ln>
              <a:effectLst/>
            </c:spPr>
            <c:extLst>
              <c:ext xmlns:c16="http://schemas.microsoft.com/office/drawing/2014/chart" uri="{C3380CC4-5D6E-409C-BE32-E72D297353CC}">
                <c16:uniqueId val="{00000039-7239-48B2-B60E-B29DC89AF52C}"/>
              </c:ext>
            </c:extLst>
          </c:dPt>
          <c:dPt>
            <c:idx val="40"/>
            <c:invertIfNegative val="0"/>
            <c:bubble3D val="0"/>
            <c:spPr>
              <a:solidFill>
                <a:srgbClr val="606868"/>
              </a:solidFill>
              <a:ln>
                <a:noFill/>
              </a:ln>
              <a:effectLst/>
            </c:spPr>
            <c:extLst>
              <c:ext xmlns:c16="http://schemas.microsoft.com/office/drawing/2014/chart" uri="{C3380CC4-5D6E-409C-BE32-E72D297353CC}">
                <c16:uniqueId val="{0000003B-7239-48B2-B60E-B29DC89AF52C}"/>
              </c:ext>
            </c:extLst>
          </c:dPt>
          <c:dPt>
            <c:idx val="42"/>
            <c:invertIfNegative val="0"/>
            <c:bubble3D val="0"/>
            <c:spPr>
              <a:solidFill>
                <a:srgbClr val="FFC000"/>
              </a:solidFill>
              <a:ln>
                <a:noFill/>
              </a:ln>
              <a:effectLst/>
            </c:spPr>
            <c:extLst>
              <c:ext xmlns:c16="http://schemas.microsoft.com/office/drawing/2014/chart" uri="{C3380CC4-5D6E-409C-BE32-E72D297353CC}">
                <c16:uniqueId val="{0000003D-7239-48B2-B60E-B29DC89AF52C}"/>
              </c:ext>
            </c:extLst>
          </c:dPt>
          <c:dPt>
            <c:idx val="48"/>
            <c:invertIfNegative val="0"/>
            <c:bubble3D val="0"/>
            <c:spPr>
              <a:solidFill>
                <a:srgbClr val="606868"/>
              </a:solidFill>
              <a:ln>
                <a:noFill/>
              </a:ln>
              <a:effectLst/>
            </c:spPr>
            <c:extLst>
              <c:ext xmlns:c16="http://schemas.microsoft.com/office/drawing/2014/chart" uri="{C3380CC4-5D6E-409C-BE32-E72D297353CC}">
                <c16:uniqueId val="{0000003F-7239-48B2-B60E-B29DC89AF52C}"/>
              </c:ext>
            </c:extLst>
          </c:dPt>
          <c:dPt>
            <c:idx val="49"/>
            <c:invertIfNegative val="0"/>
            <c:bubble3D val="0"/>
            <c:spPr>
              <a:solidFill>
                <a:srgbClr val="606868"/>
              </a:solidFill>
              <a:ln>
                <a:noFill/>
              </a:ln>
              <a:effectLst/>
            </c:spPr>
            <c:extLst>
              <c:ext xmlns:c16="http://schemas.microsoft.com/office/drawing/2014/chart" uri="{C3380CC4-5D6E-409C-BE32-E72D297353CC}">
                <c16:uniqueId val="{00000041-7239-48B2-B60E-B29DC89AF52C}"/>
              </c:ext>
            </c:extLst>
          </c:dPt>
          <c:dPt>
            <c:idx val="51"/>
            <c:invertIfNegative val="0"/>
            <c:bubble3D val="0"/>
            <c:spPr>
              <a:solidFill>
                <a:srgbClr val="606868"/>
              </a:solidFill>
              <a:ln>
                <a:noFill/>
              </a:ln>
              <a:effectLst/>
            </c:spPr>
            <c:extLst>
              <c:ext xmlns:c16="http://schemas.microsoft.com/office/drawing/2014/chart" uri="{C3380CC4-5D6E-409C-BE32-E72D297353CC}">
                <c16:uniqueId val="{00000043-7239-48B2-B60E-B29DC89AF52C}"/>
              </c:ext>
            </c:extLst>
          </c:dPt>
          <c:dPt>
            <c:idx val="52"/>
            <c:invertIfNegative val="0"/>
            <c:bubble3D val="0"/>
            <c:spPr>
              <a:solidFill>
                <a:srgbClr val="606868"/>
              </a:solidFill>
              <a:ln>
                <a:noFill/>
              </a:ln>
              <a:effectLst/>
            </c:spPr>
            <c:extLst>
              <c:ext xmlns:c16="http://schemas.microsoft.com/office/drawing/2014/chart" uri="{C3380CC4-5D6E-409C-BE32-E72D297353CC}">
                <c16:uniqueId val="{00000045-7239-48B2-B60E-B29DC89AF52C}"/>
              </c:ext>
            </c:extLst>
          </c:dPt>
          <c:dPt>
            <c:idx val="54"/>
            <c:invertIfNegative val="0"/>
            <c:bubble3D val="0"/>
            <c:spPr>
              <a:solidFill>
                <a:srgbClr val="FFC000"/>
              </a:solidFill>
              <a:ln>
                <a:noFill/>
              </a:ln>
              <a:effectLst/>
            </c:spPr>
            <c:extLst>
              <c:ext xmlns:c16="http://schemas.microsoft.com/office/drawing/2014/chart" uri="{C3380CC4-5D6E-409C-BE32-E72D297353CC}">
                <c16:uniqueId val="{00000047-7239-48B2-B60E-B29DC89AF52C}"/>
              </c:ext>
            </c:extLst>
          </c:dPt>
          <c:dPt>
            <c:idx val="60"/>
            <c:invertIfNegative val="0"/>
            <c:bubble3D val="0"/>
            <c:spPr>
              <a:solidFill>
                <a:srgbClr val="606868"/>
              </a:solidFill>
              <a:ln>
                <a:noFill/>
              </a:ln>
              <a:effectLst/>
            </c:spPr>
            <c:extLst>
              <c:ext xmlns:c16="http://schemas.microsoft.com/office/drawing/2014/chart" uri="{C3380CC4-5D6E-409C-BE32-E72D297353CC}">
                <c16:uniqueId val="{00000049-7239-48B2-B60E-B29DC89AF52C}"/>
              </c:ext>
            </c:extLst>
          </c:dPt>
          <c:dPt>
            <c:idx val="61"/>
            <c:invertIfNegative val="0"/>
            <c:bubble3D val="0"/>
            <c:spPr>
              <a:solidFill>
                <a:srgbClr val="606868"/>
              </a:solidFill>
              <a:ln>
                <a:noFill/>
              </a:ln>
              <a:effectLst/>
            </c:spPr>
            <c:extLst>
              <c:ext xmlns:c16="http://schemas.microsoft.com/office/drawing/2014/chart" uri="{C3380CC4-5D6E-409C-BE32-E72D297353CC}">
                <c16:uniqueId val="{0000004B-7239-48B2-B60E-B29DC89AF52C}"/>
              </c:ext>
            </c:extLst>
          </c:dPt>
          <c:dPt>
            <c:idx val="63"/>
            <c:invertIfNegative val="0"/>
            <c:bubble3D val="0"/>
            <c:spPr>
              <a:solidFill>
                <a:srgbClr val="606868"/>
              </a:solidFill>
              <a:ln>
                <a:noFill/>
              </a:ln>
              <a:effectLst/>
            </c:spPr>
            <c:extLst>
              <c:ext xmlns:c16="http://schemas.microsoft.com/office/drawing/2014/chart" uri="{C3380CC4-5D6E-409C-BE32-E72D297353CC}">
                <c16:uniqueId val="{0000004D-7239-48B2-B60E-B29DC89AF52C}"/>
              </c:ext>
            </c:extLst>
          </c:dPt>
          <c:dPt>
            <c:idx val="64"/>
            <c:invertIfNegative val="0"/>
            <c:bubble3D val="0"/>
            <c:spPr>
              <a:solidFill>
                <a:srgbClr val="606868"/>
              </a:solidFill>
              <a:ln>
                <a:noFill/>
              </a:ln>
              <a:effectLst/>
            </c:spPr>
            <c:extLst>
              <c:ext xmlns:c16="http://schemas.microsoft.com/office/drawing/2014/chart" uri="{C3380CC4-5D6E-409C-BE32-E72D297353CC}">
                <c16:uniqueId val="{0000004F-7239-48B2-B60E-B29DC89AF52C}"/>
              </c:ext>
            </c:extLst>
          </c:dPt>
          <c:dPt>
            <c:idx val="66"/>
            <c:invertIfNegative val="0"/>
            <c:bubble3D val="0"/>
            <c:spPr>
              <a:solidFill>
                <a:srgbClr val="FFC000"/>
              </a:solidFill>
              <a:ln>
                <a:noFill/>
              </a:ln>
              <a:effectLst/>
            </c:spPr>
            <c:extLst>
              <c:ext xmlns:c16="http://schemas.microsoft.com/office/drawing/2014/chart" uri="{C3380CC4-5D6E-409C-BE32-E72D297353CC}">
                <c16:uniqueId val="{00000051-7239-48B2-B60E-B29DC89AF52C}"/>
              </c:ext>
            </c:extLst>
          </c:dPt>
          <c:dPt>
            <c:idx val="72"/>
            <c:invertIfNegative val="0"/>
            <c:bubble3D val="0"/>
            <c:spPr>
              <a:solidFill>
                <a:srgbClr val="606868"/>
              </a:solidFill>
              <a:ln>
                <a:noFill/>
              </a:ln>
              <a:effectLst/>
            </c:spPr>
            <c:extLst>
              <c:ext xmlns:c16="http://schemas.microsoft.com/office/drawing/2014/chart" uri="{C3380CC4-5D6E-409C-BE32-E72D297353CC}">
                <c16:uniqueId val="{00000053-7239-48B2-B60E-B29DC89AF52C}"/>
              </c:ext>
            </c:extLst>
          </c:dPt>
          <c:dPt>
            <c:idx val="73"/>
            <c:invertIfNegative val="0"/>
            <c:bubble3D val="0"/>
            <c:spPr>
              <a:solidFill>
                <a:srgbClr val="606868"/>
              </a:solidFill>
              <a:ln>
                <a:noFill/>
              </a:ln>
              <a:effectLst/>
            </c:spPr>
            <c:extLst>
              <c:ext xmlns:c16="http://schemas.microsoft.com/office/drawing/2014/chart" uri="{C3380CC4-5D6E-409C-BE32-E72D297353CC}">
                <c16:uniqueId val="{00000055-7239-48B2-B60E-B29DC89AF52C}"/>
              </c:ext>
            </c:extLst>
          </c:dPt>
          <c:dPt>
            <c:idx val="75"/>
            <c:invertIfNegative val="0"/>
            <c:bubble3D val="0"/>
            <c:spPr>
              <a:solidFill>
                <a:srgbClr val="606868"/>
              </a:solidFill>
              <a:ln>
                <a:noFill/>
              </a:ln>
              <a:effectLst/>
            </c:spPr>
            <c:extLst>
              <c:ext xmlns:c16="http://schemas.microsoft.com/office/drawing/2014/chart" uri="{C3380CC4-5D6E-409C-BE32-E72D297353CC}">
                <c16:uniqueId val="{00000057-7239-48B2-B60E-B29DC89AF52C}"/>
              </c:ext>
            </c:extLst>
          </c:dPt>
          <c:dPt>
            <c:idx val="76"/>
            <c:invertIfNegative val="0"/>
            <c:bubble3D val="0"/>
            <c:spPr>
              <a:solidFill>
                <a:srgbClr val="606868"/>
              </a:solidFill>
              <a:ln>
                <a:noFill/>
              </a:ln>
              <a:effectLst/>
            </c:spPr>
            <c:extLst>
              <c:ext xmlns:c16="http://schemas.microsoft.com/office/drawing/2014/chart" uri="{C3380CC4-5D6E-409C-BE32-E72D297353CC}">
                <c16:uniqueId val="{00000059-7239-48B2-B60E-B29DC89AF52C}"/>
              </c:ext>
            </c:extLst>
          </c:dPt>
          <c:dPt>
            <c:idx val="78"/>
            <c:invertIfNegative val="0"/>
            <c:bubble3D val="0"/>
            <c:spPr>
              <a:solidFill>
                <a:srgbClr val="FFC000"/>
              </a:solidFill>
              <a:ln>
                <a:noFill/>
              </a:ln>
              <a:effectLst/>
            </c:spPr>
            <c:extLst>
              <c:ext xmlns:c16="http://schemas.microsoft.com/office/drawing/2014/chart" uri="{C3380CC4-5D6E-409C-BE32-E72D297353CC}">
                <c16:uniqueId val="{0000005B-7239-48B2-B60E-B29DC89AF52C}"/>
              </c:ext>
            </c:extLst>
          </c:dPt>
          <c:dPt>
            <c:idx val="84"/>
            <c:invertIfNegative val="0"/>
            <c:bubble3D val="0"/>
            <c:spPr>
              <a:solidFill>
                <a:srgbClr val="606868"/>
              </a:solidFill>
              <a:ln>
                <a:noFill/>
              </a:ln>
              <a:effectLst/>
            </c:spPr>
            <c:extLst>
              <c:ext xmlns:c16="http://schemas.microsoft.com/office/drawing/2014/chart" uri="{C3380CC4-5D6E-409C-BE32-E72D297353CC}">
                <c16:uniqueId val="{0000005D-7239-48B2-B60E-B29DC89AF52C}"/>
              </c:ext>
            </c:extLst>
          </c:dPt>
          <c:dPt>
            <c:idx val="85"/>
            <c:invertIfNegative val="0"/>
            <c:bubble3D val="0"/>
            <c:spPr>
              <a:solidFill>
                <a:srgbClr val="606868"/>
              </a:solidFill>
              <a:ln>
                <a:noFill/>
              </a:ln>
              <a:effectLst/>
            </c:spPr>
            <c:extLst>
              <c:ext xmlns:c16="http://schemas.microsoft.com/office/drawing/2014/chart" uri="{C3380CC4-5D6E-409C-BE32-E72D297353CC}">
                <c16:uniqueId val="{0000005F-7239-48B2-B60E-B29DC89AF52C}"/>
              </c:ext>
            </c:extLst>
          </c:dPt>
          <c:dPt>
            <c:idx val="87"/>
            <c:invertIfNegative val="0"/>
            <c:bubble3D val="0"/>
            <c:spPr>
              <a:solidFill>
                <a:srgbClr val="606868"/>
              </a:solidFill>
              <a:ln>
                <a:noFill/>
              </a:ln>
              <a:effectLst/>
            </c:spPr>
            <c:extLst>
              <c:ext xmlns:c16="http://schemas.microsoft.com/office/drawing/2014/chart" uri="{C3380CC4-5D6E-409C-BE32-E72D297353CC}">
                <c16:uniqueId val="{00000061-7239-48B2-B60E-B29DC89AF52C}"/>
              </c:ext>
            </c:extLst>
          </c:dPt>
          <c:dPt>
            <c:idx val="88"/>
            <c:invertIfNegative val="0"/>
            <c:bubble3D val="0"/>
            <c:spPr>
              <a:solidFill>
                <a:srgbClr val="606868"/>
              </a:solidFill>
              <a:ln>
                <a:noFill/>
              </a:ln>
              <a:effectLst/>
            </c:spPr>
            <c:extLst>
              <c:ext xmlns:c16="http://schemas.microsoft.com/office/drawing/2014/chart" uri="{C3380CC4-5D6E-409C-BE32-E72D297353CC}">
                <c16:uniqueId val="{00000063-7239-48B2-B60E-B29DC89AF52C}"/>
              </c:ext>
            </c:extLst>
          </c:dPt>
          <c:dPt>
            <c:idx val="90"/>
            <c:invertIfNegative val="0"/>
            <c:bubble3D val="0"/>
            <c:spPr>
              <a:solidFill>
                <a:srgbClr val="FFC000"/>
              </a:solidFill>
              <a:ln>
                <a:noFill/>
              </a:ln>
              <a:effectLst/>
            </c:spPr>
            <c:extLst>
              <c:ext xmlns:c16="http://schemas.microsoft.com/office/drawing/2014/chart" uri="{C3380CC4-5D6E-409C-BE32-E72D297353CC}">
                <c16:uniqueId val="{00000065-7239-48B2-B60E-B29DC89AF52C}"/>
              </c:ext>
            </c:extLst>
          </c:dPt>
          <c:dPt>
            <c:idx val="96"/>
            <c:invertIfNegative val="0"/>
            <c:bubble3D val="0"/>
            <c:spPr>
              <a:solidFill>
                <a:srgbClr val="606868"/>
              </a:solidFill>
              <a:ln>
                <a:noFill/>
              </a:ln>
              <a:effectLst/>
            </c:spPr>
            <c:extLst>
              <c:ext xmlns:c16="http://schemas.microsoft.com/office/drawing/2014/chart" uri="{C3380CC4-5D6E-409C-BE32-E72D297353CC}">
                <c16:uniqueId val="{00000067-7239-48B2-B60E-B29DC89AF52C}"/>
              </c:ext>
            </c:extLst>
          </c:dPt>
          <c:dPt>
            <c:idx val="97"/>
            <c:invertIfNegative val="0"/>
            <c:bubble3D val="0"/>
            <c:spPr>
              <a:solidFill>
                <a:srgbClr val="606868"/>
              </a:solidFill>
              <a:ln>
                <a:noFill/>
              </a:ln>
              <a:effectLst/>
            </c:spPr>
            <c:extLst>
              <c:ext xmlns:c16="http://schemas.microsoft.com/office/drawing/2014/chart" uri="{C3380CC4-5D6E-409C-BE32-E72D297353CC}">
                <c16:uniqueId val="{00000069-7239-48B2-B60E-B29DC89AF52C}"/>
              </c:ext>
            </c:extLst>
          </c:dPt>
          <c:dPt>
            <c:idx val="99"/>
            <c:invertIfNegative val="0"/>
            <c:bubble3D val="0"/>
            <c:spPr>
              <a:solidFill>
                <a:srgbClr val="606868"/>
              </a:solidFill>
              <a:ln>
                <a:noFill/>
              </a:ln>
              <a:effectLst/>
            </c:spPr>
            <c:extLst>
              <c:ext xmlns:c16="http://schemas.microsoft.com/office/drawing/2014/chart" uri="{C3380CC4-5D6E-409C-BE32-E72D297353CC}">
                <c16:uniqueId val="{0000006B-7239-48B2-B60E-B29DC89AF52C}"/>
              </c:ext>
            </c:extLst>
          </c:dPt>
          <c:dPt>
            <c:idx val="100"/>
            <c:invertIfNegative val="0"/>
            <c:bubble3D val="0"/>
            <c:spPr>
              <a:solidFill>
                <a:srgbClr val="606868"/>
              </a:solidFill>
              <a:ln>
                <a:noFill/>
              </a:ln>
              <a:effectLst/>
            </c:spPr>
            <c:extLst>
              <c:ext xmlns:c16="http://schemas.microsoft.com/office/drawing/2014/chart" uri="{C3380CC4-5D6E-409C-BE32-E72D297353CC}">
                <c16:uniqueId val="{0000006D-7239-48B2-B60E-B29DC89AF52C}"/>
              </c:ext>
            </c:extLst>
          </c:dPt>
          <c:dPt>
            <c:idx val="102"/>
            <c:invertIfNegative val="0"/>
            <c:bubble3D val="0"/>
            <c:spPr>
              <a:solidFill>
                <a:srgbClr val="FFC000"/>
              </a:solidFill>
              <a:ln>
                <a:noFill/>
              </a:ln>
              <a:effectLst/>
            </c:spPr>
            <c:extLst>
              <c:ext xmlns:c16="http://schemas.microsoft.com/office/drawing/2014/chart" uri="{C3380CC4-5D6E-409C-BE32-E72D297353CC}">
                <c16:uniqueId val="{0000006F-7239-48B2-B60E-B29DC89AF52C}"/>
              </c:ext>
            </c:extLst>
          </c:dPt>
          <c:dPt>
            <c:idx val="108"/>
            <c:invertIfNegative val="0"/>
            <c:bubble3D val="0"/>
            <c:spPr>
              <a:solidFill>
                <a:srgbClr val="606868"/>
              </a:solidFill>
              <a:ln>
                <a:noFill/>
              </a:ln>
              <a:effectLst/>
            </c:spPr>
            <c:extLst>
              <c:ext xmlns:c16="http://schemas.microsoft.com/office/drawing/2014/chart" uri="{C3380CC4-5D6E-409C-BE32-E72D297353CC}">
                <c16:uniqueId val="{00000071-7239-48B2-B60E-B29DC89AF52C}"/>
              </c:ext>
            </c:extLst>
          </c:dPt>
          <c:dPt>
            <c:idx val="109"/>
            <c:invertIfNegative val="0"/>
            <c:bubble3D val="0"/>
            <c:spPr>
              <a:solidFill>
                <a:srgbClr val="606868"/>
              </a:solidFill>
              <a:ln>
                <a:noFill/>
              </a:ln>
              <a:effectLst/>
            </c:spPr>
            <c:extLst>
              <c:ext xmlns:c16="http://schemas.microsoft.com/office/drawing/2014/chart" uri="{C3380CC4-5D6E-409C-BE32-E72D297353CC}">
                <c16:uniqueId val="{00000073-7239-48B2-B60E-B29DC89AF52C}"/>
              </c:ext>
            </c:extLst>
          </c:dPt>
          <c:dPt>
            <c:idx val="111"/>
            <c:invertIfNegative val="0"/>
            <c:bubble3D val="0"/>
            <c:spPr>
              <a:solidFill>
                <a:srgbClr val="606868"/>
              </a:solidFill>
              <a:ln>
                <a:noFill/>
              </a:ln>
              <a:effectLst/>
            </c:spPr>
            <c:extLst>
              <c:ext xmlns:c16="http://schemas.microsoft.com/office/drawing/2014/chart" uri="{C3380CC4-5D6E-409C-BE32-E72D297353CC}">
                <c16:uniqueId val="{00000075-7239-48B2-B60E-B29DC89AF52C}"/>
              </c:ext>
            </c:extLst>
          </c:dPt>
          <c:dPt>
            <c:idx val="112"/>
            <c:invertIfNegative val="0"/>
            <c:bubble3D val="0"/>
            <c:spPr>
              <a:solidFill>
                <a:srgbClr val="606868"/>
              </a:solidFill>
              <a:ln>
                <a:noFill/>
              </a:ln>
              <a:effectLst/>
            </c:spPr>
            <c:extLst>
              <c:ext xmlns:c16="http://schemas.microsoft.com/office/drawing/2014/chart" uri="{C3380CC4-5D6E-409C-BE32-E72D297353CC}">
                <c16:uniqueId val="{00000077-7239-48B2-B60E-B29DC89AF52C}"/>
              </c:ext>
            </c:extLst>
          </c:dPt>
          <c:dPt>
            <c:idx val="114"/>
            <c:invertIfNegative val="0"/>
            <c:bubble3D val="0"/>
            <c:spPr>
              <a:solidFill>
                <a:srgbClr val="FFC000"/>
              </a:solidFill>
              <a:ln>
                <a:noFill/>
              </a:ln>
              <a:effectLst/>
            </c:spPr>
            <c:extLst>
              <c:ext xmlns:c16="http://schemas.microsoft.com/office/drawing/2014/chart" uri="{C3380CC4-5D6E-409C-BE32-E72D297353CC}">
                <c16:uniqueId val="{00000079-7239-48B2-B60E-B29DC89AF52C}"/>
              </c:ext>
            </c:extLst>
          </c:dPt>
          <c:dPt>
            <c:idx val="126"/>
            <c:invertIfNegative val="0"/>
            <c:bubble3D val="0"/>
            <c:spPr>
              <a:solidFill>
                <a:srgbClr val="FFC000"/>
              </a:solidFill>
              <a:ln>
                <a:noFill/>
              </a:ln>
              <a:effectLst/>
            </c:spPr>
            <c:extLst>
              <c:ext xmlns:c16="http://schemas.microsoft.com/office/drawing/2014/chart" uri="{C3380CC4-5D6E-409C-BE32-E72D297353CC}">
                <c16:uniqueId val="{0000007B-7239-48B2-B60E-B29DC89AF52C}"/>
              </c:ext>
            </c:extLst>
          </c:dPt>
          <c:dLbls>
            <c:dLbl>
              <c:idx val="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39-48B2-B60E-B29DC89AF52C}"/>
                </c:ext>
              </c:extLst>
            </c:dLbl>
            <c:dLbl>
              <c:idx val="1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239-48B2-B60E-B29DC89AF52C}"/>
                </c:ext>
              </c:extLst>
            </c:dLbl>
            <c:dLbl>
              <c:idx val="3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239-48B2-B60E-B29DC89AF52C}"/>
                </c:ext>
              </c:extLst>
            </c:dLbl>
            <c:dLbl>
              <c:idx val="4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7239-48B2-B60E-B29DC89AF52C}"/>
                </c:ext>
              </c:extLst>
            </c:dLbl>
            <c:dLbl>
              <c:idx val="5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7239-48B2-B60E-B29DC89AF52C}"/>
                </c:ext>
              </c:extLst>
            </c:dLbl>
            <c:dLbl>
              <c:idx val="6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7239-48B2-B60E-B29DC89AF52C}"/>
                </c:ext>
              </c:extLst>
            </c:dLbl>
            <c:dLbl>
              <c:idx val="7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7239-48B2-B60E-B29DC89AF52C}"/>
                </c:ext>
              </c:extLst>
            </c:dLbl>
            <c:dLbl>
              <c:idx val="9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7239-48B2-B60E-B29DC89AF52C}"/>
                </c:ext>
              </c:extLst>
            </c:dLbl>
            <c:dLbl>
              <c:idx val="10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7239-48B2-B60E-B29DC89AF52C}"/>
                </c:ext>
              </c:extLst>
            </c:dLbl>
            <c:dLbl>
              <c:idx val="11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7239-48B2-B60E-B29DC89AF52C}"/>
                </c:ext>
              </c:extLst>
            </c:dLbl>
            <c:dLbl>
              <c:idx val="12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7239-48B2-B60E-B29DC89AF5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'F76'!$A$163:$B$289</c:f>
              <c:multiLvlStrCache>
                <c:ptCount val="12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pt idx="125">
                    <c:v>junio</c:v>
                  </c:pt>
                  <c:pt idx="126">
                    <c:v>julio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'F76'!$C$163:$C$289</c:f>
              <c:numCache>
                <c:formatCode>#,##0</c:formatCode>
                <c:ptCount val="127"/>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pt idx="119">
                  <c:v>1932962</c:v>
                </c:pt>
                <c:pt idx="120">
                  <c:v>1951256</c:v>
                </c:pt>
                <c:pt idx="121">
                  <c:v>1964519</c:v>
                </c:pt>
                <c:pt idx="122">
                  <c:v>1972715</c:v>
                </c:pt>
                <c:pt idx="123">
                  <c:v>1973202</c:v>
                </c:pt>
                <c:pt idx="124">
                  <c:v>1974565</c:v>
                </c:pt>
                <c:pt idx="125">
                  <c:v>1980790</c:v>
                </c:pt>
                <c:pt idx="126">
                  <c:v>1981146</c:v>
                </c:pt>
              </c:numCache>
            </c:numRef>
          </c:val>
          <c:extLst xmlns:c15="http://schemas.microsoft.com/office/drawing/2012/chart">
            <c:ext xmlns:c16="http://schemas.microsoft.com/office/drawing/2014/chart" uri="{C3380CC4-5D6E-409C-BE32-E72D297353CC}">
              <c16:uniqueId val="{0000007C-7239-48B2-B60E-B29DC89AF52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C74D-4258-88A3-95D085CCB318}"/>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C74D-4258-88A3-95D085CCB318}"/>
              </c:ext>
            </c:extLst>
          </c:dPt>
          <c:dPt>
            <c:idx val="22"/>
            <c:invertIfNegative val="0"/>
            <c:bubble3D val="0"/>
            <c:spPr>
              <a:solidFill>
                <a:srgbClr val="606868"/>
              </a:solidFill>
              <a:ln>
                <a:noFill/>
              </a:ln>
              <a:effectLst/>
            </c:spPr>
            <c:extLst>
              <c:ext xmlns:c16="http://schemas.microsoft.com/office/drawing/2014/chart" uri="{C3380CC4-5D6E-409C-BE32-E72D297353CC}">
                <c16:uniqueId val="{00000005-C74D-4258-88A3-95D085CCB318}"/>
              </c:ext>
            </c:extLst>
          </c:dPt>
          <c:dPt>
            <c:idx val="23"/>
            <c:invertIfNegative val="0"/>
            <c:bubble3D val="0"/>
            <c:spPr>
              <a:solidFill>
                <a:srgbClr val="FFC000"/>
              </a:solidFill>
              <a:ln>
                <a:noFill/>
              </a:ln>
              <a:effectLst/>
            </c:spPr>
            <c:extLst>
              <c:ext xmlns:c16="http://schemas.microsoft.com/office/drawing/2014/chart" uri="{C3380CC4-5D6E-409C-BE32-E72D297353CC}">
                <c16:uniqueId val="{00000007-C74D-4258-88A3-95D085CCB31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4D-4258-88A3-95D085CCB318}"/>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4D-4258-88A3-95D085CCB31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4D-4258-88A3-95D085CCB318}"/>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4D-4258-88A3-95D085CCB318}"/>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4D-4258-88A3-95D085CCB3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'F77'!$A$7:$A$30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'F77'!$F$7:$F$30</c:f>
              <c:numCache>
                <c:formatCode>#,##0</c:formatCode>
                <c:ptCount val="24"/>
                <c:pt idx="0">
                  <c:v>13226</c:v>
                </c:pt>
                <c:pt idx="1">
                  <c:v>2856</c:v>
                </c:pt>
                <c:pt idx="2">
                  <c:v>6290</c:v>
                </c:pt>
                <c:pt idx="3">
                  <c:v>2514</c:v>
                </c:pt>
                <c:pt idx="4">
                  <c:v>3669</c:v>
                </c:pt>
                <c:pt idx="5">
                  <c:v>-529</c:v>
                </c:pt>
                <c:pt idx="6">
                  <c:v>2957</c:v>
                </c:pt>
                <c:pt idx="7">
                  <c:v>5299</c:v>
                </c:pt>
                <c:pt idx="8">
                  <c:v>872</c:v>
                </c:pt>
                <c:pt idx="9">
                  <c:v>3755</c:v>
                </c:pt>
                <c:pt idx="10">
                  <c:v>6891</c:v>
                </c:pt>
                <c:pt idx="11">
                  <c:v>5570</c:v>
                </c:pt>
                <c:pt idx="12">
                  <c:v>6106</c:v>
                </c:pt>
                <c:pt idx="13">
                  <c:v>3495</c:v>
                </c:pt>
                <c:pt idx="14">
                  <c:v>10121</c:v>
                </c:pt>
                <c:pt idx="15">
                  <c:v>4498</c:v>
                </c:pt>
                <c:pt idx="16">
                  <c:v>5490</c:v>
                </c:pt>
                <c:pt idx="17">
                  <c:v>2640</c:v>
                </c:pt>
                <c:pt idx="18">
                  <c:v>-5303</c:v>
                </c:pt>
                <c:pt idx="19">
                  <c:v>-4416</c:v>
                </c:pt>
                <c:pt idx="20">
                  <c:v>-13130</c:v>
                </c:pt>
                <c:pt idx="21">
                  <c:v>5790</c:v>
                </c:pt>
                <c:pt idx="22">
                  <c:v>-238</c:v>
                </c:pt>
                <c:pt idx="23">
                  <c:v>356</c:v>
                </c:pt>
              </c:numCache>
            </c:numRef>
          </c:val>
          <c:extLst xmlns:c15="http://schemas.microsoft.com/office/drawing/2012/chart">
            <c:ext xmlns:c16="http://schemas.microsoft.com/office/drawing/2014/chart" uri="{C3380CC4-5D6E-409C-BE32-E72D297353CC}">
              <c16:uniqueId val="{00000009-C74D-4258-88A3-95D085CCB318}"/>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5226"/>
          <c:min val="-1513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952E-405F-8F44-822EAFF542CB}"/>
              </c:ext>
            </c:extLst>
          </c:dPt>
          <c:dPt>
            <c:idx val="1"/>
            <c:invertIfNegative val="0"/>
            <c:bubble3D val="0"/>
            <c:spPr>
              <a:solidFill>
                <a:srgbClr val="606868"/>
              </a:solidFill>
              <a:ln>
                <a:noFill/>
              </a:ln>
              <a:effectLst/>
            </c:spPr>
            <c:extLst>
              <c:ext xmlns:c16="http://schemas.microsoft.com/office/drawing/2014/chart" uri="{C3380CC4-5D6E-409C-BE32-E72D297353CC}">
                <c16:uniqueId val="{00000003-952E-405F-8F44-822EAFF542CB}"/>
              </c:ext>
            </c:extLst>
          </c:dPt>
          <c:dPt>
            <c:idx val="3"/>
            <c:invertIfNegative val="0"/>
            <c:bubble3D val="0"/>
            <c:spPr>
              <a:solidFill>
                <a:srgbClr val="606868"/>
              </a:solidFill>
              <a:ln>
                <a:noFill/>
              </a:ln>
              <a:effectLst/>
            </c:spPr>
            <c:extLst>
              <c:ext xmlns:c16="http://schemas.microsoft.com/office/drawing/2014/chart" uri="{C3380CC4-5D6E-409C-BE32-E72D297353CC}">
                <c16:uniqueId val="{00000005-952E-405F-8F44-822EAFF542CB}"/>
              </c:ext>
            </c:extLst>
          </c:dPt>
          <c:dPt>
            <c:idx val="4"/>
            <c:invertIfNegative val="0"/>
            <c:bubble3D val="0"/>
            <c:spPr>
              <a:solidFill>
                <a:srgbClr val="606868"/>
              </a:solidFill>
              <a:ln>
                <a:noFill/>
              </a:ln>
              <a:effectLst/>
            </c:spPr>
            <c:extLst>
              <c:ext xmlns:c16="http://schemas.microsoft.com/office/drawing/2014/chart" uri="{C3380CC4-5D6E-409C-BE32-E72D297353CC}">
                <c16:uniqueId val="{00000007-952E-405F-8F44-822EAFF542CB}"/>
              </c:ext>
            </c:extLst>
          </c:dPt>
          <c:dPt>
            <c:idx val="6"/>
            <c:invertIfNegative val="0"/>
            <c:bubble3D val="0"/>
            <c:spPr>
              <a:solidFill>
                <a:srgbClr val="606868"/>
              </a:solidFill>
              <a:ln>
                <a:noFill/>
              </a:ln>
              <a:effectLst/>
            </c:spPr>
            <c:extLst>
              <c:ext xmlns:c16="http://schemas.microsoft.com/office/drawing/2014/chart" uri="{C3380CC4-5D6E-409C-BE32-E72D297353CC}">
                <c16:uniqueId val="{00000009-952E-405F-8F44-822EAFF542CB}"/>
              </c:ext>
            </c:extLst>
          </c:dPt>
          <c:dPt>
            <c:idx val="11"/>
            <c:invertIfNegative val="0"/>
            <c:bubble3D val="0"/>
            <c:spPr>
              <a:solidFill>
                <a:srgbClr val="606868"/>
              </a:solidFill>
              <a:ln>
                <a:noFill/>
              </a:ln>
              <a:effectLst/>
            </c:spPr>
            <c:extLst>
              <c:ext xmlns:c16="http://schemas.microsoft.com/office/drawing/2014/chart" uri="{C3380CC4-5D6E-409C-BE32-E72D297353CC}">
                <c16:uniqueId val="{0000000B-952E-405F-8F44-822EAFF542CB}"/>
              </c:ext>
            </c:extLst>
          </c:dPt>
          <c:dPt>
            <c:idx val="14"/>
            <c:invertIfNegative val="0"/>
            <c:bubble3D val="0"/>
            <c:spPr>
              <a:solidFill>
                <a:srgbClr val="606868"/>
              </a:solidFill>
              <a:ln>
                <a:noFill/>
              </a:ln>
              <a:effectLst/>
            </c:spPr>
            <c:extLst>
              <c:ext xmlns:c16="http://schemas.microsoft.com/office/drawing/2014/chart" uri="{C3380CC4-5D6E-409C-BE32-E72D297353CC}">
                <c16:uniqueId val="{0000000D-952E-405F-8F44-822EAFF542CB}"/>
              </c:ext>
            </c:extLst>
          </c:dPt>
          <c:dPt>
            <c:idx val="19"/>
            <c:invertIfNegative val="0"/>
            <c:bubble3D val="0"/>
            <c:spPr>
              <a:solidFill>
                <a:srgbClr val="606868"/>
              </a:solidFill>
              <a:ln>
                <a:noFill/>
              </a:ln>
              <a:effectLst/>
            </c:spPr>
            <c:extLst>
              <c:ext xmlns:c16="http://schemas.microsoft.com/office/drawing/2014/chart" uri="{C3380CC4-5D6E-409C-BE32-E72D297353CC}">
                <c16:uniqueId val="{0000000F-952E-405F-8F44-822EAFF542CB}"/>
              </c:ext>
            </c:extLst>
          </c:dPt>
          <c:dPt>
            <c:idx val="24"/>
            <c:invertIfNegative val="0"/>
            <c:bubble3D val="0"/>
            <c:spPr>
              <a:solidFill>
                <a:srgbClr val="606868"/>
              </a:solidFill>
              <a:ln>
                <a:noFill/>
              </a:ln>
              <a:effectLst/>
            </c:spPr>
            <c:extLst>
              <c:ext xmlns:c16="http://schemas.microsoft.com/office/drawing/2014/chart" uri="{C3380CC4-5D6E-409C-BE32-E72D297353CC}">
                <c16:uniqueId val="{00000011-952E-405F-8F44-822EAFF542CB}"/>
              </c:ext>
            </c:extLst>
          </c:dPt>
          <c:dPt>
            <c:idx val="25"/>
            <c:invertIfNegative val="0"/>
            <c:bubble3D val="0"/>
            <c:spPr>
              <a:solidFill>
                <a:srgbClr val="606868"/>
              </a:solidFill>
              <a:ln>
                <a:noFill/>
              </a:ln>
              <a:effectLst/>
            </c:spPr>
            <c:extLst>
              <c:ext xmlns:c16="http://schemas.microsoft.com/office/drawing/2014/chart" uri="{C3380CC4-5D6E-409C-BE32-E72D297353CC}">
                <c16:uniqueId val="{00000013-952E-405F-8F44-822EAFF542CB}"/>
              </c:ext>
            </c:extLst>
          </c:dPt>
          <c:dPt>
            <c:idx val="27"/>
            <c:invertIfNegative val="0"/>
            <c:bubble3D val="0"/>
            <c:spPr>
              <a:solidFill>
                <a:srgbClr val="606868"/>
              </a:solidFill>
              <a:ln>
                <a:noFill/>
              </a:ln>
              <a:effectLst/>
            </c:spPr>
            <c:extLst>
              <c:ext xmlns:c16="http://schemas.microsoft.com/office/drawing/2014/chart" uri="{C3380CC4-5D6E-409C-BE32-E72D297353CC}">
                <c16:uniqueId val="{00000015-952E-405F-8F44-822EAFF542CB}"/>
              </c:ext>
            </c:extLst>
          </c:dPt>
          <c:dPt>
            <c:idx val="30"/>
            <c:invertIfNegative val="0"/>
            <c:bubble3D val="0"/>
            <c:spPr>
              <a:solidFill>
                <a:srgbClr val="FFC000"/>
              </a:solidFill>
              <a:ln>
                <a:noFill/>
              </a:ln>
              <a:effectLst/>
            </c:spPr>
            <c:extLst>
              <c:ext xmlns:c16="http://schemas.microsoft.com/office/drawing/2014/chart" uri="{C3380CC4-5D6E-409C-BE32-E72D297353CC}">
                <c16:uniqueId val="{00000017-952E-405F-8F44-822EAFF542CB}"/>
              </c:ext>
            </c:extLst>
          </c:dPt>
          <c:dPt>
            <c:idx val="31"/>
            <c:invertIfNegative val="0"/>
            <c:bubble3D val="0"/>
            <c:spPr>
              <a:solidFill>
                <a:srgbClr val="606868"/>
              </a:solidFill>
              <a:ln>
                <a:noFill/>
              </a:ln>
              <a:effectLst/>
            </c:spPr>
            <c:extLst>
              <c:ext xmlns:c16="http://schemas.microsoft.com/office/drawing/2014/chart" uri="{C3380CC4-5D6E-409C-BE32-E72D297353CC}">
                <c16:uniqueId val="{00000019-952E-405F-8F44-822EAFF542CB}"/>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2E-405F-8F44-822EAFF54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Ciudad de México</c:v>
                </c:pt>
                <c:pt idx="1">
                  <c:v>Veracruz</c:v>
                </c:pt>
                <c:pt idx="2">
                  <c:v>Guerrero</c:v>
                </c:pt>
                <c:pt idx="3">
                  <c:v>Morelos</c:v>
                </c:pt>
                <c:pt idx="4">
                  <c:v>Tamaulipas</c:v>
                </c:pt>
                <c:pt idx="5">
                  <c:v>Oaxaca</c:v>
                </c:pt>
                <c:pt idx="6">
                  <c:v>Durango</c:v>
                </c:pt>
                <c:pt idx="7">
                  <c:v>Colima</c:v>
                </c:pt>
                <c:pt idx="8">
                  <c:v>Zacatecas</c:v>
                </c:pt>
                <c:pt idx="9">
                  <c:v>Tlaxcala</c:v>
                </c:pt>
                <c:pt idx="10">
                  <c:v>Puebla</c:v>
                </c:pt>
                <c:pt idx="11">
                  <c:v>Campeche</c:v>
                </c:pt>
                <c:pt idx="12">
                  <c:v>Chiapas</c:v>
                </c:pt>
                <c:pt idx="13">
                  <c:v>Michoacán</c:v>
                </c:pt>
                <c:pt idx="14">
                  <c:v>Sinaloa</c:v>
                </c:pt>
                <c:pt idx="15">
                  <c:v>Sonora</c:v>
                </c:pt>
                <c:pt idx="16">
                  <c:v>San Luis Potosí</c:v>
                </c:pt>
                <c:pt idx="17">
                  <c:v>Aguascalientes</c:v>
                </c:pt>
                <c:pt idx="18">
                  <c:v>Hidalgo</c:v>
                </c:pt>
                <c:pt idx="19">
                  <c:v>Baja California Sur</c:v>
                </c:pt>
                <c:pt idx="20">
                  <c:v>Quintana Roo</c:v>
                </c:pt>
                <c:pt idx="21">
                  <c:v>Nayarit</c:v>
                </c:pt>
                <c:pt idx="22">
                  <c:v>Yucatán</c:v>
                </c:pt>
                <c:pt idx="23">
                  <c:v>Coahuila</c:v>
                </c:pt>
                <c:pt idx="24">
                  <c:v>Tabasco</c:v>
                </c:pt>
                <c:pt idx="25">
                  <c:v>Guanajuato</c:v>
                </c:pt>
                <c:pt idx="26">
                  <c:v>Chihuahua</c:v>
                </c:pt>
                <c:pt idx="27">
                  <c:v>Querétaro</c:v>
                </c:pt>
                <c:pt idx="28">
                  <c:v>Estado de México</c:v>
                </c:pt>
                <c:pt idx="29">
                  <c:v>Baja California</c:v>
                </c:pt>
                <c:pt idx="30">
                  <c:v>Jalisco</c:v>
                </c:pt>
                <c:pt idx="31">
                  <c:v>Nuevo León</c:v>
                </c:pt>
              </c:strCache>
            </c:strRef>
          </c:cat>
          <c:val>
            <c:numRef>
              <c:f>'F78'!$DL$7:$DL$38</c:f>
              <c:numCache>
                <c:formatCode>#,##0</c:formatCode>
                <c:ptCount val="32"/>
                <c:pt idx="0">
                  <c:v>33</c:v>
                </c:pt>
                <c:pt idx="1">
                  <c:v>32</c:v>
                </c:pt>
                <c:pt idx="2">
                  <c:v>31</c:v>
                </c:pt>
                <c:pt idx="3">
                  <c:v>30</c:v>
                </c:pt>
                <c:pt idx="4">
                  <c:v>29</c:v>
                </c:pt>
                <c:pt idx="5">
                  <c:v>28</c:v>
                </c:pt>
                <c:pt idx="6">
                  <c:v>27</c:v>
                </c:pt>
                <c:pt idx="7">
                  <c:v>26</c:v>
                </c:pt>
                <c:pt idx="8">
                  <c:v>25</c:v>
                </c:pt>
                <c:pt idx="9">
                  <c:v>24</c:v>
                </c:pt>
                <c:pt idx="10">
                  <c:v>23</c:v>
                </c:pt>
                <c:pt idx="11">
                  <c:v>22</c:v>
                </c:pt>
                <c:pt idx="12">
                  <c:v>21</c:v>
                </c:pt>
                <c:pt idx="13">
                  <c:v>20</c:v>
                </c:pt>
                <c:pt idx="14">
                  <c:v>19</c:v>
                </c:pt>
                <c:pt idx="15">
                  <c:v>18</c:v>
                </c:pt>
                <c:pt idx="16">
                  <c:v>17</c:v>
                </c:pt>
                <c:pt idx="17">
                  <c:v>16</c:v>
                </c:pt>
                <c:pt idx="18">
                  <c:v>15</c:v>
                </c:pt>
                <c:pt idx="19">
                  <c:v>14</c:v>
                </c:pt>
                <c:pt idx="20">
                  <c:v>13</c:v>
                </c:pt>
                <c:pt idx="21">
                  <c:v>12</c:v>
                </c:pt>
                <c:pt idx="22">
                  <c:v>11</c:v>
                </c:pt>
                <c:pt idx="23">
                  <c:v>10</c:v>
                </c:pt>
                <c:pt idx="24">
                  <c:v>9</c:v>
                </c:pt>
                <c:pt idx="25">
                  <c:v>8</c:v>
                </c:pt>
                <c:pt idx="26">
                  <c:v>7</c:v>
                </c:pt>
                <c:pt idx="27">
                  <c:v>6</c:v>
                </c:pt>
                <c:pt idx="28">
                  <c:v>5</c:v>
                </c:pt>
                <c:pt idx="29">
                  <c:v>4</c:v>
                </c:pt>
                <c:pt idx="30">
                  <c:v>3</c:v>
                </c:pt>
                <c:pt idx="31">
                  <c:v>2</c:v>
                </c:pt>
              </c:numCache>
            </c:numRef>
          </c:val>
          <c:extLst>
            <c:ext xmlns:c16="http://schemas.microsoft.com/office/drawing/2014/chart" uri="{C3380CC4-5D6E-409C-BE32-E72D297353CC}">
              <c16:uniqueId val="{0000001A-952E-405F-8F44-822EAFF542CB}"/>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4033"/>
          <c:min val="-3998"/>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0F5-4F70-8E59-1E6002A397B8}"/>
              </c:ext>
            </c:extLst>
          </c:dPt>
          <c:dPt>
            <c:idx val="1"/>
            <c:invertIfNegative val="0"/>
            <c:bubble3D val="0"/>
            <c:spPr>
              <a:solidFill>
                <a:srgbClr val="606868"/>
              </a:solidFill>
              <a:ln>
                <a:noFill/>
              </a:ln>
              <a:effectLst/>
            </c:spPr>
            <c:extLst>
              <c:ext xmlns:c16="http://schemas.microsoft.com/office/drawing/2014/chart" uri="{C3380CC4-5D6E-409C-BE32-E72D297353CC}">
                <c16:uniqueId val="{00000003-C0F5-4F70-8E59-1E6002A397B8}"/>
              </c:ext>
            </c:extLst>
          </c:dPt>
          <c:dPt>
            <c:idx val="3"/>
            <c:invertIfNegative val="0"/>
            <c:bubble3D val="0"/>
            <c:spPr>
              <a:solidFill>
                <a:srgbClr val="606868"/>
              </a:solidFill>
              <a:ln>
                <a:noFill/>
              </a:ln>
              <a:effectLst/>
            </c:spPr>
            <c:extLst>
              <c:ext xmlns:c16="http://schemas.microsoft.com/office/drawing/2014/chart" uri="{C3380CC4-5D6E-409C-BE32-E72D297353CC}">
                <c16:uniqueId val="{00000005-C0F5-4F70-8E59-1E6002A397B8}"/>
              </c:ext>
            </c:extLst>
          </c:dPt>
          <c:dPt>
            <c:idx val="4"/>
            <c:invertIfNegative val="0"/>
            <c:bubble3D val="0"/>
            <c:spPr>
              <a:solidFill>
                <a:srgbClr val="606868"/>
              </a:solidFill>
              <a:ln>
                <a:noFill/>
              </a:ln>
              <a:effectLst/>
            </c:spPr>
            <c:extLst>
              <c:ext xmlns:c16="http://schemas.microsoft.com/office/drawing/2014/chart" uri="{C3380CC4-5D6E-409C-BE32-E72D297353CC}">
                <c16:uniqueId val="{00000007-C0F5-4F70-8E59-1E6002A397B8}"/>
              </c:ext>
            </c:extLst>
          </c:dPt>
          <c:dPt>
            <c:idx val="6"/>
            <c:invertIfNegative val="0"/>
            <c:bubble3D val="0"/>
            <c:spPr>
              <a:solidFill>
                <a:srgbClr val="606868"/>
              </a:solidFill>
              <a:ln>
                <a:noFill/>
              </a:ln>
              <a:effectLst/>
            </c:spPr>
            <c:extLst>
              <c:ext xmlns:c16="http://schemas.microsoft.com/office/drawing/2014/chart" uri="{C3380CC4-5D6E-409C-BE32-E72D297353CC}">
                <c16:uniqueId val="{00000009-C0F5-4F70-8E59-1E6002A397B8}"/>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0F5-4F70-8E59-1E6002A397B8}"/>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0F5-4F70-8E59-1E6002A397B8}"/>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0F5-4F70-8E59-1E6002A397B8}"/>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0F5-4F70-8E59-1E6002A397B8}"/>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0F5-4F70-8E59-1E6002A397B8}"/>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0F5-4F70-8E59-1E6002A397B8}"/>
              </c:ext>
            </c:extLst>
          </c:dPt>
          <c:dPt>
            <c:idx val="30"/>
            <c:invertIfNegative val="0"/>
            <c:bubble3D val="0"/>
            <c:spPr>
              <a:solidFill>
                <a:srgbClr val="FFC000"/>
              </a:solidFill>
              <a:ln>
                <a:noFill/>
              </a:ln>
              <a:effectLst/>
            </c:spPr>
            <c:extLst>
              <c:ext xmlns:c16="http://schemas.microsoft.com/office/drawing/2014/chart" uri="{C3380CC4-5D6E-409C-BE32-E72D297353CC}">
                <c16:uniqueId val="{00000017-C0F5-4F70-8E59-1E6002A397B8}"/>
              </c:ext>
            </c:extLst>
          </c:dPt>
          <c:dPt>
            <c:idx val="31"/>
            <c:invertIfNegative val="0"/>
            <c:bubble3D val="0"/>
            <c:spPr>
              <a:solidFill>
                <a:srgbClr val="606868"/>
              </a:solidFill>
              <a:ln>
                <a:noFill/>
              </a:ln>
              <a:effectLst/>
            </c:spPr>
            <c:extLst>
              <c:ext xmlns:c16="http://schemas.microsoft.com/office/drawing/2014/chart" uri="{C3380CC4-5D6E-409C-BE32-E72D297353CC}">
                <c16:uniqueId val="{00000019-C0F5-4F70-8E59-1E6002A397B8}"/>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F5-4F70-8E59-1E6002A39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'F78'!$A$7:$A$38</c:f>
              <c:strCache>
                <c:ptCount val="32"/>
                <c:pt idx="0">
                  <c:v>Ciudad de México</c:v>
                </c:pt>
                <c:pt idx="1">
                  <c:v>Veracruz</c:v>
                </c:pt>
                <c:pt idx="2">
                  <c:v>Guerrero</c:v>
                </c:pt>
                <c:pt idx="3">
                  <c:v>Morelos</c:v>
                </c:pt>
                <c:pt idx="4">
                  <c:v>Tamaulipas</c:v>
                </c:pt>
                <c:pt idx="5">
                  <c:v>Oaxaca</c:v>
                </c:pt>
                <c:pt idx="6">
                  <c:v>Durango</c:v>
                </c:pt>
                <c:pt idx="7">
                  <c:v>Colima</c:v>
                </c:pt>
                <c:pt idx="8">
                  <c:v>Zacatecas</c:v>
                </c:pt>
                <c:pt idx="9">
                  <c:v>Tlaxcala</c:v>
                </c:pt>
                <c:pt idx="10">
                  <c:v>Puebla</c:v>
                </c:pt>
                <c:pt idx="11">
                  <c:v>Campeche</c:v>
                </c:pt>
                <c:pt idx="12">
                  <c:v>Chiapas</c:v>
                </c:pt>
                <c:pt idx="13">
                  <c:v>Michoacán</c:v>
                </c:pt>
                <c:pt idx="14">
                  <c:v>Sinaloa</c:v>
                </c:pt>
                <c:pt idx="15">
                  <c:v>Sonora</c:v>
                </c:pt>
                <c:pt idx="16">
                  <c:v>San Luis Potosí</c:v>
                </c:pt>
                <c:pt idx="17">
                  <c:v>Aguascalientes</c:v>
                </c:pt>
                <c:pt idx="18">
                  <c:v>Hidalgo</c:v>
                </c:pt>
                <c:pt idx="19">
                  <c:v>Baja California Sur</c:v>
                </c:pt>
                <c:pt idx="20">
                  <c:v>Quintana Roo</c:v>
                </c:pt>
                <c:pt idx="21">
                  <c:v>Nayarit</c:v>
                </c:pt>
                <c:pt idx="22">
                  <c:v>Yucatán</c:v>
                </c:pt>
                <c:pt idx="23">
                  <c:v>Coahuila</c:v>
                </c:pt>
                <c:pt idx="24">
                  <c:v>Tabasco</c:v>
                </c:pt>
                <c:pt idx="25">
                  <c:v>Guanajuato</c:v>
                </c:pt>
                <c:pt idx="26">
                  <c:v>Chihuahua</c:v>
                </c:pt>
                <c:pt idx="27">
                  <c:v>Querétaro</c:v>
                </c:pt>
                <c:pt idx="28">
                  <c:v>Estado de México</c:v>
                </c:pt>
                <c:pt idx="29">
                  <c:v>Baja California</c:v>
                </c:pt>
                <c:pt idx="30">
                  <c:v>Jalisco</c:v>
                </c:pt>
                <c:pt idx="31">
                  <c:v>Nuevo León</c:v>
                </c:pt>
              </c:strCache>
            </c:strRef>
          </c:cat>
          <c:val>
            <c:numRef>
              <c:f>'F78'!$DK$7:$DK$38</c:f>
              <c:numCache>
                <c:formatCode>#,##0</c:formatCode>
                <c:ptCount val="32"/>
                <c:pt idx="0">
                  <c:v>-51366</c:v>
                </c:pt>
                <c:pt idx="1">
                  <c:v>1632</c:v>
                </c:pt>
                <c:pt idx="2">
                  <c:v>2126</c:v>
                </c:pt>
                <c:pt idx="3">
                  <c:v>3939</c:v>
                </c:pt>
                <c:pt idx="4">
                  <c:v>6261</c:v>
                </c:pt>
                <c:pt idx="5">
                  <c:v>8944</c:v>
                </c:pt>
                <c:pt idx="6">
                  <c:v>11260</c:v>
                </c:pt>
                <c:pt idx="7">
                  <c:v>11551</c:v>
                </c:pt>
                <c:pt idx="8">
                  <c:v>11599</c:v>
                </c:pt>
                <c:pt idx="9">
                  <c:v>12079</c:v>
                </c:pt>
                <c:pt idx="10">
                  <c:v>13785</c:v>
                </c:pt>
                <c:pt idx="11">
                  <c:v>14968</c:v>
                </c:pt>
                <c:pt idx="12">
                  <c:v>19297</c:v>
                </c:pt>
                <c:pt idx="13">
                  <c:v>20871</c:v>
                </c:pt>
                <c:pt idx="14">
                  <c:v>22310</c:v>
                </c:pt>
                <c:pt idx="15">
                  <c:v>22945</c:v>
                </c:pt>
                <c:pt idx="16">
                  <c:v>26919</c:v>
                </c:pt>
                <c:pt idx="17">
                  <c:v>27247</c:v>
                </c:pt>
                <c:pt idx="18">
                  <c:v>28802</c:v>
                </c:pt>
                <c:pt idx="19">
                  <c:v>31521</c:v>
                </c:pt>
                <c:pt idx="20">
                  <c:v>35697</c:v>
                </c:pt>
                <c:pt idx="21">
                  <c:v>39304</c:v>
                </c:pt>
                <c:pt idx="22">
                  <c:v>44753</c:v>
                </c:pt>
                <c:pt idx="23">
                  <c:v>61556</c:v>
                </c:pt>
                <c:pt idx="24">
                  <c:v>76743</c:v>
                </c:pt>
                <c:pt idx="25">
                  <c:v>82228</c:v>
                </c:pt>
                <c:pt idx="26">
                  <c:v>87096</c:v>
                </c:pt>
                <c:pt idx="27">
                  <c:v>99025</c:v>
                </c:pt>
                <c:pt idx="28">
                  <c:v>117638</c:v>
                </c:pt>
                <c:pt idx="29">
                  <c:v>147857</c:v>
                </c:pt>
                <c:pt idx="30">
                  <c:v>189110</c:v>
                </c:pt>
                <c:pt idx="31">
                  <c:v>199516</c:v>
                </c:pt>
              </c:numCache>
            </c:numRef>
          </c:val>
          <c:extLst>
            <c:ext xmlns:c16="http://schemas.microsoft.com/office/drawing/2014/chart" uri="{C3380CC4-5D6E-409C-BE32-E72D297353CC}">
              <c16:uniqueId val="{0000001A-C0F5-4F70-8E59-1E6002A397B8}"/>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10000"/>
          <c:min val="-78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C39-4ACC-A524-62EF083491BB}"/>
              </c:ext>
            </c:extLst>
          </c:dPt>
          <c:dPt>
            <c:idx val="1"/>
            <c:invertIfNegative val="0"/>
            <c:bubble3D val="0"/>
            <c:spPr>
              <a:solidFill>
                <a:srgbClr val="606868"/>
              </a:solidFill>
              <a:ln>
                <a:noFill/>
              </a:ln>
              <a:effectLst/>
            </c:spPr>
            <c:extLst>
              <c:ext xmlns:c16="http://schemas.microsoft.com/office/drawing/2014/chart" uri="{C3380CC4-5D6E-409C-BE32-E72D297353CC}">
                <c16:uniqueId val="{00000003-8C39-4ACC-A524-62EF083491BB}"/>
              </c:ext>
            </c:extLst>
          </c:dPt>
          <c:dPt>
            <c:idx val="3"/>
            <c:invertIfNegative val="0"/>
            <c:bubble3D val="0"/>
            <c:spPr>
              <a:solidFill>
                <a:srgbClr val="606868"/>
              </a:solidFill>
              <a:ln>
                <a:noFill/>
              </a:ln>
              <a:effectLst/>
            </c:spPr>
            <c:extLst>
              <c:ext xmlns:c16="http://schemas.microsoft.com/office/drawing/2014/chart" uri="{C3380CC4-5D6E-409C-BE32-E72D297353CC}">
                <c16:uniqueId val="{00000005-8C39-4ACC-A524-62EF083491BB}"/>
              </c:ext>
            </c:extLst>
          </c:dPt>
          <c:dPt>
            <c:idx val="4"/>
            <c:invertIfNegative val="0"/>
            <c:bubble3D val="0"/>
            <c:spPr>
              <a:solidFill>
                <a:srgbClr val="606868"/>
              </a:solidFill>
              <a:ln>
                <a:noFill/>
              </a:ln>
              <a:effectLst/>
            </c:spPr>
            <c:extLst>
              <c:ext xmlns:c16="http://schemas.microsoft.com/office/drawing/2014/chart" uri="{C3380CC4-5D6E-409C-BE32-E72D297353CC}">
                <c16:uniqueId val="{00000007-8C39-4ACC-A524-62EF083491BB}"/>
              </c:ext>
            </c:extLst>
          </c:dPt>
          <c:dPt>
            <c:idx val="6"/>
            <c:invertIfNegative val="0"/>
            <c:bubble3D val="0"/>
            <c:spPr>
              <a:solidFill>
                <a:srgbClr val="606868"/>
              </a:solidFill>
              <a:ln>
                <a:noFill/>
              </a:ln>
              <a:effectLst/>
            </c:spPr>
            <c:extLst>
              <c:ext xmlns:c16="http://schemas.microsoft.com/office/drawing/2014/chart" uri="{C3380CC4-5D6E-409C-BE32-E72D297353CC}">
                <c16:uniqueId val="{00000009-8C39-4ACC-A524-62EF083491BB}"/>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C39-4ACC-A524-62EF083491BB}"/>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C39-4ACC-A524-62EF083491BB}"/>
              </c:ext>
            </c:extLst>
          </c:dPt>
          <c:dPt>
            <c:idx val="18"/>
            <c:invertIfNegative val="0"/>
            <c:bubble3D val="0"/>
            <c:spPr>
              <a:solidFill>
                <a:srgbClr val="FFC000"/>
              </a:solidFill>
              <a:ln>
                <a:noFill/>
              </a:ln>
              <a:effectLst/>
            </c:spPr>
            <c:extLst>
              <c:ext xmlns:c16="http://schemas.microsoft.com/office/drawing/2014/chart" uri="{C3380CC4-5D6E-409C-BE32-E72D297353CC}">
                <c16:uniqueId val="{0000000F-8C39-4ACC-A524-62EF083491BB}"/>
              </c:ext>
            </c:extLst>
          </c:dPt>
          <c:dPt>
            <c:idx val="19"/>
            <c:invertIfNegative val="0"/>
            <c:bubble3D val="0"/>
            <c:spPr>
              <a:solidFill>
                <a:srgbClr val="606868"/>
              </a:solidFill>
              <a:ln>
                <a:noFill/>
              </a:ln>
              <a:effectLst/>
            </c:spPr>
            <c:extLst>
              <c:ext xmlns:c16="http://schemas.microsoft.com/office/drawing/2014/chart" uri="{C3380CC4-5D6E-409C-BE32-E72D297353CC}">
                <c16:uniqueId val="{00000011-8C39-4ACC-A524-62EF083491BB}"/>
              </c:ext>
            </c:extLst>
          </c:dPt>
          <c:dPt>
            <c:idx val="24"/>
            <c:invertIfNegative val="0"/>
            <c:bubble3D val="0"/>
            <c:spPr>
              <a:solidFill>
                <a:srgbClr val="606868"/>
              </a:solidFill>
              <a:ln>
                <a:noFill/>
              </a:ln>
              <a:effectLst/>
            </c:spPr>
            <c:extLst>
              <c:ext xmlns:c16="http://schemas.microsoft.com/office/drawing/2014/chart" uri="{C3380CC4-5D6E-409C-BE32-E72D297353CC}">
                <c16:uniqueId val="{00000013-8C39-4ACC-A524-62EF083491BB}"/>
              </c:ext>
            </c:extLst>
          </c:dPt>
          <c:dPt>
            <c:idx val="25"/>
            <c:invertIfNegative val="0"/>
            <c:bubble3D val="0"/>
            <c:spPr>
              <a:solidFill>
                <a:srgbClr val="606868"/>
              </a:solidFill>
              <a:ln>
                <a:noFill/>
              </a:ln>
              <a:effectLst/>
            </c:spPr>
            <c:extLst>
              <c:ext xmlns:c16="http://schemas.microsoft.com/office/drawing/2014/chart" uri="{C3380CC4-5D6E-409C-BE32-E72D297353CC}">
                <c16:uniqueId val="{00000015-8C39-4ACC-A524-62EF083491BB}"/>
              </c:ext>
            </c:extLst>
          </c:dPt>
          <c:dPt>
            <c:idx val="27"/>
            <c:invertIfNegative val="0"/>
            <c:bubble3D val="0"/>
            <c:spPr>
              <a:solidFill>
                <a:srgbClr val="606868"/>
              </a:solidFill>
              <a:ln>
                <a:noFill/>
              </a:ln>
              <a:effectLst/>
            </c:spPr>
            <c:extLst>
              <c:ext xmlns:c16="http://schemas.microsoft.com/office/drawing/2014/chart" uri="{C3380CC4-5D6E-409C-BE32-E72D297353CC}">
                <c16:uniqueId val="{00000017-8C39-4ACC-A524-62EF083491BB}"/>
              </c:ext>
            </c:extLst>
          </c:dPt>
          <c:dPt>
            <c:idx val="30"/>
            <c:invertIfNegative val="0"/>
            <c:bubble3D val="0"/>
            <c:spPr>
              <a:solidFill>
                <a:srgbClr val="606868"/>
              </a:solidFill>
              <a:ln>
                <a:noFill/>
              </a:ln>
              <a:effectLst/>
            </c:spPr>
            <c:extLst>
              <c:ext xmlns:c16="http://schemas.microsoft.com/office/drawing/2014/chart" uri="{C3380CC4-5D6E-409C-BE32-E72D297353CC}">
                <c16:uniqueId val="{00000019-8C39-4ACC-A524-62EF083491BB}"/>
              </c:ext>
            </c:extLst>
          </c:dPt>
          <c:dPt>
            <c:idx val="31"/>
            <c:invertIfNegative val="0"/>
            <c:bubble3D val="0"/>
            <c:spPr>
              <a:solidFill>
                <a:srgbClr val="606868"/>
              </a:solidFill>
              <a:ln>
                <a:noFill/>
              </a:ln>
              <a:effectLst/>
            </c:spPr>
            <c:extLst>
              <c:ext xmlns:c16="http://schemas.microsoft.com/office/drawing/2014/chart" uri="{C3380CC4-5D6E-409C-BE32-E72D297353CC}">
                <c16:uniqueId val="{0000001B-8C39-4ACC-A524-62EF083491BB}"/>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39-4ACC-A524-62EF083491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'F79'!$A$7:$A$38</c:f>
              <c:strCache>
                <c:ptCount val="32"/>
                <c:pt idx="0">
                  <c:v>Sonora</c:v>
                </c:pt>
                <c:pt idx="1">
                  <c:v>Chihuahua</c:v>
                </c:pt>
                <c:pt idx="2">
                  <c:v>Baja California Sur</c:v>
                </c:pt>
                <c:pt idx="3">
                  <c:v>Yucatán</c:v>
                </c:pt>
                <c:pt idx="4">
                  <c:v>Tamaulipas</c:v>
                </c:pt>
                <c:pt idx="5">
                  <c:v>Durango</c:v>
                </c:pt>
                <c:pt idx="6">
                  <c:v>Baja California</c:v>
                </c:pt>
                <c:pt idx="7">
                  <c:v>Zacatecas</c:v>
                </c:pt>
                <c:pt idx="8">
                  <c:v>Nayarit</c:v>
                </c:pt>
                <c:pt idx="9">
                  <c:v>Veracruz</c:v>
                </c:pt>
                <c:pt idx="10">
                  <c:v>Quintana Roo</c:v>
                </c:pt>
                <c:pt idx="11">
                  <c:v>Michoacán</c:v>
                </c:pt>
                <c:pt idx="12">
                  <c:v>Guanajuato</c:v>
                </c:pt>
                <c:pt idx="13">
                  <c:v>Hidalgo</c:v>
                </c:pt>
                <c:pt idx="14">
                  <c:v>Tlaxcala</c:v>
                </c:pt>
                <c:pt idx="15">
                  <c:v>Campeche</c:v>
                </c:pt>
                <c:pt idx="16">
                  <c:v>Sinaloa</c:v>
                </c:pt>
                <c:pt idx="17">
                  <c:v>Colima</c:v>
                </c:pt>
                <c:pt idx="18">
                  <c:v>Jalisco</c:v>
                </c:pt>
                <c:pt idx="19">
                  <c:v>Chiapas</c:v>
                </c:pt>
                <c:pt idx="20">
                  <c:v>Aguascalientes</c:v>
                </c:pt>
                <c:pt idx="21">
                  <c:v>San Luis Potosí</c:v>
                </c:pt>
                <c:pt idx="22">
                  <c:v>Tabasco</c:v>
                </c:pt>
                <c:pt idx="23">
                  <c:v>Oaxaca</c:v>
                </c:pt>
                <c:pt idx="24">
                  <c:v>Morelos</c:v>
                </c:pt>
                <c:pt idx="25">
                  <c:v>Querétaro</c:v>
                </c:pt>
                <c:pt idx="26">
                  <c:v>Coahuila</c:v>
                </c:pt>
                <c:pt idx="27">
                  <c:v>Ciudad de México</c:v>
                </c:pt>
                <c:pt idx="28">
                  <c:v>Puebla</c:v>
                </c:pt>
                <c:pt idx="29">
                  <c:v>Guerrero</c:v>
                </c:pt>
                <c:pt idx="30">
                  <c:v>Estado de México</c:v>
                </c:pt>
                <c:pt idx="31">
                  <c:v>Nuevo León</c:v>
                </c:pt>
              </c:strCache>
            </c:strRef>
          </c:cat>
          <c:val>
            <c:numRef>
              <c:f>'F79'!$D$7:$D$38</c:f>
              <c:numCache>
                <c:formatCode>#,##0</c:formatCode>
                <c:ptCount val="32"/>
                <c:pt idx="0">
                  <c:v>-10615</c:v>
                </c:pt>
                <c:pt idx="1">
                  <c:v>-3687</c:v>
                </c:pt>
                <c:pt idx="2">
                  <c:v>-2277</c:v>
                </c:pt>
                <c:pt idx="3">
                  <c:v>-1741</c:v>
                </c:pt>
                <c:pt idx="4">
                  <c:v>-1628</c:v>
                </c:pt>
                <c:pt idx="5">
                  <c:v>-1414</c:v>
                </c:pt>
                <c:pt idx="6">
                  <c:v>-1282</c:v>
                </c:pt>
                <c:pt idx="7">
                  <c:v>-1265</c:v>
                </c:pt>
                <c:pt idx="8">
                  <c:v>-1209</c:v>
                </c:pt>
                <c:pt idx="9">
                  <c:v>-843</c:v>
                </c:pt>
                <c:pt idx="10">
                  <c:v>-657</c:v>
                </c:pt>
                <c:pt idx="11">
                  <c:v>-573</c:v>
                </c:pt>
                <c:pt idx="12">
                  <c:v>-512</c:v>
                </c:pt>
                <c:pt idx="13">
                  <c:v>-466</c:v>
                </c:pt>
                <c:pt idx="14">
                  <c:v>-275</c:v>
                </c:pt>
                <c:pt idx="15">
                  <c:v>7</c:v>
                </c:pt>
                <c:pt idx="16">
                  <c:v>37</c:v>
                </c:pt>
                <c:pt idx="17">
                  <c:v>254</c:v>
                </c:pt>
                <c:pt idx="18">
                  <c:v>356</c:v>
                </c:pt>
                <c:pt idx="19">
                  <c:v>422</c:v>
                </c:pt>
                <c:pt idx="20">
                  <c:v>445</c:v>
                </c:pt>
                <c:pt idx="21">
                  <c:v>662</c:v>
                </c:pt>
                <c:pt idx="22">
                  <c:v>780</c:v>
                </c:pt>
                <c:pt idx="23">
                  <c:v>834</c:v>
                </c:pt>
                <c:pt idx="24">
                  <c:v>1091</c:v>
                </c:pt>
                <c:pt idx="25">
                  <c:v>1267</c:v>
                </c:pt>
                <c:pt idx="26">
                  <c:v>1885</c:v>
                </c:pt>
                <c:pt idx="27">
                  <c:v>2094</c:v>
                </c:pt>
                <c:pt idx="28">
                  <c:v>2963</c:v>
                </c:pt>
                <c:pt idx="29">
                  <c:v>3007</c:v>
                </c:pt>
                <c:pt idx="30">
                  <c:v>3222</c:v>
                </c:pt>
                <c:pt idx="31">
                  <c:v>6950</c:v>
                </c:pt>
              </c:numCache>
            </c:numRef>
          </c:val>
          <c:extLst>
            <c:ext xmlns:c16="http://schemas.microsoft.com/office/drawing/2014/chart" uri="{C3380CC4-5D6E-409C-BE32-E72D297353CC}">
              <c16:uniqueId val="{0000001C-8C39-4ACC-A524-62EF083491BB}"/>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7122"/>
          <c:min val="-12015"/>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0CB6-475B-B283-C87EBDE14C79}"/>
              </c:ext>
            </c:extLst>
          </c:dPt>
          <c:dPt>
            <c:idx val="6"/>
            <c:invertIfNegative val="0"/>
            <c:bubble3D val="0"/>
            <c:extLst>
              <c:ext xmlns:c16="http://schemas.microsoft.com/office/drawing/2014/chart" uri="{C3380CC4-5D6E-409C-BE32-E72D297353CC}">
                <c16:uniqueId val="{00000001-0CB6-475B-B283-C87EBDE14C79}"/>
              </c:ext>
            </c:extLst>
          </c:dPt>
          <c:dPt>
            <c:idx val="8"/>
            <c:invertIfNegative val="0"/>
            <c:bubble3D val="0"/>
            <c:extLst>
              <c:ext xmlns:c16="http://schemas.microsoft.com/office/drawing/2014/chart" uri="{C3380CC4-5D6E-409C-BE32-E72D297353CC}">
                <c16:uniqueId val="{00000002-0CB6-475B-B283-C87EBDE14C79}"/>
              </c:ext>
            </c:extLst>
          </c:dPt>
          <c:dPt>
            <c:idx val="9"/>
            <c:invertIfNegative val="0"/>
            <c:bubble3D val="0"/>
            <c:extLst>
              <c:ext xmlns:c16="http://schemas.microsoft.com/office/drawing/2014/chart" uri="{C3380CC4-5D6E-409C-BE32-E72D297353CC}">
                <c16:uniqueId val="{00000003-0CB6-475B-B283-C87EBDE14C79}"/>
              </c:ext>
            </c:extLst>
          </c:dPt>
          <c:dPt>
            <c:idx val="13"/>
            <c:invertIfNegative val="0"/>
            <c:bubble3D val="0"/>
            <c:extLst>
              <c:ext xmlns:c16="http://schemas.microsoft.com/office/drawing/2014/chart" uri="{C3380CC4-5D6E-409C-BE32-E72D297353CC}">
                <c16:uniqueId val="{00000004-0CB6-475B-B283-C87EBDE14C79}"/>
              </c:ext>
            </c:extLst>
          </c:dPt>
          <c:dPt>
            <c:idx val="14"/>
            <c:invertIfNegative val="0"/>
            <c:bubble3D val="0"/>
            <c:extLst>
              <c:ext xmlns:c16="http://schemas.microsoft.com/office/drawing/2014/chart" uri="{C3380CC4-5D6E-409C-BE32-E72D297353CC}">
                <c16:uniqueId val="{00000005-0CB6-475B-B283-C87EBDE14C79}"/>
              </c:ext>
            </c:extLst>
          </c:dPt>
          <c:dPt>
            <c:idx val="15"/>
            <c:invertIfNegative val="0"/>
            <c:bubble3D val="0"/>
            <c:spPr>
              <a:solidFill>
                <a:srgbClr val="E46C0A"/>
              </a:solidFill>
              <a:ln>
                <a:noFill/>
              </a:ln>
              <a:effectLst/>
            </c:spPr>
            <c:extLst>
              <c:ext xmlns:c16="http://schemas.microsoft.com/office/drawing/2014/chart" uri="{C3380CC4-5D6E-409C-BE32-E72D297353CC}">
                <c16:uniqueId val="{00000007-0CB6-475B-B283-C87EBDE14C79}"/>
              </c:ext>
            </c:extLst>
          </c:dPt>
          <c:dPt>
            <c:idx val="16"/>
            <c:invertIfNegative val="0"/>
            <c:bubble3D val="0"/>
            <c:extLst>
              <c:ext xmlns:c16="http://schemas.microsoft.com/office/drawing/2014/chart" uri="{C3380CC4-5D6E-409C-BE32-E72D297353CC}">
                <c16:uniqueId val="{00000008-0CB6-475B-B283-C87EBDE14C79}"/>
              </c:ext>
            </c:extLst>
          </c:dPt>
          <c:dPt>
            <c:idx val="17"/>
            <c:invertIfNegative val="0"/>
            <c:bubble3D val="0"/>
            <c:extLst>
              <c:ext xmlns:c16="http://schemas.microsoft.com/office/drawing/2014/chart" uri="{C3380CC4-5D6E-409C-BE32-E72D297353CC}">
                <c16:uniqueId val="{00000009-0CB6-475B-B283-C87EBDE14C79}"/>
              </c:ext>
            </c:extLst>
          </c:dPt>
          <c:dPt>
            <c:idx val="18"/>
            <c:invertIfNegative val="0"/>
            <c:bubble3D val="0"/>
            <c:spPr>
              <a:solidFill>
                <a:srgbClr val="FFC000"/>
              </a:solidFill>
              <a:ln>
                <a:noFill/>
              </a:ln>
              <a:effectLst/>
            </c:spPr>
            <c:extLst>
              <c:ext xmlns:c16="http://schemas.microsoft.com/office/drawing/2014/chart" uri="{C3380CC4-5D6E-409C-BE32-E72D297353CC}">
                <c16:uniqueId val="{0000000B-0CB6-475B-B283-C87EBDE14C79}"/>
              </c:ext>
            </c:extLst>
          </c:dPt>
          <c:dPt>
            <c:idx val="19"/>
            <c:invertIfNegative val="0"/>
            <c:bubble3D val="0"/>
            <c:extLst>
              <c:ext xmlns:c16="http://schemas.microsoft.com/office/drawing/2014/chart" uri="{C3380CC4-5D6E-409C-BE32-E72D297353CC}">
                <c16:uniqueId val="{0000000C-0CB6-475B-B283-C87EBDE14C79}"/>
              </c:ext>
            </c:extLst>
          </c:dPt>
          <c:dPt>
            <c:idx val="21"/>
            <c:invertIfNegative val="0"/>
            <c:bubble3D val="0"/>
            <c:extLst>
              <c:ext xmlns:c16="http://schemas.microsoft.com/office/drawing/2014/chart" uri="{C3380CC4-5D6E-409C-BE32-E72D297353CC}">
                <c16:uniqueId val="{0000000D-0CB6-475B-B283-C87EBDE14C79}"/>
              </c:ext>
            </c:extLst>
          </c:dPt>
          <c:dPt>
            <c:idx val="22"/>
            <c:invertIfNegative val="0"/>
            <c:bubble3D val="0"/>
            <c:extLst>
              <c:ext xmlns:c16="http://schemas.microsoft.com/office/drawing/2014/chart" uri="{C3380CC4-5D6E-409C-BE32-E72D297353CC}">
                <c16:uniqueId val="{0000000E-0CB6-475B-B283-C87EBDE14C79}"/>
              </c:ext>
            </c:extLst>
          </c:dPt>
          <c:dPt>
            <c:idx val="23"/>
            <c:invertIfNegative val="0"/>
            <c:bubble3D val="0"/>
            <c:extLst>
              <c:ext xmlns:c16="http://schemas.microsoft.com/office/drawing/2014/chart" uri="{C3380CC4-5D6E-409C-BE32-E72D297353CC}">
                <c16:uniqueId val="{0000000F-0CB6-475B-B283-C87EBDE14C79}"/>
              </c:ext>
            </c:extLst>
          </c:dPt>
          <c:dPt>
            <c:idx val="24"/>
            <c:invertIfNegative val="0"/>
            <c:bubble3D val="0"/>
            <c:extLst>
              <c:ext xmlns:c16="http://schemas.microsoft.com/office/drawing/2014/chart" uri="{C3380CC4-5D6E-409C-BE32-E72D297353CC}">
                <c16:uniqueId val="{00000010-0CB6-475B-B283-C87EBDE14C79}"/>
              </c:ext>
            </c:extLst>
          </c:dPt>
          <c:dPt>
            <c:idx val="26"/>
            <c:invertIfNegative val="0"/>
            <c:bubble3D val="0"/>
            <c:extLst>
              <c:ext xmlns:c16="http://schemas.microsoft.com/office/drawing/2014/chart" uri="{C3380CC4-5D6E-409C-BE32-E72D297353CC}">
                <c16:uniqueId val="{00000011-0CB6-475B-B283-C87EBDE14C79}"/>
              </c:ext>
            </c:extLst>
          </c:dPt>
          <c:dPt>
            <c:idx val="32"/>
            <c:invertIfNegative val="0"/>
            <c:bubble3D val="0"/>
            <c:extLst>
              <c:ext xmlns:c16="http://schemas.microsoft.com/office/drawing/2014/chart" uri="{C3380CC4-5D6E-409C-BE32-E72D297353CC}">
                <c16:uniqueId val="{00000012-0CB6-475B-B283-C87EBDE14C79}"/>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CB6-475B-B283-C87EBDE14C79}"/>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B6-475B-B283-C87EBDE14C7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'F80'!$A$7:$A$39</c:f>
              <c:strCache>
                <c:ptCount val="33"/>
                <c:pt idx="0">
                  <c:v>Sonora</c:v>
                </c:pt>
                <c:pt idx="1">
                  <c:v>Baja California Sur</c:v>
                </c:pt>
                <c:pt idx="2">
                  <c:v>Nayarit</c:v>
                </c:pt>
                <c:pt idx="3">
                  <c:v>Zacatecas</c:v>
                </c:pt>
                <c:pt idx="4">
                  <c:v>Durango</c:v>
                </c:pt>
                <c:pt idx="5">
                  <c:v>Yucatán</c:v>
                </c:pt>
                <c:pt idx="6">
                  <c:v>Chihuahua</c:v>
                </c:pt>
                <c:pt idx="7">
                  <c:v>Tlaxcala</c:v>
                </c:pt>
                <c:pt idx="8">
                  <c:v>Tamaulipas</c:v>
                </c:pt>
                <c:pt idx="9">
                  <c:v>Hidalgo</c:v>
                </c:pt>
                <c:pt idx="10">
                  <c:v>Quintana Roo</c:v>
                </c:pt>
                <c:pt idx="11">
                  <c:v>Michoacán</c:v>
                </c:pt>
                <c:pt idx="12">
                  <c:v>Baja California</c:v>
                </c:pt>
                <c:pt idx="13">
                  <c:v>Veracruz</c:v>
                </c:pt>
                <c:pt idx="14">
                  <c:v>Guanajuato</c:v>
                </c:pt>
                <c:pt idx="15">
                  <c:v>Nacional</c:v>
                </c:pt>
                <c:pt idx="16">
                  <c:v>Campeche</c:v>
                </c:pt>
                <c:pt idx="17">
                  <c:v>Sinaloa</c:v>
                </c:pt>
                <c:pt idx="18">
                  <c:v>Jalisco</c:v>
                </c:pt>
                <c:pt idx="19">
                  <c:v>Ciudad de México</c:v>
                </c:pt>
                <c:pt idx="20">
                  <c:v>Aguascalientes</c:v>
                </c:pt>
                <c:pt idx="21">
                  <c:v>San Luis Potosí</c:v>
                </c:pt>
                <c:pt idx="22">
                  <c:v>Colima</c:v>
                </c:pt>
                <c:pt idx="23">
                  <c:v>Chiapas</c:v>
                </c:pt>
                <c:pt idx="24">
                  <c:v>Estado de México</c:v>
                </c:pt>
                <c:pt idx="25">
                  <c:v>Querétaro</c:v>
                </c:pt>
                <c:pt idx="26">
                  <c:v>Coahuila</c:v>
                </c:pt>
                <c:pt idx="27">
                  <c:v>Tabasco</c:v>
                </c:pt>
                <c:pt idx="28">
                  <c:v>Oaxaca</c:v>
                </c:pt>
                <c:pt idx="29">
                  <c:v>Nuevo León</c:v>
                </c:pt>
                <c:pt idx="30">
                  <c:v>Puebla</c:v>
                </c:pt>
                <c:pt idx="31">
                  <c:v>Morelos</c:v>
                </c:pt>
                <c:pt idx="32">
                  <c:v>Guerrero</c:v>
                </c:pt>
              </c:strCache>
            </c:strRef>
          </c:cat>
          <c:val>
            <c:numRef>
              <c:f>'F80'!$D$7:$D$39</c:f>
              <c:numCache>
                <c:formatCode>0.00%</c:formatCode>
                <c:ptCount val="33"/>
                <c:pt idx="0">
                  <c:v>-1.6847120515237846E-2</c:v>
                </c:pt>
                <c:pt idx="1">
                  <c:v>-1.0112853583467696E-2</c:v>
                </c:pt>
                <c:pt idx="2">
                  <c:v>-6.6877236847200372E-3</c:v>
                </c:pt>
                <c:pt idx="3">
                  <c:v>-6.3383739690747731E-3</c:v>
                </c:pt>
                <c:pt idx="4">
                  <c:v>-5.4211971107396284E-3</c:v>
                </c:pt>
                <c:pt idx="5">
                  <c:v>-4.1022040216207589E-3</c:v>
                </c:pt>
                <c:pt idx="6">
                  <c:v>-3.7270923322176852E-3</c:v>
                </c:pt>
                <c:pt idx="7">
                  <c:v>-2.3967439144493285E-3</c:v>
                </c:pt>
                <c:pt idx="8">
                  <c:v>-2.2889665625289712E-3</c:v>
                </c:pt>
                <c:pt idx="9">
                  <c:v>-1.7528220058151689E-3</c:v>
                </c:pt>
                <c:pt idx="10">
                  <c:v>-1.304539479693223E-3</c:v>
                </c:pt>
                <c:pt idx="11">
                  <c:v>-1.1983762315773694E-3</c:v>
                </c:pt>
                <c:pt idx="12">
                  <c:v>-1.191150919378936E-3</c:v>
                </c:pt>
                <c:pt idx="13">
                  <c:v>-1.1326854318917112E-3</c:v>
                </c:pt>
                <c:pt idx="14">
                  <c:v>-4.7178417348392454E-4</c:v>
                </c:pt>
                <c:pt idx="15">
                  <c:v>-9.9052843732683193E-5</c:v>
                </c:pt>
                <c:pt idx="16">
                  <c:v>4.9559276434463229E-5</c:v>
                </c:pt>
                <c:pt idx="17">
                  <c:v>6.3569186468992456E-5</c:v>
                </c:pt>
                <c:pt idx="18">
                  <c:v>1.7972627083140402E-4</c:v>
                </c:pt>
                <c:pt idx="19">
                  <c:v>6.09518087754779E-4</c:v>
                </c:pt>
                <c:pt idx="20">
                  <c:v>1.2610912264892082E-3</c:v>
                </c:pt>
                <c:pt idx="21">
                  <c:v>1.3997340082503307E-3</c:v>
                </c:pt>
                <c:pt idx="22">
                  <c:v>1.7123518545985039E-3</c:v>
                </c:pt>
                <c:pt idx="23">
                  <c:v>1.7170595152358192E-3</c:v>
                </c:pt>
                <c:pt idx="24">
                  <c:v>1.8154004783597077E-3</c:v>
                </c:pt>
                <c:pt idx="25">
                  <c:v>1.8393801564706713E-3</c:v>
                </c:pt>
                <c:pt idx="26">
                  <c:v>2.2016989874520387E-3</c:v>
                </c:pt>
                <c:pt idx="27">
                  <c:v>3.1878502037363532E-3</c:v>
                </c:pt>
                <c:pt idx="28">
                  <c:v>3.7677375052518336E-3</c:v>
                </c:pt>
                <c:pt idx="29">
                  <c:v>3.7844177822985436E-3</c:v>
                </c:pt>
                <c:pt idx="30">
                  <c:v>4.6215636576329988E-3</c:v>
                </c:pt>
                <c:pt idx="31">
                  <c:v>5.0439904390722212E-3</c:v>
                </c:pt>
                <c:pt idx="32">
                  <c:v>1.8954030016325563E-2</c:v>
                </c:pt>
              </c:numCache>
            </c:numRef>
          </c:val>
          <c:extLst>
            <c:ext xmlns:c16="http://schemas.microsoft.com/office/drawing/2014/chart" uri="{C3380CC4-5D6E-409C-BE32-E72D297353CC}">
              <c16:uniqueId val="{00000014-0CB6-475B-B283-C87EBDE14C7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8954030016325565E-2"/>
          <c:min val="-2.6847120515237848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'F12'!$D$6</c:f>
              <c:strCache>
                <c:ptCount val="1"/>
                <c:pt idx="0">
                  <c:v>Jalisco</c:v>
                </c:pt>
              </c:strCache>
            </c:strRef>
          </c:tx>
          <c:spPr>
            <a:ln w="19050">
              <a:solidFill>
                <a:srgbClr val="FBBB27"/>
              </a:solidFill>
            </a:ln>
            <a:effectLst/>
          </c:spPr>
          <c:marker>
            <c:symbol val="none"/>
          </c:marker>
          <c:cat>
            <c:multiLvlStrRef>
              <c:f>'F12'!$B$31:$C$90</c:f>
              <c:multiLvlStrCache>
                <c:ptCount val="6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lvl>
                <c:lvl>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lvl>
              </c:multiLvlStrCache>
            </c:multiLvlStrRef>
          </c:cat>
          <c:val>
            <c:numRef>
              <c:f>'F12'!$D$31:$D$90</c:f>
              <c:numCache>
                <c:formatCode>0.0</c:formatCode>
                <c:ptCount val="60"/>
                <c:pt idx="0">
                  <c:v>455.3365</c:v>
                </c:pt>
                <c:pt idx="1">
                  <c:v>448.97969999999998</c:v>
                </c:pt>
                <c:pt idx="2">
                  <c:v>409.86810000000003</c:v>
                </c:pt>
                <c:pt idx="3">
                  <c:v>380.90750000000003</c:v>
                </c:pt>
                <c:pt idx="4">
                  <c:v>413.49209999999999</c:v>
                </c:pt>
                <c:pt idx="5">
                  <c:v>470.30650000000003</c:v>
                </c:pt>
                <c:pt idx="6">
                  <c:v>444.37740000000002</c:v>
                </c:pt>
                <c:pt idx="7">
                  <c:v>427.39339999999999</c:v>
                </c:pt>
                <c:pt idx="8">
                  <c:v>438.07350000000002</c:v>
                </c:pt>
                <c:pt idx="9">
                  <c:v>486.71379999999999</c:v>
                </c:pt>
                <c:pt idx="10">
                  <c:v>504.24520000000001</c:v>
                </c:pt>
                <c:pt idx="11">
                  <c:v>466.75389999999999</c:v>
                </c:pt>
                <c:pt idx="12">
                  <c:v>463.43389999999999</c:v>
                </c:pt>
                <c:pt idx="13">
                  <c:v>542.90390000000002</c:v>
                </c:pt>
                <c:pt idx="14">
                  <c:v>436.4033</c:v>
                </c:pt>
                <c:pt idx="15">
                  <c:v>440.76440000000002</c:v>
                </c:pt>
                <c:pt idx="16">
                  <c:v>402.7842</c:v>
                </c:pt>
                <c:pt idx="17">
                  <c:v>479.92959999999999</c:v>
                </c:pt>
                <c:pt idx="18">
                  <c:v>438.79599999999999</c:v>
                </c:pt>
                <c:pt idx="19">
                  <c:v>433.50580000000002</c:v>
                </c:pt>
                <c:pt idx="20">
                  <c:v>459.30739999999997</c:v>
                </c:pt>
                <c:pt idx="21">
                  <c:v>489.02929999999998</c:v>
                </c:pt>
                <c:pt idx="22">
                  <c:v>464.12490000000003</c:v>
                </c:pt>
                <c:pt idx="23">
                  <c:v>547.39120000000003</c:v>
                </c:pt>
                <c:pt idx="24">
                  <c:v>539.39319999999998</c:v>
                </c:pt>
                <c:pt idx="25">
                  <c:v>505.48239999999998</c:v>
                </c:pt>
                <c:pt idx="26">
                  <c:v>577.65</c:v>
                </c:pt>
                <c:pt idx="27">
                  <c:v>551.58860000000004</c:v>
                </c:pt>
                <c:pt idx="28">
                  <c:v>587.31209999999999</c:v>
                </c:pt>
                <c:pt idx="29">
                  <c:v>651.80370000000005</c:v>
                </c:pt>
                <c:pt idx="30">
                  <c:v>636.18830000000003</c:v>
                </c:pt>
                <c:pt idx="31">
                  <c:v>645.49800000000005</c:v>
                </c:pt>
                <c:pt idx="32">
                  <c:v>652.44740000000002</c:v>
                </c:pt>
                <c:pt idx="33">
                  <c:v>720.10469999999998</c:v>
                </c:pt>
                <c:pt idx="34">
                  <c:v>727.20370000000003</c:v>
                </c:pt>
                <c:pt idx="35">
                  <c:v>781.68610000000001</c:v>
                </c:pt>
                <c:pt idx="36">
                  <c:v>710.56399999999996</c:v>
                </c:pt>
                <c:pt idx="37">
                  <c:v>906.6662</c:v>
                </c:pt>
                <c:pt idx="38">
                  <c:v>800.33910000000003</c:v>
                </c:pt>
                <c:pt idx="39">
                  <c:v>887.24109999999996</c:v>
                </c:pt>
                <c:pt idx="40">
                  <c:v>782.99509999999998</c:v>
                </c:pt>
                <c:pt idx="41">
                  <c:v>909.42049999999995</c:v>
                </c:pt>
                <c:pt idx="42">
                  <c:v>942.52949999999998</c:v>
                </c:pt>
                <c:pt idx="43">
                  <c:v>902.02269999999999</c:v>
                </c:pt>
                <c:pt idx="44">
                  <c:v>989.67660000000001</c:v>
                </c:pt>
                <c:pt idx="45">
                  <c:v>1043.2131999999999</c:v>
                </c:pt>
                <c:pt idx="46">
                  <c:v>1038.7072000000001</c:v>
                </c:pt>
                <c:pt idx="47">
                  <c:v>1081.595</c:v>
                </c:pt>
                <c:pt idx="48">
                  <c:v>1166.8577</c:v>
                </c:pt>
                <c:pt idx="49">
                  <c:v>1325.7684999999999</c:v>
                </c:pt>
                <c:pt idx="50">
                  <c:v>1333.4067</c:v>
                </c:pt>
                <c:pt idx="51">
                  <c:v>1409.2675999999999</c:v>
                </c:pt>
                <c:pt idx="52">
                  <c:v>1215.8967</c:v>
                </c:pt>
                <c:pt idx="53">
                  <c:v>1399.7575999999999</c:v>
                </c:pt>
                <c:pt idx="54">
                  <c:v>1408.9846</c:v>
                </c:pt>
                <c:pt idx="55">
                  <c:v>1378.9685999999999</c:v>
                </c:pt>
                <c:pt idx="56">
                  <c:v>1272.9387999999999</c:v>
                </c:pt>
                <c:pt idx="57">
                  <c:v>1375.0473</c:v>
                </c:pt>
              </c:numCache>
            </c:numRef>
          </c:val>
          <c:smooth val="0"/>
          <c:extLst>
            <c:ext xmlns:c16="http://schemas.microsoft.com/office/drawing/2014/chart" uri="{C3380CC4-5D6E-409C-BE32-E72D297353CC}">
              <c16:uniqueId val="{00000000-095A-4013-B9D9-FBBBE4F6BC9D}"/>
            </c:ext>
          </c:extLst>
        </c:ser>
        <c:dLbls>
          <c:showLegendKey val="0"/>
          <c:showVal val="0"/>
          <c:showCatName val="0"/>
          <c:showSerName val="0"/>
          <c:showPercent val="0"/>
          <c:showBubbleSize val="0"/>
        </c:dLbls>
        <c:marker val="1"/>
        <c:smooth val="0"/>
        <c:axId val="604730927"/>
        <c:axId val="1"/>
      </c:lineChart>
      <c:lineChart>
        <c:grouping val="standard"/>
        <c:varyColors val="0"/>
        <c:ser>
          <c:idx val="1"/>
          <c:order val="1"/>
          <c:tx>
            <c:strRef>
              <c:f>'F12'!$E$6</c:f>
              <c:strCache>
                <c:ptCount val="1"/>
                <c:pt idx="0">
                  <c:v>Nacional</c:v>
                </c:pt>
              </c:strCache>
            </c:strRef>
          </c:tx>
          <c:spPr>
            <a:ln w="19050" cap="rnd">
              <a:solidFill>
                <a:srgbClr val="95682B"/>
              </a:solidFill>
              <a:round/>
            </a:ln>
            <a:effectLst/>
          </c:spPr>
          <c:marker>
            <c:symbol val="none"/>
          </c:marker>
          <c:cat>
            <c:multiLvlStrRef>
              <c:f>'F12'!$B$31:$C$90</c:f>
              <c:multiLvlStrCache>
                <c:ptCount val="6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pt idx="38">
                    <c:v>III</c:v>
                  </c:pt>
                  <c:pt idx="39">
                    <c:v>IV</c:v>
                  </c:pt>
                  <c:pt idx="40">
                    <c:v>I</c:v>
                  </c:pt>
                  <c:pt idx="41">
                    <c:v>II</c:v>
                  </c:pt>
                  <c:pt idx="42">
                    <c:v>III</c:v>
                  </c:pt>
                  <c:pt idx="43">
                    <c:v>IV</c:v>
                  </c:pt>
                  <c:pt idx="44">
                    <c:v>I</c:v>
                  </c:pt>
                  <c:pt idx="45">
                    <c:v>II</c:v>
                  </c:pt>
                  <c:pt idx="46">
                    <c:v>III</c:v>
                  </c:pt>
                  <c:pt idx="47">
                    <c:v>IV</c:v>
                  </c:pt>
                  <c:pt idx="48">
                    <c:v>I</c:v>
                  </c:pt>
                  <c:pt idx="49">
                    <c:v>II</c:v>
                  </c:pt>
                  <c:pt idx="50">
                    <c:v>III</c:v>
                  </c:pt>
                  <c:pt idx="51">
                    <c:v>IV</c:v>
                  </c:pt>
                  <c:pt idx="52">
                    <c:v>I</c:v>
                  </c:pt>
                  <c:pt idx="53">
                    <c:v>II</c:v>
                  </c:pt>
                  <c:pt idx="54">
                    <c:v>III</c:v>
                  </c:pt>
                  <c:pt idx="55">
                    <c:v>IV</c:v>
                  </c:pt>
                  <c:pt idx="56">
                    <c:v>I</c:v>
                  </c:pt>
                  <c:pt idx="57">
                    <c:v>II</c:v>
                  </c:pt>
                  <c:pt idx="58">
                    <c:v>III</c:v>
                  </c:pt>
                  <c:pt idx="59">
                    <c:v>IV</c:v>
                  </c:pt>
                </c:lvl>
                <c:lvl>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lvl>
              </c:multiLvlStrCache>
            </c:multiLvlStrRef>
          </c:cat>
          <c:val>
            <c:numRef>
              <c:f>'F12'!$E$31:$E$90</c:f>
              <c:numCache>
                <c:formatCode>0.0</c:formatCode>
                <c:ptCount val="60"/>
                <c:pt idx="0">
                  <c:v>5498.8725999999997</c:v>
                </c:pt>
                <c:pt idx="1">
                  <c:v>5634.3179</c:v>
                </c:pt>
                <c:pt idx="2">
                  <c:v>5396.8438999999998</c:v>
                </c:pt>
                <c:pt idx="3">
                  <c:v>4776.2983000000004</c:v>
                </c:pt>
                <c:pt idx="4">
                  <c:v>4832.1288999999997</c:v>
                </c:pt>
                <c:pt idx="5">
                  <c:v>5835.8635999999997</c:v>
                </c:pt>
                <c:pt idx="6">
                  <c:v>5551.1360999999997</c:v>
                </c:pt>
                <c:pt idx="7">
                  <c:v>5084.7532000000001</c:v>
                </c:pt>
                <c:pt idx="8">
                  <c:v>5110.1385</c:v>
                </c:pt>
                <c:pt idx="9">
                  <c:v>6071.7138000000004</c:v>
                </c:pt>
                <c:pt idx="10">
                  <c:v>6136.5735999999997</c:v>
                </c:pt>
                <c:pt idx="11">
                  <c:v>5484.5456000000004</c:v>
                </c:pt>
                <c:pt idx="12">
                  <c:v>5386.2264999999998</c:v>
                </c:pt>
                <c:pt idx="13">
                  <c:v>6470.1481999999996</c:v>
                </c:pt>
                <c:pt idx="14">
                  <c:v>5413.9413999999997</c:v>
                </c:pt>
                <c:pt idx="15">
                  <c:v>5168.0060000000003</c:v>
                </c:pt>
                <c:pt idx="16">
                  <c:v>5040.3283000000001</c:v>
                </c:pt>
                <c:pt idx="17">
                  <c:v>6097.0291999999999</c:v>
                </c:pt>
                <c:pt idx="18">
                  <c:v>5672.2350999999999</c:v>
                </c:pt>
                <c:pt idx="19">
                  <c:v>5493.1585999999998</c:v>
                </c:pt>
                <c:pt idx="20">
                  <c:v>5459.7269999999999</c:v>
                </c:pt>
                <c:pt idx="21">
                  <c:v>6166.7767999999996</c:v>
                </c:pt>
                <c:pt idx="22">
                  <c:v>5967.5832</c:v>
                </c:pt>
                <c:pt idx="23">
                  <c:v>6053.1968999999999</c:v>
                </c:pt>
                <c:pt idx="24">
                  <c:v>5723.6171000000004</c:v>
                </c:pt>
                <c:pt idx="25">
                  <c:v>6353.2556000000004</c:v>
                </c:pt>
                <c:pt idx="26">
                  <c:v>6543.1661999999997</c:v>
                </c:pt>
                <c:pt idx="27">
                  <c:v>6164.7336999999998</c:v>
                </c:pt>
                <c:pt idx="28">
                  <c:v>6205.8492999999999</c:v>
                </c:pt>
                <c:pt idx="29">
                  <c:v>6961.8252000000002</c:v>
                </c:pt>
                <c:pt idx="30">
                  <c:v>6891.9841999999999</c:v>
                </c:pt>
                <c:pt idx="31">
                  <c:v>6933.6228000000001</c:v>
                </c:pt>
                <c:pt idx="32">
                  <c:v>6908.2604000000001</c:v>
                </c:pt>
                <c:pt idx="33">
                  <c:v>7651.6203999999998</c:v>
                </c:pt>
                <c:pt idx="34">
                  <c:v>7706.7997999999998</c:v>
                </c:pt>
                <c:pt idx="35">
                  <c:v>8023.8644999999997</c:v>
                </c:pt>
                <c:pt idx="36">
                  <c:v>7186.9233999999997</c:v>
                </c:pt>
                <c:pt idx="37">
                  <c:v>9057.5627999999997</c:v>
                </c:pt>
                <c:pt idx="38">
                  <c:v>8459.4652000000006</c:v>
                </c:pt>
                <c:pt idx="39">
                  <c:v>8973.2757000000001</c:v>
                </c:pt>
                <c:pt idx="40">
                  <c:v>7944.7581</c:v>
                </c:pt>
                <c:pt idx="41">
                  <c:v>9506.2291000000005</c:v>
                </c:pt>
                <c:pt idx="42">
                  <c:v>9788.6687999999995</c:v>
                </c:pt>
                <c:pt idx="43">
                  <c:v>9199.1020000000008</c:v>
                </c:pt>
                <c:pt idx="44">
                  <c:v>9397.5704999999998</c:v>
                </c:pt>
                <c:pt idx="45">
                  <c:v>9891.8708000000006</c:v>
                </c:pt>
                <c:pt idx="46">
                  <c:v>10676.017400000001</c:v>
                </c:pt>
                <c:pt idx="47">
                  <c:v>10639.095300000001</c:v>
                </c:pt>
                <c:pt idx="48">
                  <c:v>10615.4766</c:v>
                </c:pt>
                <c:pt idx="49">
                  <c:v>13031.693600000001</c:v>
                </c:pt>
                <c:pt idx="50">
                  <c:v>13702.749299999999</c:v>
                </c:pt>
                <c:pt idx="51">
                  <c:v>14235.9475</c:v>
                </c:pt>
                <c:pt idx="52">
                  <c:v>12521.968500000001</c:v>
                </c:pt>
                <c:pt idx="53">
                  <c:v>14993.703799999999</c:v>
                </c:pt>
                <c:pt idx="54">
                  <c:v>15462.0556</c:v>
                </c:pt>
                <c:pt idx="55">
                  <c:v>15531.971799999999</c:v>
                </c:pt>
                <c:pt idx="56">
                  <c:v>13970.3531</c:v>
                </c:pt>
                <c:pt idx="57">
                  <c:v>16267.903399999999</c:v>
                </c:pt>
              </c:numCache>
            </c:numRef>
          </c:val>
          <c:smooth val="0"/>
          <c:extLst>
            <c:ext xmlns:c16="http://schemas.microsoft.com/office/drawing/2014/chart" uri="{C3380CC4-5D6E-409C-BE32-E72D297353CC}">
              <c16:uniqueId val="{00000001-095A-4013-B9D9-FBBBE4F6BC9D}"/>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MX"/>
                  <a:t>Jalisco</a:t>
                </a:r>
              </a:p>
            </c:rich>
          </c:tx>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s-MX"/>
          </a:p>
        </c:txPr>
        <c:crossAx val="604730927"/>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1"/>
      </c:catAx>
      <c:valAx>
        <c:axId val="4"/>
        <c:scaling>
          <c:orientation val="minMax"/>
          <c:max val="16000"/>
        </c:scaling>
        <c:delete val="0"/>
        <c:axPos val="r"/>
        <c:title>
          <c:tx>
            <c:rich>
              <a:bodyPr rot="-5400000" vert="horz"/>
              <a:lstStyle/>
              <a:p>
                <a:pPr>
                  <a:defRPr/>
                </a:pPr>
                <a:r>
                  <a:rPr lang="es-MX"/>
                  <a:t>Nacional</a:t>
                </a:r>
              </a:p>
            </c:rich>
          </c:tx>
          <c:overlay val="0"/>
          <c:spPr>
            <a:noFill/>
            <a:ln w="25400">
              <a:noFill/>
            </a:ln>
          </c:spPr>
        </c:title>
        <c:numFmt formatCode="#,##0" sourceLinked="0"/>
        <c:majorTickMark val="out"/>
        <c:minorTickMark val="none"/>
        <c:tickLblPos val="nextTo"/>
        <c:spPr>
          <a:ln w="6350">
            <a:noFill/>
          </a:ln>
        </c:spPr>
        <c:txPr>
          <a:bodyPr rot="-60000000" vert="horz"/>
          <a:lstStyle/>
          <a:p>
            <a:pPr>
              <a:defRPr/>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7A31-4D56-8E00-876B239FAC9C}"/>
              </c:ext>
            </c:extLst>
          </c:dPt>
          <c:dPt>
            <c:idx val="1"/>
            <c:invertIfNegative val="0"/>
            <c:bubble3D val="0"/>
            <c:spPr>
              <a:solidFill>
                <a:srgbClr val="606868"/>
              </a:solidFill>
              <a:ln>
                <a:noFill/>
              </a:ln>
              <a:effectLst/>
            </c:spPr>
            <c:extLst>
              <c:ext xmlns:c16="http://schemas.microsoft.com/office/drawing/2014/chart" uri="{C3380CC4-5D6E-409C-BE32-E72D297353CC}">
                <c16:uniqueId val="{00000003-7A31-4D56-8E00-876B239FAC9C}"/>
              </c:ext>
            </c:extLst>
          </c:dPt>
          <c:dPt>
            <c:idx val="3"/>
            <c:invertIfNegative val="0"/>
            <c:bubble3D val="0"/>
            <c:spPr>
              <a:solidFill>
                <a:srgbClr val="606868"/>
              </a:solidFill>
              <a:ln>
                <a:noFill/>
              </a:ln>
              <a:effectLst/>
            </c:spPr>
            <c:extLst>
              <c:ext xmlns:c16="http://schemas.microsoft.com/office/drawing/2014/chart" uri="{C3380CC4-5D6E-409C-BE32-E72D297353CC}">
                <c16:uniqueId val="{00000005-7A31-4D56-8E00-876B239FAC9C}"/>
              </c:ext>
            </c:extLst>
          </c:dPt>
          <c:dPt>
            <c:idx val="4"/>
            <c:invertIfNegative val="0"/>
            <c:bubble3D val="0"/>
            <c:spPr>
              <a:solidFill>
                <a:srgbClr val="606868"/>
              </a:solidFill>
              <a:ln>
                <a:noFill/>
              </a:ln>
              <a:effectLst/>
            </c:spPr>
            <c:extLst>
              <c:ext xmlns:c16="http://schemas.microsoft.com/office/drawing/2014/chart" uri="{C3380CC4-5D6E-409C-BE32-E72D297353CC}">
                <c16:uniqueId val="{00000007-7A31-4D56-8E00-876B239FAC9C}"/>
              </c:ext>
            </c:extLst>
          </c:dPt>
          <c:dPt>
            <c:idx val="6"/>
            <c:invertIfNegative val="0"/>
            <c:bubble3D val="0"/>
            <c:spPr>
              <a:solidFill>
                <a:srgbClr val="606868"/>
              </a:solidFill>
              <a:ln>
                <a:noFill/>
              </a:ln>
              <a:effectLst/>
            </c:spPr>
            <c:extLst>
              <c:ext xmlns:c16="http://schemas.microsoft.com/office/drawing/2014/chart" uri="{C3380CC4-5D6E-409C-BE32-E72D297353CC}">
                <c16:uniqueId val="{00000009-7A31-4D56-8E00-876B239FAC9C}"/>
              </c:ext>
            </c:extLst>
          </c:dPt>
          <c:dPt>
            <c:idx val="11"/>
            <c:invertIfNegative val="0"/>
            <c:bubble3D val="0"/>
            <c:spPr>
              <a:solidFill>
                <a:srgbClr val="606868"/>
              </a:solidFill>
              <a:ln>
                <a:noFill/>
              </a:ln>
              <a:effectLst/>
            </c:spPr>
            <c:extLst>
              <c:ext xmlns:c16="http://schemas.microsoft.com/office/drawing/2014/chart" uri="{C3380CC4-5D6E-409C-BE32-E72D297353CC}">
                <c16:uniqueId val="{0000000B-7A31-4D56-8E00-876B239FAC9C}"/>
              </c:ext>
            </c:extLst>
          </c:dPt>
          <c:dPt>
            <c:idx val="14"/>
            <c:invertIfNegative val="0"/>
            <c:bubble3D val="0"/>
            <c:spPr>
              <a:solidFill>
                <a:srgbClr val="606868"/>
              </a:solidFill>
              <a:ln>
                <a:noFill/>
              </a:ln>
              <a:effectLst/>
            </c:spPr>
            <c:extLst>
              <c:ext xmlns:c16="http://schemas.microsoft.com/office/drawing/2014/chart" uri="{C3380CC4-5D6E-409C-BE32-E72D297353CC}">
                <c16:uniqueId val="{0000000D-7A31-4D56-8E00-876B239FAC9C}"/>
              </c:ext>
            </c:extLst>
          </c:dPt>
          <c:dPt>
            <c:idx val="19"/>
            <c:invertIfNegative val="0"/>
            <c:bubble3D val="0"/>
            <c:spPr>
              <a:solidFill>
                <a:srgbClr val="606868"/>
              </a:solidFill>
              <a:ln>
                <a:noFill/>
              </a:ln>
              <a:effectLst/>
            </c:spPr>
            <c:extLst>
              <c:ext xmlns:c16="http://schemas.microsoft.com/office/drawing/2014/chart" uri="{C3380CC4-5D6E-409C-BE32-E72D297353CC}">
                <c16:uniqueId val="{0000000F-7A31-4D56-8E00-876B239FAC9C}"/>
              </c:ext>
            </c:extLst>
          </c:dPt>
          <c:dPt>
            <c:idx val="24"/>
            <c:invertIfNegative val="0"/>
            <c:bubble3D val="0"/>
            <c:spPr>
              <a:solidFill>
                <a:srgbClr val="606868"/>
              </a:solidFill>
              <a:ln>
                <a:noFill/>
              </a:ln>
              <a:effectLst/>
            </c:spPr>
            <c:extLst>
              <c:ext xmlns:c16="http://schemas.microsoft.com/office/drawing/2014/chart" uri="{C3380CC4-5D6E-409C-BE32-E72D297353CC}">
                <c16:uniqueId val="{00000011-7A31-4D56-8E00-876B239FAC9C}"/>
              </c:ext>
            </c:extLst>
          </c:dPt>
          <c:dPt>
            <c:idx val="25"/>
            <c:invertIfNegative val="0"/>
            <c:bubble3D val="0"/>
            <c:spPr>
              <a:solidFill>
                <a:srgbClr val="606868"/>
              </a:solidFill>
              <a:ln>
                <a:noFill/>
              </a:ln>
              <a:effectLst/>
            </c:spPr>
            <c:extLst>
              <c:ext xmlns:c16="http://schemas.microsoft.com/office/drawing/2014/chart" uri="{C3380CC4-5D6E-409C-BE32-E72D297353CC}">
                <c16:uniqueId val="{00000013-7A31-4D56-8E00-876B239FAC9C}"/>
              </c:ext>
            </c:extLst>
          </c:dPt>
          <c:dPt>
            <c:idx val="27"/>
            <c:invertIfNegative val="0"/>
            <c:bubble3D val="0"/>
            <c:spPr>
              <a:solidFill>
                <a:srgbClr val="606868"/>
              </a:solidFill>
              <a:ln>
                <a:noFill/>
              </a:ln>
              <a:effectLst/>
            </c:spPr>
            <c:extLst>
              <c:ext xmlns:c16="http://schemas.microsoft.com/office/drawing/2014/chart" uri="{C3380CC4-5D6E-409C-BE32-E72D297353CC}">
                <c16:uniqueId val="{00000015-7A31-4D56-8E00-876B239FAC9C}"/>
              </c:ext>
            </c:extLst>
          </c:dPt>
          <c:dPt>
            <c:idx val="29"/>
            <c:invertIfNegative val="0"/>
            <c:bubble3D val="0"/>
            <c:spPr>
              <a:solidFill>
                <a:srgbClr val="FFC000"/>
              </a:solidFill>
              <a:ln>
                <a:noFill/>
              </a:ln>
              <a:effectLst/>
            </c:spPr>
            <c:extLst>
              <c:ext xmlns:c16="http://schemas.microsoft.com/office/drawing/2014/chart" uri="{C3380CC4-5D6E-409C-BE32-E72D297353CC}">
                <c16:uniqueId val="{00000017-7A31-4D56-8E00-876B239FAC9C}"/>
              </c:ext>
            </c:extLst>
          </c:dPt>
          <c:dPt>
            <c:idx val="30"/>
            <c:invertIfNegative val="0"/>
            <c:bubble3D val="0"/>
            <c:spPr>
              <a:solidFill>
                <a:srgbClr val="606868"/>
              </a:solidFill>
              <a:ln>
                <a:noFill/>
              </a:ln>
              <a:effectLst/>
            </c:spPr>
            <c:extLst>
              <c:ext xmlns:c16="http://schemas.microsoft.com/office/drawing/2014/chart" uri="{C3380CC4-5D6E-409C-BE32-E72D297353CC}">
                <c16:uniqueId val="{00000019-7A31-4D56-8E00-876B239FAC9C}"/>
              </c:ext>
            </c:extLst>
          </c:dPt>
          <c:dPt>
            <c:idx val="31"/>
            <c:invertIfNegative val="0"/>
            <c:bubble3D val="0"/>
            <c:spPr>
              <a:solidFill>
                <a:srgbClr val="606868"/>
              </a:solidFill>
              <a:ln>
                <a:noFill/>
              </a:ln>
              <a:effectLst/>
            </c:spPr>
            <c:extLst>
              <c:ext xmlns:c16="http://schemas.microsoft.com/office/drawing/2014/chart" uri="{C3380CC4-5D6E-409C-BE32-E72D297353CC}">
                <c16:uniqueId val="{0000001B-7A31-4D56-8E00-876B239FAC9C}"/>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31-4D56-8E00-876B239FAC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'F81'!$A$7:$A$38</c:f>
              <c:strCache>
                <c:ptCount val="32"/>
                <c:pt idx="0">
                  <c:v>Tamaulipas</c:v>
                </c:pt>
                <c:pt idx="1">
                  <c:v>Durango</c:v>
                </c:pt>
                <c:pt idx="2">
                  <c:v>Zacatecas</c:v>
                </c:pt>
                <c:pt idx="3">
                  <c:v>Morelos</c:v>
                </c:pt>
                <c:pt idx="4">
                  <c:v>Tlaxcala</c:v>
                </c:pt>
                <c:pt idx="5">
                  <c:v>Colima</c:v>
                </c:pt>
                <c:pt idx="6">
                  <c:v>Campeche</c:v>
                </c:pt>
                <c:pt idx="7">
                  <c:v>Sonora</c:v>
                </c:pt>
                <c:pt idx="8">
                  <c:v>Oaxaca</c:v>
                </c:pt>
                <c:pt idx="9">
                  <c:v>Guerrero</c:v>
                </c:pt>
                <c:pt idx="10">
                  <c:v>Chiapas</c:v>
                </c:pt>
                <c:pt idx="11">
                  <c:v>Hidalgo</c:v>
                </c:pt>
                <c:pt idx="12">
                  <c:v>Nayarit</c:v>
                </c:pt>
                <c:pt idx="13">
                  <c:v>Aguascalientes</c:v>
                </c:pt>
                <c:pt idx="14">
                  <c:v>Michoacán</c:v>
                </c:pt>
                <c:pt idx="15">
                  <c:v>San Luis Potosí</c:v>
                </c:pt>
                <c:pt idx="16">
                  <c:v>Baja California Sur</c:v>
                </c:pt>
                <c:pt idx="17">
                  <c:v>Tabasco</c:v>
                </c:pt>
                <c:pt idx="18">
                  <c:v>Sinaloa</c:v>
                </c:pt>
                <c:pt idx="19">
                  <c:v>Veracruz</c:v>
                </c:pt>
                <c:pt idx="20">
                  <c:v>Yucatán</c:v>
                </c:pt>
                <c:pt idx="21">
                  <c:v>Puebla</c:v>
                </c:pt>
                <c:pt idx="22">
                  <c:v>Chihuahua</c:v>
                </c:pt>
                <c:pt idx="23">
                  <c:v>Baja California</c:v>
                </c:pt>
                <c:pt idx="24">
                  <c:v>Querétaro</c:v>
                </c:pt>
                <c:pt idx="25">
                  <c:v>Quintana Roo</c:v>
                </c:pt>
                <c:pt idx="26">
                  <c:v>Coahuila</c:v>
                </c:pt>
                <c:pt idx="27">
                  <c:v>Guanajuato</c:v>
                </c:pt>
                <c:pt idx="28">
                  <c:v>Estado de México</c:v>
                </c:pt>
                <c:pt idx="29">
                  <c:v>Jalisco</c:v>
                </c:pt>
                <c:pt idx="30">
                  <c:v>Nuevo León</c:v>
                </c:pt>
                <c:pt idx="31">
                  <c:v>Ciudad de México</c:v>
                </c:pt>
              </c:strCache>
            </c:strRef>
          </c:cat>
          <c:val>
            <c:numRef>
              <c:f>'F81'!$D$7:$D$38</c:f>
              <c:numCache>
                <c:formatCode>#,##0</c:formatCode>
                <c:ptCount val="32"/>
                <c:pt idx="0">
                  <c:v>1843</c:v>
                </c:pt>
                <c:pt idx="1">
                  <c:v>2425</c:v>
                </c:pt>
                <c:pt idx="2">
                  <c:v>3872</c:v>
                </c:pt>
                <c:pt idx="3">
                  <c:v>4376</c:v>
                </c:pt>
                <c:pt idx="4">
                  <c:v>5334</c:v>
                </c:pt>
                <c:pt idx="5">
                  <c:v>5749</c:v>
                </c:pt>
                <c:pt idx="6">
                  <c:v>7255</c:v>
                </c:pt>
                <c:pt idx="7">
                  <c:v>7323</c:v>
                </c:pt>
                <c:pt idx="8">
                  <c:v>8300</c:v>
                </c:pt>
                <c:pt idx="9">
                  <c:v>8687</c:v>
                </c:pt>
                <c:pt idx="10">
                  <c:v>10502</c:v>
                </c:pt>
                <c:pt idx="11">
                  <c:v>11076</c:v>
                </c:pt>
                <c:pt idx="12">
                  <c:v>11409</c:v>
                </c:pt>
                <c:pt idx="13">
                  <c:v>13118</c:v>
                </c:pt>
                <c:pt idx="14">
                  <c:v>14905</c:v>
                </c:pt>
                <c:pt idx="15">
                  <c:v>15807</c:v>
                </c:pt>
                <c:pt idx="16">
                  <c:v>16407</c:v>
                </c:pt>
                <c:pt idx="17">
                  <c:v>18614</c:v>
                </c:pt>
                <c:pt idx="18">
                  <c:v>18736</c:v>
                </c:pt>
                <c:pt idx="19">
                  <c:v>20969</c:v>
                </c:pt>
                <c:pt idx="20">
                  <c:v>21416</c:v>
                </c:pt>
                <c:pt idx="21">
                  <c:v>22844</c:v>
                </c:pt>
                <c:pt idx="22">
                  <c:v>25917</c:v>
                </c:pt>
                <c:pt idx="23">
                  <c:v>30094</c:v>
                </c:pt>
                <c:pt idx="24">
                  <c:v>34890</c:v>
                </c:pt>
                <c:pt idx="25">
                  <c:v>39265</c:v>
                </c:pt>
                <c:pt idx="26">
                  <c:v>40195</c:v>
                </c:pt>
                <c:pt idx="27">
                  <c:v>43571</c:v>
                </c:pt>
                <c:pt idx="28">
                  <c:v>76937</c:v>
                </c:pt>
                <c:pt idx="29">
                  <c:v>84629</c:v>
                </c:pt>
                <c:pt idx="30">
                  <c:v>89536</c:v>
                </c:pt>
                <c:pt idx="31">
                  <c:v>89704</c:v>
                </c:pt>
              </c:numCache>
            </c:numRef>
          </c:val>
          <c:extLst>
            <c:ext xmlns:c16="http://schemas.microsoft.com/office/drawing/2014/chart" uri="{C3380CC4-5D6E-409C-BE32-E72D297353CC}">
              <c16:uniqueId val="{0000001C-7A31-4D56-8E00-876B239FAC9C}"/>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92704"/>
          <c:min val="843"/>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32A-40E4-A2B0-01F13515F60E}"/>
              </c:ext>
            </c:extLst>
          </c:dPt>
          <c:dPt>
            <c:idx val="6"/>
            <c:invertIfNegative val="0"/>
            <c:bubble3D val="0"/>
            <c:extLst>
              <c:ext xmlns:c16="http://schemas.microsoft.com/office/drawing/2014/chart" uri="{C3380CC4-5D6E-409C-BE32-E72D297353CC}">
                <c16:uniqueId val="{00000001-E32A-40E4-A2B0-01F13515F60E}"/>
              </c:ext>
            </c:extLst>
          </c:dPt>
          <c:dPt>
            <c:idx val="8"/>
            <c:invertIfNegative val="0"/>
            <c:bubble3D val="0"/>
            <c:extLst>
              <c:ext xmlns:c16="http://schemas.microsoft.com/office/drawing/2014/chart" uri="{C3380CC4-5D6E-409C-BE32-E72D297353CC}">
                <c16:uniqueId val="{00000002-E32A-40E4-A2B0-01F13515F60E}"/>
              </c:ext>
            </c:extLst>
          </c:dPt>
          <c:dPt>
            <c:idx val="9"/>
            <c:invertIfNegative val="0"/>
            <c:bubble3D val="0"/>
            <c:extLst>
              <c:ext xmlns:c16="http://schemas.microsoft.com/office/drawing/2014/chart" uri="{C3380CC4-5D6E-409C-BE32-E72D297353CC}">
                <c16:uniqueId val="{00000003-E32A-40E4-A2B0-01F13515F60E}"/>
              </c:ext>
            </c:extLst>
          </c:dPt>
          <c:dPt>
            <c:idx val="13"/>
            <c:invertIfNegative val="0"/>
            <c:bubble3D val="0"/>
            <c:spPr>
              <a:solidFill>
                <a:srgbClr val="E46C0A"/>
              </a:solidFill>
              <a:ln>
                <a:noFill/>
              </a:ln>
              <a:effectLst/>
            </c:spPr>
            <c:extLst>
              <c:ext xmlns:c16="http://schemas.microsoft.com/office/drawing/2014/chart" uri="{C3380CC4-5D6E-409C-BE32-E72D297353CC}">
                <c16:uniqueId val="{00000005-E32A-40E4-A2B0-01F13515F60E}"/>
              </c:ext>
            </c:extLst>
          </c:dPt>
          <c:dPt>
            <c:idx val="14"/>
            <c:invertIfNegative val="0"/>
            <c:bubble3D val="0"/>
            <c:extLst>
              <c:ext xmlns:c16="http://schemas.microsoft.com/office/drawing/2014/chart" uri="{C3380CC4-5D6E-409C-BE32-E72D297353CC}">
                <c16:uniqueId val="{00000006-E32A-40E4-A2B0-01F13515F60E}"/>
              </c:ext>
            </c:extLst>
          </c:dPt>
          <c:dPt>
            <c:idx val="15"/>
            <c:invertIfNegative val="0"/>
            <c:bubble3D val="0"/>
            <c:extLst>
              <c:ext xmlns:c16="http://schemas.microsoft.com/office/drawing/2014/chart" uri="{C3380CC4-5D6E-409C-BE32-E72D297353CC}">
                <c16:uniqueId val="{00000007-E32A-40E4-A2B0-01F13515F60E}"/>
              </c:ext>
            </c:extLst>
          </c:dPt>
          <c:dPt>
            <c:idx val="16"/>
            <c:invertIfNegative val="0"/>
            <c:bubble3D val="0"/>
            <c:extLst>
              <c:ext xmlns:c16="http://schemas.microsoft.com/office/drawing/2014/chart" uri="{C3380CC4-5D6E-409C-BE32-E72D297353CC}">
                <c16:uniqueId val="{00000008-E32A-40E4-A2B0-01F13515F60E}"/>
              </c:ext>
            </c:extLst>
          </c:dPt>
          <c:dPt>
            <c:idx val="17"/>
            <c:invertIfNegative val="0"/>
            <c:bubble3D val="0"/>
            <c:extLst>
              <c:ext xmlns:c16="http://schemas.microsoft.com/office/drawing/2014/chart" uri="{C3380CC4-5D6E-409C-BE32-E72D297353CC}">
                <c16:uniqueId val="{00000009-E32A-40E4-A2B0-01F13515F60E}"/>
              </c:ext>
            </c:extLst>
          </c:dPt>
          <c:dPt>
            <c:idx val="19"/>
            <c:invertIfNegative val="0"/>
            <c:bubble3D val="0"/>
            <c:extLst>
              <c:ext xmlns:c16="http://schemas.microsoft.com/office/drawing/2014/chart" uri="{C3380CC4-5D6E-409C-BE32-E72D297353CC}">
                <c16:uniqueId val="{0000000A-E32A-40E4-A2B0-01F13515F60E}"/>
              </c:ext>
            </c:extLst>
          </c:dPt>
          <c:dPt>
            <c:idx val="20"/>
            <c:invertIfNegative val="0"/>
            <c:bubble3D val="0"/>
            <c:spPr>
              <a:solidFill>
                <a:srgbClr val="FFC000"/>
              </a:solidFill>
              <a:ln>
                <a:noFill/>
              </a:ln>
              <a:effectLst/>
            </c:spPr>
            <c:extLst>
              <c:ext xmlns:c16="http://schemas.microsoft.com/office/drawing/2014/chart" uri="{C3380CC4-5D6E-409C-BE32-E72D297353CC}">
                <c16:uniqueId val="{0000000C-E32A-40E4-A2B0-01F13515F60E}"/>
              </c:ext>
            </c:extLst>
          </c:dPt>
          <c:dPt>
            <c:idx val="21"/>
            <c:invertIfNegative val="0"/>
            <c:bubble3D val="0"/>
            <c:extLst>
              <c:ext xmlns:c16="http://schemas.microsoft.com/office/drawing/2014/chart" uri="{C3380CC4-5D6E-409C-BE32-E72D297353CC}">
                <c16:uniqueId val="{0000000D-E32A-40E4-A2B0-01F13515F60E}"/>
              </c:ext>
            </c:extLst>
          </c:dPt>
          <c:dPt>
            <c:idx val="22"/>
            <c:invertIfNegative val="0"/>
            <c:bubble3D val="0"/>
            <c:extLst>
              <c:ext xmlns:c16="http://schemas.microsoft.com/office/drawing/2014/chart" uri="{C3380CC4-5D6E-409C-BE32-E72D297353CC}">
                <c16:uniqueId val="{0000000E-E32A-40E4-A2B0-01F13515F60E}"/>
              </c:ext>
            </c:extLst>
          </c:dPt>
          <c:dPt>
            <c:idx val="23"/>
            <c:invertIfNegative val="0"/>
            <c:bubble3D val="0"/>
            <c:extLst>
              <c:ext xmlns:c16="http://schemas.microsoft.com/office/drawing/2014/chart" uri="{C3380CC4-5D6E-409C-BE32-E72D297353CC}">
                <c16:uniqueId val="{0000000F-E32A-40E4-A2B0-01F13515F60E}"/>
              </c:ext>
            </c:extLst>
          </c:dPt>
          <c:dPt>
            <c:idx val="24"/>
            <c:invertIfNegative val="0"/>
            <c:bubble3D val="0"/>
            <c:extLst>
              <c:ext xmlns:c16="http://schemas.microsoft.com/office/drawing/2014/chart" uri="{C3380CC4-5D6E-409C-BE32-E72D297353CC}">
                <c16:uniqueId val="{00000010-E32A-40E4-A2B0-01F13515F60E}"/>
              </c:ext>
            </c:extLst>
          </c:dPt>
          <c:dPt>
            <c:idx val="26"/>
            <c:invertIfNegative val="0"/>
            <c:bubble3D val="0"/>
            <c:extLst>
              <c:ext xmlns:c16="http://schemas.microsoft.com/office/drawing/2014/chart" uri="{C3380CC4-5D6E-409C-BE32-E72D297353CC}">
                <c16:uniqueId val="{00000011-E32A-40E4-A2B0-01F13515F60E}"/>
              </c:ext>
            </c:extLst>
          </c:dPt>
          <c:dPt>
            <c:idx val="32"/>
            <c:invertIfNegative val="0"/>
            <c:bubble3D val="0"/>
            <c:extLst>
              <c:ext xmlns:c16="http://schemas.microsoft.com/office/drawing/2014/chart" uri="{C3380CC4-5D6E-409C-BE32-E72D297353CC}">
                <c16:uniqueId val="{00000012-E32A-40E4-A2B0-01F13515F60E}"/>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32A-40E4-A2B0-01F13515F60E}"/>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32A-40E4-A2B0-01F13515F60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'F82'!$A$7:$A$39</c:f>
              <c:strCache>
                <c:ptCount val="33"/>
                <c:pt idx="0">
                  <c:v>Tamaulipas</c:v>
                </c:pt>
                <c:pt idx="1">
                  <c:v>Durango</c:v>
                </c:pt>
                <c:pt idx="2">
                  <c:v>Sonora</c:v>
                </c:pt>
                <c:pt idx="3">
                  <c:v>Zacatecas</c:v>
                </c:pt>
                <c:pt idx="4">
                  <c:v>Morelos</c:v>
                </c:pt>
                <c:pt idx="5">
                  <c:v>Ciudad de México</c:v>
                </c:pt>
                <c:pt idx="6">
                  <c:v>Chihuahua</c:v>
                </c:pt>
                <c:pt idx="7">
                  <c:v>Baja California</c:v>
                </c:pt>
                <c:pt idx="8">
                  <c:v>Veracruz</c:v>
                </c:pt>
                <c:pt idx="9">
                  <c:v>Michoacán</c:v>
                </c:pt>
                <c:pt idx="10">
                  <c:v>Sinaloa</c:v>
                </c:pt>
                <c:pt idx="11">
                  <c:v>San Luis Potosí</c:v>
                </c:pt>
                <c:pt idx="12">
                  <c:v>Puebla</c:v>
                </c:pt>
                <c:pt idx="13">
                  <c:v>Nacional</c:v>
                </c:pt>
                <c:pt idx="14">
                  <c:v>Aguascalientes</c:v>
                </c:pt>
                <c:pt idx="15">
                  <c:v>Oaxaca</c:v>
                </c:pt>
                <c:pt idx="16">
                  <c:v>Colima</c:v>
                </c:pt>
                <c:pt idx="17">
                  <c:v>Guanajuato</c:v>
                </c:pt>
                <c:pt idx="18">
                  <c:v>Hidalgo</c:v>
                </c:pt>
                <c:pt idx="19">
                  <c:v>Chiapas</c:v>
                </c:pt>
                <c:pt idx="20">
                  <c:v>Jalisco</c:v>
                </c:pt>
                <c:pt idx="21">
                  <c:v>Estado de México</c:v>
                </c:pt>
                <c:pt idx="22">
                  <c:v>Tlaxcala</c:v>
                </c:pt>
                <c:pt idx="23">
                  <c:v>Coahuila</c:v>
                </c:pt>
                <c:pt idx="24">
                  <c:v>Nuevo León</c:v>
                </c:pt>
                <c:pt idx="25">
                  <c:v>Querétaro</c:v>
                </c:pt>
                <c:pt idx="26">
                  <c:v>Yucatán</c:v>
                </c:pt>
                <c:pt idx="27">
                  <c:v>Campeche</c:v>
                </c:pt>
                <c:pt idx="28">
                  <c:v>Guerrero</c:v>
                </c:pt>
                <c:pt idx="29">
                  <c:v>Nayarit</c:v>
                </c:pt>
                <c:pt idx="30">
                  <c:v>Baja California Sur</c:v>
                </c:pt>
                <c:pt idx="31">
                  <c:v>Tabasco</c:v>
                </c:pt>
                <c:pt idx="32">
                  <c:v>Quintana Roo</c:v>
                </c:pt>
              </c:strCache>
            </c:strRef>
          </c:cat>
          <c:val>
            <c:numRef>
              <c:f>'F82'!$E$7:$E$39</c:f>
              <c:numCache>
                <c:formatCode>0.00%</c:formatCode>
                <c:ptCount val="33"/>
                <c:pt idx="0">
                  <c:v>2.6039642989854617E-3</c:v>
                </c:pt>
                <c:pt idx="1">
                  <c:v>9.436201549482659E-3</c:v>
                </c:pt>
                <c:pt idx="2">
                  <c:v>1.1962949652040367E-2</c:v>
                </c:pt>
                <c:pt idx="3">
                  <c:v>1.9913495610493603E-2</c:v>
                </c:pt>
                <c:pt idx="4">
                  <c:v>2.0543443561864994E-2</c:v>
                </c:pt>
                <c:pt idx="5">
                  <c:v>2.679418176995596E-2</c:v>
                </c:pt>
                <c:pt idx="6">
                  <c:v>2.7007030768862128E-2</c:v>
                </c:pt>
                <c:pt idx="7">
                  <c:v>2.8801007566317649E-2</c:v>
                </c:pt>
                <c:pt idx="8">
                  <c:v>2.902536830201119E-2</c:v>
                </c:pt>
                <c:pt idx="9">
                  <c:v>3.2215255398567955E-2</c:v>
                </c:pt>
                <c:pt idx="10">
                  <c:v>3.3258541850095247E-2</c:v>
                </c:pt>
                <c:pt idx="11">
                  <c:v>3.452802740049199E-2</c:v>
                </c:pt>
                <c:pt idx="12">
                  <c:v>3.6771381293018601E-2</c:v>
                </c:pt>
                <c:pt idx="13">
                  <c:v>3.8222326083328317E-2</c:v>
                </c:pt>
                <c:pt idx="14">
                  <c:v>3.8560124163717457E-2</c:v>
                </c:pt>
                <c:pt idx="15">
                  <c:v>3.8805537503448173E-2</c:v>
                </c:pt>
                <c:pt idx="16">
                  <c:v>4.0248111510161833E-2</c:v>
                </c:pt>
                <c:pt idx="17">
                  <c:v>4.184855531191678E-2</c:v>
                </c:pt>
                <c:pt idx="18">
                  <c:v>4.3552287517448773E-2</c:v>
                </c:pt>
                <c:pt idx="19">
                  <c:v>4.4558719329285568E-2</c:v>
                </c:pt>
                <c:pt idx="20">
                  <c:v>4.4623380649896571E-2</c:v>
                </c:pt>
                <c:pt idx="21">
                  <c:v>4.5227793780495018E-2</c:v>
                </c:pt>
                <c:pt idx="22">
                  <c:v>4.8877485567671686E-2</c:v>
                </c:pt>
                <c:pt idx="23">
                  <c:v>4.9147334403623066E-2</c:v>
                </c:pt>
                <c:pt idx="24">
                  <c:v>5.104989360804435E-2</c:v>
                </c:pt>
                <c:pt idx="25">
                  <c:v>5.3251240850066273E-2</c:v>
                </c:pt>
                <c:pt idx="26">
                  <c:v>5.3373341740415636E-2</c:v>
                </c:pt>
                <c:pt idx="27">
                  <c:v>5.4143003201564177E-2</c:v>
                </c:pt>
                <c:pt idx="28">
                  <c:v>5.6790026607046018E-2</c:v>
                </c:pt>
                <c:pt idx="29">
                  <c:v>6.7845695494199054E-2</c:v>
                </c:pt>
                <c:pt idx="30">
                  <c:v>7.9462404649473406E-2</c:v>
                </c:pt>
                <c:pt idx="31">
                  <c:v>8.2056029447419965E-2</c:v>
                </c:pt>
                <c:pt idx="32">
                  <c:v>8.4676862826285726E-2</c:v>
                </c:pt>
              </c:numCache>
            </c:numRef>
          </c:val>
          <c:extLst>
            <c:ext xmlns:c16="http://schemas.microsoft.com/office/drawing/2014/chart" uri="{C3380CC4-5D6E-409C-BE32-E72D297353CC}">
              <c16:uniqueId val="{00000014-E32A-40E4-A2B0-01F13515F60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9.0000000000000024E-2"/>
          <c:min val="0"/>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7513-487C-B6B3-BCB7F60E360C}"/>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7513-487C-B6B3-BCB7F60E360C}"/>
              </c:ext>
            </c:extLst>
          </c:dPt>
          <c:dPt>
            <c:idx val="22"/>
            <c:invertIfNegative val="0"/>
            <c:bubble3D val="0"/>
            <c:spPr>
              <a:solidFill>
                <a:srgbClr val="606868"/>
              </a:solidFill>
              <a:ln>
                <a:noFill/>
              </a:ln>
              <a:effectLst/>
            </c:spPr>
            <c:extLst>
              <c:ext xmlns:c16="http://schemas.microsoft.com/office/drawing/2014/chart" uri="{C3380CC4-5D6E-409C-BE32-E72D297353CC}">
                <c16:uniqueId val="{00000005-7513-487C-B6B3-BCB7F60E360C}"/>
              </c:ext>
            </c:extLst>
          </c:dPt>
          <c:dPt>
            <c:idx val="23"/>
            <c:invertIfNegative val="0"/>
            <c:bubble3D val="0"/>
            <c:spPr>
              <a:solidFill>
                <a:srgbClr val="FFC000"/>
              </a:solidFill>
              <a:ln>
                <a:noFill/>
              </a:ln>
              <a:effectLst/>
            </c:spPr>
            <c:extLst>
              <c:ext xmlns:c16="http://schemas.microsoft.com/office/drawing/2014/chart" uri="{C3380CC4-5D6E-409C-BE32-E72D297353CC}">
                <c16:uniqueId val="{00000007-7513-487C-B6B3-BCB7F60E360C}"/>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13-487C-B6B3-BCB7F60E360C}"/>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13-487C-B6B3-BCB7F60E360C}"/>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3-487C-B6B3-BCB7F60E360C}"/>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13-487C-B6B3-BCB7F60E360C}"/>
                </c:ext>
              </c:extLst>
            </c:dLbl>
            <c:dLbl>
              <c:idx val="23"/>
              <c:layout>
                <c:manualLayout>
                  <c:x val="-1.5678833862017123E-16"/>
                  <c:y val="-2.116663726855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13-487C-B6B3-BCB7F60E360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'F83'!$A$7:$A$30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'F83'!$D$7:$D$30</c:f>
              <c:numCache>
                <c:formatCode>#,##0</c:formatCode>
                <c:ptCount val="24"/>
                <c:pt idx="0">
                  <c:v>33385</c:v>
                </c:pt>
                <c:pt idx="1">
                  <c:v>-18691</c:v>
                </c:pt>
                <c:pt idx="2">
                  <c:v>12060</c:v>
                </c:pt>
                <c:pt idx="3">
                  <c:v>-1515</c:v>
                </c:pt>
                <c:pt idx="4">
                  <c:v>15281</c:v>
                </c:pt>
                <c:pt idx="5">
                  <c:v>14384</c:v>
                </c:pt>
                <c:pt idx="6">
                  <c:v>36473</c:v>
                </c:pt>
                <c:pt idx="7">
                  <c:v>39462</c:v>
                </c:pt>
                <c:pt idx="8">
                  <c:v>25758</c:v>
                </c:pt>
                <c:pt idx="9">
                  <c:v>-6072</c:v>
                </c:pt>
                <c:pt idx="10">
                  <c:v>35397</c:v>
                </c:pt>
                <c:pt idx="11">
                  <c:v>30905</c:v>
                </c:pt>
                <c:pt idx="12">
                  <c:v>25837</c:v>
                </c:pt>
                <c:pt idx="13">
                  <c:v>33907</c:v>
                </c:pt>
                <c:pt idx="14">
                  <c:v>36493</c:v>
                </c:pt>
                <c:pt idx="15">
                  <c:v>35447</c:v>
                </c:pt>
                <c:pt idx="16">
                  <c:v>47074</c:v>
                </c:pt>
                <c:pt idx="17">
                  <c:v>50984</c:v>
                </c:pt>
                <c:pt idx="18">
                  <c:v>32582</c:v>
                </c:pt>
                <c:pt idx="19">
                  <c:v>31119</c:v>
                </c:pt>
                <c:pt idx="20">
                  <c:v>-70064</c:v>
                </c:pt>
                <c:pt idx="21">
                  <c:v>46208</c:v>
                </c:pt>
                <c:pt idx="22">
                  <c:v>46518</c:v>
                </c:pt>
                <c:pt idx="23">
                  <c:v>48184</c:v>
                </c:pt>
              </c:numCache>
            </c:numRef>
          </c:val>
          <c:extLst xmlns:c15="http://schemas.microsoft.com/office/drawing/2012/chart">
            <c:ext xmlns:c16="http://schemas.microsoft.com/office/drawing/2014/chart" uri="{C3380CC4-5D6E-409C-BE32-E72D297353CC}">
              <c16:uniqueId val="{0000000A-7513-487C-B6B3-BCB7F60E360C}"/>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55984"/>
          <c:min val="-7506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E04A-46C2-AA69-29BC6EC410A2}"/>
              </c:ext>
            </c:extLst>
          </c:dPt>
          <c:dPt>
            <c:idx val="1"/>
            <c:invertIfNegative val="0"/>
            <c:bubble3D val="0"/>
            <c:spPr>
              <a:solidFill>
                <a:srgbClr val="606868"/>
              </a:solidFill>
              <a:ln>
                <a:noFill/>
              </a:ln>
              <a:effectLst/>
            </c:spPr>
            <c:extLst>
              <c:ext xmlns:c16="http://schemas.microsoft.com/office/drawing/2014/chart" uri="{C3380CC4-5D6E-409C-BE32-E72D297353CC}">
                <c16:uniqueId val="{00000003-E04A-46C2-AA69-29BC6EC410A2}"/>
              </c:ext>
            </c:extLst>
          </c:dPt>
          <c:dPt>
            <c:idx val="3"/>
            <c:invertIfNegative val="0"/>
            <c:bubble3D val="0"/>
            <c:spPr>
              <a:solidFill>
                <a:srgbClr val="606868"/>
              </a:solidFill>
              <a:ln>
                <a:noFill/>
              </a:ln>
              <a:effectLst/>
            </c:spPr>
            <c:extLst>
              <c:ext xmlns:c16="http://schemas.microsoft.com/office/drawing/2014/chart" uri="{C3380CC4-5D6E-409C-BE32-E72D297353CC}">
                <c16:uniqueId val="{00000005-E04A-46C2-AA69-29BC6EC410A2}"/>
              </c:ext>
            </c:extLst>
          </c:dPt>
          <c:dPt>
            <c:idx val="4"/>
            <c:invertIfNegative val="0"/>
            <c:bubble3D val="0"/>
            <c:spPr>
              <a:solidFill>
                <a:srgbClr val="606868"/>
              </a:solidFill>
              <a:ln>
                <a:noFill/>
              </a:ln>
              <a:effectLst/>
            </c:spPr>
            <c:extLst>
              <c:ext xmlns:c16="http://schemas.microsoft.com/office/drawing/2014/chart" uri="{C3380CC4-5D6E-409C-BE32-E72D297353CC}">
                <c16:uniqueId val="{00000007-E04A-46C2-AA69-29BC6EC410A2}"/>
              </c:ext>
            </c:extLst>
          </c:dPt>
          <c:dPt>
            <c:idx val="6"/>
            <c:invertIfNegative val="0"/>
            <c:bubble3D val="0"/>
            <c:spPr>
              <a:solidFill>
                <a:srgbClr val="606868"/>
              </a:solidFill>
              <a:ln>
                <a:noFill/>
              </a:ln>
              <a:effectLst/>
            </c:spPr>
            <c:extLst>
              <c:ext xmlns:c16="http://schemas.microsoft.com/office/drawing/2014/chart" uri="{C3380CC4-5D6E-409C-BE32-E72D297353CC}">
                <c16:uniqueId val="{00000009-E04A-46C2-AA69-29BC6EC410A2}"/>
              </c:ext>
            </c:extLst>
          </c:dPt>
          <c:dPt>
            <c:idx val="11"/>
            <c:invertIfNegative val="0"/>
            <c:bubble3D val="0"/>
            <c:spPr>
              <a:solidFill>
                <a:srgbClr val="606868"/>
              </a:solidFill>
              <a:ln>
                <a:noFill/>
              </a:ln>
              <a:effectLst/>
            </c:spPr>
            <c:extLst>
              <c:ext xmlns:c16="http://schemas.microsoft.com/office/drawing/2014/chart" uri="{C3380CC4-5D6E-409C-BE32-E72D297353CC}">
                <c16:uniqueId val="{0000000B-E04A-46C2-AA69-29BC6EC410A2}"/>
              </c:ext>
            </c:extLst>
          </c:dPt>
          <c:dPt>
            <c:idx val="14"/>
            <c:invertIfNegative val="0"/>
            <c:bubble3D val="0"/>
            <c:spPr>
              <a:solidFill>
                <a:srgbClr val="606868"/>
              </a:solidFill>
              <a:ln>
                <a:noFill/>
              </a:ln>
              <a:effectLst/>
            </c:spPr>
            <c:extLst>
              <c:ext xmlns:c16="http://schemas.microsoft.com/office/drawing/2014/chart" uri="{C3380CC4-5D6E-409C-BE32-E72D297353CC}">
                <c16:uniqueId val="{0000000D-E04A-46C2-AA69-29BC6EC410A2}"/>
              </c:ext>
            </c:extLst>
          </c:dPt>
          <c:dPt>
            <c:idx val="19"/>
            <c:invertIfNegative val="0"/>
            <c:bubble3D val="0"/>
            <c:spPr>
              <a:solidFill>
                <a:srgbClr val="606868"/>
              </a:solidFill>
              <a:ln>
                <a:noFill/>
              </a:ln>
              <a:effectLst/>
            </c:spPr>
            <c:extLst>
              <c:ext xmlns:c16="http://schemas.microsoft.com/office/drawing/2014/chart" uri="{C3380CC4-5D6E-409C-BE32-E72D297353CC}">
                <c16:uniqueId val="{0000000F-E04A-46C2-AA69-29BC6EC410A2}"/>
              </c:ext>
            </c:extLst>
          </c:dPt>
          <c:dPt>
            <c:idx val="24"/>
            <c:invertIfNegative val="0"/>
            <c:bubble3D val="0"/>
            <c:spPr>
              <a:solidFill>
                <a:srgbClr val="606868"/>
              </a:solidFill>
              <a:ln>
                <a:noFill/>
              </a:ln>
              <a:effectLst/>
            </c:spPr>
            <c:extLst>
              <c:ext xmlns:c16="http://schemas.microsoft.com/office/drawing/2014/chart" uri="{C3380CC4-5D6E-409C-BE32-E72D297353CC}">
                <c16:uniqueId val="{00000011-E04A-46C2-AA69-29BC6EC410A2}"/>
              </c:ext>
            </c:extLst>
          </c:dPt>
          <c:dPt>
            <c:idx val="25"/>
            <c:invertIfNegative val="0"/>
            <c:bubble3D val="0"/>
            <c:spPr>
              <a:solidFill>
                <a:srgbClr val="606868"/>
              </a:solidFill>
              <a:ln>
                <a:noFill/>
              </a:ln>
              <a:effectLst/>
            </c:spPr>
            <c:extLst>
              <c:ext xmlns:c16="http://schemas.microsoft.com/office/drawing/2014/chart" uri="{C3380CC4-5D6E-409C-BE32-E72D297353CC}">
                <c16:uniqueId val="{00000013-E04A-46C2-AA69-29BC6EC410A2}"/>
              </c:ext>
            </c:extLst>
          </c:dPt>
          <c:dPt>
            <c:idx val="27"/>
            <c:invertIfNegative val="0"/>
            <c:bubble3D val="0"/>
            <c:spPr>
              <a:solidFill>
                <a:srgbClr val="606868"/>
              </a:solidFill>
              <a:ln>
                <a:noFill/>
              </a:ln>
              <a:effectLst/>
            </c:spPr>
            <c:extLst>
              <c:ext xmlns:c16="http://schemas.microsoft.com/office/drawing/2014/chart" uri="{C3380CC4-5D6E-409C-BE32-E72D297353CC}">
                <c16:uniqueId val="{00000015-E04A-46C2-AA69-29BC6EC410A2}"/>
              </c:ext>
            </c:extLst>
          </c:dPt>
          <c:dPt>
            <c:idx val="30"/>
            <c:invertIfNegative val="0"/>
            <c:bubble3D val="0"/>
            <c:spPr>
              <a:solidFill>
                <a:srgbClr val="FFC000"/>
              </a:solidFill>
              <a:ln>
                <a:noFill/>
              </a:ln>
              <a:effectLst/>
            </c:spPr>
            <c:extLst>
              <c:ext xmlns:c16="http://schemas.microsoft.com/office/drawing/2014/chart" uri="{C3380CC4-5D6E-409C-BE32-E72D297353CC}">
                <c16:uniqueId val="{00000017-E04A-46C2-AA69-29BC6EC410A2}"/>
              </c:ext>
            </c:extLst>
          </c:dPt>
          <c:dPt>
            <c:idx val="31"/>
            <c:invertIfNegative val="0"/>
            <c:bubble3D val="0"/>
            <c:spPr>
              <a:solidFill>
                <a:srgbClr val="606868"/>
              </a:solidFill>
              <a:ln>
                <a:noFill/>
              </a:ln>
              <a:effectLst/>
            </c:spPr>
            <c:extLst>
              <c:ext xmlns:c16="http://schemas.microsoft.com/office/drawing/2014/chart" uri="{C3380CC4-5D6E-409C-BE32-E72D297353CC}">
                <c16:uniqueId val="{00000019-E04A-46C2-AA69-29BC6EC410A2}"/>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4A-46C2-AA69-29BC6EC410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'F84'!$A$7:$A$38</c:f>
              <c:strCache>
                <c:ptCount val="32"/>
                <c:pt idx="0">
                  <c:v>Sinaloa</c:v>
                </c:pt>
                <c:pt idx="1">
                  <c:v>Veracruz</c:v>
                </c:pt>
                <c:pt idx="2">
                  <c:v>Colima</c:v>
                </c:pt>
                <c:pt idx="3">
                  <c:v>Morelos</c:v>
                </c:pt>
                <c:pt idx="4">
                  <c:v>Guerrero</c:v>
                </c:pt>
                <c:pt idx="5">
                  <c:v>Durango</c:v>
                </c:pt>
                <c:pt idx="6">
                  <c:v>Michoacán</c:v>
                </c:pt>
                <c:pt idx="7">
                  <c:v>Zacatecas</c:v>
                </c:pt>
                <c:pt idx="8">
                  <c:v>Oaxaca</c:v>
                </c:pt>
                <c:pt idx="9">
                  <c:v>Campeche</c:v>
                </c:pt>
                <c:pt idx="10">
                  <c:v>Tlaxcala</c:v>
                </c:pt>
                <c:pt idx="11">
                  <c:v>Chiapas</c:v>
                </c:pt>
                <c:pt idx="12">
                  <c:v>Nayarit</c:v>
                </c:pt>
                <c:pt idx="13">
                  <c:v>Yucatán</c:v>
                </c:pt>
                <c:pt idx="14">
                  <c:v>Tamaulipas</c:v>
                </c:pt>
                <c:pt idx="15">
                  <c:v>Hidalgo</c:v>
                </c:pt>
                <c:pt idx="16">
                  <c:v>Tabasco</c:v>
                </c:pt>
                <c:pt idx="17">
                  <c:v>Aguascalientes</c:v>
                </c:pt>
                <c:pt idx="18">
                  <c:v>Sonora</c:v>
                </c:pt>
                <c:pt idx="19">
                  <c:v>San Luis Potosí</c:v>
                </c:pt>
                <c:pt idx="20">
                  <c:v>Baja California Sur</c:v>
                </c:pt>
                <c:pt idx="21">
                  <c:v>Puebla</c:v>
                </c:pt>
                <c:pt idx="22">
                  <c:v>Chihuahua</c:v>
                </c:pt>
                <c:pt idx="23">
                  <c:v>Querétaro</c:v>
                </c:pt>
                <c:pt idx="24">
                  <c:v>Baja California</c:v>
                </c:pt>
                <c:pt idx="25">
                  <c:v>Coahuila</c:v>
                </c:pt>
                <c:pt idx="26">
                  <c:v>Quintana Roo</c:v>
                </c:pt>
                <c:pt idx="27">
                  <c:v>Ciudad de México</c:v>
                </c:pt>
                <c:pt idx="28">
                  <c:v>Guanajuato</c:v>
                </c:pt>
                <c:pt idx="29">
                  <c:v>Estado de México</c:v>
                </c:pt>
                <c:pt idx="30">
                  <c:v>Jalisco</c:v>
                </c:pt>
                <c:pt idx="31">
                  <c:v>Nuevo León</c:v>
                </c:pt>
              </c:strCache>
            </c:strRef>
          </c:cat>
          <c:val>
            <c:numRef>
              <c:f>'F84'!$D$7:$D$38</c:f>
              <c:numCache>
                <c:formatCode>#,##0</c:formatCode>
                <c:ptCount val="32"/>
                <c:pt idx="0">
                  <c:v>-16227</c:v>
                </c:pt>
                <c:pt idx="1">
                  <c:v>-7064</c:v>
                </c:pt>
                <c:pt idx="2">
                  <c:v>1307</c:v>
                </c:pt>
                <c:pt idx="3">
                  <c:v>1609</c:v>
                </c:pt>
                <c:pt idx="4">
                  <c:v>2134</c:v>
                </c:pt>
                <c:pt idx="5">
                  <c:v>2636</c:v>
                </c:pt>
                <c:pt idx="6">
                  <c:v>2959</c:v>
                </c:pt>
                <c:pt idx="7">
                  <c:v>3570</c:v>
                </c:pt>
                <c:pt idx="8">
                  <c:v>3987</c:v>
                </c:pt>
                <c:pt idx="9">
                  <c:v>4147</c:v>
                </c:pt>
                <c:pt idx="10">
                  <c:v>4580</c:v>
                </c:pt>
                <c:pt idx="11">
                  <c:v>5049</c:v>
                </c:pt>
                <c:pt idx="12">
                  <c:v>7075</c:v>
                </c:pt>
                <c:pt idx="13">
                  <c:v>8226</c:v>
                </c:pt>
                <c:pt idx="14">
                  <c:v>8686</c:v>
                </c:pt>
                <c:pt idx="15">
                  <c:v>8748</c:v>
                </c:pt>
                <c:pt idx="16">
                  <c:v>8880</c:v>
                </c:pt>
                <c:pt idx="17">
                  <c:v>11099</c:v>
                </c:pt>
                <c:pt idx="18">
                  <c:v>11662</c:v>
                </c:pt>
                <c:pt idx="19">
                  <c:v>12550</c:v>
                </c:pt>
                <c:pt idx="20">
                  <c:v>12675</c:v>
                </c:pt>
                <c:pt idx="21">
                  <c:v>15296</c:v>
                </c:pt>
                <c:pt idx="22">
                  <c:v>22651</c:v>
                </c:pt>
                <c:pt idx="23">
                  <c:v>27477</c:v>
                </c:pt>
                <c:pt idx="24">
                  <c:v>32248</c:v>
                </c:pt>
                <c:pt idx="25">
                  <c:v>32883</c:v>
                </c:pt>
                <c:pt idx="26">
                  <c:v>34237</c:v>
                </c:pt>
                <c:pt idx="27">
                  <c:v>42613</c:v>
                </c:pt>
                <c:pt idx="28">
                  <c:v>42737</c:v>
                </c:pt>
                <c:pt idx="29">
                  <c:v>45337</c:v>
                </c:pt>
                <c:pt idx="30">
                  <c:v>48184</c:v>
                </c:pt>
                <c:pt idx="31">
                  <c:v>70292</c:v>
                </c:pt>
              </c:numCache>
            </c:numRef>
          </c:val>
          <c:extLst>
            <c:ext xmlns:c16="http://schemas.microsoft.com/office/drawing/2014/chart" uri="{C3380CC4-5D6E-409C-BE32-E72D297353CC}">
              <c16:uniqueId val="{0000001A-E04A-46C2-AA69-29BC6EC410A2}"/>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74292"/>
          <c:min val="-250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4B1C-4390-B531-B3D5736B16AF}"/>
              </c:ext>
            </c:extLst>
          </c:dPt>
          <c:dPt>
            <c:idx val="6"/>
            <c:invertIfNegative val="0"/>
            <c:bubble3D val="0"/>
            <c:extLst>
              <c:ext xmlns:c16="http://schemas.microsoft.com/office/drawing/2014/chart" uri="{C3380CC4-5D6E-409C-BE32-E72D297353CC}">
                <c16:uniqueId val="{00000001-4B1C-4390-B531-B3D5736B16AF}"/>
              </c:ext>
            </c:extLst>
          </c:dPt>
          <c:dPt>
            <c:idx val="8"/>
            <c:invertIfNegative val="0"/>
            <c:bubble3D val="0"/>
            <c:extLst>
              <c:ext xmlns:c16="http://schemas.microsoft.com/office/drawing/2014/chart" uri="{C3380CC4-5D6E-409C-BE32-E72D297353CC}">
                <c16:uniqueId val="{00000002-4B1C-4390-B531-B3D5736B16AF}"/>
              </c:ext>
            </c:extLst>
          </c:dPt>
          <c:dPt>
            <c:idx val="9"/>
            <c:invertIfNegative val="0"/>
            <c:bubble3D val="0"/>
            <c:extLst>
              <c:ext xmlns:c16="http://schemas.microsoft.com/office/drawing/2014/chart" uri="{C3380CC4-5D6E-409C-BE32-E72D297353CC}">
                <c16:uniqueId val="{00000003-4B1C-4390-B531-B3D5736B16AF}"/>
              </c:ext>
            </c:extLst>
          </c:dPt>
          <c:dPt>
            <c:idx val="13"/>
            <c:invertIfNegative val="0"/>
            <c:bubble3D val="0"/>
            <c:extLst>
              <c:ext xmlns:c16="http://schemas.microsoft.com/office/drawing/2014/chart" uri="{C3380CC4-5D6E-409C-BE32-E72D297353CC}">
                <c16:uniqueId val="{00000004-4B1C-4390-B531-B3D5736B16AF}"/>
              </c:ext>
            </c:extLst>
          </c:dPt>
          <c:dPt>
            <c:idx val="14"/>
            <c:invertIfNegative val="0"/>
            <c:bubble3D val="0"/>
            <c:extLst>
              <c:ext xmlns:c16="http://schemas.microsoft.com/office/drawing/2014/chart" uri="{C3380CC4-5D6E-409C-BE32-E72D297353CC}">
                <c16:uniqueId val="{00000005-4B1C-4390-B531-B3D5736B16AF}"/>
              </c:ext>
            </c:extLst>
          </c:dPt>
          <c:dPt>
            <c:idx val="15"/>
            <c:invertIfNegative val="0"/>
            <c:bubble3D val="0"/>
            <c:spPr>
              <a:solidFill>
                <a:srgbClr val="E46C0A"/>
              </a:solidFill>
              <a:ln>
                <a:noFill/>
              </a:ln>
              <a:effectLst/>
            </c:spPr>
            <c:extLst>
              <c:ext xmlns:c16="http://schemas.microsoft.com/office/drawing/2014/chart" uri="{C3380CC4-5D6E-409C-BE32-E72D297353CC}">
                <c16:uniqueId val="{00000007-4B1C-4390-B531-B3D5736B16AF}"/>
              </c:ext>
            </c:extLst>
          </c:dPt>
          <c:dPt>
            <c:idx val="16"/>
            <c:invertIfNegative val="0"/>
            <c:bubble3D val="0"/>
            <c:extLst>
              <c:ext xmlns:c16="http://schemas.microsoft.com/office/drawing/2014/chart" uri="{C3380CC4-5D6E-409C-BE32-E72D297353CC}">
                <c16:uniqueId val="{00000008-4B1C-4390-B531-B3D5736B16AF}"/>
              </c:ext>
            </c:extLst>
          </c:dPt>
          <c:dPt>
            <c:idx val="17"/>
            <c:invertIfNegative val="0"/>
            <c:bubble3D val="0"/>
            <c:spPr>
              <a:solidFill>
                <a:srgbClr val="FFC000"/>
              </a:solidFill>
              <a:ln>
                <a:noFill/>
              </a:ln>
              <a:effectLst/>
            </c:spPr>
            <c:extLst>
              <c:ext xmlns:c16="http://schemas.microsoft.com/office/drawing/2014/chart" uri="{C3380CC4-5D6E-409C-BE32-E72D297353CC}">
                <c16:uniqueId val="{0000000A-4B1C-4390-B531-B3D5736B16AF}"/>
              </c:ext>
            </c:extLst>
          </c:dPt>
          <c:dPt>
            <c:idx val="19"/>
            <c:invertIfNegative val="0"/>
            <c:bubble3D val="0"/>
            <c:extLst>
              <c:ext xmlns:c16="http://schemas.microsoft.com/office/drawing/2014/chart" uri="{C3380CC4-5D6E-409C-BE32-E72D297353CC}">
                <c16:uniqueId val="{0000000B-4B1C-4390-B531-B3D5736B16AF}"/>
              </c:ext>
            </c:extLst>
          </c:dPt>
          <c:dPt>
            <c:idx val="21"/>
            <c:invertIfNegative val="0"/>
            <c:bubble3D val="0"/>
            <c:extLst>
              <c:ext xmlns:c16="http://schemas.microsoft.com/office/drawing/2014/chart" uri="{C3380CC4-5D6E-409C-BE32-E72D297353CC}">
                <c16:uniqueId val="{0000000C-4B1C-4390-B531-B3D5736B16AF}"/>
              </c:ext>
            </c:extLst>
          </c:dPt>
          <c:dPt>
            <c:idx val="22"/>
            <c:invertIfNegative val="0"/>
            <c:bubble3D val="0"/>
            <c:extLst>
              <c:ext xmlns:c16="http://schemas.microsoft.com/office/drawing/2014/chart" uri="{C3380CC4-5D6E-409C-BE32-E72D297353CC}">
                <c16:uniqueId val="{0000000D-4B1C-4390-B531-B3D5736B16AF}"/>
              </c:ext>
            </c:extLst>
          </c:dPt>
          <c:dPt>
            <c:idx val="23"/>
            <c:invertIfNegative val="0"/>
            <c:bubble3D val="0"/>
            <c:extLst>
              <c:ext xmlns:c16="http://schemas.microsoft.com/office/drawing/2014/chart" uri="{C3380CC4-5D6E-409C-BE32-E72D297353CC}">
                <c16:uniqueId val="{0000000E-4B1C-4390-B531-B3D5736B16AF}"/>
              </c:ext>
            </c:extLst>
          </c:dPt>
          <c:dPt>
            <c:idx val="24"/>
            <c:invertIfNegative val="0"/>
            <c:bubble3D val="0"/>
            <c:extLst>
              <c:ext xmlns:c16="http://schemas.microsoft.com/office/drawing/2014/chart" uri="{C3380CC4-5D6E-409C-BE32-E72D297353CC}">
                <c16:uniqueId val="{0000000F-4B1C-4390-B531-B3D5736B16AF}"/>
              </c:ext>
            </c:extLst>
          </c:dPt>
          <c:dPt>
            <c:idx val="26"/>
            <c:invertIfNegative val="0"/>
            <c:bubble3D val="0"/>
            <c:extLst>
              <c:ext xmlns:c16="http://schemas.microsoft.com/office/drawing/2014/chart" uri="{C3380CC4-5D6E-409C-BE32-E72D297353CC}">
                <c16:uniqueId val="{00000010-4B1C-4390-B531-B3D5736B16AF}"/>
              </c:ext>
            </c:extLst>
          </c:dPt>
          <c:dPt>
            <c:idx val="32"/>
            <c:invertIfNegative val="0"/>
            <c:bubble3D val="0"/>
            <c:extLst>
              <c:ext xmlns:c16="http://schemas.microsoft.com/office/drawing/2014/chart" uri="{C3380CC4-5D6E-409C-BE32-E72D297353CC}">
                <c16:uniqueId val="{00000011-4B1C-4390-B531-B3D5736B16AF}"/>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B1C-4390-B531-B3D5736B16AF}"/>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B1C-4390-B531-B3D5736B16A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'F85'!$A$7:$A$39</c:f>
              <c:strCache>
                <c:ptCount val="33"/>
                <c:pt idx="0">
                  <c:v>Sinaloa</c:v>
                </c:pt>
                <c:pt idx="1">
                  <c:v>Veracruz</c:v>
                </c:pt>
                <c:pt idx="2">
                  <c:v>Michoacán</c:v>
                </c:pt>
                <c:pt idx="3">
                  <c:v>Morelos</c:v>
                </c:pt>
                <c:pt idx="4">
                  <c:v>Colima</c:v>
                </c:pt>
                <c:pt idx="5">
                  <c:v>Durango</c:v>
                </c:pt>
                <c:pt idx="6">
                  <c:v>Tamaulipas</c:v>
                </c:pt>
                <c:pt idx="7">
                  <c:v>Ciudad de México</c:v>
                </c:pt>
                <c:pt idx="8">
                  <c:v>Guerrero</c:v>
                </c:pt>
                <c:pt idx="9">
                  <c:v>Oaxaca</c:v>
                </c:pt>
                <c:pt idx="10">
                  <c:v>Zacatecas</c:v>
                </c:pt>
                <c:pt idx="11">
                  <c:v>Sonora</c:v>
                </c:pt>
                <c:pt idx="12">
                  <c:v>Yucatán</c:v>
                </c:pt>
                <c:pt idx="13">
                  <c:v>Chiapas</c:v>
                </c:pt>
                <c:pt idx="14">
                  <c:v>Chihuahua</c:v>
                </c:pt>
                <c:pt idx="15">
                  <c:v>Nacional</c:v>
                </c:pt>
                <c:pt idx="16">
                  <c:v>Puebla</c:v>
                </c:pt>
                <c:pt idx="17">
                  <c:v>Jalisco</c:v>
                </c:pt>
                <c:pt idx="18">
                  <c:v>Estado de México</c:v>
                </c:pt>
                <c:pt idx="19">
                  <c:v>San Luis Potosí</c:v>
                </c:pt>
                <c:pt idx="20">
                  <c:v>Campeche</c:v>
                </c:pt>
                <c:pt idx="21">
                  <c:v>Baja California</c:v>
                </c:pt>
                <c:pt idx="22">
                  <c:v>Aguascalientes</c:v>
                </c:pt>
                <c:pt idx="23">
                  <c:v>Hidalgo</c:v>
                </c:pt>
                <c:pt idx="24">
                  <c:v>Tabasco</c:v>
                </c:pt>
                <c:pt idx="25">
                  <c:v>Nuevo León</c:v>
                </c:pt>
                <c:pt idx="26">
                  <c:v>Coahuila</c:v>
                </c:pt>
                <c:pt idx="27">
                  <c:v>Guanajuato</c:v>
                </c:pt>
                <c:pt idx="28">
                  <c:v>Nayarit</c:v>
                </c:pt>
                <c:pt idx="29">
                  <c:v>Querétaro</c:v>
                </c:pt>
                <c:pt idx="30">
                  <c:v>Tlaxcala</c:v>
                </c:pt>
                <c:pt idx="31">
                  <c:v>Baja California Sur</c:v>
                </c:pt>
                <c:pt idx="32">
                  <c:v>Quintana Roo</c:v>
                </c:pt>
              </c:strCache>
            </c:strRef>
          </c:cat>
          <c:val>
            <c:numRef>
              <c:f>'F85'!$D$7:$D$39</c:f>
              <c:numCache>
                <c:formatCode>0.00%</c:formatCode>
                <c:ptCount val="33"/>
                <c:pt idx="0">
                  <c:v>-2.7121527911256216E-2</c:v>
                </c:pt>
                <c:pt idx="1">
                  <c:v>-9.4127679987208168E-3</c:v>
                </c:pt>
                <c:pt idx="2">
                  <c:v>6.2345269323555996E-3</c:v>
                </c:pt>
                <c:pt idx="3">
                  <c:v>7.456703386335084E-3</c:v>
                </c:pt>
                <c:pt idx="4">
                  <c:v>8.8741928694129335E-3</c:v>
                </c:pt>
                <c:pt idx="5">
                  <c:v>1.026567696609515E-2</c:v>
                </c:pt>
                <c:pt idx="6">
                  <c:v>1.2392213706478916E-2</c:v>
                </c:pt>
                <c:pt idx="7">
                  <c:v>1.2551760215518071E-2</c:v>
                </c:pt>
                <c:pt idx="8">
                  <c:v>1.337763289869609E-2</c:v>
                </c:pt>
                <c:pt idx="9">
                  <c:v>1.8272227314390488E-2</c:v>
                </c:pt>
                <c:pt idx="10">
                  <c:v>1.8331852749521094E-2</c:v>
                </c:pt>
                <c:pt idx="11">
                  <c:v>1.9187201074035709E-2</c:v>
                </c:pt>
                <c:pt idx="12">
                  <c:v>1.9848518117262071E-2</c:v>
                </c:pt>
                <c:pt idx="13">
                  <c:v>2.0937870632241617E-2</c:v>
                </c:pt>
                <c:pt idx="14">
                  <c:v>2.3523608247957961E-2</c:v>
                </c:pt>
                <c:pt idx="15">
                  <c:v>2.396694392748655E-2</c:v>
                </c:pt>
                <c:pt idx="16">
                  <c:v>2.4326009236758761E-2</c:v>
                </c:pt>
                <c:pt idx="17">
                  <c:v>2.4927546428745062E-2</c:v>
                </c:pt>
                <c:pt idx="18">
                  <c:v>2.6165522017660203E-2</c:v>
                </c:pt>
                <c:pt idx="19">
                  <c:v>2.7219943651463296E-2</c:v>
                </c:pt>
                <c:pt idx="20">
                  <c:v>3.0246891068888893E-2</c:v>
                </c:pt>
                <c:pt idx="21">
                  <c:v>3.0926213629476118E-2</c:v>
                </c:pt>
                <c:pt idx="22">
                  <c:v>3.2432827316160928E-2</c:v>
                </c:pt>
                <c:pt idx="23">
                  <c:v>3.4086259901886962E-2</c:v>
                </c:pt>
                <c:pt idx="24">
                  <c:v>3.7535030581750783E-2</c:v>
                </c:pt>
                <c:pt idx="25">
                  <c:v>3.9642757239151338E-2</c:v>
                </c:pt>
                <c:pt idx="26">
                  <c:v>3.9850501539703265E-2</c:v>
                </c:pt>
                <c:pt idx="27">
                  <c:v>4.1014670923892993E-2</c:v>
                </c:pt>
                <c:pt idx="28">
                  <c:v>4.1015681613959742E-2</c:v>
                </c:pt>
                <c:pt idx="29">
                  <c:v>4.1467894338893752E-2</c:v>
                </c:pt>
                <c:pt idx="30">
                  <c:v>4.1680317425648816E-2</c:v>
                </c:pt>
                <c:pt idx="31">
                  <c:v>6.0297706546404317E-2</c:v>
                </c:pt>
                <c:pt idx="32">
                  <c:v>7.3041738136077727E-2</c:v>
                </c:pt>
              </c:numCache>
            </c:numRef>
          </c:val>
          <c:extLst>
            <c:ext xmlns:c16="http://schemas.microsoft.com/office/drawing/2014/chart" uri="{C3380CC4-5D6E-409C-BE32-E72D297353CC}">
              <c16:uniqueId val="{00000013-4B1C-4390-B531-B3D5736B16AF}"/>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9.3041738136077731E-2"/>
          <c:min val="-4.712152791125622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7.315304261835727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B6-452D-AF27-897CE17AA51D}"/>
                </c:ext>
              </c:extLst>
            </c:dLbl>
            <c:dLbl>
              <c:idx val="1"/>
              <c:layout>
                <c:manualLayout>
                  <c:x val="-0.1120049010109261"/>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6-452D-AF27-897CE17AA51D}"/>
                </c:ext>
              </c:extLst>
            </c:dLbl>
            <c:dLbl>
              <c:idx val="2"/>
              <c:layout>
                <c:manualLayout>
                  <c:x val="4.019832326571098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B6-452D-AF27-897CE17AA51D}"/>
                </c:ext>
              </c:extLst>
            </c:dLbl>
            <c:dLbl>
              <c:idx val="3"/>
              <c:layout>
                <c:manualLayout>
                  <c:x val="-7.824748792045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B6-452D-AF27-897CE17AA51D}"/>
                </c:ext>
              </c:extLst>
            </c:dLbl>
            <c:dLbl>
              <c:idx val="4"/>
              <c:layout>
                <c:manualLayout>
                  <c:x val="-8.114395305453754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B6-452D-AF27-897CE17AA51D}"/>
                </c:ext>
              </c:extLst>
            </c:dLbl>
            <c:dLbl>
              <c:idx val="5"/>
              <c:layout>
                <c:manualLayout>
                  <c:x val="6.1603377374305955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B6-452D-AF27-897CE17AA51D}"/>
                </c:ext>
              </c:extLst>
            </c:dLbl>
            <c:dLbl>
              <c:idx val="6"/>
              <c:layout>
                <c:manualLayout>
                  <c:x val="-0.10031786200637408"/>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B6-452D-AF27-897CE17AA51D}"/>
                </c:ext>
              </c:extLst>
            </c:dLbl>
            <c:dLbl>
              <c:idx val="7"/>
              <c:layout>
                <c:manualLayout>
                  <c:x val="4.3242768222688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B6-452D-AF27-897CE17AA51D}"/>
                </c:ext>
              </c:extLst>
            </c:dLbl>
            <c:dLbl>
              <c:idx val="8"/>
              <c:layout>
                <c:manualLayout>
                  <c:x val="5.09715574026190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B6-452D-AF27-897CE17AA51D}"/>
                </c:ext>
              </c:extLst>
            </c:dLbl>
            <c:dLbl>
              <c:idx val="10"/>
              <c:layout>
                <c:manualLayout>
                  <c:x val="-6.03557340666219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B6-452D-AF27-897CE17AA51D}"/>
                </c:ext>
              </c:extLst>
            </c:dLbl>
            <c:dLbl>
              <c:idx val="11"/>
              <c:layout>
                <c:manualLayout>
                  <c:x val="-6.8077284188094986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B6-452D-AF27-897CE17AA51D}"/>
                </c:ext>
              </c:extLst>
            </c:dLbl>
            <c:dLbl>
              <c:idx val="12"/>
              <c:layout>
                <c:manualLayout>
                  <c:x val="3.77286258802400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B6-452D-AF27-897CE17AA51D}"/>
                </c:ext>
              </c:extLst>
            </c:dLbl>
            <c:dLbl>
              <c:idx val="13"/>
              <c:layout>
                <c:manualLayout>
                  <c:x val="-3.757677400282390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B6-452D-AF27-897CE17AA51D}"/>
                </c:ext>
              </c:extLst>
            </c:dLbl>
            <c:dLbl>
              <c:idx val="14"/>
              <c:layout>
                <c:manualLayout>
                  <c:x val="-3.4181992286530766E-2"/>
                  <c:y val="1.851851165981049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B6-452D-AF27-897CE17AA51D}"/>
                </c:ext>
              </c:extLst>
            </c:dLbl>
            <c:dLbl>
              <c:idx val="15"/>
              <c:layout>
                <c:manualLayout>
                  <c:x val="-2.603064411290305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B6-452D-AF27-897CE17AA51D}"/>
                </c:ext>
              </c:extLst>
            </c:dLbl>
            <c:dLbl>
              <c:idx val="16"/>
              <c:layout>
                <c:manualLayout>
                  <c:x val="5.94730739853659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B6-452D-AF27-897CE17AA51D}"/>
                </c:ext>
              </c:extLst>
            </c:dLbl>
            <c:dLbl>
              <c:idx val="17"/>
              <c:layout>
                <c:manualLayout>
                  <c:x val="-3.319175642958870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B6-452D-AF27-897CE17AA51D}"/>
                </c:ext>
              </c:extLst>
            </c:dLbl>
            <c:dLbl>
              <c:idx val="18"/>
              <c:layout>
                <c:manualLayout>
                  <c:x val="6.18532090661967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B6-452D-AF27-897CE17AA51D}"/>
                </c:ext>
              </c:extLst>
            </c:dLbl>
            <c:dLbl>
              <c:idx val="19"/>
              <c:layout>
                <c:manualLayout>
                  <c:x val="3.52562348916220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B6-452D-AF27-897CE17AA51D}"/>
                </c:ext>
              </c:extLst>
            </c:dLbl>
            <c:dLbl>
              <c:idx val="20"/>
              <c:layout>
                <c:manualLayout>
                  <c:x val="-3.77567403630876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B6-452D-AF27-897CE17AA51D}"/>
                </c:ext>
              </c:extLst>
            </c:dLbl>
            <c:dLbl>
              <c:idx val="21"/>
              <c:layout>
                <c:manualLayout>
                  <c:x val="-3.32639786639695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B6-452D-AF27-897CE17AA51D}"/>
                </c:ext>
              </c:extLst>
            </c:dLbl>
            <c:dLbl>
              <c:idx val="22"/>
              <c:layout>
                <c:manualLayout>
                  <c:x val="-3.3596301952239387E-2"/>
                  <c:y val="-4.311676989265367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B6-452D-AF27-897CE17AA51D}"/>
                </c:ext>
              </c:extLst>
            </c:dLbl>
            <c:dLbl>
              <c:idx val="23"/>
              <c:layout>
                <c:manualLayout>
                  <c:x val="-4.279849205361827E-2"/>
                  <c:y val="4.70370196159182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B6-452D-AF27-897CE17AA51D}"/>
                </c:ext>
              </c:extLst>
            </c:dLbl>
            <c:dLbl>
              <c:idx val="24"/>
              <c:layout>
                <c:manualLayout>
                  <c:x val="-4.0844619670811468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7B6-452D-AF27-897CE17AA51D}"/>
                </c:ext>
              </c:extLst>
            </c:dLbl>
            <c:dLbl>
              <c:idx val="25"/>
              <c:layout>
                <c:manualLayout>
                  <c:x val="-3.2805224377983978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7B6-452D-AF27-897CE17AA51D}"/>
                </c:ext>
              </c:extLst>
            </c:dLbl>
            <c:dLbl>
              <c:idx val="26"/>
              <c:layout>
                <c:manualLayout>
                  <c:x val="8.0427286267219913E-2"/>
                  <c:y val="-2.35185098079595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7B6-452D-AF27-897CE17AA51D}"/>
                </c:ext>
              </c:extLst>
            </c:dLbl>
            <c:dLbl>
              <c:idx val="27"/>
              <c:layout>
                <c:manualLayout>
                  <c:x val="-0.1493160184033701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7B6-452D-AF27-897CE17AA51D}"/>
                </c:ext>
              </c:extLst>
            </c:dLbl>
            <c:dLbl>
              <c:idx val="28"/>
              <c:layout>
                <c:manualLayout>
                  <c:x val="-4.0234350207803145E-2"/>
                  <c:y val="4.70370196159184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7B6-452D-AF27-897CE17AA51D}"/>
                </c:ext>
              </c:extLst>
            </c:dLbl>
            <c:dLbl>
              <c:idx val="29"/>
              <c:layout>
                <c:manualLayout>
                  <c:x val="-6.1911626584449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7B6-452D-AF27-897CE17AA51D}"/>
                </c:ext>
              </c:extLst>
            </c:dLbl>
            <c:dLbl>
              <c:idx val="30"/>
              <c:layout>
                <c:manualLayout>
                  <c:x val="-7.54983292084729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7B6-452D-AF27-897CE17AA51D}"/>
                </c:ext>
              </c:extLst>
            </c:dLbl>
            <c:dLbl>
              <c:idx val="31"/>
              <c:layout>
                <c:manualLayout>
                  <c:x val="-0.13131534197227979"/>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7B6-452D-AF27-897CE17AA51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'F86'!$A$8:$A$39</c:f>
              <c:strCache>
                <c:ptCount val="32"/>
                <c:pt idx="0">
                  <c:v>Sonora</c:v>
                </c:pt>
                <c:pt idx="1">
                  <c:v>Chihuahua</c:v>
                </c:pt>
                <c:pt idx="2">
                  <c:v>Baja California Sur</c:v>
                </c:pt>
                <c:pt idx="3">
                  <c:v>Yucatán</c:v>
                </c:pt>
                <c:pt idx="4">
                  <c:v>Tamaulipas</c:v>
                </c:pt>
                <c:pt idx="5">
                  <c:v>Durango</c:v>
                </c:pt>
                <c:pt idx="6">
                  <c:v>Baja California</c:v>
                </c:pt>
                <c:pt idx="7">
                  <c:v>Zacatecas</c:v>
                </c:pt>
                <c:pt idx="8">
                  <c:v>Nayarit</c:v>
                </c:pt>
                <c:pt idx="9">
                  <c:v>Veracruz</c:v>
                </c:pt>
                <c:pt idx="10">
                  <c:v>Quintana Roo</c:v>
                </c:pt>
                <c:pt idx="11">
                  <c:v>Michoacán</c:v>
                </c:pt>
                <c:pt idx="12">
                  <c:v>Guanajuato</c:v>
                </c:pt>
                <c:pt idx="13">
                  <c:v>Hidalgo</c:v>
                </c:pt>
                <c:pt idx="14">
                  <c:v>Tlaxcala</c:v>
                </c:pt>
                <c:pt idx="15">
                  <c:v>Campeche</c:v>
                </c:pt>
                <c:pt idx="16">
                  <c:v>Sinaloa</c:v>
                </c:pt>
                <c:pt idx="17">
                  <c:v>Colima</c:v>
                </c:pt>
                <c:pt idx="18">
                  <c:v>Jalisco</c:v>
                </c:pt>
                <c:pt idx="19">
                  <c:v>Chiapas</c:v>
                </c:pt>
                <c:pt idx="20">
                  <c:v>Aguascalientes</c:v>
                </c:pt>
                <c:pt idx="21">
                  <c:v>San Luis Potosí</c:v>
                </c:pt>
                <c:pt idx="22">
                  <c:v>Tabasco</c:v>
                </c:pt>
                <c:pt idx="23">
                  <c:v>Oaxaca</c:v>
                </c:pt>
                <c:pt idx="24">
                  <c:v>Morelos</c:v>
                </c:pt>
                <c:pt idx="25">
                  <c:v>Querétaro</c:v>
                </c:pt>
                <c:pt idx="26">
                  <c:v>Coahuila</c:v>
                </c:pt>
                <c:pt idx="27">
                  <c:v>Ciudad de México</c:v>
                </c:pt>
                <c:pt idx="28">
                  <c:v>Puebla</c:v>
                </c:pt>
                <c:pt idx="29">
                  <c:v>Guerrero</c:v>
                </c:pt>
                <c:pt idx="30">
                  <c:v>Estado de México</c:v>
                </c:pt>
                <c:pt idx="31">
                  <c:v>Nuevo León</c:v>
                </c:pt>
              </c:strCache>
            </c:strRef>
          </c:cat>
          <c:val>
            <c:numRef>
              <c:f>'F86'!$G$8:$G$39</c:f>
              <c:numCache>
                <c:formatCode>#,##0</c:formatCode>
                <c:ptCount val="32"/>
                <c:pt idx="0">
                  <c:v>-2265</c:v>
                </c:pt>
                <c:pt idx="1">
                  <c:v>-4349</c:v>
                </c:pt>
                <c:pt idx="2">
                  <c:v>-498</c:v>
                </c:pt>
                <c:pt idx="3">
                  <c:v>-2598</c:v>
                </c:pt>
                <c:pt idx="4">
                  <c:v>-2640</c:v>
                </c:pt>
                <c:pt idx="5">
                  <c:v>-1247</c:v>
                </c:pt>
                <c:pt idx="6">
                  <c:v>-4057</c:v>
                </c:pt>
                <c:pt idx="7">
                  <c:v>-803</c:v>
                </c:pt>
                <c:pt idx="8">
                  <c:v>-967</c:v>
                </c:pt>
                <c:pt idx="9">
                  <c:v>-287</c:v>
                </c:pt>
                <c:pt idx="10">
                  <c:v>-1252</c:v>
                </c:pt>
                <c:pt idx="11">
                  <c:v>-1798</c:v>
                </c:pt>
                <c:pt idx="12">
                  <c:v>477</c:v>
                </c:pt>
                <c:pt idx="13">
                  <c:v>-661</c:v>
                </c:pt>
                <c:pt idx="14">
                  <c:v>-473</c:v>
                </c:pt>
                <c:pt idx="15">
                  <c:v>-140</c:v>
                </c:pt>
                <c:pt idx="16">
                  <c:v>1444</c:v>
                </c:pt>
                <c:pt idx="17">
                  <c:v>142</c:v>
                </c:pt>
                <c:pt idx="18">
                  <c:v>1549</c:v>
                </c:pt>
                <c:pt idx="19">
                  <c:v>-8</c:v>
                </c:pt>
                <c:pt idx="20">
                  <c:v>158</c:v>
                </c:pt>
                <c:pt idx="21">
                  <c:v>146</c:v>
                </c:pt>
                <c:pt idx="22">
                  <c:v>638</c:v>
                </c:pt>
                <c:pt idx="23">
                  <c:v>674</c:v>
                </c:pt>
                <c:pt idx="24">
                  <c:v>921</c:v>
                </c:pt>
                <c:pt idx="25">
                  <c:v>239</c:v>
                </c:pt>
                <c:pt idx="26">
                  <c:v>2770</c:v>
                </c:pt>
                <c:pt idx="27">
                  <c:v>-6060</c:v>
                </c:pt>
                <c:pt idx="28">
                  <c:v>532</c:v>
                </c:pt>
                <c:pt idx="29">
                  <c:v>1654</c:v>
                </c:pt>
                <c:pt idx="30">
                  <c:v>2288</c:v>
                </c:pt>
                <c:pt idx="31">
                  <c:v>5379</c:v>
                </c:pt>
              </c:numCache>
            </c:numRef>
          </c:val>
          <c:extLst>
            <c:ext xmlns:c16="http://schemas.microsoft.com/office/drawing/2014/chart" uri="{C3380CC4-5D6E-409C-BE32-E72D297353CC}">
              <c16:uniqueId val="{0000001F-57B6-452D-AF27-897CE17AA51D}"/>
            </c:ext>
          </c:extLst>
        </c:ser>
        <c:ser>
          <c:idx val="1"/>
          <c:order val="1"/>
          <c:tx>
            <c:v>Eventuales</c:v>
          </c:tx>
          <c:spPr>
            <a:solidFill>
              <a:srgbClr val="7C878E"/>
            </a:solidFill>
            <a:ln>
              <a:noFill/>
            </a:ln>
            <a:effectLst/>
          </c:spPr>
          <c:invertIfNegative val="0"/>
          <c:dLbls>
            <c:dLbl>
              <c:idx val="0"/>
              <c:layout>
                <c:manualLayout>
                  <c:x val="-0.18639245562162551"/>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7B6-452D-AF27-897CE17AA51D}"/>
                </c:ext>
              </c:extLst>
            </c:dLbl>
            <c:dLbl>
              <c:idx val="1"/>
              <c:layout>
                <c:manualLayout>
                  <c:x val="4.721616956501163E-2"/>
                  <c:y val="-1.72467079570614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7B6-452D-AF27-897CE17AA51D}"/>
                </c:ext>
              </c:extLst>
            </c:dLbl>
            <c:dLbl>
              <c:idx val="2"/>
              <c:layout>
                <c:manualLayout>
                  <c:x val="-6.1320043993273399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7B6-452D-AF27-897CE17AA51D}"/>
                </c:ext>
              </c:extLst>
            </c:dLbl>
            <c:dLbl>
              <c:idx val="3"/>
              <c:layout>
                <c:manualLayout>
                  <c:x val="4.15569093530149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7B6-452D-AF27-897CE17AA51D}"/>
                </c:ext>
              </c:extLst>
            </c:dLbl>
            <c:dLbl>
              <c:idx val="4"/>
              <c:layout>
                <c:manualLayout>
                  <c:x val="6.9412132897665318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7B6-452D-AF27-897CE17AA51D}"/>
                </c:ext>
              </c:extLst>
            </c:dLbl>
            <c:dLbl>
              <c:idx val="5"/>
              <c:layout>
                <c:manualLayout>
                  <c:x val="-2.4380138784535228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7B6-452D-AF27-897CE17AA51D}"/>
                </c:ext>
              </c:extLst>
            </c:dLbl>
            <c:dLbl>
              <c:idx val="6"/>
              <c:layout>
                <c:manualLayout>
                  <c:x val="8.6751193055756251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7B6-452D-AF27-897CE17AA51D}"/>
                </c:ext>
              </c:extLst>
            </c:dLbl>
            <c:dLbl>
              <c:idx val="7"/>
              <c:layout>
                <c:manualLayout>
                  <c:x val="-3.61213865524220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7B6-452D-AF27-897CE17AA51D}"/>
                </c:ext>
              </c:extLst>
            </c:dLbl>
            <c:dLbl>
              <c:idx val="8"/>
              <c:layout>
                <c:manualLayout>
                  <c:x val="-2.57345161169219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7B6-452D-AF27-897CE17AA51D}"/>
                </c:ext>
              </c:extLst>
            </c:dLbl>
            <c:dLbl>
              <c:idx val="9"/>
              <c:layout>
                <c:manualLayout>
                  <c:x val="-3.1404719091703552E-2"/>
                  <c:y val="2.351850980795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7B6-452D-AF27-897CE17AA51D}"/>
                </c:ext>
              </c:extLst>
            </c:dLbl>
            <c:dLbl>
              <c:idx val="10"/>
              <c:layout>
                <c:manualLayout>
                  <c:x val="3.987391243668559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7B6-452D-AF27-897CE17AA51D}"/>
                </c:ext>
              </c:extLst>
            </c:dLbl>
            <c:dLbl>
              <c:idx val="11"/>
              <c:layout>
                <c:manualLayout>
                  <c:x val="5.0599503467929879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7B6-452D-AF27-897CE17AA51D}"/>
                </c:ext>
              </c:extLst>
            </c:dLbl>
            <c:dLbl>
              <c:idx val="12"/>
              <c:layout>
                <c:manualLayout>
                  <c:x val="-4.3499838973036865E-2"/>
                  <c:y val="-2.35166579567933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7B6-452D-AF27-897CE17AA51D}"/>
                </c:ext>
              </c:extLst>
            </c:dLbl>
            <c:dLbl>
              <c:idx val="14"/>
              <c:layout>
                <c:manualLayout>
                  <c:x val="2.7800509730725544E-2"/>
                  <c:y val="-8.623353978530735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7B6-452D-AF27-897CE17AA51D}"/>
                </c:ext>
              </c:extLst>
            </c:dLbl>
            <c:dLbl>
              <c:idx val="15"/>
              <c:layout>
                <c:manualLayout>
                  <c:x val="2.87213853066305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7B6-452D-AF27-897CE17AA51D}"/>
                </c:ext>
              </c:extLst>
            </c:dLbl>
            <c:dLbl>
              <c:idx val="16"/>
              <c:layout>
                <c:manualLayout>
                  <c:x val="-6.10165085886378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7B6-452D-AF27-897CE17AA51D}"/>
                </c:ext>
              </c:extLst>
            </c:dLbl>
            <c:dLbl>
              <c:idx val="17"/>
              <c:layout>
                <c:manualLayout>
                  <c:x val="5.71479894188534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7B6-452D-AF27-897CE17AA51D}"/>
                </c:ext>
              </c:extLst>
            </c:dLbl>
            <c:dLbl>
              <c:idx val="18"/>
              <c:layout>
                <c:manualLayout>
                  <c:x val="-5.07380556798073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7B6-452D-AF27-897CE17AA51D}"/>
                </c:ext>
              </c:extLst>
            </c:dLbl>
            <c:dLbl>
              <c:idx val="19"/>
              <c:layout>
                <c:manualLayout>
                  <c:x val="-3.19782882118331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7B6-452D-AF27-897CE17AA51D}"/>
                </c:ext>
              </c:extLst>
            </c:dLbl>
            <c:dLbl>
              <c:idx val="20"/>
              <c:layout>
                <c:manualLayout>
                  <c:x val="4.75737453827853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7B6-452D-AF27-897CE17AA51D}"/>
                </c:ext>
              </c:extLst>
            </c:dLbl>
            <c:dLbl>
              <c:idx val="21"/>
              <c:layout>
                <c:manualLayout>
                  <c:x val="3.91624645054653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7B6-452D-AF27-897CE17AA51D}"/>
                </c:ext>
              </c:extLst>
            </c:dLbl>
            <c:dLbl>
              <c:idx val="22"/>
              <c:layout>
                <c:manualLayout>
                  <c:x val="3.0949668510045124E-2"/>
                  <c:y val="-2.35185098079597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7B6-452D-AF27-897CE17AA51D}"/>
                </c:ext>
              </c:extLst>
            </c:dLbl>
            <c:dLbl>
              <c:idx val="23"/>
              <c:layout>
                <c:manualLayout>
                  <c:x val="3.06247526304296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7B6-452D-AF27-897CE17AA51D}"/>
                </c:ext>
              </c:extLst>
            </c:dLbl>
            <c:dLbl>
              <c:idx val="25"/>
              <c:layout>
                <c:manualLayout>
                  <c:x val="6.0571053968190902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7B6-452D-AF27-897CE17AA51D}"/>
                </c:ext>
              </c:extLst>
            </c:dLbl>
            <c:dLbl>
              <c:idx val="26"/>
              <c:layout>
                <c:manualLayout>
                  <c:x val="-4.16217241787414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7B6-452D-AF27-897CE17AA51D}"/>
                </c:ext>
              </c:extLst>
            </c:dLbl>
            <c:dLbl>
              <c:idx val="27"/>
              <c:layout>
                <c:manualLayout>
                  <c:x val="0.188456260682872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7B6-452D-AF27-897CE17AA51D}"/>
                </c:ext>
              </c:extLst>
            </c:dLbl>
            <c:dLbl>
              <c:idx val="28"/>
              <c:layout>
                <c:manualLayout>
                  <c:x val="8.2272909473553632E-2"/>
                  <c:y val="-2.155838494632683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7B6-452D-AF27-897CE17AA51D}"/>
                </c:ext>
              </c:extLst>
            </c:dLbl>
            <c:dLbl>
              <c:idx val="29"/>
              <c:layout>
                <c:manualLayout>
                  <c:x val="6.32543877532639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7B6-452D-AF27-897CE17AA51D}"/>
                </c:ext>
              </c:extLst>
            </c:dLbl>
            <c:dLbl>
              <c:idx val="30"/>
              <c:layout>
                <c:manualLayout>
                  <c:x val="4.4442431724315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7B6-452D-AF27-897CE17AA51D}"/>
                </c:ext>
              </c:extLst>
            </c:dLbl>
            <c:dLbl>
              <c:idx val="31"/>
              <c:layout>
                <c:manualLayout>
                  <c:x val="5.71798076060282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7B6-452D-AF27-897CE17AA51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'F86'!$H$8:$H$39</c:f>
              <c:numCache>
                <c:formatCode>#,##0</c:formatCode>
                <c:ptCount val="32"/>
                <c:pt idx="0">
                  <c:v>-8350</c:v>
                </c:pt>
                <c:pt idx="1">
                  <c:v>662</c:v>
                </c:pt>
                <c:pt idx="2">
                  <c:v>-1779</c:v>
                </c:pt>
                <c:pt idx="3">
                  <c:v>857</c:v>
                </c:pt>
                <c:pt idx="4">
                  <c:v>1012</c:v>
                </c:pt>
                <c:pt idx="5">
                  <c:v>-167</c:v>
                </c:pt>
                <c:pt idx="6">
                  <c:v>2775</c:v>
                </c:pt>
                <c:pt idx="7">
                  <c:v>-462</c:v>
                </c:pt>
                <c:pt idx="8">
                  <c:v>-242</c:v>
                </c:pt>
                <c:pt idx="9">
                  <c:v>-556</c:v>
                </c:pt>
                <c:pt idx="10">
                  <c:v>595</c:v>
                </c:pt>
                <c:pt idx="11">
                  <c:v>1225</c:v>
                </c:pt>
                <c:pt idx="12">
                  <c:v>-989</c:v>
                </c:pt>
                <c:pt idx="13">
                  <c:v>195</c:v>
                </c:pt>
                <c:pt idx="14">
                  <c:v>198</c:v>
                </c:pt>
                <c:pt idx="15">
                  <c:v>147</c:v>
                </c:pt>
                <c:pt idx="16">
                  <c:v>-1407</c:v>
                </c:pt>
                <c:pt idx="17">
                  <c:v>112</c:v>
                </c:pt>
                <c:pt idx="18">
                  <c:v>-1193</c:v>
                </c:pt>
                <c:pt idx="19">
                  <c:v>430</c:v>
                </c:pt>
                <c:pt idx="20">
                  <c:v>287</c:v>
                </c:pt>
                <c:pt idx="21">
                  <c:v>516</c:v>
                </c:pt>
                <c:pt idx="22">
                  <c:v>142</c:v>
                </c:pt>
                <c:pt idx="23">
                  <c:v>160</c:v>
                </c:pt>
                <c:pt idx="24">
                  <c:v>170</c:v>
                </c:pt>
                <c:pt idx="25">
                  <c:v>1028</c:v>
                </c:pt>
                <c:pt idx="26">
                  <c:v>-885</c:v>
                </c:pt>
                <c:pt idx="27">
                  <c:v>8154</c:v>
                </c:pt>
                <c:pt idx="28">
                  <c:v>2431</c:v>
                </c:pt>
                <c:pt idx="29">
                  <c:v>1353</c:v>
                </c:pt>
                <c:pt idx="30">
                  <c:v>934</c:v>
                </c:pt>
                <c:pt idx="31">
                  <c:v>1571</c:v>
                </c:pt>
              </c:numCache>
            </c:numRef>
          </c:val>
          <c:extLst>
            <c:ext xmlns:c16="http://schemas.microsoft.com/office/drawing/2014/chart" uri="{C3380CC4-5D6E-409C-BE32-E72D297353CC}">
              <c16:uniqueId val="{0000003E-57B6-452D-AF27-897CE17AA51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9154"/>
          <c:min val="-12550"/>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'F87'!$B$6</c:f>
              <c:strCache>
                <c:ptCount val="1"/>
                <c:pt idx="0">
                  <c:v>Permanentes</c:v>
                </c:pt>
              </c:strCache>
            </c:strRef>
          </c:tx>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8268-45DC-B306-B2C216875621}"/>
              </c:ext>
            </c:extLst>
          </c:dPt>
          <c:dPt>
            <c:idx val="19"/>
            <c:invertIfNegative val="0"/>
            <c:bubble3D val="0"/>
            <c:extLst>
              <c:ext xmlns:c16="http://schemas.microsoft.com/office/drawing/2014/chart" uri="{C3380CC4-5D6E-409C-BE32-E72D297353CC}">
                <c16:uniqueId val="{00000001-8268-45DC-B306-B2C216875621}"/>
              </c:ext>
            </c:extLst>
          </c:dPt>
          <c:dPt>
            <c:idx val="28"/>
            <c:invertIfNegative val="0"/>
            <c:bubble3D val="0"/>
            <c:spPr>
              <a:solidFill>
                <a:srgbClr val="FFC000"/>
              </a:solidFill>
              <a:ln>
                <a:noFill/>
              </a:ln>
              <a:effectLst/>
            </c:spPr>
            <c:extLst>
              <c:ext xmlns:c16="http://schemas.microsoft.com/office/drawing/2014/chart" uri="{C3380CC4-5D6E-409C-BE32-E72D297353CC}">
                <c16:uniqueId val="{00000003-8268-45DC-B306-B2C21687562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'F87'!$A$8:$A$39</c:f>
              <c:strCache>
                <c:ptCount val="32"/>
                <c:pt idx="0">
                  <c:v>Ciudad de México</c:v>
                </c:pt>
                <c:pt idx="1">
                  <c:v>Chihuahua</c:v>
                </c:pt>
                <c:pt idx="2">
                  <c:v>Baja California</c:v>
                </c:pt>
                <c:pt idx="3">
                  <c:v>Tamaulipas</c:v>
                </c:pt>
                <c:pt idx="4">
                  <c:v>Yucatán</c:v>
                </c:pt>
                <c:pt idx="5">
                  <c:v>Sonora</c:v>
                </c:pt>
                <c:pt idx="6">
                  <c:v>Michoacán</c:v>
                </c:pt>
                <c:pt idx="7">
                  <c:v>Quintana Roo</c:v>
                </c:pt>
                <c:pt idx="8">
                  <c:v>Durango</c:v>
                </c:pt>
                <c:pt idx="9">
                  <c:v>Nayarit</c:v>
                </c:pt>
                <c:pt idx="10">
                  <c:v>Zacatecas</c:v>
                </c:pt>
                <c:pt idx="11">
                  <c:v>Hidalgo</c:v>
                </c:pt>
                <c:pt idx="12">
                  <c:v>Baja California Sur</c:v>
                </c:pt>
                <c:pt idx="13">
                  <c:v>Tlaxcala</c:v>
                </c:pt>
                <c:pt idx="14">
                  <c:v>Veracruz</c:v>
                </c:pt>
                <c:pt idx="15">
                  <c:v>Campeche</c:v>
                </c:pt>
                <c:pt idx="16">
                  <c:v>Chiapas</c:v>
                </c:pt>
                <c:pt idx="17">
                  <c:v>Colima</c:v>
                </c:pt>
                <c:pt idx="18">
                  <c:v>San Luis Potosí</c:v>
                </c:pt>
                <c:pt idx="19">
                  <c:v>Aguascalientes</c:v>
                </c:pt>
                <c:pt idx="20">
                  <c:v>Querétaro</c:v>
                </c:pt>
                <c:pt idx="21">
                  <c:v>Guanajuato</c:v>
                </c:pt>
                <c:pt idx="22">
                  <c:v>Puebla</c:v>
                </c:pt>
                <c:pt idx="23">
                  <c:v>Tabasco</c:v>
                </c:pt>
                <c:pt idx="24">
                  <c:v>Oaxaca</c:v>
                </c:pt>
                <c:pt idx="25">
                  <c:v>Morelos</c:v>
                </c:pt>
                <c:pt idx="26">
                  <c:v>Sinaloa</c:v>
                </c:pt>
                <c:pt idx="27">
                  <c:v>Jalisco</c:v>
                </c:pt>
                <c:pt idx="28">
                  <c:v>Guerrero</c:v>
                </c:pt>
                <c:pt idx="29">
                  <c:v>Estado de México</c:v>
                </c:pt>
                <c:pt idx="30">
                  <c:v>Coahuila</c:v>
                </c:pt>
                <c:pt idx="31">
                  <c:v>Nuevo León</c:v>
                </c:pt>
              </c:strCache>
            </c:strRef>
          </c:cat>
          <c:val>
            <c:numRef>
              <c:f>'F87'!$B$8:$B$39</c:f>
              <c:numCache>
                <c:formatCode>#,##0</c:formatCode>
                <c:ptCount val="32"/>
                <c:pt idx="0">
                  <c:v>-6060</c:v>
                </c:pt>
                <c:pt idx="1">
                  <c:v>-4349</c:v>
                </c:pt>
                <c:pt idx="2">
                  <c:v>-4057</c:v>
                </c:pt>
                <c:pt idx="3">
                  <c:v>-2640</c:v>
                </c:pt>
                <c:pt idx="4">
                  <c:v>-2598</c:v>
                </c:pt>
                <c:pt idx="5">
                  <c:v>-2265</c:v>
                </c:pt>
                <c:pt idx="6">
                  <c:v>-1798</c:v>
                </c:pt>
                <c:pt idx="7">
                  <c:v>-1252</c:v>
                </c:pt>
                <c:pt idx="8">
                  <c:v>-1247</c:v>
                </c:pt>
                <c:pt idx="9">
                  <c:v>-967</c:v>
                </c:pt>
                <c:pt idx="10">
                  <c:v>-803</c:v>
                </c:pt>
                <c:pt idx="11">
                  <c:v>-661</c:v>
                </c:pt>
                <c:pt idx="12">
                  <c:v>-498</c:v>
                </c:pt>
                <c:pt idx="13">
                  <c:v>-473</c:v>
                </c:pt>
                <c:pt idx="14">
                  <c:v>-287</c:v>
                </c:pt>
                <c:pt idx="15">
                  <c:v>-140</c:v>
                </c:pt>
                <c:pt idx="16">
                  <c:v>-8</c:v>
                </c:pt>
                <c:pt idx="17">
                  <c:v>142</c:v>
                </c:pt>
                <c:pt idx="18">
                  <c:v>146</c:v>
                </c:pt>
                <c:pt idx="19">
                  <c:v>158</c:v>
                </c:pt>
                <c:pt idx="20">
                  <c:v>239</c:v>
                </c:pt>
                <c:pt idx="21">
                  <c:v>477</c:v>
                </c:pt>
                <c:pt idx="22">
                  <c:v>532</c:v>
                </c:pt>
                <c:pt idx="23">
                  <c:v>638</c:v>
                </c:pt>
                <c:pt idx="24">
                  <c:v>674</c:v>
                </c:pt>
                <c:pt idx="25">
                  <c:v>921</c:v>
                </c:pt>
                <c:pt idx="26">
                  <c:v>1444</c:v>
                </c:pt>
                <c:pt idx="27">
                  <c:v>1549</c:v>
                </c:pt>
                <c:pt idx="28">
                  <c:v>1654</c:v>
                </c:pt>
                <c:pt idx="29">
                  <c:v>2288</c:v>
                </c:pt>
                <c:pt idx="30">
                  <c:v>2770</c:v>
                </c:pt>
                <c:pt idx="31">
                  <c:v>5379</c:v>
                </c:pt>
              </c:numCache>
            </c:numRef>
          </c:val>
          <c:extLst>
            <c:ext xmlns:c16="http://schemas.microsoft.com/office/drawing/2014/chart" uri="{C3380CC4-5D6E-409C-BE32-E72D297353CC}">
              <c16:uniqueId val="{00000004-8268-45DC-B306-B2C21687562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F07F-443C-B4AC-E2ABA67A8953}"/>
              </c:ext>
            </c:extLst>
          </c:dPt>
          <c:dPt>
            <c:idx val="7"/>
            <c:invertIfNegative val="0"/>
            <c:bubble3D val="0"/>
            <c:extLst>
              <c:ext xmlns:c16="http://schemas.microsoft.com/office/drawing/2014/chart" uri="{C3380CC4-5D6E-409C-BE32-E72D297353CC}">
                <c16:uniqueId val="{00000002-F07F-443C-B4AC-E2ABA67A8953}"/>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7F-443C-B4AC-E2ABA67A8953}"/>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'F88-91'!$B$7:$B$26</c:f>
              <c:strCache>
                <c:ptCount val="20"/>
                <c:pt idx="0">
                  <c:v>Zapotlán el Grande</c:v>
                </c:pt>
                <c:pt idx="1">
                  <c:v>Tamazula de Gordiano</c:v>
                </c:pt>
                <c:pt idx="2">
                  <c:v>Cocula</c:v>
                </c:pt>
                <c:pt idx="3">
                  <c:v>El Salto</c:v>
                </c:pt>
                <c:pt idx="4">
                  <c:v>Zapopan</c:v>
                </c:pt>
                <c:pt idx="5">
                  <c:v>Lagos de Moreno</c:v>
                </c:pt>
                <c:pt idx="6">
                  <c:v>Huejuquilla el Alto</c:v>
                </c:pt>
                <c:pt idx="7">
                  <c:v>Acatlán de Juárez</c:v>
                </c:pt>
                <c:pt idx="8">
                  <c:v>Zapotlanejo</c:v>
                </c:pt>
                <c:pt idx="9">
                  <c:v>Chapala</c:v>
                </c:pt>
                <c:pt idx="10">
                  <c:v>Magdalena</c:v>
                </c:pt>
                <c:pt idx="11">
                  <c:v>Gómez Farías</c:v>
                </c:pt>
                <c:pt idx="12">
                  <c:v>Atotonilco el Alto</c:v>
                </c:pt>
                <c:pt idx="13">
                  <c:v>Jocotepec</c:v>
                </c:pt>
                <c:pt idx="14">
                  <c:v>Tomatlán</c:v>
                </c:pt>
                <c:pt idx="15">
                  <c:v>Valle de Juárez</c:v>
                </c:pt>
                <c:pt idx="16">
                  <c:v>Tequila</c:v>
                </c:pt>
                <c:pt idx="17">
                  <c:v>Sayula</c:v>
                </c:pt>
                <c:pt idx="18">
                  <c:v>Tepatitlán de Morelos</c:v>
                </c:pt>
                <c:pt idx="19">
                  <c:v>Tuxpan</c:v>
                </c:pt>
              </c:strCache>
            </c:strRef>
          </c:cat>
          <c:val>
            <c:numRef>
              <c:f>'F88-91'!$G$7:$G$26</c:f>
              <c:numCache>
                <c:formatCode>#,##0_ ;\-#,##0\ </c:formatCode>
                <c:ptCount val="20"/>
                <c:pt idx="0">
                  <c:v>-1303</c:v>
                </c:pt>
                <c:pt idx="1">
                  <c:v>-1008</c:v>
                </c:pt>
                <c:pt idx="2">
                  <c:v>-850</c:v>
                </c:pt>
                <c:pt idx="3">
                  <c:v>-832</c:v>
                </c:pt>
                <c:pt idx="4">
                  <c:v>-792</c:v>
                </c:pt>
                <c:pt idx="5">
                  <c:v>-670</c:v>
                </c:pt>
                <c:pt idx="6">
                  <c:v>-595</c:v>
                </c:pt>
                <c:pt idx="7">
                  <c:v>-393</c:v>
                </c:pt>
                <c:pt idx="8">
                  <c:v>-380</c:v>
                </c:pt>
                <c:pt idx="9">
                  <c:v>-250</c:v>
                </c:pt>
                <c:pt idx="10">
                  <c:v>-249</c:v>
                </c:pt>
                <c:pt idx="11">
                  <c:v>-214</c:v>
                </c:pt>
                <c:pt idx="12">
                  <c:v>-169</c:v>
                </c:pt>
                <c:pt idx="13">
                  <c:v>-165</c:v>
                </c:pt>
                <c:pt idx="14">
                  <c:v>-153</c:v>
                </c:pt>
                <c:pt idx="15">
                  <c:v>-144</c:v>
                </c:pt>
                <c:pt idx="16">
                  <c:v>-138</c:v>
                </c:pt>
                <c:pt idx="17">
                  <c:v>-136</c:v>
                </c:pt>
                <c:pt idx="18">
                  <c:v>-104</c:v>
                </c:pt>
                <c:pt idx="19">
                  <c:v>-87</c:v>
                </c:pt>
              </c:numCache>
            </c:numRef>
          </c:val>
          <c:extLst>
            <c:ext xmlns:c16="http://schemas.microsoft.com/office/drawing/2014/chart" uri="{C3380CC4-5D6E-409C-BE32-E72D297353CC}">
              <c16:uniqueId val="{00000003-F07F-443C-B4AC-E2ABA67A895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'F88-91'!$H$6</c:f>
              <c:strCache>
                <c:ptCount val="1"/>
                <c:pt idx="0">
                  <c:v>Permanentes</c:v>
                </c:pt>
              </c:strCache>
            </c:strRef>
          </c:tx>
          <c:spPr>
            <a:solidFill>
              <a:srgbClr val="FFC000"/>
            </a:solidFill>
            <a:ln>
              <a:noFill/>
            </a:ln>
            <a:effectLst/>
          </c:spPr>
          <c:invertIfNegative val="0"/>
          <c:dLbls>
            <c:dLbl>
              <c:idx val="0"/>
              <c:layout>
                <c:manualLayout>
                  <c:x val="3.2035932868810374E-2"/>
                  <c:y val="2.61353865823727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D8-428D-9BA4-C47EB80C184D}"/>
                </c:ext>
              </c:extLst>
            </c:dLbl>
            <c:dLbl>
              <c:idx val="1"/>
              <c:layout>
                <c:manualLayout>
                  <c:x val="0.15635437200758931"/>
                  <c:y val="-2.612339838441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D8-428D-9BA4-C47EB80C184D}"/>
                </c:ext>
              </c:extLst>
            </c:dLbl>
            <c:dLbl>
              <c:idx val="2"/>
              <c:layout>
                <c:manualLayout>
                  <c:x val="1.5616413493387916E-2"/>
                  <c:y val="6.21936315794383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D8-428D-9BA4-C47EB80C184D}"/>
                </c:ext>
              </c:extLst>
            </c:dLbl>
            <c:dLbl>
              <c:idx val="3"/>
              <c:layout>
                <c:manualLayout>
                  <c:x val="0.15874107423447223"/>
                  <c:y val="6.219363158909209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D8-428D-9BA4-C47EB80C184D}"/>
                </c:ext>
              </c:extLst>
            </c:dLbl>
            <c:dLbl>
              <c:idx val="4"/>
              <c:layout>
                <c:manualLayout>
                  <c:x val="-0.20844420692819224"/>
                  <c:y val="1.243872631588767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D8-428D-9BA4-C47EB80C184D}"/>
                </c:ext>
              </c:extLst>
            </c:dLbl>
            <c:dLbl>
              <c:idx val="5"/>
              <c:layout>
                <c:manualLayout>
                  <c:x val="4.7794375906441006E-2"/>
                  <c:y val="-2.61275446265220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D8-428D-9BA4-C47EB80C184D}"/>
                </c:ext>
              </c:extLst>
            </c:dLbl>
            <c:dLbl>
              <c:idx val="6"/>
              <c:layout>
                <c:manualLayout>
                  <c:x val="-0.14326078444223733"/>
                  <c:y val="2.61379102317853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D8-428D-9BA4-C47EB80C184D}"/>
                </c:ext>
              </c:extLst>
            </c:dLbl>
            <c:dLbl>
              <c:idx val="7"/>
              <c:layout>
                <c:manualLayout>
                  <c:x val="-0.11358934672387232"/>
                  <c:y val="6.219363158909209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D8-428D-9BA4-C47EB80C184D}"/>
                </c:ext>
              </c:extLst>
            </c:dLbl>
            <c:dLbl>
              <c:idx val="8"/>
              <c:layout>
                <c:manualLayout>
                  <c:x val="-0.10495120553502496"/>
                  <c:y val="8.29248421059178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D8-428D-9BA4-C47EB80C184D}"/>
                </c:ext>
              </c:extLst>
            </c:dLbl>
            <c:dLbl>
              <c:idx val="9"/>
              <c:layout>
                <c:manualLayout>
                  <c:x val="-8.5834228220627876E-2"/>
                  <c:y val="4.1462421052958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D8-428D-9BA4-C47EB80C184D}"/>
                </c:ext>
              </c:extLst>
            </c:dLbl>
            <c:dLbl>
              <c:idx val="10"/>
              <c:layout>
                <c:manualLayout>
                  <c:x val="-7.6252296037119763E-2"/>
                  <c:y val="4.1462421052958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D8-428D-9BA4-C47EB80C184D}"/>
                </c:ext>
              </c:extLst>
            </c:dLbl>
            <c:dLbl>
              <c:idx val="11"/>
              <c:layout>
                <c:manualLayout>
                  <c:x val="2.8584511784511785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D8-428D-9BA4-C47EB80C184D}"/>
                </c:ext>
              </c:extLst>
            </c:dLbl>
            <c:dLbl>
              <c:idx val="12"/>
              <c:layout>
                <c:manualLayout>
                  <c:x val="4.2571931292822093E-2"/>
                  <c:y val="4.1462421052958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D8-428D-9BA4-C47EB80C184D}"/>
                </c:ext>
              </c:extLst>
            </c:dLbl>
            <c:dLbl>
              <c:idx val="13"/>
              <c:layout>
                <c:manualLayout>
                  <c:x val="2.1533761198695229E-2"/>
                  <c:y val="4.1462421052958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5D8-428D-9BA4-C47EB80C184D}"/>
                </c:ext>
              </c:extLst>
            </c:dLbl>
            <c:dLbl>
              <c:idx val="14"/>
              <c:layout>
                <c:manualLayout>
                  <c:x val="4.8107796526997024E-2"/>
                  <c:y val="1.243872631588767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5D8-428D-9BA4-C47EB80C184D}"/>
                </c:ext>
              </c:extLst>
            </c:dLbl>
            <c:dLbl>
              <c:idx val="15"/>
              <c:layout>
                <c:manualLayout>
                  <c:x val="5.6821730048214524E-2"/>
                  <c:y val="-1.8036153158037127E-5"/>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3446870583332071E-2"/>
                      <c:h val="3.4833409175011848E-2"/>
                    </c:manualLayout>
                  </c15:layout>
                </c:ext>
                <c:ext xmlns:c16="http://schemas.microsoft.com/office/drawing/2014/chart" uri="{C3380CC4-5D6E-409C-BE32-E72D297353CC}">
                  <c16:uniqueId val="{0000000F-15D8-428D-9BA4-C47EB80C184D}"/>
                </c:ext>
              </c:extLst>
            </c:dLbl>
            <c:dLbl>
              <c:idx val="16"/>
              <c:layout>
                <c:manualLayout>
                  <c:x val="4.9692881402645508E-2"/>
                  <c:y val="-2.6121325263363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5D8-428D-9BA4-C47EB80C184D}"/>
                </c:ext>
              </c:extLst>
            </c:dLbl>
            <c:dLbl>
              <c:idx val="17"/>
              <c:layout>
                <c:manualLayout>
                  <c:x val="2.8959393123568392E-2"/>
                  <c:y val="8.29248421059178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5D8-428D-9BA4-C47EB80C184D}"/>
                </c:ext>
              </c:extLst>
            </c:dLbl>
            <c:dLbl>
              <c:idx val="18"/>
              <c:layout>
                <c:manualLayout>
                  <c:x val="4.60797214337690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5D8-428D-9BA4-C47EB80C184D}"/>
                </c:ext>
              </c:extLst>
            </c:dLbl>
            <c:dLbl>
              <c:idx val="19"/>
              <c:layout>
                <c:manualLayout>
                  <c:x val="1.3919696969696969E-2"/>
                  <c:y val="1.234567901234567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5D8-428D-9BA4-C47EB80C18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'F88-91'!$B$7:$B$26</c:f>
              <c:strCache>
                <c:ptCount val="20"/>
                <c:pt idx="0">
                  <c:v>Zapotlán el Grande</c:v>
                </c:pt>
                <c:pt idx="1">
                  <c:v>Tamazula de Gordiano</c:v>
                </c:pt>
                <c:pt idx="2">
                  <c:v>Cocula</c:v>
                </c:pt>
                <c:pt idx="3">
                  <c:v>El Salto</c:v>
                </c:pt>
                <c:pt idx="4">
                  <c:v>Zapopan</c:v>
                </c:pt>
                <c:pt idx="5">
                  <c:v>Lagos de Moreno</c:v>
                </c:pt>
                <c:pt idx="6">
                  <c:v>Huejuquilla el Alto</c:v>
                </c:pt>
                <c:pt idx="7">
                  <c:v>Acatlán de Juárez</c:v>
                </c:pt>
                <c:pt idx="8">
                  <c:v>Zapotlanejo</c:v>
                </c:pt>
                <c:pt idx="9">
                  <c:v>Chapala</c:v>
                </c:pt>
                <c:pt idx="10">
                  <c:v>Magdalena</c:v>
                </c:pt>
                <c:pt idx="11">
                  <c:v>Gómez Farías</c:v>
                </c:pt>
                <c:pt idx="12">
                  <c:v>Atotonilco el Alto</c:v>
                </c:pt>
                <c:pt idx="13">
                  <c:v>Jocotepec</c:v>
                </c:pt>
                <c:pt idx="14">
                  <c:v>Tomatlán</c:v>
                </c:pt>
                <c:pt idx="15">
                  <c:v>Valle de Juárez</c:v>
                </c:pt>
                <c:pt idx="16">
                  <c:v>Tequila</c:v>
                </c:pt>
                <c:pt idx="17">
                  <c:v>Sayula</c:v>
                </c:pt>
                <c:pt idx="18">
                  <c:v>Tepatitlán de Morelos</c:v>
                </c:pt>
                <c:pt idx="19">
                  <c:v>Tuxpan</c:v>
                </c:pt>
              </c:strCache>
            </c:strRef>
          </c:cat>
          <c:val>
            <c:numRef>
              <c:f>'F88-91'!$H$7:$H$26</c:f>
              <c:numCache>
                <c:formatCode>#,##0_ ;\-#,##0\ </c:formatCode>
                <c:ptCount val="20"/>
                <c:pt idx="0">
                  <c:v>46</c:v>
                </c:pt>
                <c:pt idx="1">
                  <c:v>-648</c:v>
                </c:pt>
                <c:pt idx="2">
                  <c:v>-7</c:v>
                </c:pt>
                <c:pt idx="3">
                  <c:v>-672</c:v>
                </c:pt>
                <c:pt idx="4">
                  <c:v>-914</c:v>
                </c:pt>
                <c:pt idx="5">
                  <c:v>132</c:v>
                </c:pt>
                <c:pt idx="6">
                  <c:v>-595</c:v>
                </c:pt>
                <c:pt idx="7">
                  <c:v>-439</c:v>
                </c:pt>
                <c:pt idx="8">
                  <c:v>-405</c:v>
                </c:pt>
                <c:pt idx="9">
                  <c:v>-302</c:v>
                </c:pt>
                <c:pt idx="10">
                  <c:v>-265</c:v>
                </c:pt>
                <c:pt idx="11">
                  <c:v>-35</c:v>
                </c:pt>
                <c:pt idx="12">
                  <c:v>103</c:v>
                </c:pt>
                <c:pt idx="13">
                  <c:v>10</c:v>
                </c:pt>
                <c:pt idx="14">
                  <c:v>-101</c:v>
                </c:pt>
                <c:pt idx="15">
                  <c:v>-144</c:v>
                </c:pt>
                <c:pt idx="16">
                  <c:v>-132</c:v>
                </c:pt>
                <c:pt idx="17">
                  <c:v>-33</c:v>
                </c:pt>
                <c:pt idx="18">
                  <c:v>122</c:v>
                </c:pt>
                <c:pt idx="19">
                  <c:v>-6</c:v>
                </c:pt>
              </c:numCache>
            </c:numRef>
          </c:val>
          <c:extLst>
            <c:ext xmlns:c16="http://schemas.microsoft.com/office/drawing/2014/chart" uri="{C3380CC4-5D6E-409C-BE32-E72D297353CC}">
              <c16:uniqueId val="{00000014-15D8-428D-9BA4-C47EB80C184D}"/>
            </c:ext>
          </c:extLst>
        </c:ser>
        <c:ser>
          <c:idx val="1"/>
          <c:order val="1"/>
          <c:tx>
            <c:strRef>
              <c:f>'F88-91'!$I$6</c:f>
              <c:strCache>
                <c:ptCount val="1"/>
                <c:pt idx="0">
                  <c:v>Eventuales</c:v>
                </c:pt>
              </c:strCache>
            </c:strRef>
          </c:tx>
          <c:spPr>
            <a:solidFill>
              <a:srgbClr val="7C878E"/>
            </a:solidFill>
            <a:ln>
              <a:noFill/>
            </a:ln>
            <a:effectLst/>
          </c:spPr>
          <c:invertIfNegative val="0"/>
          <c:dLbls>
            <c:dLbl>
              <c:idx val="0"/>
              <c:layout>
                <c:manualLayout>
                  <c:x val="-0.29456544404519786"/>
                  <c:y val="1.4215050977203526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5D8-428D-9BA4-C47EB80C184D}"/>
                </c:ext>
              </c:extLst>
            </c:dLbl>
            <c:dLbl>
              <c:idx val="1"/>
              <c:layout>
                <c:manualLayout>
                  <c:x val="-9.9952016531295526E-2"/>
                  <c:y val="3.452226665892284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5D8-428D-9BA4-C47EB80C184D}"/>
                </c:ext>
              </c:extLst>
            </c:dLbl>
            <c:dLbl>
              <c:idx val="2"/>
              <c:layout>
                <c:manualLayout>
                  <c:x val="-0.19320893979803283"/>
                  <c:y val="-2.612339838441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D8-428D-9BA4-C47EB80C184D}"/>
                </c:ext>
              </c:extLst>
            </c:dLbl>
            <c:dLbl>
              <c:idx val="3"/>
              <c:layout>
                <c:manualLayout>
                  <c:x val="-5.740101202089927E-2"/>
                  <c:y val="2.61399833528389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5D8-428D-9BA4-C47EB80C184D}"/>
                </c:ext>
              </c:extLst>
            </c:dLbl>
            <c:dLbl>
              <c:idx val="4"/>
              <c:layout>
                <c:manualLayout>
                  <c:x val="4.669395862847809E-2"/>
                  <c:y val="-2.592852500546785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D8-428D-9BA4-C47EB80C184D}"/>
                </c:ext>
              </c:extLst>
            </c:dLbl>
            <c:dLbl>
              <c:idx val="5"/>
              <c:layout>
                <c:manualLayout>
                  <c:x val="-0.18479229371797523"/>
                  <c:y val="-2.61213252633641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5D8-428D-9BA4-C47EB80C184D}"/>
                </c:ext>
              </c:extLst>
            </c:dLbl>
            <c:dLbl>
              <c:idx val="6"/>
              <c:layout>
                <c:manualLayout>
                  <c:x val="1.2176181041161298E-2"/>
                  <c:y val="1.0365605262274357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5D8-428D-9BA4-C47EB80C184D}"/>
                </c:ext>
              </c:extLst>
            </c:dLbl>
            <c:dLbl>
              <c:idx val="7"/>
              <c:layout>
                <c:manualLayout>
                  <c:x val="2.561007785939598E-2"/>
                  <c:y val="6.21936315794383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5D8-428D-9BA4-C47EB80C184D}"/>
                </c:ext>
              </c:extLst>
            </c:dLbl>
            <c:dLbl>
              <c:idx val="8"/>
              <c:layout>
                <c:manualLayout>
                  <c:x val="2.4416558692002481E-2"/>
                  <c:y val="-1.92800257897224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5D8-428D-9BA4-C47EB80C184D}"/>
                </c:ext>
              </c:extLst>
            </c:dLbl>
            <c:dLbl>
              <c:idx val="9"/>
              <c:layout>
                <c:manualLayout>
                  <c:x val="2.8556903908430763E-2"/>
                  <c:y val="6.21936315794383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5D8-428D-9BA4-C47EB80C184D}"/>
                </c:ext>
              </c:extLst>
            </c:dLbl>
            <c:dLbl>
              <c:idx val="10"/>
              <c:layout>
                <c:manualLayout>
                  <c:x val="1.8519041353035823E-2"/>
                  <c:y val="6.219363158426523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5D8-428D-9BA4-C47EB80C184D}"/>
                </c:ext>
              </c:extLst>
            </c:dLbl>
            <c:dLbl>
              <c:idx val="11"/>
              <c:layout>
                <c:manualLayout>
                  <c:x val="-5.9790907272870959E-2"/>
                  <c:y val="1.0365605263722415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5D8-428D-9BA4-C47EB80C184D}"/>
                </c:ext>
              </c:extLst>
            </c:dLbl>
            <c:dLbl>
              <c:idx val="12"/>
              <c:layout>
                <c:manualLayout>
                  <c:x val="-7.9851171420072628E-2"/>
                  <c:y val="6.21936315794383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D8-428D-9BA4-C47EB80C184D}"/>
                </c:ext>
              </c:extLst>
            </c:dLbl>
            <c:dLbl>
              <c:idx val="13"/>
              <c:layout>
                <c:manualLayout>
                  <c:x val="-5.7771066823292951E-2"/>
                  <c:y val="6.21936315794383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5D8-428D-9BA4-C47EB80C184D}"/>
                </c:ext>
              </c:extLst>
            </c:dLbl>
            <c:dLbl>
              <c:idx val="14"/>
              <c:layout>
                <c:manualLayout>
                  <c:x val="-3.1037212186600386E-2"/>
                  <c:y val="6.21936315794383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5D8-428D-9BA4-C47EB80C184D}"/>
                </c:ext>
              </c:extLst>
            </c:dLbl>
            <c:dLbl>
              <c:idx val="15"/>
              <c:layout>
                <c:manualLayout>
                  <c:x val="-6.852887250923044E-2"/>
                  <c:y val="4.1462421052958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5D8-428D-9BA4-C47EB80C184D}"/>
                </c:ext>
              </c:extLst>
            </c:dLbl>
            <c:dLbl>
              <c:idx val="16"/>
              <c:layout>
                <c:manualLayout>
                  <c:x val="-1.5957899123934825E-2"/>
                  <c:y val="4.146242105295891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5D8-428D-9BA4-C47EB80C184D}"/>
                </c:ext>
              </c:extLst>
            </c:dLbl>
            <c:dLbl>
              <c:idx val="17"/>
              <c:layout>
                <c:manualLayout>
                  <c:x val="-4.5868141508149773E-2"/>
                  <c:y val="2.073121052647945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5D8-428D-9BA4-C47EB80C184D}"/>
                </c:ext>
              </c:extLst>
            </c:dLbl>
            <c:dLbl>
              <c:idx val="18"/>
              <c:layout>
                <c:manualLayout>
                  <c:x val="-6.8280824876018276E-2"/>
                  <c:y val="2.613998335283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5D8-428D-9BA4-C47EB80C184D}"/>
                </c:ext>
              </c:extLst>
            </c:dLbl>
            <c:dLbl>
              <c:idx val="19"/>
              <c:layout>
                <c:manualLayout>
                  <c:x val="-4.0726936026936028E-2"/>
                  <c:y val="1.234567901234567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5D8-428D-9BA4-C47EB80C18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'F88-91'!$B$7:$B$26</c:f>
              <c:strCache>
                <c:ptCount val="20"/>
                <c:pt idx="0">
                  <c:v>Zapotlán el Grande</c:v>
                </c:pt>
                <c:pt idx="1">
                  <c:v>Tamazula de Gordiano</c:v>
                </c:pt>
                <c:pt idx="2">
                  <c:v>Cocula</c:v>
                </c:pt>
                <c:pt idx="3">
                  <c:v>El Salto</c:v>
                </c:pt>
                <c:pt idx="4">
                  <c:v>Zapopan</c:v>
                </c:pt>
                <c:pt idx="5">
                  <c:v>Lagos de Moreno</c:v>
                </c:pt>
                <c:pt idx="6">
                  <c:v>Huejuquilla el Alto</c:v>
                </c:pt>
                <c:pt idx="7">
                  <c:v>Acatlán de Juárez</c:v>
                </c:pt>
                <c:pt idx="8">
                  <c:v>Zapotlanejo</c:v>
                </c:pt>
                <c:pt idx="9">
                  <c:v>Chapala</c:v>
                </c:pt>
                <c:pt idx="10">
                  <c:v>Magdalena</c:v>
                </c:pt>
                <c:pt idx="11">
                  <c:v>Gómez Farías</c:v>
                </c:pt>
                <c:pt idx="12">
                  <c:v>Atotonilco el Alto</c:v>
                </c:pt>
                <c:pt idx="13">
                  <c:v>Jocotepec</c:v>
                </c:pt>
                <c:pt idx="14">
                  <c:v>Tomatlán</c:v>
                </c:pt>
                <c:pt idx="15">
                  <c:v>Valle de Juárez</c:v>
                </c:pt>
                <c:pt idx="16">
                  <c:v>Tequila</c:v>
                </c:pt>
                <c:pt idx="17">
                  <c:v>Sayula</c:v>
                </c:pt>
                <c:pt idx="18">
                  <c:v>Tepatitlán de Morelos</c:v>
                </c:pt>
                <c:pt idx="19">
                  <c:v>Tuxpan</c:v>
                </c:pt>
              </c:strCache>
            </c:strRef>
          </c:cat>
          <c:val>
            <c:numRef>
              <c:f>'F88-91'!$I$7:$I$26</c:f>
              <c:numCache>
                <c:formatCode>#,##0_ ;\-#,##0\ </c:formatCode>
                <c:ptCount val="20"/>
                <c:pt idx="0">
                  <c:v>-1349</c:v>
                </c:pt>
                <c:pt idx="1">
                  <c:v>-360</c:v>
                </c:pt>
                <c:pt idx="2">
                  <c:v>-843</c:v>
                </c:pt>
                <c:pt idx="3">
                  <c:v>-160</c:v>
                </c:pt>
                <c:pt idx="4">
                  <c:v>122</c:v>
                </c:pt>
                <c:pt idx="5">
                  <c:v>-802</c:v>
                </c:pt>
                <c:pt idx="6">
                  <c:v>0</c:v>
                </c:pt>
                <c:pt idx="7">
                  <c:v>46</c:v>
                </c:pt>
                <c:pt idx="8">
                  <c:v>25</c:v>
                </c:pt>
                <c:pt idx="9">
                  <c:v>52</c:v>
                </c:pt>
                <c:pt idx="10">
                  <c:v>16</c:v>
                </c:pt>
                <c:pt idx="11">
                  <c:v>-179</c:v>
                </c:pt>
                <c:pt idx="12">
                  <c:v>-272</c:v>
                </c:pt>
                <c:pt idx="13">
                  <c:v>-175</c:v>
                </c:pt>
                <c:pt idx="14">
                  <c:v>-52</c:v>
                </c:pt>
                <c:pt idx="15">
                  <c:v>0</c:v>
                </c:pt>
                <c:pt idx="16">
                  <c:v>-6</c:v>
                </c:pt>
                <c:pt idx="17">
                  <c:v>-103</c:v>
                </c:pt>
                <c:pt idx="18">
                  <c:v>-226</c:v>
                </c:pt>
                <c:pt idx="19">
                  <c:v>-81</c:v>
                </c:pt>
              </c:numCache>
            </c:numRef>
          </c:val>
          <c:extLst>
            <c:ext xmlns:c16="http://schemas.microsoft.com/office/drawing/2014/chart" uri="{C3380CC4-5D6E-409C-BE32-E72D297353CC}">
              <c16:uniqueId val="{00000029-15D8-428D-9BA4-C47EB80C184D}"/>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50"/>
          <c:min val="-15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5D38-4520-A35F-AFC67A54A49A}"/>
              </c:ext>
            </c:extLst>
          </c:dPt>
          <c:dPt>
            <c:idx val="19"/>
            <c:invertIfNegative val="0"/>
            <c:bubble3D val="0"/>
            <c:spPr>
              <a:solidFill>
                <a:srgbClr val="FFC000"/>
              </a:solidFill>
              <a:ln>
                <a:noFill/>
              </a:ln>
              <a:effectLst/>
            </c:spPr>
            <c:extLst>
              <c:ext xmlns:c16="http://schemas.microsoft.com/office/drawing/2014/chart" uri="{C3380CC4-5D6E-409C-BE32-E72D297353CC}">
                <c16:uniqueId val="{00000002-5D38-4520-A35F-AFC67A54A49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'F88-91'!$B$112:$B$131</c:f>
              <c:strCache>
                <c:ptCount val="20"/>
                <c:pt idx="0">
                  <c:v>Cabo Corrientes</c:v>
                </c:pt>
                <c:pt idx="1">
                  <c:v>Teocuitatlán de Corona</c:v>
                </c:pt>
                <c:pt idx="2">
                  <c:v>Ixtlahuacán de los Membrillos</c:v>
                </c:pt>
                <c:pt idx="3">
                  <c:v>Tonalá</c:v>
                </c:pt>
                <c:pt idx="4">
                  <c:v>Poncitlán</c:v>
                </c:pt>
                <c:pt idx="5">
                  <c:v>Ocotlán</c:v>
                </c:pt>
                <c:pt idx="6">
                  <c:v>Tuxcacuesco</c:v>
                </c:pt>
                <c:pt idx="7">
                  <c:v>La Barca</c:v>
                </c:pt>
                <c:pt idx="8">
                  <c:v>Puerto Vallarta</c:v>
                </c:pt>
                <c:pt idx="9">
                  <c:v>Atemajac de Brizuela</c:v>
                </c:pt>
                <c:pt idx="10">
                  <c:v>Arandas</c:v>
                </c:pt>
                <c:pt idx="11">
                  <c:v>Teuchitlán</c:v>
                </c:pt>
                <c:pt idx="12">
                  <c:v>Tapalpa</c:v>
                </c:pt>
                <c:pt idx="13">
                  <c:v>Zacoalco de Torres</c:v>
                </c:pt>
                <c:pt idx="14">
                  <c:v>Autlán de Navarro</c:v>
                </c:pt>
                <c:pt idx="15">
                  <c:v>Tala</c:v>
                </c:pt>
                <c:pt idx="16">
                  <c:v>Tlaquepaque</c:v>
                </c:pt>
                <c:pt idx="17">
                  <c:v>Ameca</c:v>
                </c:pt>
                <c:pt idx="18">
                  <c:v>Tlajomulco de Zúñiga</c:v>
                </c:pt>
                <c:pt idx="19">
                  <c:v>Guadalajara</c:v>
                </c:pt>
              </c:strCache>
            </c:strRef>
          </c:cat>
          <c:val>
            <c:numRef>
              <c:f>'F88-91'!$G$112:$G$131</c:f>
              <c:numCache>
                <c:formatCode>#,##0_ ;\-#,##0\ </c:formatCode>
                <c:ptCount val="20"/>
                <c:pt idx="0">
                  <c:v>62</c:v>
                </c:pt>
                <c:pt idx="1">
                  <c:v>65</c:v>
                </c:pt>
                <c:pt idx="2">
                  <c:v>86</c:v>
                </c:pt>
                <c:pt idx="3">
                  <c:v>87</c:v>
                </c:pt>
                <c:pt idx="4">
                  <c:v>94</c:v>
                </c:pt>
                <c:pt idx="5">
                  <c:v>97</c:v>
                </c:pt>
                <c:pt idx="6">
                  <c:v>125</c:v>
                </c:pt>
                <c:pt idx="7">
                  <c:v>149</c:v>
                </c:pt>
                <c:pt idx="8">
                  <c:v>188</c:v>
                </c:pt>
                <c:pt idx="9">
                  <c:v>190</c:v>
                </c:pt>
                <c:pt idx="10">
                  <c:v>246</c:v>
                </c:pt>
                <c:pt idx="11">
                  <c:v>246</c:v>
                </c:pt>
                <c:pt idx="12">
                  <c:v>266</c:v>
                </c:pt>
                <c:pt idx="13">
                  <c:v>272</c:v>
                </c:pt>
                <c:pt idx="14">
                  <c:v>339</c:v>
                </c:pt>
                <c:pt idx="15">
                  <c:v>550</c:v>
                </c:pt>
                <c:pt idx="16">
                  <c:v>557</c:v>
                </c:pt>
                <c:pt idx="17">
                  <c:v>850</c:v>
                </c:pt>
                <c:pt idx="18">
                  <c:v>927</c:v>
                </c:pt>
                <c:pt idx="19">
                  <c:v>3673</c:v>
                </c:pt>
              </c:numCache>
            </c:numRef>
          </c:val>
          <c:extLst>
            <c:ext xmlns:c16="http://schemas.microsoft.com/office/drawing/2014/chart" uri="{C3380CC4-5D6E-409C-BE32-E72D297353CC}">
              <c16:uniqueId val="{00000003-5D38-4520-A35F-AFC67A54A49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C922-4178-8F3B-E9AF28E6A835}"/>
              </c:ext>
            </c:extLst>
          </c:dPt>
          <c:dPt>
            <c:idx val="1"/>
            <c:invertIfNegative val="0"/>
            <c:bubble3D val="0"/>
            <c:extLst>
              <c:ext xmlns:c16="http://schemas.microsoft.com/office/drawing/2014/chart" uri="{C3380CC4-5D6E-409C-BE32-E72D297353CC}">
                <c16:uniqueId val="{00000001-C922-4178-8F3B-E9AF28E6A835}"/>
              </c:ext>
            </c:extLst>
          </c:dPt>
          <c:dPt>
            <c:idx val="2"/>
            <c:invertIfNegative val="0"/>
            <c:bubble3D val="0"/>
            <c:extLst>
              <c:ext xmlns:c16="http://schemas.microsoft.com/office/drawing/2014/chart" uri="{C3380CC4-5D6E-409C-BE32-E72D297353CC}">
                <c16:uniqueId val="{00000002-C922-4178-8F3B-E9AF28E6A835}"/>
              </c:ext>
            </c:extLst>
          </c:dPt>
          <c:dPt>
            <c:idx val="3"/>
            <c:invertIfNegative val="0"/>
            <c:bubble3D val="0"/>
            <c:extLst>
              <c:ext xmlns:c16="http://schemas.microsoft.com/office/drawing/2014/chart" uri="{C3380CC4-5D6E-409C-BE32-E72D297353CC}">
                <c16:uniqueId val="{00000003-C922-4178-8F3B-E9AF28E6A835}"/>
              </c:ext>
            </c:extLst>
          </c:dPt>
          <c:dPt>
            <c:idx val="4"/>
            <c:invertIfNegative val="0"/>
            <c:bubble3D val="0"/>
            <c:extLst>
              <c:ext xmlns:c16="http://schemas.microsoft.com/office/drawing/2014/chart" uri="{C3380CC4-5D6E-409C-BE32-E72D297353CC}">
                <c16:uniqueId val="{00000004-C922-4178-8F3B-E9AF28E6A835}"/>
              </c:ext>
            </c:extLst>
          </c:dPt>
          <c:dPt>
            <c:idx val="5"/>
            <c:invertIfNegative val="0"/>
            <c:bubble3D val="0"/>
            <c:extLst>
              <c:ext xmlns:c16="http://schemas.microsoft.com/office/drawing/2014/chart" uri="{C3380CC4-5D6E-409C-BE32-E72D297353CC}">
                <c16:uniqueId val="{00000005-C922-4178-8F3B-E9AF28E6A835}"/>
              </c:ext>
            </c:extLst>
          </c:dPt>
          <c:dPt>
            <c:idx val="6"/>
            <c:invertIfNegative val="0"/>
            <c:bubble3D val="0"/>
            <c:extLst>
              <c:ext xmlns:c16="http://schemas.microsoft.com/office/drawing/2014/chart" uri="{C3380CC4-5D6E-409C-BE32-E72D297353CC}">
                <c16:uniqueId val="{00000006-C922-4178-8F3B-E9AF28E6A835}"/>
              </c:ext>
            </c:extLst>
          </c:dPt>
          <c:dPt>
            <c:idx val="7"/>
            <c:invertIfNegative val="0"/>
            <c:bubble3D val="0"/>
            <c:extLst>
              <c:ext xmlns:c16="http://schemas.microsoft.com/office/drawing/2014/chart" uri="{C3380CC4-5D6E-409C-BE32-E72D297353CC}">
                <c16:uniqueId val="{00000007-C922-4178-8F3B-E9AF28E6A835}"/>
              </c:ext>
            </c:extLst>
          </c:dPt>
          <c:dPt>
            <c:idx val="8"/>
            <c:invertIfNegative val="0"/>
            <c:bubble3D val="0"/>
            <c:extLst>
              <c:ext xmlns:c16="http://schemas.microsoft.com/office/drawing/2014/chart" uri="{C3380CC4-5D6E-409C-BE32-E72D297353CC}">
                <c16:uniqueId val="{00000008-C922-4178-8F3B-E9AF28E6A835}"/>
              </c:ext>
            </c:extLst>
          </c:dPt>
          <c:dPt>
            <c:idx val="9"/>
            <c:invertIfNegative val="0"/>
            <c:bubble3D val="0"/>
            <c:extLst>
              <c:ext xmlns:c16="http://schemas.microsoft.com/office/drawing/2014/chart" uri="{C3380CC4-5D6E-409C-BE32-E72D297353CC}">
                <c16:uniqueId val="{00000009-C922-4178-8F3B-E9AF28E6A835}"/>
              </c:ext>
            </c:extLst>
          </c:dPt>
          <c:dPt>
            <c:idx val="10"/>
            <c:invertIfNegative val="0"/>
            <c:bubble3D val="0"/>
            <c:extLst>
              <c:ext xmlns:c16="http://schemas.microsoft.com/office/drawing/2014/chart" uri="{C3380CC4-5D6E-409C-BE32-E72D297353CC}">
                <c16:uniqueId val="{0000000A-C922-4178-8F3B-E9AF28E6A835}"/>
              </c:ext>
            </c:extLst>
          </c:dPt>
          <c:dPt>
            <c:idx val="11"/>
            <c:invertIfNegative val="0"/>
            <c:bubble3D val="0"/>
            <c:extLst>
              <c:ext xmlns:c16="http://schemas.microsoft.com/office/drawing/2014/chart" uri="{C3380CC4-5D6E-409C-BE32-E72D297353CC}">
                <c16:uniqueId val="{0000000B-C922-4178-8F3B-E9AF28E6A835}"/>
              </c:ext>
            </c:extLst>
          </c:dPt>
          <c:dPt>
            <c:idx val="12"/>
            <c:invertIfNegative val="0"/>
            <c:bubble3D val="0"/>
            <c:extLst>
              <c:ext xmlns:c16="http://schemas.microsoft.com/office/drawing/2014/chart" uri="{C3380CC4-5D6E-409C-BE32-E72D297353CC}">
                <c16:uniqueId val="{0000000C-C922-4178-8F3B-E9AF28E6A835}"/>
              </c:ext>
            </c:extLst>
          </c:dPt>
          <c:dPt>
            <c:idx val="13"/>
            <c:invertIfNegative val="0"/>
            <c:bubble3D val="0"/>
            <c:extLst>
              <c:ext xmlns:c16="http://schemas.microsoft.com/office/drawing/2014/chart" uri="{C3380CC4-5D6E-409C-BE32-E72D297353CC}">
                <c16:uniqueId val="{0000000D-C922-4178-8F3B-E9AF28E6A835}"/>
              </c:ext>
            </c:extLst>
          </c:dPt>
          <c:dPt>
            <c:idx val="14"/>
            <c:invertIfNegative val="0"/>
            <c:bubble3D val="0"/>
            <c:extLst>
              <c:ext xmlns:c16="http://schemas.microsoft.com/office/drawing/2014/chart" uri="{C3380CC4-5D6E-409C-BE32-E72D297353CC}">
                <c16:uniqueId val="{0000000E-C922-4178-8F3B-E9AF28E6A835}"/>
              </c:ext>
            </c:extLst>
          </c:dPt>
          <c:dPt>
            <c:idx val="15"/>
            <c:invertIfNegative val="0"/>
            <c:bubble3D val="0"/>
            <c:extLst>
              <c:ext xmlns:c16="http://schemas.microsoft.com/office/drawing/2014/chart" uri="{C3380CC4-5D6E-409C-BE32-E72D297353CC}">
                <c16:uniqueId val="{0000000F-C922-4178-8F3B-E9AF28E6A835}"/>
              </c:ext>
            </c:extLst>
          </c:dPt>
          <c:dPt>
            <c:idx val="16"/>
            <c:invertIfNegative val="0"/>
            <c:bubble3D val="0"/>
            <c:extLst>
              <c:ext xmlns:c16="http://schemas.microsoft.com/office/drawing/2014/chart" uri="{C3380CC4-5D6E-409C-BE32-E72D297353CC}">
                <c16:uniqueId val="{00000010-C922-4178-8F3B-E9AF28E6A835}"/>
              </c:ext>
            </c:extLst>
          </c:dPt>
          <c:dPt>
            <c:idx val="17"/>
            <c:invertIfNegative val="0"/>
            <c:bubble3D val="0"/>
            <c:extLst>
              <c:ext xmlns:c16="http://schemas.microsoft.com/office/drawing/2014/chart" uri="{C3380CC4-5D6E-409C-BE32-E72D297353CC}">
                <c16:uniqueId val="{00000011-C922-4178-8F3B-E9AF28E6A835}"/>
              </c:ext>
            </c:extLst>
          </c:dPt>
          <c:dPt>
            <c:idx val="31"/>
            <c:invertIfNegative val="0"/>
            <c:bubble3D val="0"/>
            <c:spPr>
              <a:solidFill>
                <a:srgbClr val="FFC000"/>
              </a:solidFill>
              <a:ln>
                <a:noFill/>
              </a:ln>
              <a:effectLst/>
            </c:spPr>
            <c:extLst>
              <c:ext xmlns:c16="http://schemas.microsoft.com/office/drawing/2014/chart" uri="{C3380CC4-5D6E-409C-BE32-E72D297353CC}">
                <c16:uniqueId val="{00000013-C922-4178-8F3B-E9AF28E6A835}"/>
              </c:ext>
            </c:extLst>
          </c:dPt>
          <c:dLbls>
            <c:dLbl>
              <c:idx val="0"/>
              <c:tx>
                <c:rich>
                  <a:bodyPr/>
                  <a:lstStyle/>
                  <a:p>
                    <a:fld id="{224D16BE-0DAC-4140-9D92-45F2E0B4C81D}" type="CELLRANGE">
                      <a:rPr lang="en-US"/>
                      <a:pPr/>
                      <a:t>[CELLRANGE]</a:t>
                    </a:fld>
                    <a:r>
                      <a:rPr lang="en-US" baseline="0"/>
                      <a:t>; </a:t>
                    </a:r>
                    <a:fld id="{58456024-2476-4FB4-A46B-8FD988F3877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922-4178-8F3B-E9AF28E6A835}"/>
                </c:ext>
              </c:extLst>
            </c:dLbl>
            <c:dLbl>
              <c:idx val="1"/>
              <c:tx>
                <c:rich>
                  <a:bodyPr/>
                  <a:lstStyle/>
                  <a:p>
                    <a:fld id="{4150BB77-2ABD-4732-AC68-BE373023E64B}" type="CELLRANGE">
                      <a:rPr lang="en-US"/>
                      <a:pPr/>
                      <a:t>[CELLRANGE]</a:t>
                    </a:fld>
                    <a:r>
                      <a:rPr lang="en-US" baseline="0"/>
                      <a:t>; </a:t>
                    </a:r>
                    <a:fld id="{3644EAED-43BF-4E29-B28A-87D7249DAE8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922-4178-8F3B-E9AF28E6A835}"/>
                </c:ext>
              </c:extLst>
            </c:dLbl>
            <c:dLbl>
              <c:idx val="2"/>
              <c:tx>
                <c:rich>
                  <a:bodyPr/>
                  <a:lstStyle/>
                  <a:p>
                    <a:fld id="{A7670CD6-11FF-485E-ACB0-CC76A561E788}" type="CELLRANGE">
                      <a:rPr lang="en-US"/>
                      <a:pPr/>
                      <a:t>[CELLRANGE]</a:t>
                    </a:fld>
                    <a:r>
                      <a:rPr lang="en-US" baseline="0"/>
                      <a:t>; </a:t>
                    </a:r>
                    <a:fld id="{467C070C-63D2-4DFE-AFFB-541247C7FB8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922-4178-8F3B-E9AF28E6A835}"/>
                </c:ext>
              </c:extLst>
            </c:dLbl>
            <c:dLbl>
              <c:idx val="3"/>
              <c:tx>
                <c:rich>
                  <a:bodyPr/>
                  <a:lstStyle/>
                  <a:p>
                    <a:fld id="{8A442F19-EC5B-4CAB-8C1B-A4521D5AD22B}" type="CELLRANGE">
                      <a:rPr lang="en-US"/>
                      <a:pPr/>
                      <a:t>[CELLRANGE]</a:t>
                    </a:fld>
                    <a:r>
                      <a:rPr lang="en-US" baseline="0"/>
                      <a:t>; </a:t>
                    </a:r>
                    <a:fld id="{7E7AFE45-E95F-423E-90DA-FFB429153960}"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922-4178-8F3B-E9AF28E6A835}"/>
                </c:ext>
              </c:extLst>
            </c:dLbl>
            <c:dLbl>
              <c:idx val="4"/>
              <c:tx>
                <c:rich>
                  <a:bodyPr/>
                  <a:lstStyle/>
                  <a:p>
                    <a:fld id="{0C1ADFD2-0731-467F-A076-5462C0C7FC35}" type="CELLRANGE">
                      <a:rPr lang="en-US"/>
                      <a:pPr/>
                      <a:t>[CELLRANGE]</a:t>
                    </a:fld>
                    <a:r>
                      <a:rPr lang="en-US" baseline="0"/>
                      <a:t>; </a:t>
                    </a:r>
                    <a:fld id="{2C0E624E-B5C6-4EE3-937D-2EC000AC13A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922-4178-8F3B-E9AF28E6A835}"/>
                </c:ext>
              </c:extLst>
            </c:dLbl>
            <c:dLbl>
              <c:idx val="5"/>
              <c:tx>
                <c:rich>
                  <a:bodyPr/>
                  <a:lstStyle/>
                  <a:p>
                    <a:fld id="{9C2E119A-AF84-407D-A95C-5D1D1AD564E1}" type="CELLRANGE">
                      <a:rPr lang="en-US"/>
                      <a:pPr/>
                      <a:t>[CELLRANGE]</a:t>
                    </a:fld>
                    <a:r>
                      <a:rPr lang="en-US" baseline="0"/>
                      <a:t>; </a:t>
                    </a:r>
                    <a:fld id="{1B8802B5-1D99-4B3D-A88D-22B2B709282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922-4178-8F3B-E9AF28E6A835}"/>
                </c:ext>
              </c:extLst>
            </c:dLbl>
            <c:dLbl>
              <c:idx val="6"/>
              <c:tx>
                <c:rich>
                  <a:bodyPr/>
                  <a:lstStyle/>
                  <a:p>
                    <a:fld id="{428F73AD-1139-40FE-A978-34E06482B4D8}" type="CELLRANGE">
                      <a:rPr lang="en-US"/>
                      <a:pPr/>
                      <a:t>[CELLRANGE]</a:t>
                    </a:fld>
                    <a:r>
                      <a:rPr lang="en-US" baseline="0"/>
                      <a:t>; </a:t>
                    </a:r>
                    <a:fld id="{D47C364F-109A-4FD2-96FC-43C22EC0CC6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922-4178-8F3B-E9AF28E6A835}"/>
                </c:ext>
              </c:extLst>
            </c:dLbl>
            <c:dLbl>
              <c:idx val="7"/>
              <c:tx>
                <c:rich>
                  <a:bodyPr/>
                  <a:lstStyle/>
                  <a:p>
                    <a:fld id="{4EF97715-ED3C-4377-8ED8-928D13A8D828}" type="CELLRANGE">
                      <a:rPr lang="en-US"/>
                      <a:pPr/>
                      <a:t>[CELLRANGE]</a:t>
                    </a:fld>
                    <a:r>
                      <a:rPr lang="en-US" baseline="0"/>
                      <a:t>; </a:t>
                    </a:r>
                    <a:fld id="{D4A793CD-2575-4E13-B378-BC9A5FBC01D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922-4178-8F3B-E9AF28E6A835}"/>
                </c:ext>
              </c:extLst>
            </c:dLbl>
            <c:dLbl>
              <c:idx val="8"/>
              <c:tx>
                <c:rich>
                  <a:bodyPr/>
                  <a:lstStyle/>
                  <a:p>
                    <a:fld id="{24E8CD6A-6280-478B-AC13-CA0262E11360}" type="CELLRANGE">
                      <a:rPr lang="en-US"/>
                      <a:pPr/>
                      <a:t>[CELLRANGE]</a:t>
                    </a:fld>
                    <a:r>
                      <a:rPr lang="en-US" baseline="0"/>
                      <a:t>; </a:t>
                    </a:r>
                    <a:fld id="{B6E72C47-886F-45D6-A3D0-74D9450538A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922-4178-8F3B-E9AF28E6A835}"/>
                </c:ext>
              </c:extLst>
            </c:dLbl>
            <c:dLbl>
              <c:idx val="9"/>
              <c:tx>
                <c:rich>
                  <a:bodyPr/>
                  <a:lstStyle/>
                  <a:p>
                    <a:fld id="{0EC93586-9301-4F00-89EC-5E72B802A971}" type="CELLRANGE">
                      <a:rPr lang="en-US"/>
                      <a:pPr/>
                      <a:t>[CELLRANGE]</a:t>
                    </a:fld>
                    <a:r>
                      <a:rPr lang="en-US" baseline="0"/>
                      <a:t>; </a:t>
                    </a:r>
                    <a:fld id="{20F25D96-C07C-4450-8728-03AFEE44E7F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922-4178-8F3B-E9AF28E6A835}"/>
                </c:ext>
              </c:extLst>
            </c:dLbl>
            <c:dLbl>
              <c:idx val="10"/>
              <c:tx>
                <c:rich>
                  <a:bodyPr/>
                  <a:lstStyle/>
                  <a:p>
                    <a:fld id="{D1E6FBF5-AB36-4161-A165-54F8368539A4}" type="CELLRANGE">
                      <a:rPr lang="en-US"/>
                      <a:pPr/>
                      <a:t>[CELLRANGE]</a:t>
                    </a:fld>
                    <a:r>
                      <a:rPr lang="en-US" baseline="0"/>
                      <a:t>; </a:t>
                    </a:r>
                    <a:fld id="{4A1EDE53-AFA5-47B5-8722-22F92845298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922-4178-8F3B-E9AF28E6A835}"/>
                </c:ext>
              </c:extLst>
            </c:dLbl>
            <c:dLbl>
              <c:idx val="11"/>
              <c:tx>
                <c:rich>
                  <a:bodyPr/>
                  <a:lstStyle/>
                  <a:p>
                    <a:fld id="{61979101-FFE4-436C-9541-0020F6F88533}" type="CELLRANGE">
                      <a:rPr lang="en-US"/>
                      <a:pPr/>
                      <a:t>[CELLRANGE]</a:t>
                    </a:fld>
                    <a:r>
                      <a:rPr lang="en-US" baseline="0"/>
                      <a:t>; </a:t>
                    </a:r>
                    <a:fld id="{F7C1CF9B-3293-4934-8D94-48962A2BF48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922-4178-8F3B-E9AF28E6A835}"/>
                </c:ext>
              </c:extLst>
            </c:dLbl>
            <c:dLbl>
              <c:idx val="12"/>
              <c:tx>
                <c:rich>
                  <a:bodyPr/>
                  <a:lstStyle/>
                  <a:p>
                    <a:fld id="{461B30CA-0383-4D8A-A21B-7E07F0B88363}" type="CELLRANGE">
                      <a:rPr lang="en-US"/>
                      <a:pPr/>
                      <a:t>[CELLRANGE]</a:t>
                    </a:fld>
                    <a:r>
                      <a:rPr lang="en-US" baseline="0"/>
                      <a:t>; </a:t>
                    </a:r>
                    <a:fld id="{86FFEC63-701D-4DE2-9AAF-4079CD8C2FE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922-4178-8F3B-E9AF28E6A835}"/>
                </c:ext>
              </c:extLst>
            </c:dLbl>
            <c:dLbl>
              <c:idx val="13"/>
              <c:tx>
                <c:rich>
                  <a:bodyPr/>
                  <a:lstStyle/>
                  <a:p>
                    <a:fld id="{EC3E5726-94C2-479E-9E6A-E5549847987B}" type="CELLRANGE">
                      <a:rPr lang="en-US"/>
                      <a:pPr/>
                      <a:t>[CELLRANGE]</a:t>
                    </a:fld>
                    <a:r>
                      <a:rPr lang="en-US" baseline="0"/>
                      <a:t>; </a:t>
                    </a:r>
                    <a:fld id="{ED6FFF56-7AAC-4DA0-9302-4F174EE99EA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922-4178-8F3B-E9AF28E6A835}"/>
                </c:ext>
              </c:extLst>
            </c:dLbl>
            <c:dLbl>
              <c:idx val="14"/>
              <c:tx>
                <c:rich>
                  <a:bodyPr/>
                  <a:lstStyle/>
                  <a:p>
                    <a:fld id="{00B788AF-F2F2-4C1D-8CCE-BBEAA928D6F8}" type="CELLRANGE">
                      <a:rPr lang="en-US"/>
                      <a:pPr/>
                      <a:t>[CELLRANGE]</a:t>
                    </a:fld>
                    <a:r>
                      <a:rPr lang="en-US" baseline="0"/>
                      <a:t>; </a:t>
                    </a:r>
                    <a:fld id="{BF098B7B-0176-442D-8600-7F14AEBEA73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922-4178-8F3B-E9AF28E6A835}"/>
                </c:ext>
              </c:extLst>
            </c:dLbl>
            <c:dLbl>
              <c:idx val="15"/>
              <c:tx>
                <c:rich>
                  <a:bodyPr/>
                  <a:lstStyle/>
                  <a:p>
                    <a:fld id="{8288072B-A7CC-406D-9C78-C5B4D207598B}" type="CELLRANGE">
                      <a:rPr lang="en-US"/>
                      <a:pPr/>
                      <a:t>[CELLRANGE]</a:t>
                    </a:fld>
                    <a:r>
                      <a:rPr lang="en-US" baseline="0"/>
                      <a:t>; </a:t>
                    </a:r>
                    <a:fld id="{1B011F30-233A-4E2C-A604-503A182766B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922-4178-8F3B-E9AF28E6A835}"/>
                </c:ext>
              </c:extLst>
            </c:dLbl>
            <c:dLbl>
              <c:idx val="16"/>
              <c:tx>
                <c:rich>
                  <a:bodyPr/>
                  <a:lstStyle/>
                  <a:p>
                    <a:fld id="{379C0D73-2CC5-4BAD-9F89-9BA4D8B9DCD0}" type="CELLRANGE">
                      <a:rPr lang="en-US"/>
                      <a:pPr/>
                      <a:t>[CELLRANGE]</a:t>
                    </a:fld>
                    <a:r>
                      <a:rPr lang="en-US" baseline="0"/>
                      <a:t>; </a:t>
                    </a:r>
                    <a:fld id="{41AEE2C0-F222-4CEC-A6B2-46A417837C7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922-4178-8F3B-E9AF28E6A835}"/>
                </c:ext>
              </c:extLst>
            </c:dLbl>
            <c:dLbl>
              <c:idx val="17"/>
              <c:tx>
                <c:rich>
                  <a:bodyPr/>
                  <a:lstStyle/>
                  <a:p>
                    <a:fld id="{E563CDE4-A684-4896-8438-8716F03D5D08}" type="CELLRANGE">
                      <a:rPr lang="en-US"/>
                      <a:pPr/>
                      <a:t>[CELLRANGE]</a:t>
                    </a:fld>
                    <a:r>
                      <a:rPr lang="en-US" baseline="0"/>
                      <a:t>; </a:t>
                    </a:r>
                    <a:fld id="{2C0803DF-2AC1-49CE-A68A-D0025EB3183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922-4178-8F3B-E9AF28E6A835}"/>
                </c:ext>
              </c:extLst>
            </c:dLbl>
            <c:dLbl>
              <c:idx val="18"/>
              <c:tx>
                <c:rich>
                  <a:bodyPr/>
                  <a:lstStyle/>
                  <a:p>
                    <a:fld id="{8B2126AD-9B8D-48D0-9352-E61437B77828}" type="CELLRANGE">
                      <a:rPr lang="en-US"/>
                      <a:pPr/>
                      <a:t>[CELLRANGE]</a:t>
                    </a:fld>
                    <a:r>
                      <a:rPr lang="en-US" baseline="0"/>
                      <a:t>; </a:t>
                    </a:r>
                    <a:fld id="{453B4970-DB46-494F-8CB2-013745ECCCE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922-4178-8F3B-E9AF28E6A835}"/>
                </c:ext>
              </c:extLst>
            </c:dLbl>
            <c:dLbl>
              <c:idx val="19"/>
              <c:tx>
                <c:rich>
                  <a:bodyPr/>
                  <a:lstStyle/>
                  <a:p>
                    <a:fld id="{B33E03F7-8562-418C-8D16-C901C29B0D6D}" type="CELLRANGE">
                      <a:rPr lang="en-US"/>
                      <a:pPr/>
                      <a:t>[CELLRANGE]</a:t>
                    </a:fld>
                    <a:r>
                      <a:rPr lang="en-US" baseline="0"/>
                      <a:t>; </a:t>
                    </a:r>
                    <a:fld id="{032449F8-8525-4DB8-A387-5D2119BA6C61}"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922-4178-8F3B-E9AF28E6A835}"/>
                </c:ext>
              </c:extLst>
            </c:dLbl>
            <c:dLbl>
              <c:idx val="20"/>
              <c:tx>
                <c:rich>
                  <a:bodyPr/>
                  <a:lstStyle/>
                  <a:p>
                    <a:fld id="{CBF3EF53-36A2-4481-9CB0-5A378820F397}" type="CELLRANGE">
                      <a:rPr lang="en-US"/>
                      <a:pPr/>
                      <a:t>[CELLRANGE]</a:t>
                    </a:fld>
                    <a:r>
                      <a:rPr lang="en-US" baseline="0"/>
                      <a:t>; </a:t>
                    </a:r>
                    <a:fld id="{1BBE4919-2E8A-47F3-867B-34089DC121F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922-4178-8F3B-E9AF28E6A835}"/>
                </c:ext>
              </c:extLst>
            </c:dLbl>
            <c:dLbl>
              <c:idx val="21"/>
              <c:tx>
                <c:rich>
                  <a:bodyPr/>
                  <a:lstStyle/>
                  <a:p>
                    <a:fld id="{507EA062-7FFF-4D1F-8696-5B80CB0EBCB0}" type="CELLRANGE">
                      <a:rPr lang="en-US"/>
                      <a:pPr/>
                      <a:t>[CELLRANGE]</a:t>
                    </a:fld>
                    <a:r>
                      <a:rPr lang="en-US" baseline="0"/>
                      <a:t>; </a:t>
                    </a:r>
                    <a:fld id="{9B5F4F5E-AC6E-4257-BD98-094C55CA1FD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922-4178-8F3B-E9AF28E6A835}"/>
                </c:ext>
              </c:extLst>
            </c:dLbl>
            <c:dLbl>
              <c:idx val="22"/>
              <c:tx>
                <c:rich>
                  <a:bodyPr/>
                  <a:lstStyle/>
                  <a:p>
                    <a:fld id="{574E079F-B9A4-42ED-89E6-77635A0589DE}" type="CELLRANGE">
                      <a:rPr lang="en-US"/>
                      <a:pPr/>
                      <a:t>[CELLRANGE]</a:t>
                    </a:fld>
                    <a:r>
                      <a:rPr lang="en-US" baseline="0"/>
                      <a:t>; </a:t>
                    </a:r>
                    <a:fld id="{6436B79F-34B5-4EF8-81A2-573424CDD1ED}"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922-4178-8F3B-E9AF28E6A835}"/>
                </c:ext>
              </c:extLst>
            </c:dLbl>
            <c:dLbl>
              <c:idx val="23"/>
              <c:tx>
                <c:rich>
                  <a:bodyPr/>
                  <a:lstStyle/>
                  <a:p>
                    <a:fld id="{39D13068-014C-42EF-B24C-834420C1FA5A}" type="CELLRANGE">
                      <a:rPr lang="en-US"/>
                      <a:pPr/>
                      <a:t>[CELLRANGE]</a:t>
                    </a:fld>
                    <a:r>
                      <a:rPr lang="en-US" baseline="0"/>
                      <a:t>; </a:t>
                    </a:r>
                    <a:fld id="{EB6901E6-77C4-4C06-9D30-5224C58AA36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922-4178-8F3B-E9AF28E6A835}"/>
                </c:ext>
              </c:extLst>
            </c:dLbl>
            <c:dLbl>
              <c:idx val="24"/>
              <c:tx>
                <c:rich>
                  <a:bodyPr/>
                  <a:lstStyle/>
                  <a:p>
                    <a:fld id="{A7F37458-674C-4A38-8DCE-2E453C22C5E6}" type="CELLRANGE">
                      <a:rPr lang="en-US"/>
                      <a:pPr/>
                      <a:t>[CELLRANGE]</a:t>
                    </a:fld>
                    <a:r>
                      <a:rPr lang="en-US" baseline="0"/>
                      <a:t>; </a:t>
                    </a:r>
                    <a:fld id="{DB39D4AD-03E6-4340-88B4-80E985EAD49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922-4178-8F3B-E9AF28E6A835}"/>
                </c:ext>
              </c:extLst>
            </c:dLbl>
            <c:dLbl>
              <c:idx val="25"/>
              <c:tx>
                <c:rich>
                  <a:bodyPr/>
                  <a:lstStyle/>
                  <a:p>
                    <a:fld id="{EBF79B8C-2C13-466F-B638-F1FA05E6E503}" type="CELLRANGE">
                      <a:rPr lang="en-US"/>
                      <a:pPr/>
                      <a:t>[CELLRANGE]</a:t>
                    </a:fld>
                    <a:r>
                      <a:rPr lang="en-US" baseline="0"/>
                      <a:t>; </a:t>
                    </a:r>
                    <a:fld id="{653CCDA3-AC82-4D30-AF0D-87CE441C13A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922-4178-8F3B-E9AF28E6A835}"/>
                </c:ext>
              </c:extLst>
            </c:dLbl>
            <c:dLbl>
              <c:idx val="26"/>
              <c:tx>
                <c:rich>
                  <a:bodyPr/>
                  <a:lstStyle/>
                  <a:p>
                    <a:fld id="{8991BD0C-5926-43D0-B29D-30AF10B2E116}" type="CELLRANGE">
                      <a:rPr lang="en-US"/>
                      <a:pPr/>
                      <a:t>[CELLRANGE]</a:t>
                    </a:fld>
                    <a:r>
                      <a:rPr lang="en-US" baseline="0"/>
                      <a:t>; </a:t>
                    </a:r>
                    <a:fld id="{515A5FC0-2160-40F1-93C4-56F594B4716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922-4178-8F3B-E9AF28E6A835}"/>
                </c:ext>
              </c:extLst>
            </c:dLbl>
            <c:dLbl>
              <c:idx val="27"/>
              <c:tx>
                <c:rich>
                  <a:bodyPr/>
                  <a:lstStyle/>
                  <a:p>
                    <a:fld id="{8C979CBF-EF2C-40DE-B805-CF628271C191}" type="CELLRANGE">
                      <a:rPr lang="en-US"/>
                      <a:pPr/>
                      <a:t>[CELLRANGE]</a:t>
                    </a:fld>
                    <a:r>
                      <a:rPr lang="en-US" baseline="0"/>
                      <a:t>; </a:t>
                    </a:r>
                    <a:fld id="{28E32C3C-7248-4854-A589-0BD8EB1AAC01}"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922-4178-8F3B-E9AF28E6A835}"/>
                </c:ext>
              </c:extLst>
            </c:dLbl>
            <c:dLbl>
              <c:idx val="28"/>
              <c:tx>
                <c:rich>
                  <a:bodyPr/>
                  <a:lstStyle/>
                  <a:p>
                    <a:fld id="{7CCB276B-59B9-4065-AC27-9D715E2BCCED}" type="CELLRANGE">
                      <a:rPr lang="en-US"/>
                      <a:pPr/>
                      <a:t>[CELLRANGE]</a:t>
                    </a:fld>
                    <a:r>
                      <a:rPr lang="en-US" baseline="0"/>
                      <a:t>; </a:t>
                    </a:r>
                    <a:fld id="{5D1970E1-92D7-46D3-94A4-D6668A001CC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922-4178-8F3B-E9AF28E6A835}"/>
                </c:ext>
              </c:extLst>
            </c:dLbl>
            <c:dLbl>
              <c:idx val="29"/>
              <c:tx>
                <c:rich>
                  <a:bodyPr/>
                  <a:lstStyle/>
                  <a:p>
                    <a:fld id="{56A12FC7-F368-4B65-9578-0CA69478BAA7}" type="CELLRANGE">
                      <a:rPr lang="en-US"/>
                      <a:pPr/>
                      <a:t>[CELLRANGE]</a:t>
                    </a:fld>
                    <a:r>
                      <a:rPr lang="en-US" baseline="0"/>
                      <a:t>; </a:t>
                    </a:r>
                    <a:fld id="{1D700435-C127-4236-9FC2-495076A2FFF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922-4178-8F3B-E9AF28E6A835}"/>
                </c:ext>
              </c:extLst>
            </c:dLbl>
            <c:dLbl>
              <c:idx val="30"/>
              <c:tx>
                <c:rich>
                  <a:bodyPr/>
                  <a:lstStyle/>
                  <a:p>
                    <a:fld id="{BF26DABB-5663-4EA6-B53D-515D12FD78DD}" type="CELLRANGE">
                      <a:rPr lang="en-US"/>
                      <a:pPr/>
                      <a:t>[CELLRANGE]</a:t>
                    </a:fld>
                    <a:r>
                      <a:rPr lang="en-US" baseline="0"/>
                      <a:t>; </a:t>
                    </a:r>
                    <a:fld id="{DF4750FC-0879-4B82-BAAD-43483061773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922-4178-8F3B-E9AF28E6A835}"/>
                </c:ext>
              </c:extLst>
            </c:dLbl>
            <c:dLbl>
              <c:idx val="31"/>
              <c:tx>
                <c:rich>
                  <a:bodyPr/>
                  <a:lstStyle/>
                  <a:p>
                    <a:fld id="{306BBEFC-BD0F-41B5-8372-074AA4AA50D2}" type="CELLRANGE">
                      <a:rPr lang="en-US"/>
                      <a:pPr/>
                      <a:t>[CELLRANGE]</a:t>
                    </a:fld>
                    <a:r>
                      <a:rPr lang="en-US" baseline="0"/>
                      <a:t>; </a:t>
                    </a:r>
                    <a:fld id="{8B8001EA-DA68-4870-95D5-4E75CA3E0A0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922-4178-8F3B-E9AF28E6A835}"/>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'F13'!$A$7:$A$38</c:f>
              <c:strCache>
                <c:ptCount val="32"/>
                <c:pt idx="0">
                  <c:v>Campeche</c:v>
                </c:pt>
                <c:pt idx="1">
                  <c:v>Baja California Sur</c:v>
                </c:pt>
                <c:pt idx="2">
                  <c:v>Quintana Roo</c:v>
                </c:pt>
                <c:pt idx="3">
                  <c:v>Tabasco</c:v>
                </c:pt>
                <c:pt idx="4">
                  <c:v>Tlaxcala</c:v>
                </c:pt>
                <c:pt idx="5">
                  <c:v>Yucatán</c:v>
                </c:pt>
                <c:pt idx="6">
                  <c:v>Colima</c:v>
                </c:pt>
                <c:pt idx="7">
                  <c:v>Nayarit</c:v>
                </c:pt>
                <c:pt idx="8">
                  <c:v>Sonora</c:v>
                </c:pt>
                <c:pt idx="9">
                  <c:v>Aguascalientes</c:v>
                </c:pt>
                <c:pt idx="10">
                  <c:v>Coahuila</c:v>
                </c:pt>
                <c:pt idx="11">
                  <c:v>Tamaulipas</c:v>
                </c:pt>
                <c:pt idx="12">
                  <c:v>Morelos</c:v>
                </c:pt>
                <c:pt idx="13">
                  <c:v>Sinaloa</c:v>
                </c:pt>
                <c:pt idx="14">
                  <c:v>Querétaro</c:v>
                </c:pt>
                <c:pt idx="15">
                  <c:v>Durango</c:v>
                </c:pt>
                <c:pt idx="16">
                  <c:v>Baja California</c:v>
                </c:pt>
                <c:pt idx="17">
                  <c:v>Nuevo León</c:v>
                </c:pt>
                <c:pt idx="18">
                  <c:v>Chihuahua</c:v>
                </c:pt>
                <c:pt idx="19">
                  <c:v>Hidalgo</c:v>
                </c:pt>
                <c:pt idx="20">
                  <c:v>Zacatecas</c:v>
                </c:pt>
                <c:pt idx="21">
                  <c:v>San Luis Potosí</c:v>
                </c:pt>
                <c:pt idx="22">
                  <c:v>Veracruz</c:v>
                </c:pt>
                <c:pt idx="23">
                  <c:v>Oaxaca</c:v>
                </c:pt>
                <c:pt idx="24">
                  <c:v>Puebla</c:v>
                </c:pt>
                <c:pt idx="25">
                  <c:v>Guerrero</c:v>
                </c:pt>
                <c:pt idx="26">
                  <c:v>Ciudad de México</c:v>
                </c:pt>
                <c:pt idx="27">
                  <c:v>Chiapas</c:v>
                </c:pt>
                <c:pt idx="28">
                  <c:v>Estado de México</c:v>
                </c:pt>
                <c:pt idx="29">
                  <c:v>Jalisco</c:v>
                </c:pt>
                <c:pt idx="30">
                  <c:v>Michoacán</c:v>
                </c:pt>
                <c:pt idx="31">
                  <c:v>Guanajuato</c:v>
                </c:pt>
              </c:strCache>
            </c:strRef>
          </c:cat>
          <c:val>
            <c:numRef>
              <c:f>'F13'!$I$7:$I$38</c:f>
              <c:numCache>
                <c:formatCode>0.0%</c:formatCode>
                <c:ptCount val="32"/>
                <c:pt idx="0">
                  <c:v>2.8246479506388021E-3</c:v>
                </c:pt>
                <c:pt idx="1">
                  <c:v>3.0565831857595127E-3</c:v>
                </c:pt>
                <c:pt idx="2">
                  <c:v>5.9580265272536599E-3</c:v>
                </c:pt>
                <c:pt idx="3">
                  <c:v>6.4315724913881654E-3</c:v>
                </c:pt>
                <c:pt idx="4">
                  <c:v>6.4577651721241473E-3</c:v>
                </c:pt>
                <c:pt idx="5">
                  <c:v>6.71408584833372E-3</c:v>
                </c:pt>
                <c:pt idx="6">
                  <c:v>7.5205880556187717E-3</c:v>
                </c:pt>
                <c:pt idx="7">
                  <c:v>1.3946038061671797E-2</c:v>
                </c:pt>
                <c:pt idx="8">
                  <c:v>1.4437859275707282E-2</c:v>
                </c:pt>
                <c:pt idx="9">
                  <c:v>1.5137881873579357E-2</c:v>
                </c:pt>
                <c:pt idx="10">
                  <c:v>1.6411500205982293E-2</c:v>
                </c:pt>
                <c:pt idx="11">
                  <c:v>1.7972967555241325E-2</c:v>
                </c:pt>
                <c:pt idx="12">
                  <c:v>1.8083522674470762E-2</c:v>
                </c:pt>
                <c:pt idx="13">
                  <c:v>1.8386850022726348E-2</c:v>
                </c:pt>
                <c:pt idx="14">
                  <c:v>1.9935236399301462E-2</c:v>
                </c:pt>
                <c:pt idx="15">
                  <c:v>2.2028560853145956E-2</c:v>
                </c:pt>
                <c:pt idx="16">
                  <c:v>2.2884866650978514E-2</c:v>
                </c:pt>
                <c:pt idx="17">
                  <c:v>2.313299942511338E-2</c:v>
                </c:pt>
                <c:pt idx="18">
                  <c:v>2.5708813835223537E-2</c:v>
                </c:pt>
                <c:pt idx="19">
                  <c:v>2.7752851052705418E-2</c:v>
                </c:pt>
                <c:pt idx="20">
                  <c:v>2.9038462325759816E-2</c:v>
                </c:pt>
                <c:pt idx="21">
                  <c:v>3.313114091887219E-2</c:v>
                </c:pt>
                <c:pt idx="22">
                  <c:v>4.1500799666661412E-2</c:v>
                </c:pt>
                <c:pt idx="23">
                  <c:v>4.9870851827162929E-2</c:v>
                </c:pt>
                <c:pt idx="24">
                  <c:v>5.0308744764245412E-2</c:v>
                </c:pt>
                <c:pt idx="25">
                  <c:v>5.0604308358506732E-2</c:v>
                </c:pt>
                <c:pt idx="26">
                  <c:v>5.4415561626705994E-2</c:v>
                </c:pt>
                <c:pt idx="27">
                  <c:v>6.7460494017932277E-2</c:v>
                </c:pt>
                <c:pt idx="28">
                  <c:v>7.0976085338692138E-2</c:v>
                </c:pt>
                <c:pt idx="29">
                  <c:v>8.4525169973655001E-2</c:v>
                </c:pt>
                <c:pt idx="30">
                  <c:v>8.4947357137613699E-2</c:v>
                </c:pt>
                <c:pt idx="31">
                  <c:v>8.8437813074301874E-2</c:v>
                </c:pt>
              </c:numCache>
            </c:numRef>
          </c:val>
          <c:extLst>
            <c:ext xmlns:c15="http://schemas.microsoft.com/office/drawing/2012/chart" uri="{02D57815-91ED-43cb-92C2-25804820EDAC}">
              <c15:datalabelsRange>
                <c15:f>'F13'!$D$7:$D$38</c15:f>
                <c15:dlblRangeCache>
                  <c:ptCount val="32"/>
                  <c:pt idx="0">
                    <c:v>46.0</c:v>
                  </c:pt>
                  <c:pt idx="1">
                    <c:v>49.7</c:v>
                  </c:pt>
                  <c:pt idx="2">
                    <c:v>96.9</c:v>
                  </c:pt>
                  <c:pt idx="3">
                    <c:v>104.6</c:v>
                  </c:pt>
                  <c:pt idx="4">
                    <c:v>105.1</c:v>
                  </c:pt>
                  <c:pt idx="5">
                    <c:v>109.2</c:v>
                  </c:pt>
                  <c:pt idx="6">
                    <c:v>122.3</c:v>
                  </c:pt>
                  <c:pt idx="7">
                    <c:v>226.9</c:v>
                  </c:pt>
                  <c:pt idx="8">
                    <c:v>234.9</c:v>
                  </c:pt>
                  <c:pt idx="9">
                    <c:v>246.3</c:v>
                  </c:pt>
                  <c:pt idx="10">
                    <c:v>267.0</c:v>
                  </c:pt>
                  <c:pt idx="11">
                    <c:v>292.4</c:v>
                  </c:pt>
                  <c:pt idx="12">
                    <c:v>294.2</c:v>
                  </c:pt>
                  <c:pt idx="13">
                    <c:v>299.1</c:v>
                  </c:pt>
                  <c:pt idx="14">
                    <c:v>324.3</c:v>
                  </c:pt>
                  <c:pt idx="15">
                    <c:v>358.4</c:v>
                  </c:pt>
                  <c:pt idx="16">
                    <c:v>372.3</c:v>
                  </c:pt>
                  <c:pt idx="17">
                    <c:v>376.3</c:v>
                  </c:pt>
                  <c:pt idx="18">
                    <c:v>418.2</c:v>
                  </c:pt>
                  <c:pt idx="19">
                    <c:v>451.5</c:v>
                  </c:pt>
                  <c:pt idx="20">
                    <c:v>472.4</c:v>
                  </c:pt>
                  <c:pt idx="21">
                    <c:v>539.0</c:v>
                  </c:pt>
                  <c:pt idx="22">
                    <c:v>675.1</c:v>
                  </c:pt>
                  <c:pt idx="23">
                    <c:v>811.3</c:v>
                  </c:pt>
                  <c:pt idx="24">
                    <c:v>818.4</c:v>
                  </c:pt>
                  <c:pt idx="25">
                    <c:v>823.2</c:v>
                  </c:pt>
                  <c:pt idx="26">
                    <c:v>885.2</c:v>
                  </c:pt>
                  <c:pt idx="27">
                    <c:v>1,097.4</c:v>
                  </c:pt>
                  <c:pt idx="28">
                    <c:v>1,154.6</c:v>
                  </c:pt>
                  <c:pt idx="29">
                    <c:v>1,375.0</c:v>
                  </c:pt>
                  <c:pt idx="30">
                    <c:v>1,381.9</c:v>
                  </c:pt>
                  <c:pt idx="31">
                    <c:v>1,438.7</c:v>
                  </c:pt>
                </c15:dlblRangeCache>
              </c15:datalabelsRange>
            </c:ext>
            <c:ext xmlns:c16="http://schemas.microsoft.com/office/drawing/2014/chart" uri="{C3380CC4-5D6E-409C-BE32-E72D297353CC}">
              <c16:uniqueId val="{00000021-C922-4178-8F3B-E9AF28E6A835}"/>
            </c:ext>
          </c:extLst>
        </c:ser>
        <c:dLbls>
          <c:showLegendKey val="0"/>
          <c:showVal val="0"/>
          <c:showCatName val="0"/>
          <c:showSerName val="0"/>
          <c:showPercent val="0"/>
          <c:showBubbleSize val="0"/>
        </c:dLbls>
        <c:gapWidth val="50"/>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ax val="0.12000000000000001"/>
        </c:scaling>
        <c:delete val="0"/>
        <c:axPos val="b"/>
        <c:numFmt formatCode="0.0%" sourceLinked="1"/>
        <c:majorTickMark val="out"/>
        <c:minorTickMark val="none"/>
        <c:tickLblPos val="nextTo"/>
        <c:spPr>
          <a:ln>
            <a:noFill/>
          </a:ln>
        </c:spPr>
        <c:txPr>
          <a:bodyPr/>
          <a:lstStyle/>
          <a:p>
            <a:pPr>
              <a:defRPr>
                <a:solidFill>
                  <a:schemeClr val="bg1"/>
                </a:solidFill>
              </a:defRPr>
            </a:pPr>
            <a:endParaRPr lang="es-MX"/>
          </a:p>
        </c:txPr>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'F88-91'!$H$6</c:f>
              <c:strCache>
                <c:ptCount val="1"/>
                <c:pt idx="0">
                  <c:v>Permanentes</c:v>
                </c:pt>
              </c:strCache>
            </c:strRef>
          </c:tx>
          <c:spPr>
            <a:solidFill>
              <a:srgbClr val="FFC000"/>
            </a:solidFill>
            <a:ln>
              <a:noFill/>
            </a:ln>
            <a:effectLst/>
          </c:spPr>
          <c:invertIfNegative val="0"/>
          <c:dLbls>
            <c:dLbl>
              <c:idx val="0"/>
              <c:layout>
                <c:manualLayout>
                  <c:x val="-2.0241624703903675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28-4436-B05C-C42886221A07}"/>
                </c:ext>
              </c:extLst>
            </c:dLbl>
            <c:dLbl>
              <c:idx val="1"/>
              <c:layout>
                <c:manualLayout>
                  <c:x val="-2.2076369703306009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28-4436-B05C-C42886221A07}"/>
                </c:ext>
              </c:extLst>
            </c:dLbl>
            <c:dLbl>
              <c:idx val="2"/>
              <c:layout>
                <c:manualLayout>
                  <c:x val="-2.7788356154005444E-2"/>
                  <c:y val="-2.61335424016735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28-4436-B05C-C42886221A07}"/>
                </c:ext>
              </c:extLst>
            </c:dLbl>
            <c:dLbl>
              <c:idx val="3"/>
              <c:layout>
                <c:manualLayout>
                  <c:x val="3.4542298633453296E-2"/>
                  <c:y val="2.61356001609158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28-4436-B05C-C42886221A07}"/>
                </c:ext>
              </c:extLst>
            </c:dLbl>
            <c:dLbl>
              <c:idx val="4"/>
              <c:layout>
                <c:manualLayout>
                  <c:x val="2.865959907673503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28-4436-B05C-C42886221A07}"/>
                </c:ext>
              </c:extLst>
            </c:dLbl>
            <c:dLbl>
              <c:idx val="5"/>
              <c:layout>
                <c:manualLayout>
                  <c:x val="-2.7415278991344851E-2"/>
                  <c:y val="-2.61335424016735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28-4436-B05C-C42886221A07}"/>
                </c:ext>
              </c:extLst>
            </c:dLbl>
            <c:dLbl>
              <c:idx val="6"/>
              <c:layout>
                <c:manualLayout>
                  <c:x val="-9.7432737521023858E-3"/>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28-4436-B05C-C42886221A07}"/>
                </c:ext>
              </c:extLst>
            </c:dLbl>
            <c:dLbl>
              <c:idx val="7"/>
              <c:layout>
                <c:manualLayout>
                  <c:x val="-2.70581956601159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28-4436-B05C-C42886221A07}"/>
                </c:ext>
              </c:extLst>
            </c:dLbl>
            <c:dLbl>
              <c:idx val="8"/>
              <c:layout>
                <c:manualLayout>
                  <c:x val="3.73587281705245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28-4436-B05C-C42886221A07}"/>
                </c:ext>
              </c:extLst>
            </c:dLbl>
            <c:dLbl>
              <c:idx val="9"/>
              <c:layout>
                <c:manualLayout>
                  <c:x val="-2.9730680714301346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28-4436-B05C-C42886221A07}"/>
                </c:ext>
              </c:extLst>
            </c:dLbl>
            <c:dLbl>
              <c:idx val="10"/>
              <c:layout>
                <c:manualLayout>
                  <c:x val="-4.4388943043440932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28-4436-B05C-C42886221A07}"/>
                </c:ext>
              </c:extLst>
            </c:dLbl>
            <c:dLbl>
              <c:idx val="11"/>
              <c:layout>
                <c:manualLayout>
                  <c:x val="4.5221800770734316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28-4436-B05C-C42886221A07}"/>
                </c:ext>
              </c:extLst>
            </c:dLbl>
            <c:dLbl>
              <c:idx val="12"/>
              <c:layout>
                <c:manualLayout>
                  <c:x val="-1.5106257965348943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28-4436-B05C-C42886221A07}"/>
                </c:ext>
              </c:extLst>
            </c:dLbl>
            <c:dLbl>
              <c:idx val="13"/>
              <c:layout>
                <c:manualLayout>
                  <c:x val="7.5096425967921418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28-4436-B05C-C42886221A07}"/>
                </c:ext>
              </c:extLst>
            </c:dLbl>
            <c:dLbl>
              <c:idx val="14"/>
              <c:layout>
                <c:manualLayout>
                  <c:x val="-5.035262189404006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B28-4436-B05C-C42886221A07}"/>
                </c:ext>
              </c:extLst>
            </c:dLbl>
            <c:dLbl>
              <c:idx val="15"/>
              <c:layout>
                <c:manualLayout>
                  <c:x val="-2.60148927824047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B28-4436-B05C-C42886221A07}"/>
                </c:ext>
              </c:extLst>
            </c:dLbl>
            <c:dLbl>
              <c:idx val="16"/>
              <c:layout>
                <c:manualLayout>
                  <c:x val="-3.58157443276614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B28-4436-B05C-C42886221A07}"/>
                </c:ext>
              </c:extLst>
            </c:dLbl>
            <c:dLbl>
              <c:idx val="17"/>
              <c:layout>
                <c:manualLayout>
                  <c:x val="-9.1857961308396421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28-4436-B05C-C42886221A07}"/>
                </c:ext>
              </c:extLst>
            </c:dLbl>
            <c:dLbl>
              <c:idx val="18"/>
              <c:layout>
                <c:manualLayout>
                  <c:x val="-9.2492495525936108E-2"/>
                  <c:y val="2.61335424016724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B28-4436-B05C-C42886221A07}"/>
                </c:ext>
              </c:extLst>
            </c:dLbl>
            <c:dLbl>
              <c:idx val="19"/>
              <c:layout>
                <c:manualLayout>
                  <c:x val="-0.21935994370171336"/>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B28-4436-B05C-C42886221A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'F88-91'!$B$112:$B$131</c:f>
              <c:strCache>
                <c:ptCount val="20"/>
                <c:pt idx="0">
                  <c:v>Cabo Corrientes</c:v>
                </c:pt>
                <c:pt idx="1">
                  <c:v>Teocuitatlán de Corona</c:v>
                </c:pt>
                <c:pt idx="2">
                  <c:v>Ixtlahuacán de los Membrillos</c:v>
                </c:pt>
                <c:pt idx="3">
                  <c:v>Tonalá</c:v>
                </c:pt>
                <c:pt idx="4">
                  <c:v>Poncitlán</c:v>
                </c:pt>
                <c:pt idx="5">
                  <c:v>Ocotlán</c:v>
                </c:pt>
                <c:pt idx="6">
                  <c:v>Tuxcacuesco</c:v>
                </c:pt>
                <c:pt idx="7">
                  <c:v>La Barca</c:v>
                </c:pt>
                <c:pt idx="8">
                  <c:v>Puerto Vallarta</c:v>
                </c:pt>
                <c:pt idx="9">
                  <c:v>Atemajac de Brizuela</c:v>
                </c:pt>
                <c:pt idx="10">
                  <c:v>Arandas</c:v>
                </c:pt>
                <c:pt idx="11">
                  <c:v>Teuchitlán</c:v>
                </c:pt>
                <c:pt idx="12">
                  <c:v>Tapalpa</c:v>
                </c:pt>
                <c:pt idx="13">
                  <c:v>Zacoalco de Torres</c:v>
                </c:pt>
                <c:pt idx="14">
                  <c:v>Autlán de Navarro</c:v>
                </c:pt>
                <c:pt idx="15">
                  <c:v>Tala</c:v>
                </c:pt>
                <c:pt idx="16">
                  <c:v>Tlaquepaque</c:v>
                </c:pt>
                <c:pt idx="17">
                  <c:v>Ameca</c:v>
                </c:pt>
                <c:pt idx="18">
                  <c:v>Tlajomulco de Zúñiga</c:v>
                </c:pt>
                <c:pt idx="19">
                  <c:v>Guadalajara</c:v>
                </c:pt>
              </c:strCache>
            </c:strRef>
          </c:cat>
          <c:val>
            <c:numRef>
              <c:f>'F88-91'!$H$112:$H$131</c:f>
              <c:numCache>
                <c:formatCode>#,##0_ ;\-#,##0\ </c:formatCode>
                <c:ptCount val="20"/>
                <c:pt idx="0">
                  <c:v>64</c:v>
                </c:pt>
                <c:pt idx="1">
                  <c:v>-1</c:v>
                </c:pt>
                <c:pt idx="2">
                  <c:v>84</c:v>
                </c:pt>
                <c:pt idx="3">
                  <c:v>96</c:v>
                </c:pt>
                <c:pt idx="4">
                  <c:v>146</c:v>
                </c:pt>
                <c:pt idx="5">
                  <c:v>84</c:v>
                </c:pt>
                <c:pt idx="6">
                  <c:v>2</c:v>
                </c:pt>
                <c:pt idx="7">
                  <c:v>65</c:v>
                </c:pt>
                <c:pt idx="8">
                  <c:v>224</c:v>
                </c:pt>
                <c:pt idx="9">
                  <c:v>-47</c:v>
                </c:pt>
                <c:pt idx="10">
                  <c:v>227</c:v>
                </c:pt>
                <c:pt idx="11">
                  <c:v>266</c:v>
                </c:pt>
                <c:pt idx="12">
                  <c:v>8</c:v>
                </c:pt>
                <c:pt idx="13">
                  <c:v>-42</c:v>
                </c:pt>
                <c:pt idx="14">
                  <c:v>179</c:v>
                </c:pt>
                <c:pt idx="15">
                  <c:v>33</c:v>
                </c:pt>
                <c:pt idx="16">
                  <c:v>120</c:v>
                </c:pt>
                <c:pt idx="17">
                  <c:v>859</c:v>
                </c:pt>
                <c:pt idx="18">
                  <c:v>830</c:v>
                </c:pt>
                <c:pt idx="19">
                  <c:v>2477</c:v>
                </c:pt>
              </c:numCache>
            </c:numRef>
          </c:val>
          <c:extLst>
            <c:ext xmlns:c16="http://schemas.microsoft.com/office/drawing/2014/chart" uri="{C3380CC4-5D6E-409C-BE32-E72D297353CC}">
              <c16:uniqueId val="{00000014-2B28-4436-B05C-C42886221A07}"/>
            </c:ext>
          </c:extLst>
        </c:ser>
        <c:ser>
          <c:idx val="1"/>
          <c:order val="1"/>
          <c:tx>
            <c:strRef>
              <c:f>'F88-91'!$I$6</c:f>
              <c:strCache>
                <c:ptCount val="1"/>
                <c:pt idx="0">
                  <c:v>Eventuales</c:v>
                </c:pt>
              </c:strCache>
            </c:strRef>
          </c:tx>
          <c:spPr>
            <a:solidFill>
              <a:srgbClr val="7C878E"/>
            </a:solidFill>
            <a:ln>
              <a:noFill/>
            </a:ln>
            <a:effectLst/>
          </c:spPr>
          <c:invertIfNegative val="0"/>
          <c:dLbls>
            <c:dLbl>
              <c:idx val="0"/>
              <c:layout>
                <c:manualLayout>
                  <c:x val="2.0626655151108036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B28-4436-B05C-C42886221A07}"/>
                </c:ext>
              </c:extLst>
            </c:dLbl>
            <c:dLbl>
              <c:idx val="1"/>
              <c:layout>
                <c:manualLayout>
                  <c:x val="2.6979573351919771E-2"/>
                  <c:y val="4.11551848845236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B28-4436-B05C-C42886221A07}"/>
                </c:ext>
              </c:extLst>
            </c:dLbl>
            <c:dLbl>
              <c:idx val="2"/>
              <c:layout>
                <c:manualLayout>
                  <c:x val="1.4986556763791313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B28-4436-B05C-C42886221A07}"/>
                </c:ext>
              </c:extLst>
            </c:dLbl>
            <c:dLbl>
              <c:idx val="3"/>
              <c:layout>
                <c:manualLayout>
                  <c:x val="-2.3204860777906289E-2"/>
                  <c:y val="-2.61294268831831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B28-4436-B05C-C42886221A07}"/>
                </c:ext>
              </c:extLst>
            </c:dLbl>
            <c:dLbl>
              <c:idx val="4"/>
              <c:layout>
                <c:manualLayout>
                  <c:x val="-2.5997552102010341E-2"/>
                  <c:y val="2.61417734386504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B28-4436-B05C-C42886221A07}"/>
                </c:ext>
              </c:extLst>
            </c:dLbl>
            <c:dLbl>
              <c:idx val="5"/>
              <c:layout>
                <c:manualLayout>
                  <c:x val="2.0671606235237273E-2"/>
                  <c:y val="-2.6125311364695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B28-4436-B05C-C42886221A07}"/>
                </c:ext>
              </c:extLst>
            </c:dLbl>
            <c:dLbl>
              <c:idx val="6"/>
              <c:layout>
                <c:manualLayout>
                  <c:x val="3.63332710415688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B28-4436-B05C-C42886221A07}"/>
                </c:ext>
              </c:extLst>
            </c:dLbl>
            <c:dLbl>
              <c:idx val="7"/>
              <c:layout>
                <c:manualLayout>
                  <c:x val="2.8236015077974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B28-4436-B05C-C42886221A07}"/>
                </c:ext>
              </c:extLst>
            </c:dLbl>
            <c:dLbl>
              <c:idx val="8"/>
              <c:layout>
                <c:manualLayout>
                  <c:x val="-2.989718491731189E-2"/>
                  <c:y val="2.61356001609167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B28-4436-B05C-C42886221A07}"/>
                </c:ext>
              </c:extLst>
            </c:dLbl>
            <c:dLbl>
              <c:idx val="9"/>
              <c:layout>
                <c:manualLayout>
                  <c:x val="3.6581596319061785E-2"/>
                  <c:y val="3.086638866339277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E-2B28-4436-B05C-C42886221A07}"/>
                </c:ext>
              </c:extLst>
            </c:dLbl>
            <c:dLbl>
              <c:idx val="10"/>
              <c:layout>
                <c:manualLayout>
                  <c:x val="2.0909998501630528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B28-4436-B05C-C42886221A07}"/>
                </c:ext>
              </c:extLst>
            </c:dLbl>
            <c:dLbl>
              <c:idx val="11"/>
              <c:layout>
                <c:manualLayout>
                  <c:x val="-3.1398416442332135E-2"/>
                  <c:y val="2.6140744559027341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2B28-4436-B05C-C42886221A07}"/>
                </c:ext>
              </c:extLst>
            </c:dLbl>
            <c:dLbl>
              <c:idx val="12"/>
              <c:layout>
                <c:manualLayout>
                  <c:x val="5.01960507021291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B28-4436-B05C-C42886221A07}"/>
                </c:ext>
              </c:extLst>
            </c:dLbl>
            <c:dLbl>
              <c:idx val="13"/>
              <c:layout>
                <c:manualLayout>
                  <c:x val="-5.7685036002956373E-2"/>
                  <c:y val="-2.61314846424287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B28-4436-B05C-C42886221A07}"/>
                </c:ext>
              </c:extLst>
            </c:dLbl>
            <c:dLbl>
              <c:idx val="14"/>
              <c:layout>
                <c:manualLayout>
                  <c:x val="3.4881031147565821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2B28-4436-B05C-C42886221A07}"/>
                </c:ext>
              </c:extLst>
            </c:dLbl>
            <c:dLbl>
              <c:idx val="15"/>
              <c:layout>
                <c:manualLayout>
                  <c:x val="7.2439429676806749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B28-4436-B05C-C42886221A07}"/>
                </c:ext>
              </c:extLst>
            </c:dLbl>
            <c:dLbl>
              <c:idx val="16"/>
              <c:layout>
                <c:manualLayout>
                  <c:x val="5.7401524296313504E-2"/>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B28-4436-B05C-C42886221A07}"/>
                </c:ext>
              </c:extLst>
            </c:dLbl>
            <c:dLbl>
              <c:idx val="17"/>
              <c:layout>
                <c:manualLayout>
                  <c:x val="0.15164660703492885"/>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2B28-4436-B05C-C42886221A07}"/>
                </c:ext>
              </c:extLst>
            </c:dLbl>
            <c:dLbl>
              <c:idx val="18"/>
              <c:layout>
                <c:manualLayout>
                  <c:x val="2.8551177735239797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2B28-4436-B05C-C42886221A07}"/>
                </c:ext>
              </c:extLst>
            </c:dLbl>
            <c:dLbl>
              <c:idx val="19"/>
              <c:layout>
                <c:manualLayout>
                  <c:x val="0.12394175551660917"/>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2B28-4436-B05C-C42886221A0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'F88-91'!$B$112:$B$131</c:f>
              <c:strCache>
                <c:ptCount val="20"/>
                <c:pt idx="0">
                  <c:v>Cabo Corrientes</c:v>
                </c:pt>
                <c:pt idx="1">
                  <c:v>Teocuitatlán de Corona</c:v>
                </c:pt>
                <c:pt idx="2">
                  <c:v>Ixtlahuacán de los Membrillos</c:v>
                </c:pt>
                <c:pt idx="3">
                  <c:v>Tonalá</c:v>
                </c:pt>
                <c:pt idx="4">
                  <c:v>Poncitlán</c:v>
                </c:pt>
                <c:pt idx="5">
                  <c:v>Ocotlán</c:v>
                </c:pt>
                <c:pt idx="6">
                  <c:v>Tuxcacuesco</c:v>
                </c:pt>
                <c:pt idx="7">
                  <c:v>La Barca</c:v>
                </c:pt>
                <c:pt idx="8">
                  <c:v>Puerto Vallarta</c:v>
                </c:pt>
                <c:pt idx="9">
                  <c:v>Atemajac de Brizuela</c:v>
                </c:pt>
                <c:pt idx="10">
                  <c:v>Arandas</c:v>
                </c:pt>
                <c:pt idx="11">
                  <c:v>Teuchitlán</c:v>
                </c:pt>
                <c:pt idx="12">
                  <c:v>Tapalpa</c:v>
                </c:pt>
                <c:pt idx="13">
                  <c:v>Zacoalco de Torres</c:v>
                </c:pt>
                <c:pt idx="14">
                  <c:v>Autlán de Navarro</c:v>
                </c:pt>
                <c:pt idx="15">
                  <c:v>Tala</c:v>
                </c:pt>
                <c:pt idx="16">
                  <c:v>Tlaquepaque</c:v>
                </c:pt>
                <c:pt idx="17">
                  <c:v>Ameca</c:v>
                </c:pt>
                <c:pt idx="18">
                  <c:v>Tlajomulco de Zúñiga</c:v>
                </c:pt>
                <c:pt idx="19">
                  <c:v>Guadalajara</c:v>
                </c:pt>
              </c:strCache>
            </c:strRef>
          </c:cat>
          <c:val>
            <c:numRef>
              <c:f>'F88-91'!$I$112:$I$131</c:f>
              <c:numCache>
                <c:formatCode>#,##0_ ;\-#,##0\ </c:formatCode>
                <c:ptCount val="20"/>
                <c:pt idx="0">
                  <c:v>-2</c:v>
                </c:pt>
                <c:pt idx="1">
                  <c:v>66</c:v>
                </c:pt>
                <c:pt idx="2">
                  <c:v>2</c:v>
                </c:pt>
                <c:pt idx="3">
                  <c:v>-9</c:v>
                </c:pt>
                <c:pt idx="4">
                  <c:v>-52</c:v>
                </c:pt>
                <c:pt idx="5">
                  <c:v>13</c:v>
                </c:pt>
                <c:pt idx="6">
                  <c:v>123</c:v>
                </c:pt>
                <c:pt idx="7">
                  <c:v>84</c:v>
                </c:pt>
                <c:pt idx="8">
                  <c:v>-36</c:v>
                </c:pt>
                <c:pt idx="9">
                  <c:v>237</c:v>
                </c:pt>
                <c:pt idx="10">
                  <c:v>19</c:v>
                </c:pt>
                <c:pt idx="11">
                  <c:v>-20</c:v>
                </c:pt>
                <c:pt idx="12">
                  <c:v>258</c:v>
                </c:pt>
                <c:pt idx="13">
                  <c:v>314</c:v>
                </c:pt>
                <c:pt idx="14">
                  <c:v>160</c:v>
                </c:pt>
                <c:pt idx="15">
                  <c:v>517</c:v>
                </c:pt>
                <c:pt idx="16">
                  <c:v>437</c:v>
                </c:pt>
                <c:pt idx="17">
                  <c:v>-9</c:v>
                </c:pt>
                <c:pt idx="18">
                  <c:v>97</c:v>
                </c:pt>
                <c:pt idx="19">
                  <c:v>1196</c:v>
                </c:pt>
              </c:numCache>
            </c:numRef>
          </c:val>
          <c:extLst>
            <c:ext xmlns:c16="http://schemas.microsoft.com/office/drawing/2014/chart" uri="{C3380CC4-5D6E-409C-BE32-E72D297353CC}">
              <c16:uniqueId val="{00000029-2B28-4436-B05C-C42886221A07}"/>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4000"/>
          <c:min val="-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'F95'!$A$8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3D-49C7-8120-B6412427FF29}"/>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3D-49C7-8120-B6412427FF29}"/>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3D-49C7-8120-B6412427FF29}"/>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3D-49C7-8120-B6412427FF29}"/>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283D-49C7-8120-B6412427FF29}"/>
            </c:ext>
          </c:extLst>
        </c:ser>
        <c:ser>
          <c:idx val="1"/>
          <c:order val="1"/>
          <c:tx>
            <c:strRef>
              <c:f>'F95'!$A$9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283D-49C7-8120-B6412427FF29}"/>
            </c:ext>
          </c:extLst>
        </c:ser>
        <c:ser>
          <c:idx val="2"/>
          <c:order val="2"/>
          <c:tx>
            <c:strRef>
              <c:f>'F95'!$A$10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283D-49C7-8120-B6412427FF29}"/>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283D-49C7-8120-B6412427FF29}"/>
            </c:ext>
          </c:extLst>
        </c:ser>
        <c:ser>
          <c:idx val="3"/>
          <c:order val="3"/>
          <c:tx>
            <c:strRef>
              <c:f>'F95'!$A$11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283D-49C7-8120-B6412427FF29}"/>
            </c:ext>
          </c:extLst>
        </c:ser>
        <c:ser>
          <c:idx val="4"/>
          <c:order val="4"/>
          <c:tx>
            <c:strRef>
              <c:f>'F95'!$A$12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283D-49C7-8120-B6412427FF29}"/>
            </c:ext>
          </c:extLst>
        </c:ser>
        <c:ser>
          <c:idx val="5"/>
          <c:order val="5"/>
          <c:tx>
            <c:strRef>
              <c:f>'F95'!$A$13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283D-49C7-8120-B6412427FF29}"/>
            </c:ext>
          </c:extLst>
        </c:ser>
        <c:ser>
          <c:idx val="6"/>
          <c:order val="6"/>
          <c:tx>
            <c:strRef>
              <c:f>'F95'!$A$14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283D-49C7-8120-B6412427FF29}"/>
            </c:ext>
          </c:extLst>
        </c:ser>
        <c:ser>
          <c:idx val="7"/>
          <c:order val="7"/>
          <c:tx>
            <c:strRef>
              <c:f>'F95'!$A$15</c:f>
              <c:strCache>
                <c:ptCount val="1"/>
                <c:pt idx="0">
                  <c:v>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283D-49C7-8120-B6412427FF29}"/>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'F95'!$B$15:$I$15</c:f>
              <c:numCache>
                <c:formatCode>#,##0</c:formatCode>
                <c:ptCount val="8"/>
                <c:pt idx="0">
                  <c:v>118708</c:v>
                </c:pt>
                <c:pt idx="1">
                  <c:v>399607</c:v>
                </c:pt>
                <c:pt idx="2">
                  <c:v>145346</c:v>
                </c:pt>
                <c:pt idx="3">
                  <c:v>9814</c:v>
                </c:pt>
                <c:pt idx="4">
                  <c:v>508146</c:v>
                </c:pt>
                <c:pt idx="5">
                  <c:v>2500</c:v>
                </c:pt>
                <c:pt idx="6">
                  <c:v>644397</c:v>
                </c:pt>
                <c:pt idx="7">
                  <c:v>104444</c:v>
                </c:pt>
              </c:numCache>
            </c:numRef>
          </c:val>
          <c:extLst>
            <c:ext xmlns:c16="http://schemas.microsoft.com/office/drawing/2014/chart" uri="{C3380CC4-5D6E-409C-BE32-E72D297353CC}">
              <c16:uniqueId val="{0000000D-283D-49C7-8120-B6412427FF29}"/>
            </c:ext>
          </c:extLst>
        </c:ser>
        <c:ser>
          <c:idx val="8"/>
          <c:order val="8"/>
          <c:tx>
            <c:strRef>
              <c:f>'F95'!$A$16</c:f>
              <c:strCache>
                <c:ptCount val="1"/>
                <c:pt idx="0">
                  <c:v>jul-23</c:v>
                </c:pt>
              </c:strCache>
            </c:strRef>
          </c:tx>
          <c:invertIfNegative val="0"/>
          <c:dLbls>
            <c:spPr>
              <a:noFill/>
              <a:ln>
                <a:noFill/>
              </a:ln>
              <a:effectLst/>
            </c:spPr>
            <c:txPr>
              <a:bodyPr rot="-5400000" vert="horz" wrap="square" lIns="38100" tIns="19050" rIns="38100" bIns="19050" anchor="ctr">
                <a:spAutoFit/>
              </a:bodyPr>
              <a:lstStyle/>
              <a:p>
                <a:pPr>
                  <a:defRPr sz="800"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'F95'!$B$5:$I$5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'F95'!$B$16:$I$16</c:f>
              <c:numCache>
                <c:formatCode>#,##0</c:formatCode>
                <c:ptCount val="8"/>
                <c:pt idx="0">
                  <c:v>116264</c:v>
                </c:pt>
                <c:pt idx="1">
                  <c:v>411628</c:v>
                </c:pt>
                <c:pt idx="2">
                  <c:v>153255</c:v>
                </c:pt>
                <c:pt idx="3">
                  <c:v>10088</c:v>
                </c:pt>
                <c:pt idx="4">
                  <c:v>520186</c:v>
                </c:pt>
                <c:pt idx="5">
                  <c:v>2602</c:v>
                </c:pt>
                <c:pt idx="6">
                  <c:v>660673</c:v>
                </c:pt>
                <c:pt idx="7">
                  <c:v>106450</c:v>
                </c:pt>
              </c:numCache>
            </c:numRef>
          </c:val>
          <c:extLst>
            <c:ext xmlns:c16="http://schemas.microsoft.com/office/drawing/2014/chart" uri="{C3380CC4-5D6E-409C-BE32-E72D297353CC}">
              <c16:uniqueId val="{0000000E-283D-49C7-8120-B6412427FF29}"/>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698388539622627"/>
          <c:y val="0.92276006368772923"/>
          <c:w val="0.67243317554386506"/>
          <c:h val="7.3277393882645703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E307-4E71-ADDE-E2BBDB3AD80F}"/>
              </c:ext>
            </c:extLst>
          </c:dPt>
          <c:dPt>
            <c:idx val="1"/>
            <c:bubble3D val="0"/>
            <c:spPr>
              <a:solidFill>
                <a:schemeClr val="accent2"/>
              </a:solidFill>
              <a:ln>
                <a:noFill/>
              </a:ln>
              <a:effectLst/>
            </c:spPr>
            <c:extLst>
              <c:ext xmlns:c16="http://schemas.microsoft.com/office/drawing/2014/chart" uri="{C3380CC4-5D6E-409C-BE32-E72D297353CC}">
                <c16:uniqueId val="{00000003-E307-4E71-ADDE-E2BBDB3AD80F}"/>
              </c:ext>
            </c:extLst>
          </c:dPt>
          <c:dPt>
            <c:idx val="2"/>
            <c:bubble3D val="0"/>
            <c:spPr>
              <a:solidFill>
                <a:srgbClr val="DAA600"/>
              </a:solidFill>
              <a:ln>
                <a:noFill/>
              </a:ln>
              <a:effectLst/>
            </c:spPr>
            <c:extLst>
              <c:ext xmlns:c16="http://schemas.microsoft.com/office/drawing/2014/chart" uri="{C3380CC4-5D6E-409C-BE32-E72D297353CC}">
                <c16:uniqueId val="{00000005-E307-4E71-ADDE-E2BBDB3AD80F}"/>
              </c:ext>
            </c:extLst>
          </c:dPt>
          <c:dPt>
            <c:idx val="3"/>
            <c:bubble3D val="0"/>
            <c:spPr>
              <a:solidFill>
                <a:srgbClr val="C00000"/>
              </a:solidFill>
              <a:ln>
                <a:noFill/>
              </a:ln>
              <a:effectLst/>
            </c:spPr>
            <c:extLst>
              <c:ext xmlns:c16="http://schemas.microsoft.com/office/drawing/2014/chart" uri="{C3380CC4-5D6E-409C-BE32-E72D297353CC}">
                <c16:uniqueId val="{00000007-E307-4E71-ADDE-E2BBDB3AD80F}"/>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E307-4E71-ADDE-E2BBDB3AD80F}"/>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E307-4E71-ADDE-E2BBDB3AD80F}"/>
              </c:ext>
            </c:extLst>
          </c:dPt>
          <c:dPt>
            <c:idx val="6"/>
            <c:bubble3D val="0"/>
            <c:spPr>
              <a:solidFill>
                <a:srgbClr val="FFCC66"/>
              </a:solidFill>
              <a:ln>
                <a:noFill/>
              </a:ln>
              <a:effectLst/>
            </c:spPr>
            <c:extLst>
              <c:ext xmlns:c16="http://schemas.microsoft.com/office/drawing/2014/chart" uri="{C3380CC4-5D6E-409C-BE32-E72D297353CC}">
                <c16:uniqueId val="{0000000D-E307-4E71-ADDE-E2BBDB3AD80F}"/>
              </c:ext>
            </c:extLst>
          </c:dPt>
          <c:dPt>
            <c:idx val="7"/>
            <c:bubble3D val="0"/>
            <c:spPr>
              <a:solidFill>
                <a:srgbClr val="A99C3D"/>
              </a:solidFill>
              <a:ln>
                <a:noFill/>
              </a:ln>
              <a:effectLst/>
            </c:spPr>
            <c:extLst>
              <c:ext xmlns:c16="http://schemas.microsoft.com/office/drawing/2014/chart" uri="{C3380CC4-5D6E-409C-BE32-E72D297353CC}">
                <c16:uniqueId val="{0000000F-E307-4E71-ADDE-E2BBDB3AD80F}"/>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307-4E71-ADDE-E2BBDB3AD80F}"/>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307-4E71-ADDE-E2BBDB3AD80F}"/>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307-4E71-ADDE-E2BBDB3AD80F}"/>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E307-4E71-ADDE-E2BBDB3AD80F}"/>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307-4E71-ADDE-E2BBDB3AD80F}"/>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307-4E71-ADDE-E2BBDB3AD80F}"/>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307-4E71-ADDE-E2BBDB3AD80F}"/>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E307-4E71-ADDE-E2BBDB3AD80F}"/>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'F96'!$A$5:$A$12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'F96'!$C$5:$C$12</c:f>
              <c:numCache>
                <c:formatCode>0.00%</c:formatCode>
                <c:ptCount val="8"/>
                <c:pt idx="0">
                  <c:v>5.8685225621938009E-2</c:v>
                </c:pt>
                <c:pt idx="1">
                  <c:v>0.20777267298826033</c:v>
                </c:pt>
                <c:pt idx="2">
                  <c:v>7.7356742006899043E-2</c:v>
                </c:pt>
                <c:pt idx="3">
                  <c:v>5.0920023057361751E-3</c:v>
                </c:pt>
                <c:pt idx="4">
                  <c:v>0.26256823071091179</c:v>
                </c:pt>
                <c:pt idx="5">
                  <c:v>1.3133812449965829E-3</c:v>
                </c:pt>
                <c:pt idx="6">
                  <c:v>0.33348021801522959</c:v>
                </c:pt>
                <c:pt idx="7">
                  <c:v>5.3731527106028534E-2</c:v>
                </c:pt>
              </c:numCache>
            </c:numRef>
          </c:val>
          <c:extLst>
            <c:ext xmlns:c16="http://schemas.microsoft.com/office/drawing/2014/chart" uri="{C3380CC4-5D6E-409C-BE32-E72D297353CC}">
              <c16:uniqueId val="{00000010-E307-4E71-ADDE-E2BBDB3AD80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C40B-409D-883B-8F0C00058B86}"/>
              </c:ext>
            </c:extLst>
          </c:dPt>
          <c:dPt>
            <c:idx val="5"/>
            <c:invertIfNegative val="0"/>
            <c:bubble3D val="0"/>
            <c:extLst>
              <c:ext xmlns:c16="http://schemas.microsoft.com/office/drawing/2014/chart" uri="{C3380CC4-5D6E-409C-BE32-E72D297353CC}">
                <c16:uniqueId val="{00000001-C40B-409D-883B-8F0C00058B86}"/>
              </c:ext>
            </c:extLst>
          </c:dPt>
          <c:dPt>
            <c:idx val="6"/>
            <c:invertIfNegative val="0"/>
            <c:bubble3D val="0"/>
            <c:extLst>
              <c:ext xmlns:c16="http://schemas.microsoft.com/office/drawing/2014/chart" uri="{C3380CC4-5D6E-409C-BE32-E72D297353CC}">
                <c16:uniqueId val="{00000002-C40B-409D-883B-8F0C00058B86}"/>
              </c:ext>
            </c:extLst>
          </c:dPt>
          <c:dPt>
            <c:idx val="7"/>
            <c:invertIfNegative val="0"/>
            <c:bubble3D val="0"/>
            <c:extLst>
              <c:ext xmlns:c16="http://schemas.microsoft.com/office/drawing/2014/chart" uri="{C3380CC4-5D6E-409C-BE32-E72D297353CC}">
                <c16:uniqueId val="{00000003-C40B-409D-883B-8F0C00058B86}"/>
              </c:ext>
            </c:extLst>
          </c:dPt>
          <c:dPt>
            <c:idx val="8"/>
            <c:invertIfNegative val="0"/>
            <c:bubble3D val="0"/>
            <c:extLst>
              <c:ext xmlns:c16="http://schemas.microsoft.com/office/drawing/2014/chart" uri="{C3380CC4-5D6E-409C-BE32-E72D297353CC}">
                <c16:uniqueId val="{00000004-C40B-409D-883B-8F0C00058B86}"/>
              </c:ext>
            </c:extLst>
          </c:dPt>
          <c:dPt>
            <c:idx val="9"/>
            <c:invertIfNegative val="0"/>
            <c:bubble3D val="0"/>
            <c:spPr>
              <a:solidFill>
                <a:srgbClr val="7C878E"/>
              </a:solidFill>
              <a:ln>
                <a:noFill/>
              </a:ln>
              <a:effectLst/>
            </c:spPr>
            <c:extLst>
              <c:ext xmlns:c16="http://schemas.microsoft.com/office/drawing/2014/chart" uri="{C3380CC4-5D6E-409C-BE32-E72D297353CC}">
                <c16:uniqueId val="{00000006-C40B-409D-883B-8F0C00058B86}"/>
              </c:ext>
            </c:extLst>
          </c:dPt>
          <c:dPt>
            <c:idx val="10"/>
            <c:invertIfNegative val="0"/>
            <c:bubble3D val="0"/>
            <c:spPr>
              <a:solidFill>
                <a:srgbClr val="FFC000"/>
              </a:solidFill>
              <a:ln>
                <a:noFill/>
              </a:ln>
              <a:effectLst/>
            </c:spPr>
            <c:extLst>
              <c:ext xmlns:c16="http://schemas.microsoft.com/office/drawing/2014/chart" uri="{C3380CC4-5D6E-409C-BE32-E72D297353CC}">
                <c16:uniqueId val="{00000008-C40B-409D-883B-8F0C00058B86}"/>
              </c:ext>
            </c:extLst>
          </c:dPt>
          <c:dPt>
            <c:idx val="17"/>
            <c:invertIfNegative val="0"/>
            <c:bubble3D val="0"/>
            <c:extLst>
              <c:ext xmlns:c16="http://schemas.microsoft.com/office/drawing/2014/chart" uri="{C3380CC4-5D6E-409C-BE32-E72D297353CC}">
                <c16:uniqueId val="{00000009-C40B-409D-883B-8F0C00058B86}"/>
              </c:ext>
            </c:extLst>
          </c:dPt>
          <c:dPt>
            <c:idx val="18"/>
            <c:invertIfNegative val="0"/>
            <c:bubble3D val="0"/>
            <c:extLst>
              <c:ext xmlns:c16="http://schemas.microsoft.com/office/drawing/2014/chart" uri="{C3380CC4-5D6E-409C-BE32-E72D297353CC}">
                <c16:uniqueId val="{0000000A-C40B-409D-883B-8F0C00058B86}"/>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0B-409D-883B-8F0C00058B86}"/>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0B-409D-883B-8F0C00058B86}"/>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0B-409D-883B-8F0C00058B86}"/>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0B-409D-883B-8F0C00058B86}"/>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0B-409D-883B-8F0C00058B86}"/>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0B-409D-883B-8F0C00058B86}"/>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0B-409D-883B-8F0C00058B86}"/>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0B-409D-883B-8F0C00058B86}"/>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0B-409D-883B-8F0C00058B86}"/>
                </c:ext>
              </c:extLst>
            </c:dLbl>
            <c:dLbl>
              <c:idx val="9"/>
              <c:layout>
                <c:manualLayout>
                  <c:x val="-1.8511281897525915E-3"/>
                  <c:y val="9.27398340954957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0B-409D-883B-8F0C00058B86}"/>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'F97'!$A$6:$A$16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45108</c:v>
                </c:pt>
              </c:numCache>
            </c:numRef>
          </c:cat>
          <c:val>
            <c:numRef>
              <c:f>'F97'!$B$6:$B$16</c:f>
              <c:numCache>
                <c:formatCode>#,##0</c:formatCode>
                <c:ptCount val="11"/>
                <c:pt idx="0">
                  <c:v>70246</c:v>
                </c:pt>
                <c:pt idx="1">
                  <c:v>77509</c:v>
                </c:pt>
                <c:pt idx="2">
                  <c:v>82606</c:v>
                </c:pt>
                <c:pt idx="3">
                  <c:v>89558</c:v>
                </c:pt>
                <c:pt idx="4">
                  <c:v>96726</c:v>
                </c:pt>
                <c:pt idx="5">
                  <c:v>104065</c:v>
                </c:pt>
                <c:pt idx="6">
                  <c:v>109333</c:v>
                </c:pt>
                <c:pt idx="7">
                  <c:v>111767</c:v>
                </c:pt>
                <c:pt idx="8">
                  <c:v>116251</c:v>
                </c:pt>
                <c:pt idx="9">
                  <c:v>118708</c:v>
                </c:pt>
                <c:pt idx="10">
                  <c:v>116264</c:v>
                </c:pt>
              </c:numCache>
            </c:numRef>
          </c:val>
          <c:extLst>
            <c:ext xmlns:c16="http://schemas.microsoft.com/office/drawing/2014/chart" uri="{C3380CC4-5D6E-409C-BE32-E72D297353CC}">
              <c16:uniqueId val="{0000000F-C40B-409D-883B-8F0C00058B86}"/>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9ADB-4170-9875-9D15869CDFA3}"/>
              </c:ext>
            </c:extLst>
          </c:dPt>
          <c:dPt>
            <c:idx val="1"/>
            <c:bubble3D val="0"/>
            <c:spPr>
              <a:solidFill>
                <a:schemeClr val="accent5"/>
              </a:solidFill>
              <a:ln>
                <a:noFill/>
              </a:ln>
              <a:effectLst/>
            </c:spPr>
            <c:extLst>
              <c:ext xmlns:c16="http://schemas.microsoft.com/office/drawing/2014/chart" uri="{C3380CC4-5D6E-409C-BE32-E72D297353CC}">
                <c16:uniqueId val="{00000003-9ADB-4170-9875-9D15869CDFA3}"/>
              </c:ext>
            </c:extLst>
          </c:dPt>
          <c:dPt>
            <c:idx val="2"/>
            <c:bubble3D val="0"/>
            <c:spPr>
              <a:solidFill>
                <a:schemeClr val="accent4"/>
              </a:solidFill>
              <a:ln>
                <a:noFill/>
              </a:ln>
              <a:effectLst/>
            </c:spPr>
            <c:extLst>
              <c:ext xmlns:c16="http://schemas.microsoft.com/office/drawing/2014/chart" uri="{C3380CC4-5D6E-409C-BE32-E72D297353CC}">
                <c16:uniqueId val="{00000005-9ADB-4170-9875-9D15869CDFA3}"/>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9ADB-4170-9875-9D15869CDFA3}"/>
              </c:ext>
            </c:extLst>
          </c:dPt>
          <c:dPt>
            <c:idx val="4"/>
            <c:bubble3D val="0"/>
            <c:spPr>
              <a:solidFill>
                <a:srgbClr val="A99C3D"/>
              </a:solidFill>
              <a:ln>
                <a:noFill/>
              </a:ln>
              <a:effectLst/>
            </c:spPr>
            <c:extLst>
              <c:ext xmlns:c16="http://schemas.microsoft.com/office/drawing/2014/chart" uri="{C3380CC4-5D6E-409C-BE32-E72D297353CC}">
                <c16:uniqueId val="{00000009-9ADB-4170-9875-9D15869CDFA3}"/>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9ADB-4170-9875-9D15869CDFA3}"/>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9ADB-4170-9875-9D15869CDFA3}"/>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ADB-4170-9875-9D15869CDFA3}"/>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ADB-4170-9875-9D15869CDFA3}"/>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ADB-4170-9875-9D15869CDFA3}"/>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ADB-4170-9875-9D15869CDFA3}"/>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ADB-4170-9875-9D15869CDFA3}"/>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'F98'!$A$6:$A$10</c:f>
              <c:strCache>
                <c:ptCount val="5"/>
                <c:pt idx="0">
                  <c:v>Agricultura</c:v>
                </c:pt>
                <c:pt idx="1">
                  <c:v>Caza</c:v>
                </c:pt>
                <c:pt idx="2">
                  <c:v>Ganadería</c:v>
                </c:pt>
                <c:pt idx="3">
                  <c:v>Pesca</c:v>
                </c:pt>
                <c:pt idx="4">
                  <c:v>Silvicultura</c:v>
                </c:pt>
              </c:strCache>
            </c:strRef>
          </c:cat>
          <c:val>
            <c:numRef>
              <c:f>'F98'!$B$6:$B$10</c:f>
              <c:numCache>
                <c:formatCode>0.00%</c:formatCode>
                <c:ptCount val="5"/>
                <c:pt idx="0">
                  <c:v>0.78707080437624721</c:v>
                </c:pt>
                <c:pt idx="1">
                  <c:v>4.2145462051881925E-4</c:v>
                </c:pt>
                <c:pt idx="2">
                  <c:v>0.20594509048372669</c:v>
                </c:pt>
                <c:pt idx="3">
                  <c:v>2.2190875937521501E-3</c:v>
                </c:pt>
                <c:pt idx="4">
                  <c:v>4.3435629257551778E-3</c:v>
                </c:pt>
              </c:numCache>
            </c:numRef>
          </c:val>
          <c:extLst>
            <c:ext xmlns:c16="http://schemas.microsoft.com/office/drawing/2014/chart" uri="{C3380CC4-5D6E-409C-BE32-E72D297353CC}">
              <c16:uniqueId val="{0000000E-9ADB-4170-9875-9D15869CDFA3}"/>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7453-4183-A75D-23D396AB830A}"/>
              </c:ext>
            </c:extLst>
          </c:dPt>
          <c:dPt>
            <c:idx val="5"/>
            <c:invertIfNegative val="0"/>
            <c:bubble3D val="0"/>
            <c:extLst>
              <c:ext xmlns:c16="http://schemas.microsoft.com/office/drawing/2014/chart" uri="{C3380CC4-5D6E-409C-BE32-E72D297353CC}">
                <c16:uniqueId val="{00000001-7453-4183-A75D-23D396AB830A}"/>
              </c:ext>
            </c:extLst>
          </c:dPt>
          <c:dPt>
            <c:idx val="6"/>
            <c:invertIfNegative val="0"/>
            <c:bubble3D val="0"/>
            <c:extLst>
              <c:ext xmlns:c16="http://schemas.microsoft.com/office/drawing/2014/chart" uri="{C3380CC4-5D6E-409C-BE32-E72D297353CC}">
                <c16:uniqueId val="{00000002-7453-4183-A75D-23D396AB830A}"/>
              </c:ext>
            </c:extLst>
          </c:dPt>
          <c:dPt>
            <c:idx val="7"/>
            <c:invertIfNegative val="0"/>
            <c:bubble3D val="0"/>
            <c:extLst>
              <c:ext xmlns:c16="http://schemas.microsoft.com/office/drawing/2014/chart" uri="{C3380CC4-5D6E-409C-BE32-E72D297353CC}">
                <c16:uniqueId val="{00000003-7453-4183-A75D-23D396AB830A}"/>
              </c:ext>
            </c:extLst>
          </c:dPt>
          <c:dPt>
            <c:idx val="8"/>
            <c:invertIfNegative val="0"/>
            <c:bubble3D val="0"/>
            <c:extLst>
              <c:ext xmlns:c16="http://schemas.microsoft.com/office/drawing/2014/chart" uri="{C3380CC4-5D6E-409C-BE32-E72D297353CC}">
                <c16:uniqueId val="{00000004-7453-4183-A75D-23D396AB830A}"/>
              </c:ext>
            </c:extLst>
          </c:dPt>
          <c:dPt>
            <c:idx val="9"/>
            <c:invertIfNegative val="0"/>
            <c:bubble3D val="0"/>
            <c:spPr>
              <a:solidFill>
                <a:srgbClr val="7C878E"/>
              </a:solidFill>
              <a:ln>
                <a:noFill/>
              </a:ln>
              <a:effectLst/>
            </c:spPr>
            <c:extLst>
              <c:ext xmlns:c16="http://schemas.microsoft.com/office/drawing/2014/chart" uri="{C3380CC4-5D6E-409C-BE32-E72D297353CC}">
                <c16:uniqueId val="{00000006-7453-4183-A75D-23D396AB830A}"/>
              </c:ext>
            </c:extLst>
          </c:dPt>
          <c:dPt>
            <c:idx val="10"/>
            <c:invertIfNegative val="0"/>
            <c:bubble3D val="0"/>
            <c:spPr>
              <a:solidFill>
                <a:srgbClr val="FFC000"/>
              </a:solidFill>
              <a:ln>
                <a:noFill/>
              </a:ln>
              <a:effectLst/>
            </c:spPr>
            <c:extLst>
              <c:ext xmlns:c16="http://schemas.microsoft.com/office/drawing/2014/chart" uri="{C3380CC4-5D6E-409C-BE32-E72D297353CC}">
                <c16:uniqueId val="{00000008-7453-4183-A75D-23D396AB830A}"/>
              </c:ext>
            </c:extLst>
          </c:dPt>
          <c:dPt>
            <c:idx val="17"/>
            <c:invertIfNegative val="0"/>
            <c:bubble3D val="0"/>
            <c:extLst>
              <c:ext xmlns:c16="http://schemas.microsoft.com/office/drawing/2014/chart" uri="{C3380CC4-5D6E-409C-BE32-E72D297353CC}">
                <c16:uniqueId val="{00000009-7453-4183-A75D-23D396AB830A}"/>
              </c:ext>
            </c:extLst>
          </c:dPt>
          <c:dPt>
            <c:idx val="18"/>
            <c:invertIfNegative val="0"/>
            <c:bubble3D val="0"/>
            <c:extLst>
              <c:ext xmlns:c16="http://schemas.microsoft.com/office/drawing/2014/chart" uri="{C3380CC4-5D6E-409C-BE32-E72D297353CC}">
                <c16:uniqueId val="{0000000A-7453-4183-A75D-23D396AB830A}"/>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53-4183-A75D-23D396AB830A}"/>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53-4183-A75D-23D396AB830A}"/>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53-4183-A75D-23D396AB830A}"/>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53-4183-A75D-23D396AB830A}"/>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53-4183-A75D-23D396AB830A}"/>
                </c:ext>
              </c:extLst>
            </c:dLbl>
            <c:dLbl>
              <c:idx val="5"/>
              <c:layout>
                <c:manualLayout>
                  <c:x val="2.1898822124872376E-3"/>
                  <c:y val="1.5175096406790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53-4183-A75D-23D396AB830A}"/>
                </c:ext>
              </c:extLst>
            </c:dLbl>
            <c:dLbl>
              <c:idx val="6"/>
              <c:layout>
                <c:manualLayout>
                  <c:x val="2.1898822124871617E-3"/>
                  <c:y val="1.97500546067725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53-4183-A75D-23D396AB830A}"/>
                </c:ext>
              </c:extLst>
            </c:dLbl>
            <c:dLbl>
              <c:idx val="7"/>
              <c:layout>
                <c:manualLayout>
                  <c:x val="0"/>
                  <c:y val="8.59155865884649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53-4183-A75D-23D396AB830A}"/>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53-4183-A75D-23D396AB830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'F99'!$A$6:$A$16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45108</c:v>
                </c:pt>
              </c:numCache>
            </c:numRef>
          </c:cat>
          <c:val>
            <c:numRef>
              <c:f>'F99'!$B$6:$B$16</c:f>
              <c:numCache>
                <c:formatCode>#,##0</c:formatCode>
                <c:ptCount val="11"/>
                <c:pt idx="0">
                  <c:v>347298</c:v>
                </c:pt>
                <c:pt idx="1">
                  <c:v>363344</c:v>
                </c:pt>
                <c:pt idx="2">
                  <c:v>385457</c:v>
                </c:pt>
                <c:pt idx="3">
                  <c:v>407270</c:v>
                </c:pt>
                <c:pt idx="4">
                  <c:v>435724</c:v>
                </c:pt>
                <c:pt idx="5">
                  <c:v>452017</c:v>
                </c:pt>
                <c:pt idx="6">
                  <c:v>458198</c:v>
                </c:pt>
                <c:pt idx="7">
                  <c:v>452541</c:v>
                </c:pt>
                <c:pt idx="8">
                  <c:v>480660</c:v>
                </c:pt>
                <c:pt idx="9">
                  <c:v>508146</c:v>
                </c:pt>
                <c:pt idx="10">
                  <c:v>520186</c:v>
                </c:pt>
              </c:numCache>
            </c:numRef>
          </c:val>
          <c:extLst>
            <c:ext xmlns:c16="http://schemas.microsoft.com/office/drawing/2014/chart" uri="{C3380CC4-5D6E-409C-BE32-E72D297353CC}">
              <c16:uniqueId val="{0000000F-7453-4183-A75D-23D396AB830A}"/>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A08D-4E4B-B8EE-FEF313B49C5E}"/>
              </c:ext>
            </c:extLst>
          </c:dPt>
          <c:dPt>
            <c:idx val="1"/>
            <c:bubble3D val="0"/>
            <c:spPr>
              <a:solidFill>
                <a:srgbClr val="FFD581"/>
              </a:solidFill>
            </c:spPr>
            <c:extLst>
              <c:ext xmlns:c16="http://schemas.microsoft.com/office/drawing/2014/chart" uri="{C3380CC4-5D6E-409C-BE32-E72D297353CC}">
                <c16:uniqueId val="{00000003-A08D-4E4B-B8EE-FEF313B49C5E}"/>
              </c:ext>
            </c:extLst>
          </c:dPt>
          <c:dPt>
            <c:idx val="2"/>
            <c:bubble3D val="0"/>
            <c:spPr>
              <a:solidFill>
                <a:srgbClr val="DAA600"/>
              </a:solidFill>
            </c:spPr>
            <c:extLst>
              <c:ext xmlns:c16="http://schemas.microsoft.com/office/drawing/2014/chart" uri="{C3380CC4-5D6E-409C-BE32-E72D297353CC}">
                <c16:uniqueId val="{00000005-A08D-4E4B-B8EE-FEF313B49C5E}"/>
              </c:ext>
            </c:extLst>
          </c:dPt>
          <c:dPt>
            <c:idx val="3"/>
            <c:bubble3D val="0"/>
            <c:spPr>
              <a:solidFill>
                <a:srgbClr val="8A8032"/>
              </a:solidFill>
            </c:spPr>
            <c:extLst>
              <c:ext xmlns:c16="http://schemas.microsoft.com/office/drawing/2014/chart" uri="{C3380CC4-5D6E-409C-BE32-E72D297353CC}">
                <c16:uniqueId val="{00000007-A08D-4E4B-B8EE-FEF313B49C5E}"/>
              </c:ext>
            </c:extLst>
          </c:dPt>
          <c:dPt>
            <c:idx val="4"/>
            <c:bubble3D val="0"/>
            <c:spPr>
              <a:solidFill>
                <a:srgbClr val="ED7D31">
                  <a:lumMod val="50000"/>
                </a:srgbClr>
              </a:solidFill>
            </c:spPr>
            <c:extLst>
              <c:ext xmlns:c16="http://schemas.microsoft.com/office/drawing/2014/chart" uri="{C3380CC4-5D6E-409C-BE32-E72D297353CC}">
                <c16:uniqueId val="{00000009-A08D-4E4B-B8EE-FEF313B49C5E}"/>
              </c:ext>
            </c:extLst>
          </c:dPt>
          <c:dPt>
            <c:idx val="5"/>
            <c:bubble3D val="0"/>
            <c:spPr>
              <a:solidFill>
                <a:srgbClr val="9E6900"/>
              </a:solidFill>
            </c:spPr>
            <c:extLst>
              <c:ext xmlns:c16="http://schemas.microsoft.com/office/drawing/2014/chart" uri="{C3380CC4-5D6E-409C-BE32-E72D297353CC}">
                <c16:uniqueId val="{0000000B-A08D-4E4B-B8EE-FEF313B49C5E}"/>
              </c:ext>
            </c:extLst>
          </c:dPt>
          <c:dPt>
            <c:idx val="6"/>
            <c:bubble3D val="0"/>
            <c:spPr>
              <a:solidFill>
                <a:srgbClr val="663300"/>
              </a:solidFill>
            </c:spPr>
            <c:extLst>
              <c:ext xmlns:c16="http://schemas.microsoft.com/office/drawing/2014/chart" uri="{C3380CC4-5D6E-409C-BE32-E72D297353CC}">
                <c16:uniqueId val="{0000000D-A08D-4E4B-B8EE-FEF313B49C5E}"/>
              </c:ext>
            </c:extLst>
          </c:dPt>
          <c:dPt>
            <c:idx val="7"/>
            <c:bubble3D val="0"/>
            <c:spPr>
              <a:solidFill>
                <a:srgbClr val="FFC301"/>
              </a:solidFill>
            </c:spPr>
            <c:extLst>
              <c:ext xmlns:c16="http://schemas.microsoft.com/office/drawing/2014/chart" uri="{C3380CC4-5D6E-409C-BE32-E72D297353CC}">
                <c16:uniqueId val="{0000000F-A08D-4E4B-B8EE-FEF313B49C5E}"/>
              </c:ext>
            </c:extLst>
          </c:dPt>
          <c:dPt>
            <c:idx val="8"/>
            <c:bubble3D val="0"/>
            <c:spPr>
              <a:solidFill>
                <a:srgbClr val="F0975A"/>
              </a:solidFill>
            </c:spPr>
            <c:extLst>
              <c:ext xmlns:c16="http://schemas.microsoft.com/office/drawing/2014/chart" uri="{C3380CC4-5D6E-409C-BE32-E72D297353CC}">
                <c16:uniqueId val="{00000011-A08D-4E4B-B8EE-FEF313B49C5E}"/>
              </c:ext>
            </c:extLst>
          </c:dPt>
          <c:dPt>
            <c:idx val="9"/>
            <c:bubble3D val="0"/>
            <c:spPr>
              <a:solidFill>
                <a:srgbClr val="ED7D31">
                  <a:lumMod val="75000"/>
                </a:srgbClr>
              </a:solidFill>
            </c:spPr>
            <c:extLst>
              <c:ext xmlns:c16="http://schemas.microsoft.com/office/drawing/2014/chart" uri="{C3380CC4-5D6E-409C-BE32-E72D297353CC}">
                <c16:uniqueId val="{00000013-A08D-4E4B-B8EE-FEF313B49C5E}"/>
              </c:ext>
            </c:extLst>
          </c:dPt>
          <c:dLbls>
            <c:dLbl>
              <c:idx val="0"/>
              <c:layout>
                <c:manualLayout>
                  <c:x val="-7.4687664041994672E-2"/>
                  <c:y val="-5.521027131544362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08D-4E4B-B8EE-FEF313B49C5E}"/>
                </c:ext>
              </c:extLst>
            </c:dLbl>
            <c:dLbl>
              <c:idx val="1"/>
              <c:layout>
                <c:manualLayout>
                  <c:x val="-9.6274509803921573E-3"/>
                  <c:y val="-0.3407570339339858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A08D-4E4B-B8EE-FEF313B49C5E}"/>
                </c:ext>
              </c:extLst>
            </c:dLbl>
            <c:dLbl>
              <c:idx val="2"/>
              <c:layout>
                <c:manualLayout>
                  <c:x val="7.7217897795293713E-2"/>
                  <c:y val="-3.7029813124651173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9725490196078432"/>
                      <c:h val="0.22282844517543901"/>
                    </c:manualLayout>
                  </c15:layout>
                </c:ext>
                <c:ext xmlns:c16="http://schemas.microsoft.com/office/drawing/2014/chart" uri="{C3380CC4-5D6E-409C-BE32-E72D297353CC}">
                  <c16:uniqueId val="{00000005-A08D-4E4B-B8EE-FEF313B49C5E}"/>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08D-4E4B-B8EE-FEF313B49C5E}"/>
                </c:ext>
              </c:extLst>
            </c:dLbl>
            <c:dLbl>
              <c:idx val="4"/>
              <c:layout>
                <c:manualLayout>
                  <c:x val="8.9202562914929756E-2"/>
                  <c:y val="3.1614041939297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08D-4E4B-B8EE-FEF313B49C5E}"/>
                </c:ext>
              </c:extLst>
            </c:dLbl>
            <c:dLbl>
              <c:idx val="5"/>
              <c:layout>
                <c:manualLayout>
                  <c:x val="-2.4771853282004312E-2"/>
                  <c:y val="5.9033440666223146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298039215686275"/>
                      <c:h val="0.22031170577230805"/>
                    </c:manualLayout>
                  </c15:layout>
                </c:ext>
                <c:ext xmlns:c16="http://schemas.microsoft.com/office/drawing/2014/chart" uri="{C3380CC4-5D6E-409C-BE32-E72D297353CC}">
                  <c16:uniqueId val="{0000000B-A08D-4E4B-B8EE-FEF313B49C5E}"/>
                </c:ext>
              </c:extLst>
            </c:dLbl>
            <c:dLbl>
              <c:idx val="6"/>
              <c:layout>
                <c:manualLayout>
                  <c:x val="-2.3292342133703875E-2"/>
                  <c:y val="-3.8619424080408145E-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674509803921566"/>
                      <c:h val="0.14804014091578371"/>
                    </c:manualLayout>
                  </c15:layout>
                </c:ext>
                <c:ext xmlns:c16="http://schemas.microsoft.com/office/drawing/2014/chart" uri="{C3380CC4-5D6E-409C-BE32-E72D297353CC}">
                  <c16:uniqueId val="{0000000D-A08D-4E4B-B8EE-FEF313B49C5E}"/>
                </c:ext>
              </c:extLst>
            </c:dLbl>
            <c:dLbl>
              <c:idx val="7"/>
              <c:layout>
                <c:manualLayout>
                  <c:x val="7.71962328238382E-8"/>
                  <c:y val="-0.2066570212253372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2132221707580665"/>
                      <c:h val="0.17525131778837694"/>
                    </c:manualLayout>
                  </c15:layout>
                </c:ext>
                <c:ext xmlns:c16="http://schemas.microsoft.com/office/drawing/2014/chart" uri="{C3380CC4-5D6E-409C-BE32-E72D297353CC}">
                  <c16:uniqueId val="{0000000F-A08D-4E4B-B8EE-FEF313B49C5E}"/>
                </c:ext>
              </c:extLst>
            </c:dLbl>
            <c:dLbl>
              <c:idx val="8"/>
              <c:layout>
                <c:manualLayout>
                  <c:x val="0.18669823992589163"/>
                  <c:y val="-0.2406242465485412"/>
                </c:manualLayout>
              </c:layout>
              <c:spPr>
                <a:noFill/>
                <a:ln>
                  <a:noFill/>
                </a:ln>
                <a:effectLst/>
              </c:spPr>
              <c:txPr>
                <a:bodyPr wrap="square" lIns="38100" tIns="19050" rIns="38100" bIns="19050" anchor="ctr">
                  <a:noAutofit/>
                </a:bodyPr>
                <a:lstStyle/>
                <a:p>
                  <a:pPr>
                    <a:defRPr sz="1000"/>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0127667129844062"/>
                      <c:h val="0.2234902040183194"/>
                    </c:manualLayout>
                  </c15:layout>
                </c:ext>
                <c:ext xmlns:c16="http://schemas.microsoft.com/office/drawing/2014/chart" uri="{C3380CC4-5D6E-409C-BE32-E72D297353CC}">
                  <c16:uniqueId val="{00000011-A08D-4E4B-B8EE-FEF313B49C5E}"/>
                </c:ext>
              </c:extLst>
            </c:dLbl>
            <c:dLbl>
              <c:idx val="9"/>
              <c:layout>
                <c:manualLayout>
                  <c:x val="0.1838141114713602"/>
                  <c:y val="-6.87698880407828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A08D-4E4B-B8EE-FEF313B49C5E}"/>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'F100'!$A$5:$A$14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'F100'!$B$5:$B$14</c:f>
              <c:numCache>
                <c:formatCode>0.00%</c:formatCode>
                <c:ptCount val="10"/>
                <c:pt idx="0">
                  <c:v>0.20687023487752457</c:v>
                </c:pt>
                <c:pt idx="1">
                  <c:v>0.14830848965562318</c:v>
                </c:pt>
                <c:pt idx="2">
                  <c:v>0.10289588724033326</c:v>
                </c:pt>
                <c:pt idx="3">
                  <c:v>8.8181919544163045E-2</c:v>
                </c:pt>
                <c:pt idx="4">
                  <c:v>8.7324533916714409E-2</c:v>
                </c:pt>
                <c:pt idx="5">
                  <c:v>5.358852410483942E-2</c:v>
                </c:pt>
                <c:pt idx="6">
                  <c:v>5.3161753680414314E-2</c:v>
                </c:pt>
                <c:pt idx="7">
                  <c:v>4.6798645100021914E-2</c:v>
                </c:pt>
                <c:pt idx="8">
                  <c:v>4.0637387396046797E-2</c:v>
                </c:pt>
                <c:pt idx="9">
                  <c:v>0.17223262448431906</c:v>
                </c:pt>
              </c:numCache>
            </c:numRef>
          </c:val>
          <c:extLst>
            <c:ext xmlns:c16="http://schemas.microsoft.com/office/drawing/2014/chart" uri="{C3380CC4-5D6E-409C-BE32-E72D297353CC}">
              <c16:uniqueId val="{00000014-A08D-4E4B-B8EE-FEF313B49C5E}"/>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F329-42D7-892E-611B72C0FDF5}"/>
              </c:ext>
            </c:extLst>
          </c:dPt>
          <c:dPt>
            <c:idx val="5"/>
            <c:invertIfNegative val="0"/>
            <c:bubble3D val="0"/>
            <c:extLst>
              <c:ext xmlns:c16="http://schemas.microsoft.com/office/drawing/2014/chart" uri="{C3380CC4-5D6E-409C-BE32-E72D297353CC}">
                <c16:uniqueId val="{00000001-F329-42D7-892E-611B72C0FDF5}"/>
              </c:ext>
            </c:extLst>
          </c:dPt>
          <c:dPt>
            <c:idx val="6"/>
            <c:invertIfNegative val="0"/>
            <c:bubble3D val="0"/>
            <c:extLst>
              <c:ext xmlns:c16="http://schemas.microsoft.com/office/drawing/2014/chart" uri="{C3380CC4-5D6E-409C-BE32-E72D297353CC}">
                <c16:uniqueId val="{00000002-F329-42D7-892E-611B72C0FDF5}"/>
              </c:ext>
            </c:extLst>
          </c:dPt>
          <c:dPt>
            <c:idx val="7"/>
            <c:invertIfNegative val="0"/>
            <c:bubble3D val="0"/>
            <c:extLst>
              <c:ext xmlns:c16="http://schemas.microsoft.com/office/drawing/2014/chart" uri="{C3380CC4-5D6E-409C-BE32-E72D297353CC}">
                <c16:uniqueId val="{00000003-F329-42D7-892E-611B72C0FDF5}"/>
              </c:ext>
            </c:extLst>
          </c:dPt>
          <c:dPt>
            <c:idx val="8"/>
            <c:invertIfNegative val="0"/>
            <c:bubble3D val="0"/>
            <c:extLst>
              <c:ext xmlns:c16="http://schemas.microsoft.com/office/drawing/2014/chart" uri="{C3380CC4-5D6E-409C-BE32-E72D297353CC}">
                <c16:uniqueId val="{00000004-F329-42D7-892E-611B72C0FDF5}"/>
              </c:ext>
            </c:extLst>
          </c:dPt>
          <c:dPt>
            <c:idx val="9"/>
            <c:invertIfNegative val="0"/>
            <c:bubble3D val="0"/>
            <c:spPr>
              <a:solidFill>
                <a:srgbClr val="7C878E"/>
              </a:solidFill>
              <a:ln>
                <a:noFill/>
              </a:ln>
              <a:effectLst/>
            </c:spPr>
            <c:extLst>
              <c:ext xmlns:c16="http://schemas.microsoft.com/office/drawing/2014/chart" uri="{C3380CC4-5D6E-409C-BE32-E72D297353CC}">
                <c16:uniqueId val="{00000006-F329-42D7-892E-611B72C0FDF5}"/>
              </c:ext>
            </c:extLst>
          </c:dPt>
          <c:dPt>
            <c:idx val="10"/>
            <c:invertIfNegative val="0"/>
            <c:bubble3D val="0"/>
            <c:spPr>
              <a:solidFill>
                <a:srgbClr val="FFC000"/>
              </a:solidFill>
              <a:ln>
                <a:noFill/>
              </a:ln>
              <a:effectLst/>
            </c:spPr>
            <c:extLst>
              <c:ext xmlns:c16="http://schemas.microsoft.com/office/drawing/2014/chart" uri="{C3380CC4-5D6E-409C-BE32-E72D297353CC}">
                <c16:uniqueId val="{00000008-F329-42D7-892E-611B72C0FDF5}"/>
              </c:ext>
            </c:extLst>
          </c:dPt>
          <c:dPt>
            <c:idx val="17"/>
            <c:invertIfNegative val="0"/>
            <c:bubble3D val="0"/>
            <c:extLst>
              <c:ext xmlns:c16="http://schemas.microsoft.com/office/drawing/2014/chart" uri="{C3380CC4-5D6E-409C-BE32-E72D297353CC}">
                <c16:uniqueId val="{00000009-F329-42D7-892E-611B72C0FDF5}"/>
              </c:ext>
            </c:extLst>
          </c:dPt>
          <c:dPt>
            <c:idx val="18"/>
            <c:invertIfNegative val="0"/>
            <c:bubble3D val="0"/>
            <c:extLst>
              <c:ext xmlns:c16="http://schemas.microsoft.com/office/drawing/2014/chart" uri="{C3380CC4-5D6E-409C-BE32-E72D297353CC}">
                <c16:uniqueId val="{0000000A-F329-42D7-892E-611B72C0FDF5}"/>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9-42D7-892E-611B72C0FDF5}"/>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29-42D7-892E-611B72C0FDF5}"/>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29-42D7-892E-611B72C0FDF5}"/>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29-42D7-892E-611B72C0FDF5}"/>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29-42D7-892E-611B72C0FDF5}"/>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9-42D7-892E-611B72C0FDF5}"/>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9-42D7-892E-611B72C0FDF5}"/>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9-42D7-892E-611B72C0FDF5}"/>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9-42D7-892E-611B72C0FDF5}"/>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29-42D7-892E-611B72C0FDF5}"/>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'F101'!$A$6:$A$16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45108</c:v>
                </c:pt>
              </c:numCache>
            </c:numRef>
          </c:cat>
          <c:val>
            <c:numRef>
              <c:f>'F101'!$B$6:$B$16</c:f>
              <c:numCache>
                <c:formatCode>#,##0</c:formatCode>
                <c:ptCount val="11"/>
                <c:pt idx="0">
                  <c:v>282499</c:v>
                </c:pt>
                <c:pt idx="1">
                  <c:v>295797</c:v>
                </c:pt>
                <c:pt idx="2">
                  <c:v>312586</c:v>
                </c:pt>
                <c:pt idx="3">
                  <c:v>334254</c:v>
                </c:pt>
                <c:pt idx="4">
                  <c:v>343480</c:v>
                </c:pt>
                <c:pt idx="5">
                  <c:v>354114</c:v>
                </c:pt>
                <c:pt idx="6">
                  <c:v>363625</c:v>
                </c:pt>
                <c:pt idx="7">
                  <c:v>366999</c:v>
                </c:pt>
                <c:pt idx="8">
                  <c:v>388949</c:v>
                </c:pt>
                <c:pt idx="9">
                  <c:v>399607</c:v>
                </c:pt>
                <c:pt idx="10">
                  <c:v>411628</c:v>
                </c:pt>
              </c:numCache>
            </c:numRef>
          </c:val>
          <c:extLst>
            <c:ext xmlns:c16="http://schemas.microsoft.com/office/drawing/2014/chart" uri="{C3380CC4-5D6E-409C-BE32-E72D297353CC}">
              <c16:uniqueId val="{0000000F-F329-42D7-892E-611B72C0FDF5}"/>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4B57-433F-BBFD-29B2C6919C6D}"/>
              </c:ext>
            </c:extLst>
          </c:dPt>
          <c:dPt>
            <c:idx val="1"/>
            <c:bubble3D val="0"/>
            <c:spPr>
              <a:solidFill>
                <a:srgbClr val="FBD1AF"/>
              </a:solidFill>
              <a:ln>
                <a:noFill/>
              </a:ln>
            </c:spPr>
            <c:extLst>
              <c:ext xmlns:c16="http://schemas.microsoft.com/office/drawing/2014/chart" uri="{C3380CC4-5D6E-409C-BE32-E72D297353CC}">
                <c16:uniqueId val="{00000003-4B57-433F-BBFD-29B2C6919C6D}"/>
              </c:ext>
            </c:extLst>
          </c:dPt>
          <c:dPt>
            <c:idx val="2"/>
            <c:bubble3D val="0"/>
            <c:spPr>
              <a:solidFill>
                <a:srgbClr val="C89800"/>
              </a:solidFill>
              <a:ln>
                <a:noFill/>
              </a:ln>
            </c:spPr>
            <c:extLst>
              <c:ext xmlns:c16="http://schemas.microsoft.com/office/drawing/2014/chart" uri="{C3380CC4-5D6E-409C-BE32-E72D297353CC}">
                <c16:uniqueId val="{00000005-4B57-433F-BBFD-29B2C6919C6D}"/>
              </c:ext>
            </c:extLst>
          </c:dPt>
          <c:dPt>
            <c:idx val="3"/>
            <c:bubble3D val="0"/>
            <c:spPr>
              <a:solidFill>
                <a:srgbClr val="663300"/>
              </a:solidFill>
              <a:ln>
                <a:noFill/>
              </a:ln>
            </c:spPr>
            <c:extLst>
              <c:ext xmlns:c16="http://schemas.microsoft.com/office/drawing/2014/chart" uri="{C3380CC4-5D6E-409C-BE32-E72D297353CC}">
                <c16:uniqueId val="{00000007-4B57-433F-BBFD-29B2C6919C6D}"/>
              </c:ext>
            </c:extLst>
          </c:dPt>
          <c:dPt>
            <c:idx val="4"/>
            <c:bubble3D val="0"/>
            <c:spPr>
              <a:solidFill>
                <a:srgbClr val="8A5C00"/>
              </a:solidFill>
              <a:ln>
                <a:noFill/>
              </a:ln>
            </c:spPr>
            <c:extLst>
              <c:ext xmlns:c16="http://schemas.microsoft.com/office/drawing/2014/chart" uri="{C3380CC4-5D6E-409C-BE32-E72D297353CC}">
                <c16:uniqueId val="{00000009-4B57-433F-BBFD-29B2C6919C6D}"/>
              </c:ext>
            </c:extLst>
          </c:dPt>
          <c:dPt>
            <c:idx val="5"/>
            <c:bubble3D val="0"/>
            <c:spPr>
              <a:solidFill>
                <a:srgbClr val="ED7D31"/>
              </a:solidFill>
              <a:ln>
                <a:noFill/>
              </a:ln>
            </c:spPr>
            <c:extLst>
              <c:ext xmlns:c16="http://schemas.microsoft.com/office/drawing/2014/chart" uri="{C3380CC4-5D6E-409C-BE32-E72D297353CC}">
                <c16:uniqueId val="{0000000B-4B57-433F-BBFD-29B2C6919C6D}"/>
              </c:ext>
            </c:extLst>
          </c:dPt>
          <c:dPt>
            <c:idx val="6"/>
            <c:bubble3D val="0"/>
            <c:spPr>
              <a:solidFill>
                <a:srgbClr val="FBBB27"/>
              </a:solidFill>
              <a:ln>
                <a:noFill/>
              </a:ln>
            </c:spPr>
            <c:extLst>
              <c:ext xmlns:c16="http://schemas.microsoft.com/office/drawing/2014/chart" uri="{C3380CC4-5D6E-409C-BE32-E72D297353CC}">
                <c16:uniqueId val="{0000000D-4B57-433F-BBFD-29B2C6919C6D}"/>
              </c:ext>
            </c:extLst>
          </c:dPt>
          <c:dPt>
            <c:idx val="7"/>
            <c:bubble3D val="0"/>
            <c:spPr>
              <a:solidFill>
                <a:srgbClr val="FFD581"/>
              </a:solidFill>
              <a:ln>
                <a:noFill/>
              </a:ln>
            </c:spPr>
            <c:extLst>
              <c:ext xmlns:c16="http://schemas.microsoft.com/office/drawing/2014/chart" uri="{C3380CC4-5D6E-409C-BE32-E72D297353CC}">
                <c16:uniqueId val="{0000000F-4B57-433F-BBFD-29B2C6919C6D}"/>
              </c:ext>
            </c:extLst>
          </c:dPt>
          <c:dPt>
            <c:idx val="8"/>
            <c:bubble3D val="0"/>
            <c:spPr>
              <a:solidFill>
                <a:srgbClr val="7C878E"/>
              </a:solidFill>
              <a:ln>
                <a:noFill/>
              </a:ln>
            </c:spPr>
            <c:extLst>
              <c:ext xmlns:c16="http://schemas.microsoft.com/office/drawing/2014/chart" uri="{C3380CC4-5D6E-409C-BE32-E72D297353CC}">
                <c16:uniqueId val="{00000011-4B57-433F-BBFD-29B2C6919C6D}"/>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B57-433F-BBFD-29B2C6919C6D}"/>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B57-433F-BBFD-29B2C6919C6D}"/>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B57-433F-BBFD-29B2C6919C6D}"/>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B57-433F-BBFD-29B2C6919C6D}"/>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B57-433F-BBFD-29B2C6919C6D}"/>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B57-433F-BBFD-29B2C6919C6D}"/>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4B57-433F-BBFD-29B2C6919C6D}"/>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4B57-433F-BBFD-29B2C6919C6D}"/>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4B57-433F-BBFD-29B2C6919C6D}"/>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'F102'!$A$6:$A$14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'F102'!$B$6:$B$14</c:f>
              <c:numCache>
                <c:formatCode>0.00%</c:formatCode>
                <c:ptCount val="9"/>
                <c:pt idx="0">
                  <c:v>0.20088283595868114</c:v>
                </c:pt>
                <c:pt idx="1">
                  <c:v>0.17588453652326858</c:v>
                </c:pt>
                <c:pt idx="2">
                  <c:v>0.15315284674511939</c:v>
                </c:pt>
                <c:pt idx="3">
                  <c:v>0.1241582205292157</c:v>
                </c:pt>
                <c:pt idx="4">
                  <c:v>0.11747257232258253</c:v>
                </c:pt>
                <c:pt idx="5">
                  <c:v>8.9568736820624453E-2</c:v>
                </c:pt>
                <c:pt idx="6">
                  <c:v>5.54141117708222E-2</c:v>
                </c:pt>
                <c:pt idx="7">
                  <c:v>4.9700214757013611E-2</c:v>
                </c:pt>
                <c:pt idx="8">
                  <c:v>3.3765924572672412E-2</c:v>
                </c:pt>
              </c:numCache>
            </c:numRef>
          </c:val>
          <c:extLst>
            <c:ext xmlns:c16="http://schemas.microsoft.com/office/drawing/2014/chart" uri="{C3380CC4-5D6E-409C-BE32-E72D297353CC}">
              <c16:uniqueId val="{00000012-4B57-433F-BBFD-29B2C6919C6D}"/>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470-4E1D-8264-15F3993EBB89}"/>
              </c:ext>
            </c:extLst>
          </c:dPt>
          <c:dPt>
            <c:idx val="5"/>
            <c:invertIfNegative val="0"/>
            <c:bubble3D val="0"/>
            <c:extLst>
              <c:ext xmlns:c16="http://schemas.microsoft.com/office/drawing/2014/chart" uri="{C3380CC4-5D6E-409C-BE32-E72D297353CC}">
                <c16:uniqueId val="{00000001-D470-4E1D-8264-15F3993EBB89}"/>
              </c:ext>
            </c:extLst>
          </c:dPt>
          <c:dPt>
            <c:idx val="6"/>
            <c:invertIfNegative val="0"/>
            <c:bubble3D val="0"/>
            <c:extLst>
              <c:ext xmlns:c16="http://schemas.microsoft.com/office/drawing/2014/chart" uri="{C3380CC4-5D6E-409C-BE32-E72D297353CC}">
                <c16:uniqueId val="{00000002-D470-4E1D-8264-15F3993EBB89}"/>
              </c:ext>
            </c:extLst>
          </c:dPt>
          <c:dPt>
            <c:idx val="7"/>
            <c:invertIfNegative val="0"/>
            <c:bubble3D val="0"/>
            <c:extLst>
              <c:ext xmlns:c16="http://schemas.microsoft.com/office/drawing/2014/chart" uri="{C3380CC4-5D6E-409C-BE32-E72D297353CC}">
                <c16:uniqueId val="{00000003-D470-4E1D-8264-15F3993EBB89}"/>
              </c:ext>
            </c:extLst>
          </c:dPt>
          <c:dPt>
            <c:idx val="8"/>
            <c:invertIfNegative val="0"/>
            <c:bubble3D val="0"/>
            <c:extLst>
              <c:ext xmlns:c16="http://schemas.microsoft.com/office/drawing/2014/chart" uri="{C3380CC4-5D6E-409C-BE32-E72D297353CC}">
                <c16:uniqueId val="{00000004-D470-4E1D-8264-15F3993EBB89}"/>
              </c:ext>
            </c:extLst>
          </c:dPt>
          <c:dPt>
            <c:idx val="9"/>
            <c:invertIfNegative val="0"/>
            <c:bubble3D val="0"/>
            <c:spPr>
              <a:solidFill>
                <a:srgbClr val="7C878E"/>
              </a:solidFill>
              <a:ln>
                <a:noFill/>
              </a:ln>
              <a:effectLst/>
            </c:spPr>
            <c:extLst>
              <c:ext xmlns:c16="http://schemas.microsoft.com/office/drawing/2014/chart" uri="{C3380CC4-5D6E-409C-BE32-E72D297353CC}">
                <c16:uniqueId val="{00000006-D470-4E1D-8264-15F3993EBB89}"/>
              </c:ext>
            </c:extLst>
          </c:dPt>
          <c:dPt>
            <c:idx val="10"/>
            <c:invertIfNegative val="0"/>
            <c:bubble3D val="0"/>
            <c:spPr>
              <a:solidFill>
                <a:srgbClr val="FFC000"/>
              </a:solidFill>
              <a:ln>
                <a:noFill/>
              </a:ln>
              <a:effectLst/>
            </c:spPr>
            <c:extLst>
              <c:ext xmlns:c16="http://schemas.microsoft.com/office/drawing/2014/chart" uri="{C3380CC4-5D6E-409C-BE32-E72D297353CC}">
                <c16:uniqueId val="{00000008-D470-4E1D-8264-15F3993EBB89}"/>
              </c:ext>
            </c:extLst>
          </c:dPt>
          <c:dPt>
            <c:idx val="17"/>
            <c:invertIfNegative val="0"/>
            <c:bubble3D val="0"/>
            <c:extLst>
              <c:ext xmlns:c16="http://schemas.microsoft.com/office/drawing/2014/chart" uri="{C3380CC4-5D6E-409C-BE32-E72D297353CC}">
                <c16:uniqueId val="{00000009-D470-4E1D-8264-15F3993EBB89}"/>
              </c:ext>
            </c:extLst>
          </c:dPt>
          <c:dPt>
            <c:idx val="18"/>
            <c:invertIfNegative val="0"/>
            <c:bubble3D val="0"/>
            <c:extLst>
              <c:ext xmlns:c16="http://schemas.microsoft.com/office/drawing/2014/chart" uri="{C3380CC4-5D6E-409C-BE32-E72D297353CC}">
                <c16:uniqueId val="{0000000A-D470-4E1D-8264-15F3993EBB89}"/>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70-4E1D-8264-15F3993EBB89}"/>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70-4E1D-8264-15F3993EBB89}"/>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70-4E1D-8264-15F3993EBB89}"/>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70-4E1D-8264-15F3993EBB89}"/>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70-4E1D-8264-15F3993EBB89}"/>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70-4E1D-8264-15F3993EBB89}"/>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70-4E1D-8264-15F3993EBB89}"/>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70-4E1D-8264-15F3993EBB89}"/>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70-4E1D-8264-15F3993EBB89}"/>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'F103'!$A$6:$A$16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45108</c:v>
                </c:pt>
              </c:numCache>
            </c:numRef>
          </c:cat>
          <c:val>
            <c:numRef>
              <c:f>'F103'!$B$6:$B$16</c:f>
              <c:numCache>
                <c:formatCode>#,##0</c:formatCode>
                <c:ptCount val="11"/>
                <c:pt idx="0">
                  <c:v>523456</c:v>
                </c:pt>
                <c:pt idx="1">
                  <c:v>540644</c:v>
                </c:pt>
                <c:pt idx="2">
                  <c:v>551836</c:v>
                </c:pt>
                <c:pt idx="3">
                  <c:v>575641</c:v>
                </c:pt>
                <c:pt idx="4">
                  <c:v>605107</c:v>
                </c:pt>
                <c:pt idx="5">
                  <c:v>614655</c:v>
                </c:pt>
                <c:pt idx="6">
                  <c:v>640252</c:v>
                </c:pt>
                <c:pt idx="7">
                  <c:v>614772</c:v>
                </c:pt>
                <c:pt idx="8">
                  <c:v>620320</c:v>
                </c:pt>
                <c:pt idx="9">
                  <c:v>644397</c:v>
                </c:pt>
                <c:pt idx="10">
                  <c:v>660673</c:v>
                </c:pt>
              </c:numCache>
            </c:numRef>
          </c:val>
          <c:extLst>
            <c:ext xmlns:c16="http://schemas.microsoft.com/office/drawing/2014/chart" uri="{C3380CC4-5D6E-409C-BE32-E72D297353CC}">
              <c16:uniqueId val="{0000000F-D470-4E1D-8264-15F3993EBB89}"/>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27FF-476A-AE08-7E1055F8DAEB}"/>
              </c:ext>
            </c:extLst>
          </c:dPt>
          <c:dPt>
            <c:idx val="1"/>
            <c:invertIfNegative val="0"/>
            <c:bubble3D val="0"/>
            <c:extLst>
              <c:ext xmlns:c16="http://schemas.microsoft.com/office/drawing/2014/chart" uri="{C3380CC4-5D6E-409C-BE32-E72D297353CC}">
                <c16:uniqueId val="{00000001-27FF-476A-AE08-7E1055F8DAEB}"/>
              </c:ext>
            </c:extLst>
          </c:dPt>
          <c:dPt>
            <c:idx val="2"/>
            <c:invertIfNegative val="0"/>
            <c:bubble3D val="0"/>
            <c:extLst>
              <c:ext xmlns:c16="http://schemas.microsoft.com/office/drawing/2014/chart" uri="{C3380CC4-5D6E-409C-BE32-E72D297353CC}">
                <c16:uniqueId val="{00000002-27FF-476A-AE08-7E1055F8DAEB}"/>
              </c:ext>
            </c:extLst>
          </c:dPt>
          <c:dPt>
            <c:idx val="3"/>
            <c:invertIfNegative val="0"/>
            <c:bubble3D val="0"/>
            <c:spPr>
              <a:solidFill>
                <a:srgbClr val="FFC000"/>
              </a:solidFill>
              <a:ln>
                <a:noFill/>
              </a:ln>
              <a:effectLst/>
            </c:spPr>
            <c:extLst>
              <c:ext xmlns:c16="http://schemas.microsoft.com/office/drawing/2014/chart" uri="{C3380CC4-5D6E-409C-BE32-E72D297353CC}">
                <c16:uniqueId val="{00000004-27FF-476A-AE08-7E1055F8DAEB}"/>
              </c:ext>
            </c:extLst>
          </c:dPt>
          <c:dPt>
            <c:idx val="4"/>
            <c:invertIfNegative val="0"/>
            <c:bubble3D val="0"/>
            <c:extLst>
              <c:ext xmlns:c16="http://schemas.microsoft.com/office/drawing/2014/chart" uri="{C3380CC4-5D6E-409C-BE32-E72D297353CC}">
                <c16:uniqueId val="{00000005-27FF-476A-AE08-7E1055F8DAEB}"/>
              </c:ext>
            </c:extLst>
          </c:dPt>
          <c:dPt>
            <c:idx val="5"/>
            <c:invertIfNegative val="0"/>
            <c:bubble3D val="0"/>
            <c:extLst>
              <c:ext xmlns:c16="http://schemas.microsoft.com/office/drawing/2014/chart" uri="{C3380CC4-5D6E-409C-BE32-E72D297353CC}">
                <c16:uniqueId val="{00000006-27FF-476A-AE08-7E1055F8DAEB}"/>
              </c:ext>
            </c:extLst>
          </c:dPt>
          <c:dPt>
            <c:idx val="6"/>
            <c:invertIfNegative val="0"/>
            <c:bubble3D val="0"/>
            <c:extLst>
              <c:ext xmlns:c16="http://schemas.microsoft.com/office/drawing/2014/chart" uri="{C3380CC4-5D6E-409C-BE32-E72D297353CC}">
                <c16:uniqueId val="{00000007-27FF-476A-AE08-7E1055F8DAEB}"/>
              </c:ext>
            </c:extLst>
          </c:dPt>
          <c:dPt>
            <c:idx val="7"/>
            <c:invertIfNegative val="0"/>
            <c:bubble3D val="0"/>
            <c:extLst>
              <c:ext xmlns:c16="http://schemas.microsoft.com/office/drawing/2014/chart" uri="{C3380CC4-5D6E-409C-BE32-E72D297353CC}">
                <c16:uniqueId val="{00000008-27FF-476A-AE08-7E1055F8DAEB}"/>
              </c:ext>
            </c:extLst>
          </c:dPt>
          <c:dPt>
            <c:idx val="8"/>
            <c:invertIfNegative val="0"/>
            <c:bubble3D val="0"/>
            <c:extLst>
              <c:ext xmlns:c16="http://schemas.microsoft.com/office/drawing/2014/chart" uri="{C3380CC4-5D6E-409C-BE32-E72D297353CC}">
                <c16:uniqueId val="{00000009-27FF-476A-AE08-7E1055F8DAEB}"/>
              </c:ext>
            </c:extLst>
          </c:dPt>
          <c:dPt>
            <c:idx val="9"/>
            <c:invertIfNegative val="0"/>
            <c:bubble3D val="0"/>
            <c:extLst>
              <c:ext xmlns:c16="http://schemas.microsoft.com/office/drawing/2014/chart" uri="{C3380CC4-5D6E-409C-BE32-E72D297353CC}">
                <c16:uniqueId val="{0000000A-27FF-476A-AE08-7E1055F8DAEB}"/>
              </c:ext>
            </c:extLst>
          </c:dPt>
          <c:dPt>
            <c:idx val="10"/>
            <c:invertIfNegative val="0"/>
            <c:bubble3D val="0"/>
            <c:extLst>
              <c:ext xmlns:c16="http://schemas.microsoft.com/office/drawing/2014/chart" uri="{C3380CC4-5D6E-409C-BE32-E72D297353CC}">
                <c16:uniqueId val="{0000000B-27FF-476A-AE08-7E1055F8DAEB}"/>
              </c:ext>
            </c:extLst>
          </c:dPt>
          <c:dPt>
            <c:idx val="11"/>
            <c:invertIfNegative val="0"/>
            <c:bubble3D val="0"/>
            <c:extLst>
              <c:ext xmlns:c16="http://schemas.microsoft.com/office/drawing/2014/chart" uri="{C3380CC4-5D6E-409C-BE32-E72D297353CC}">
                <c16:uniqueId val="{0000000C-27FF-476A-AE08-7E1055F8DAEB}"/>
              </c:ext>
            </c:extLst>
          </c:dPt>
          <c:dPt>
            <c:idx val="12"/>
            <c:invertIfNegative val="0"/>
            <c:bubble3D val="0"/>
            <c:extLst>
              <c:ext xmlns:c16="http://schemas.microsoft.com/office/drawing/2014/chart" uri="{C3380CC4-5D6E-409C-BE32-E72D297353CC}">
                <c16:uniqueId val="{0000000D-27FF-476A-AE08-7E1055F8DAEB}"/>
              </c:ext>
            </c:extLst>
          </c:dPt>
          <c:dPt>
            <c:idx val="13"/>
            <c:invertIfNegative val="0"/>
            <c:bubble3D val="0"/>
            <c:extLst>
              <c:ext xmlns:c16="http://schemas.microsoft.com/office/drawing/2014/chart" uri="{C3380CC4-5D6E-409C-BE32-E72D297353CC}">
                <c16:uniqueId val="{0000000E-27FF-476A-AE08-7E1055F8DAEB}"/>
              </c:ext>
            </c:extLst>
          </c:dPt>
          <c:dPt>
            <c:idx val="14"/>
            <c:invertIfNegative val="0"/>
            <c:bubble3D val="0"/>
            <c:extLst>
              <c:ext xmlns:c16="http://schemas.microsoft.com/office/drawing/2014/chart" uri="{C3380CC4-5D6E-409C-BE32-E72D297353CC}">
                <c16:uniqueId val="{0000000F-27FF-476A-AE08-7E1055F8DAEB}"/>
              </c:ext>
            </c:extLst>
          </c:dPt>
          <c:dPt>
            <c:idx val="15"/>
            <c:invertIfNegative val="0"/>
            <c:bubble3D val="0"/>
            <c:extLst>
              <c:ext xmlns:c16="http://schemas.microsoft.com/office/drawing/2014/chart" uri="{C3380CC4-5D6E-409C-BE32-E72D297353CC}">
                <c16:uniqueId val="{00000010-27FF-476A-AE08-7E1055F8DAEB}"/>
              </c:ext>
            </c:extLst>
          </c:dPt>
          <c:dPt>
            <c:idx val="16"/>
            <c:invertIfNegative val="0"/>
            <c:bubble3D val="0"/>
            <c:extLst>
              <c:ext xmlns:c16="http://schemas.microsoft.com/office/drawing/2014/chart" uri="{C3380CC4-5D6E-409C-BE32-E72D297353CC}">
                <c16:uniqueId val="{00000011-27FF-476A-AE08-7E1055F8DAEB}"/>
              </c:ext>
            </c:extLst>
          </c:dPt>
          <c:dPt>
            <c:idx val="17"/>
            <c:invertIfNegative val="0"/>
            <c:bubble3D val="0"/>
            <c:extLst>
              <c:ext xmlns:c16="http://schemas.microsoft.com/office/drawing/2014/chart" uri="{C3380CC4-5D6E-409C-BE32-E72D297353CC}">
                <c16:uniqueId val="{00000012-27FF-476A-AE08-7E1055F8DAEB}"/>
              </c:ext>
            </c:extLst>
          </c:dPt>
          <c:dPt>
            <c:idx val="19"/>
            <c:invertIfNegative val="0"/>
            <c:bubble3D val="0"/>
            <c:spPr>
              <a:solidFill>
                <a:srgbClr val="F79646">
                  <a:lumMod val="75000"/>
                </a:srgbClr>
              </a:solidFill>
              <a:ln>
                <a:noFill/>
              </a:ln>
              <a:effectLst/>
            </c:spPr>
            <c:extLst>
              <c:ext xmlns:c16="http://schemas.microsoft.com/office/drawing/2014/chart" uri="{C3380CC4-5D6E-409C-BE32-E72D297353CC}">
                <c16:uniqueId val="{00000014-27FF-476A-AE08-7E1055F8DAEB}"/>
              </c:ext>
            </c:extLst>
          </c:dPt>
          <c:dPt>
            <c:idx val="21"/>
            <c:invertIfNegative val="0"/>
            <c:bubble3D val="0"/>
            <c:extLst>
              <c:ext xmlns:c16="http://schemas.microsoft.com/office/drawing/2014/chart" uri="{C3380CC4-5D6E-409C-BE32-E72D297353CC}">
                <c16:uniqueId val="{00000015-27FF-476A-AE08-7E1055F8DAEB}"/>
              </c:ext>
            </c:extLst>
          </c:dPt>
          <c:dPt>
            <c:idx val="31"/>
            <c:invertIfNegative val="0"/>
            <c:bubble3D val="0"/>
            <c:extLst>
              <c:ext xmlns:c16="http://schemas.microsoft.com/office/drawing/2014/chart" uri="{C3380CC4-5D6E-409C-BE32-E72D297353CC}">
                <c16:uniqueId val="{00000016-27FF-476A-AE08-7E1055F8DAEB}"/>
              </c:ext>
            </c:extLst>
          </c:dPt>
          <c:dLbls>
            <c:dLbl>
              <c:idx val="0"/>
              <c:layout>
                <c:manualLayout>
                  <c:x val="-6.6889632107023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FF-476A-AE08-7E1055F8DAEB}"/>
                </c:ext>
              </c:extLst>
            </c:dLbl>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'F13'!$A$44:$A$76</c:f>
              <c:strCache>
                <c:ptCount val="33"/>
                <c:pt idx="0">
                  <c:v>Sinaloa</c:v>
                </c:pt>
                <c:pt idx="1">
                  <c:v>Tabasco</c:v>
                </c:pt>
                <c:pt idx="2">
                  <c:v>Chihuahua</c:v>
                </c:pt>
                <c:pt idx="3">
                  <c:v>Jalisco</c:v>
                </c:pt>
                <c:pt idx="4">
                  <c:v>Tamaulipas</c:v>
                </c:pt>
                <c:pt idx="5">
                  <c:v>Sonora</c:v>
                </c:pt>
                <c:pt idx="6">
                  <c:v>Nuevo León</c:v>
                </c:pt>
                <c:pt idx="7">
                  <c:v>Quintana Roo</c:v>
                </c:pt>
                <c:pt idx="8">
                  <c:v>Michoacán</c:v>
                </c:pt>
                <c:pt idx="9">
                  <c:v>Coahuila</c:v>
                </c:pt>
                <c:pt idx="10">
                  <c:v>Nayarit</c:v>
                </c:pt>
                <c:pt idx="11">
                  <c:v>Baja California</c:v>
                </c:pt>
                <c:pt idx="12">
                  <c:v>Durango</c:v>
                </c:pt>
                <c:pt idx="13">
                  <c:v>Querétaro</c:v>
                </c:pt>
                <c:pt idx="14">
                  <c:v>Zacatecas</c:v>
                </c:pt>
                <c:pt idx="15">
                  <c:v>San Luis Potosí</c:v>
                </c:pt>
                <c:pt idx="16">
                  <c:v>Morelos</c:v>
                </c:pt>
                <c:pt idx="17">
                  <c:v>Guerrero</c:v>
                </c:pt>
                <c:pt idx="18">
                  <c:v>Guanajuato</c:v>
                </c:pt>
                <c:pt idx="19">
                  <c:v>Nacional</c:v>
                </c:pt>
                <c:pt idx="20">
                  <c:v>Oaxaca</c:v>
                </c:pt>
                <c:pt idx="21">
                  <c:v>Tlaxcala</c:v>
                </c:pt>
                <c:pt idx="22">
                  <c:v>Hidalgo</c:v>
                </c:pt>
                <c:pt idx="23">
                  <c:v>Ciudad de México</c:v>
                </c:pt>
                <c:pt idx="24">
                  <c:v>Campeche</c:v>
                </c:pt>
                <c:pt idx="25">
                  <c:v>Yucatán</c:v>
                </c:pt>
                <c:pt idx="26">
                  <c:v>Colima</c:v>
                </c:pt>
                <c:pt idx="27">
                  <c:v>Aguascalientes</c:v>
                </c:pt>
                <c:pt idx="28">
                  <c:v>Veracruz</c:v>
                </c:pt>
                <c:pt idx="29">
                  <c:v>Baja California Sur</c:v>
                </c:pt>
                <c:pt idx="30">
                  <c:v>Puebla</c:v>
                </c:pt>
                <c:pt idx="31">
                  <c:v>Estado de México</c:v>
                </c:pt>
                <c:pt idx="32">
                  <c:v>Chiapas</c:v>
                </c:pt>
              </c:strCache>
            </c:strRef>
          </c:cat>
          <c:val>
            <c:numRef>
              <c:f>'F13'!$B$44:$B$76</c:f>
              <c:numCache>
                <c:formatCode>General</c:formatCode>
                <c:ptCount val="33"/>
                <c:pt idx="0">
                  <c:v>-6.2439368108730187E-2</c:v>
                </c:pt>
                <c:pt idx="1">
                  <c:v>-3.1498366209699036E-2</c:v>
                </c:pt>
                <c:pt idx="2">
                  <c:v>-2.4233385975722221E-2</c:v>
                </c:pt>
                <c:pt idx="3">
                  <c:v>-1.7653270823462575E-2</c:v>
                </c:pt>
                <c:pt idx="4">
                  <c:v>-1.4267345078323945E-2</c:v>
                </c:pt>
                <c:pt idx="5">
                  <c:v>-1.1363229790552931E-2</c:v>
                </c:pt>
                <c:pt idx="6">
                  <c:v>-8.4467363947944296E-3</c:v>
                </c:pt>
                <c:pt idx="7">
                  <c:v>7.7626900122689246E-3</c:v>
                </c:pt>
                <c:pt idx="8">
                  <c:v>1.3154809708054271E-2</c:v>
                </c:pt>
                <c:pt idx="9">
                  <c:v>1.4457636302426025E-2</c:v>
                </c:pt>
                <c:pt idx="10">
                  <c:v>1.6557672704461623E-2</c:v>
                </c:pt>
                <c:pt idx="11">
                  <c:v>2.9660536457385422E-2</c:v>
                </c:pt>
                <c:pt idx="12">
                  <c:v>3.5246662213974211E-2</c:v>
                </c:pt>
                <c:pt idx="13">
                  <c:v>4.3022220278219114E-2</c:v>
                </c:pt>
                <c:pt idx="14">
                  <c:v>5.7756738849715106E-2</c:v>
                </c:pt>
                <c:pt idx="15">
                  <c:v>5.7894112880938486E-2</c:v>
                </c:pt>
                <c:pt idx="16">
                  <c:v>6.9423597254217428E-2</c:v>
                </c:pt>
                <c:pt idx="17">
                  <c:v>7.0140753122867716E-2</c:v>
                </c:pt>
                <c:pt idx="18">
                  <c:v>7.2788597687106771E-2</c:v>
                </c:pt>
                <c:pt idx="19">
                  <c:v>8.498231104178533E-2</c:v>
                </c:pt>
                <c:pt idx="20">
                  <c:v>8.9132572801105869E-2</c:v>
                </c:pt>
                <c:pt idx="21">
                  <c:v>9.0135636170060485E-2</c:v>
                </c:pt>
                <c:pt idx="22">
                  <c:v>9.5315174342085252E-2</c:v>
                </c:pt>
                <c:pt idx="23">
                  <c:v>9.8460737807483767E-2</c:v>
                </c:pt>
                <c:pt idx="24">
                  <c:v>0.11078584706573413</c:v>
                </c:pt>
                <c:pt idx="25">
                  <c:v>0.11785439781718532</c:v>
                </c:pt>
                <c:pt idx="26">
                  <c:v>0.12760462749955748</c:v>
                </c:pt>
                <c:pt idx="27">
                  <c:v>0.13098769497424234</c:v>
                </c:pt>
                <c:pt idx="28">
                  <c:v>0.13475099821903869</c:v>
                </c:pt>
                <c:pt idx="29">
                  <c:v>0.15589288204937479</c:v>
                </c:pt>
                <c:pt idx="30">
                  <c:v>0.17358936450600337</c:v>
                </c:pt>
                <c:pt idx="31">
                  <c:v>0.29063480789793794</c:v>
                </c:pt>
                <c:pt idx="32">
                  <c:v>0.43783821318493399</c:v>
                </c:pt>
              </c:numCache>
            </c:numRef>
          </c:val>
          <c:extLst>
            <c:ext xmlns:c16="http://schemas.microsoft.com/office/drawing/2014/chart" uri="{C3380CC4-5D6E-409C-BE32-E72D297353CC}">
              <c16:uniqueId val="{00000017-27FF-476A-AE08-7E1055F8DAEB}"/>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8EB8-47F9-AA58-3AF4DA814F10}"/>
              </c:ext>
            </c:extLst>
          </c:dPt>
          <c:dPt>
            <c:idx val="1"/>
            <c:bubble3D val="0"/>
            <c:spPr>
              <a:solidFill>
                <a:srgbClr val="FBBB27"/>
              </a:solidFill>
            </c:spPr>
            <c:extLst>
              <c:ext xmlns:c16="http://schemas.microsoft.com/office/drawing/2014/chart" uri="{C3380CC4-5D6E-409C-BE32-E72D297353CC}">
                <c16:uniqueId val="{00000003-8EB8-47F9-AA58-3AF4DA814F10}"/>
              </c:ext>
            </c:extLst>
          </c:dPt>
          <c:dPt>
            <c:idx val="2"/>
            <c:bubble3D val="0"/>
            <c:spPr>
              <a:solidFill>
                <a:srgbClr val="FAD496"/>
              </a:solidFill>
            </c:spPr>
            <c:extLst>
              <c:ext xmlns:c16="http://schemas.microsoft.com/office/drawing/2014/chart" uri="{C3380CC4-5D6E-409C-BE32-E72D297353CC}">
                <c16:uniqueId val="{00000005-8EB8-47F9-AA58-3AF4DA814F10}"/>
              </c:ext>
            </c:extLst>
          </c:dPt>
          <c:dPt>
            <c:idx val="3"/>
            <c:bubble3D val="0"/>
            <c:spPr>
              <a:solidFill>
                <a:srgbClr val="663300"/>
              </a:solidFill>
            </c:spPr>
            <c:extLst>
              <c:ext xmlns:c16="http://schemas.microsoft.com/office/drawing/2014/chart" uri="{C3380CC4-5D6E-409C-BE32-E72D297353CC}">
                <c16:uniqueId val="{00000007-8EB8-47F9-AA58-3AF4DA814F10}"/>
              </c:ext>
            </c:extLst>
          </c:dPt>
          <c:dPt>
            <c:idx val="4"/>
            <c:bubble3D val="0"/>
            <c:spPr>
              <a:solidFill>
                <a:srgbClr val="95682B"/>
              </a:solidFill>
            </c:spPr>
            <c:extLst>
              <c:ext xmlns:c16="http://schemas.microsoft.com/office/drawing/2014/chart" uri="{C3380CC4-5D6E-409C-BE32-E72D297353CC}">
                <c16:uniqueId val="{00000009-8EB8-47F9-AA58-3AF4DA814F10}"/>
              </c:ext>
            </c:extLst>
          </c:dPt>
          <c:dPt>
            <c:idx val="5"/>
            <c:bubble3D val="0"/>
            <c:spPr>
              <a:solidFill>
                <a:srgbClr val="B5B367"/>
              </a:solidFill>
            </c:spPr>
            <c:extLst>
              <c:ext xmlns:c16="http://schemas.microsoft.com/office/drawing/2014/chart" uri="{C3380CC4-5D6E-409C-BE32-E72D297353CC}">
                <c16:uniqueId val="{0000000B-8EB8-47F9-AA58-3AF4DA814F10}"/>
              </c:ext>
            </c:extLst>
          </c:dPt>
          <c:dPt>
            <c:idx val="6"/>
            <c:bubble3D val="0"/>
            <c:spPr>
              <a:solidFill>
                <a:srgbClr val="FFF915"/>
              </a:solidFill>
            </c:spPr>
            <c:extLst>
              <c:ext xmlns:c16="http://schemas.microsoft.com/office/drawing/2014/chart" uri="{C3380CC4-5D6E-409C-BE32-E72D297353CC}">
                <c16:uniqueId val="{0000000D-8EB8-47F9-AA58-3AF4DA814F10}"/>
              </c:ext>
            </c:extLst>
          </c:dPt>
          <c:dPt>
            <c:idx val="7"/>
            <c:bubble3D val="0"/>
            <c:spPr>
              <a:solidFill>
                <a:srgbClr val="CC9900"/>
              </a:solidFill>
            </c:spPr>
            <c:extLst>
              <c:ext xmlns:c16="http://schemas.microsoft.com/office/drawing/2014/chart" uri="{C3380CC4-5D6E-409C-BE32-E72D297353CC}">
                <c16:uniqueId val="{0000000F-8EB8-47F9-AA58-3AF4DA814F10}"/>
              </c:ext>
            </c:extLst>
          </c:dPt>
          <c:dPt>
            <c:idx val="8"/>
            <c:bubble3D val="0"/>
            <c:spPr>
              <a:solidFill>
                <a:srgbClr val="9D9139"/>
              </a:solidFill>
            </c:spPr>
            <c:extLst>
              <c:ext xmlns:c16="http://schemas.microsoft.com/office/drawing/2014/chart" uri="{C3380CC4-5D6E-409C-BE32-E72D297353CC}">
                <c16:uniqueId val="{00000011-8EB8-47F9-AA58-3AF4DA814F10}"/>
              </c:ext>
            </c:extLst>
          </c:dPt>
          <c:dPt>
            <c:idx val="9"/>
            <c:bubble3D val="0"/>
            <c:explosion val="1"/>
            <c:spPr>
              <a:solidFill>
                <a:srgbClr val="ED7D31"/>
              </a:solidFill>
            </c:spPr>
            <c:extLst>
              <c:ext xmlns:c16="http://schemas.microsoft.com/office/drawing/2014/chart" uri="{C3380CC4-5D6E-409C-BE32-E72D297353CC}">
                <c16:uniqueId val="{00000013-8EB8-47F9-AA58-3AF4DA814F10}"/>
              </c:ext>
            </c:extLst>
          </c:dPt>
          <c:dPt>
            <c:idx val="10"/>
            <c:bubble3D val="0"/>
            <c:spPr>
              <a:solidFill>
                <a:srgbClr val="393D3F"/>
              </a:solidFill>
            </c:spPr>
            <c:extLst>
              <c:ext xmlns:c16="http://schemas.microsoft.com/office/drawing/2014/chart" uri="{C3380CC4-5D6E-409C-BE32-E72D297353CC}">
                <c16:uniqueId val="{00000015-8EB8-47F9-AA58-3AF4DA814F10}"/>
              </c:ext>
            </c:extLst>
          </c:dPt>
          <c:dPt>
            <c:idx val="11"/>
            <c:bubble3D val="0"/>
            <c:spPr>
              <a:solidFill>
                <a:schemeClr val="bg1">
                  <a:lumMod val="65000"/>
                </a:schemeClr>
              </a:solidFill>
            </c:spPr>
            <c:extLst>
              <c:ext xmlns:c16="http://schemas.microsoft.com/office/drawing/2014/chart" uri="{C3380CC4-5D6E-409C-BE32-E72D297353CC}">
                <c16:uniqueId val="{00000017-8EB8-47F9-AA58-3AF4DA814F10}"/>
              </c:ext>
            </c:extLst>
          </c:dPt>
          <c:dPt>
            <c:idx val="12"/>
            <c:bubble3D val="0"/>
            <c:spPr>
              <a:solidFill>
                <a:schemeClr val="bg1">
                  <a:lumMod val="50000"/>
                </a:schemeClr>
              </a:solidFill>
            </c:spPr>
            <c:extLst>
              <c:ext xmlns:c16="http://schemas.microsoft.com/office/drawing/2014/chart" uri="{C3380CC4-5D6E-409C-BE32-E72D297353CC}">
                <c16:uniqueId val="{00000019-8EB8-47F9-AA58-3AF4DA814F10}"/>
              </c:ext>
            </c:extLst>
          </c:dPt>
          <c:dPt>
            <c:idx val="13"/>
            <c:bubble3D val="0"/>
            <c:spPr>
              <a:solidFill>
                <a:schemeClr val="bg2">
                  <a:lumMod val="75000"/>
                </a:schemeClr>
              </a:solidFill>
            </c:spPr>
            <c:extLst>
              <c:ext xmlns:c16="http://schemas.microsoft.com/office/drawing/2014/chart" uri="{C3380CC4-5D6E-409C-BE32-E72D297353CC}">
                <c16:uniqueId val="{0000001B-8EB8-47F9-AA58-3AF4DA814F10}"/>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EB8-47F9-AA58-3AF4DA814F10}"/>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EB8-47F9-AA58-3AF4DA814F10}"/>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EB8-47F9-AA58-3AF4DA814F10}"/>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EB8-47F9-AA58-3AF4DA814F10}"/>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EB8-47F9-AA58-3AF4DA814F10}"/>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EB8-47F9-AA58-3AF4DA814F10}"/>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EB8-47F9-AA58-3AF4DA814F10}"/>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EB8-47F9-AA58-3AF4DA814F10}"/>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EB8-47F9-AA58-3AF4DA814F10}"/>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EB8-47F9-AA58-3AF4DA814F10}"/>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'F104'!$A$6:$A$15</c:f>
              <c:strCache>
                <c:ptCount val="10"/>
                <c:pt idx="0">
                  <c:v>Servicios de administración pública y seguridad social.</c:v>
                </c:pt>
                <c:pt idx="1">
                  <c:v>Servicios profesionales y técnicos.</c:v>
                </c:pt>
                <c:pt idx="2">
                  <c:v>Preparación y servicio de alimentos y bebidas.</c:v>
                </c:pt>
                <c:pt idx="3">
                  <c:v>Servicios personales para el hogar y diversos.</c:v>
                </c:pt>
                <c:pt idx="4">
                  <c:v>Servicios de enseñanza, investigación científica y difusión cultural.</c:v>
                </c:pt>
                <c:pt idx="5">
                  <c:v>Servicios de alojamiento temporal.</c:v>
                </c:pt>
                <c:pt idx="6">
                  <c:v>Servicios médicos, asistencia social y veterinarios.</c:v>
                </c:pt>
                <c:pt idx="7">
                  <c:v>Servicios recreativos y de esparcimiento.</c:v>
                </c:pt>
                <c:pt idx="8">
                  <c:v>Servicios financieros y de seguros (bancos, financieras).</c:v>
                </c:pt>
                <c:pt idx="9">
                  <c:v>Otros</c:v>
                </c:pt>
              </c:strCache>
            </c:strRef>
          </c:cat>
          <c:val>
            <c:numRef>
              <c:f>'F104'!$B$6:$B$15</c:f>
              <c:numCache>
                <c:formatCode>0.00%</c:formatCode>
                <c:ptCount val="10"/>
                <c:pt idx="0">
                  <c:v>0.29261525747230477</c:v>
                </c:pt>
                <c:pt idx="1">
                  <c:v>0.25914786891548469</c:v>
                </c:pt>
                <c:pt idx="2">
                  <c:v>8.8282705665283734E-2</c:v>
                </c:pt>
                <c:pt idx="3">
                  <c:v>7.708049216480771E-2</c:v>
                </c:pt>
                <c:pt idx="4">
                  <c:v>6.9022042674666592E-2</c:v>
                </c:pt>
                <c:pt idx="5">
                  <c:v>5.4757800000908165E-2</c:v>
                </c:pt>
                <c:pt idx="6">
                  <c:v>5.42038194386633E-2</c:v>
                </c:pt>
                <c:pt idx="7">
                  <c:v>3.232612805427193E-2</c:v>
                </c:pt>
                <c:pt idx="8">
                  <c:v>3.2008270354623239E-2</c:v>
                </c:pt>
                <c:pt idx="9">
                  <c:v>4.0555615258985912E-2</c:v>
                </c:pt>
              </c:numCache>
            </c:numRef>
          </c:val>
          <c:extLst>
            <c:ext xmlns:c16="http://schemas.microsoft.com/office/drawing/2014/chart" uri="{C3380CC4-5D6E-409C-BE32-E72D297353CC}">
              <c16:uniqueId val="{0000001C-8EB8-47F9-AA58-3AF4DA814F10}"/>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a:solidFill>
                <a:srgbClr val="FFC000">
                  <a:alpha val="92000"/>
                </a:srgbClr>
              </a:solidFill>
            </a:ln>
          </c:spPr>
          <c:marker>
            <c:symbol val="none"/>
          </c:marker>
          <c:dLbls>
            <c:dLbl>
              <c:idx val="283"/>
              <c:layout>
                <c:manualLayout>
                  <c:x val="-6.7606122492613177E-2"/>
                  <c:y val="0.45763119714202394"/>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047-4F9A-847E-92C21D3E8B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'F107-108'!$A$7:$A$290</c:f>
              <c:numCache>
                <c:formatCode>mm/dd/yyyy</c:formatCode>
                <c:ptCount val="284"/>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numCache>
            </c:numRef>
          </c:cat>
          <c:val>
            <c:numRef>
              <c:f>'F107-108'!$F$7:$F$290</c:f>
              <c:numCache>
                <c:formatCode>#,###.00</c:formatCode>
                <c:ptCount val="284"/>
                <c:pt idx="0">
                  <c:v>308.39699802224902</c:v>
                </c:pt>
                <c:pt idx="1">
                  <c:v>326.04531636863902</c:v>
                </c:pt>
                <c:pt idx="2">
                  <c:v>328.97656876246202</c:v>
                </c:pt>
                <c:pt idx="3">
                  <c:v>328.71737198592399</c:v>
                </c:pt>
                <c:pt idx="4">
                  <c:v>332.02893571741203</c:v>
                </c:pt>
                <c:pt idx="5">
                  <c:v>336.11236157948701</c:v>
                </c:pt>
                <c:pt idx="6">
                  <c:v>339.505360785714</c:v>
                </c:pt>
                <c:pt idx="7">
                  <c:v>341.51339151037399</c:v>
                </c:pt>
                <c:pt idx="8">
                  <c:v>340.17098871395001</c:v>
                </c:pt>
                <c:pt idx="9">
                  <c:v>339.67510758162001</c:v>
                </c:pt>
                <c:pt idx="10">
                  <c:v>342.92568495992799</c:v>
                </c:pt>
                <c:pt idx="11">
                  <c:v>339.587137172729</c:v>
                </c:pt>
                <c:pt idx="12">
                  <c:v>342.37734413067398</c:v>
                </c:pt>
                <c:pt idx="13">
                  <c:v>359.61213824934799</c:v>
                </c:pt>
                <c:pt idx="14">
                  <c:v>357.14325525873397</c:v>
                </c:pt>
                <c:pt idx="15">
                  <c:v>357.11001196024102</c:v>
                </c:pt>
                <c:pt idx="16">
                  <c:v>361.19545641048802</c:v>
                </c:pt>
                <c:pt idx="17">
                  <c:v>360.10673107594602</c:v>
                </c:pt>
                <c:pt idx="18">
                  <c:v>365.969401782803</c:v>
                </c:pt>
                <c:pt idx="19">
                  <c:v>364.06844650736298</c:v>
                </c:pt>
                <c:pt idx="20">
                  <c:v>364.11084274515002</c:v>
                </c:pt>
                <c:pt idx="21">
                  <c:v>361.62956726672201</c:v>
                </c:pt>
                <c:pt idx="22">
                  <c:v>361.18360465933603</c:v>
                </c:pt>
                <c:pt idx="23">
                  <c:v>361.59312370844299</c:v>
                </c:pt>
                <c:pt idx="24">
                  <c:v>362.95777965178797</c:v>
                </c:pt>
                <c:pt idx="25">
                  <c:v>377.02626247428202</c:v>
                </c:pt>
                <c:pt idx="26">
                  <c:v>376.07843352138798</c:v>
                </c:pt>
                <c:pt idx="27">
                  <c:v>372.098275381669</c:v>
                </c:pt>
                <c:pt idx="28">
                  <c:v>369.85118087265698</c:v>
                </c:pt>
                <c:pt idx="29">
                  <c:v>376.18100311200101</c:v>
                </c:pt>
                <c:pt idx="30">
                  <c:v>374.45529351521702</c:v>
                </c:pt>
                <c:pt idx="31">
                  <c:v>377.403898914183</c:v>
                </c:pt>
                <c:pt idx="32">
                  <c:v>376.04852421003397</c:v>
                </c:pt>
                <c:pt idx="33">
                  <c:v>372.05529347851899</c:v>
                </c:pt>
                <c:pt idx="34">
                  <c:v>368.93008274050999</c:v>
                </c:pt>
                <c:pt idx="35">
                  <c:v>369.61100092606</c:v>
                </c:pt>
                <c:pt idx="36">
                  <c:v>370.01488452280603</c:v>
                </c:pt>
                <c:pt idx="37">
                  <c:v>382.26865546267402</c:v>
                </c:pt>
                <c:pt idx="38">
                  <c:v>381.42576317248199</c:v>
                </c:pt>
                <c:pt idx="39">
                  <c:v>378.89007398042298</c:v>
                </c:pt>
                <c:pt idx="40">
                  <c:v>379.33963994870697</c:v>
                </c:pt>
                <c:pt idx="41">
                  <c:v>389.143612232583</c:v>
                </c:pt>
                <c:pt idx="42">
                  <c:v>395.81595313802097</c:v>
                </c:pt>
                <c:pt idx="43">
                  <c:v>398.556084741321</c:v>
                </c:pt>
                <c:pt idx="44">
                  <c:v>397.19771665898901</c:v>
                </c:pt>
                <c:pt idx="45">
                  <c:v>391.46917390032399</c:v>
                </c:pt>
                <c:pt idx="46">
                  <c:v>388.65043587756298</c:v>
                </c:pt>
                <c:pt idx="47">
                  <c:v>389.02251093127802</c:v>
                </c:pt>
                <c:pt idx="48">
                  <c:v>388.89128312013901</c:v>
                </c:pt>
                <c:pt idx="49">
                  <c:v>401.480304630224</c:v>
                </c:pt>
                <c:pt idx="50">
                  <c:v>398.74861245970101</c:v>
                </c:pt>
                <c:pt idx="51">
                  <c:v>397.69947545103702</c:v>
                </c:pt>
                <c:pt idx="52">
                  <c:v>398.58541305313599</c:v>
                </c:pt>
                <c:pt idx="53">
                  <c:v>406.299441061496</c:v>
                </c:pt>
                <c:pt idx="54">
                  <c:v>406.38113162246799</c:v>
                </c:pt>
                <c:pt idx="55">
                  <c:v>408.14728499904601</c:v>
                </c:pt>
                <c:pt idx="56">
                  <c:v>405.77924560740598</c:v>
                </c:pt>
                <c:pt idx="57">
                  <c:v>400.56291714943802</c:v>
                </c:pt>
                <c:pt idx="58">
                  <c:v>396.91460878323102</c:v>
                </c:pt>
                <c:pt idx="59">
                  <c:v>395.74941985843702</c:v>
                </c:pt>
                <c:pt idx="60">
                  <c:v>396.01633508537702</c:v>
                </c:pt>
                <c:pt idx="61">
                  <c:v>408.81715338358498</c:v>
                </c:pt>
                <c:pt idx="62">
                  <c:v>406.754925596286</c:v>
                </c:pt>
                <c:pt idx="63">
                  <c:v>408.54700929563103</c:v>
                </c:pt>
                <c:pt idx="64">
                  <c:v>407.861729859104</c:v>
                </c:pt>
                <c:pt idx="65">
                  <c:v>411.25412837646002</c:v>
                </c:pt>
                <c:pt idx="66">
                  <c:v>412.811060118613</c:v>
                </c:pt>
                <c:pt idx="67">
                  <c:v>415.72163100914099</c:v>
                </c:pt>
                <c:pt idx="68">
                  <c:v>415.81464885585501</c:v>
                </c:pt>
                <c:pt idx="69">
                  <c:v>411.30918632406701</c:v>
                </c:pt>
                <c:pt idx="70">
                  <c:v>408.39523322984297</c:v>
                </c:pt>
                <c:pt idx="71">
                  <c:v>407.58527298857098</c:v>
                </c:pt>
                <c:pt idx="72">
                  <c:v>405.97372113656297</c:v>
                </c:pt>
                <c:pt idx="73">
                  <c:v>416.06419865893997</c:v>
                </c:pt>
                <c:pt idx="74">
                  <c:v>415.00402302728702</c:v>
                </c:pt>
                <c:pt idx="75">
                  <c:v>414.63237456590298</c:v>
                </c:pt>
                <c:pt idx="76">
                  <c:v>416.94651209933801</c:v>
                </c:pt>
                <c:pt idx="77">
                  <c:v>422.61698729299599</c:v>
                </c:pt>
                <c:pt idx="78">
                  <c:v>421.59377365969999</c:v>
                </c:pt>
                <c:pt idx="79">
                  <c:v>424.55096751618299</c:v>
                </c:pt>
                <c:pt idx="80">
                  <c:v>421.82632400024897</c:v>
                </c:pt>
                <c:pt idx="81">
                  <c:v>414.16731754141398</c:v>
                </c:pt>
                <c:pt idx="82">
                  <c:v>410.86854258503502</c:v>
                </c:pt>
                <c:pt idx="83">
                  <c:v>411.67965900635301</c:v>
                </c:pt>
                <c:pt idx="84">
                  <c:v>410.95593203461101</c:v>
                </c:pt>
                <c:pt idx="85">
                  <c:v>421.17228551389599</c:v>
                </c:pt>
                <c:pt idx="86">
                  <c:v>420.14104518723002</c:v>
                </c:pt>
                <c:pt idx="87">
                  <c:v>417.565555676972</c:v>
                </c:pt>
                <c:pt idx="88">
                  <c:v>419.42313782378199</c:v>
                </c:pt>
                <c:pt idx="89">
                  <c:v>425.81578706563198</c:v>
                </c:pt>
                <c:pt idx="90">
                  <c:v>426.06097060676899</c:v>
                </c:pt>
                <c:pt idx="91">
                  <c:v>429.95535499899</c:v>
                </c:pt>
                <c:pt idx="92">
                  <c:v>427.68401151114699</c:v>
                </c:pt>
                <c:pt idx="93">
                  <c:v>419.885136203863</c:v>
                </c:pt>
                <c:pt idx="94">
                  <c:v>416.53288084172698</c:v>
                </c:pt>
                <c:pt idx="95">
                  <c:v>417.23439410573002</c:v>
                </c:pt>
                <c:pt idx="96">
                  <c:v>416.56614806073497</c:v>
                </c:pt>
                <c:pt idx="97">
                  <c:v>427.32032820249401</c:v>
                </c:pt>
                <c:pt idx="98">
                  <c:v>426.03412303998198</c:v>
                </c:pt>
                <c:pt idx="99">
                  <c:v>426.42252713032502</c:v>
                </c:pt>
                <c:pt idx="100">
                  <c:v>424.50033538640503</c:v>
                </c:pt>
                <c:pt idx="101">
                  <c:v>430.183024029291</c:v>
                </c:pt>
                <c:pt idx="102">
                  <c:v>428.58484833126897</c:v>
                </c:pt>
                <c:pt idx="103">
                  <c:v>429.58760749828201</c:v>
                </c:pt>
                <c:pt idx="104">
                  <c:v>426.69877263415401</c:v>
                </c:pt>
                <c:pt idx="105">
                  <c:v>420.951364945119</c:v>
                </c:pt>
                <c:pt idx="106">
                  <c:v>417.591051493365</c:v>
                </c:pt>
                <c:pt idx="107">
                  <c:v>416.84775583363501</c:v>
                </c:pt>
                <c:pt idx="108">
                  <c:v>414.78014417623098</c:v>
                </c:pt>
                <c:pt idx="109">
                  <c:v>423.48494943825398</c:v>
                </c:pt>
                <c:pt idx="110">
                  <c:v>423.84759261143802</c:v>
                </c:pt>
                <c:pt idx="111">
                  <c:v>419.251756121254</c:v>
                </c:pt>
                <c:pt idx="112">
                  <c:v>418.83471509917302</c:v>
                </c:pt>
                <c:pt idx="113">
                  <c:v>424.527314478562</c:v>
                </c:pt>
                <c:pt idx="114">
                  <c:v>423.01269532484503</c:v>
                </c:pt>
                <c:pt idx="115">
                  <c:v>423.47465136688601</c:v>
                </c:pt>
                <c:pt idx="116">
                  <c:v>422.29949236906498</c:v>
                </c:pt>
                <c:pt idx="117">
                  <c:v>419.62840264447601</c:v>
                </c:pt>
                <c:pt idx="118">
                  <c:v>415.73560221962498</c:v>
                </c:pt>
                <c:pt idx="119">
                  <c:v>416.67237065314902</c:v>
                </c:pt>
                <c:pt idx="120">
                  <c:v>414.38063887038601</c:v>
                </c:pt>
                <c:pt idx="121">
                  <c:v>423.88172940166601</c:v>
                </c:pt>
                <c:pt idx="122">
                  <c:v>421.67370795404003</c:v>
                </c:pt>
                <c:pt idx="123">
                  <c:v>414.86197690504002</c:v>
                </c:pt>
                <c:pt idx="124">
                  <c:v>416.02980018535902</c:v>
                </c:pt>
                <c:pt idx="125">
                  <c:v>426.26036109945602</c:v>
                </c:pt>
                <c:pt idx="126">
                  <c:v>424.94217609288</c:v>
                </c:pt>
                <c:pt idx="127">
                  <c:v>440.16763985531901</c:v>
                </c:pt>
                <c:pt idx="128">
                  <c:v>448.67273522374597</c:v>
                </c:pt>
                <c:pt idx="129">
                  <c:v>441.26843471626597</c:v>
                </c:pt>
                <c:pt idx="130">
                  <c:v>432.97028171495401</c:v>
                </c:pt>
                <c:pt idx="131">
                  <c:v>429.83981969234702</c:v>
                </c:pt>
                <c:pt idx="132">
                  <c:v>427.54898392648403</c:v>
                </c:pt>
                <c:pt idx="133">
                  <c:v>439.33537561317002</c:v>
                </c:pt>
                <c:pt idx="134">
                  <c:v>436.29560980128002</c:v>
                </c:pt>
                <c:pt idx="135">
                  <c:v>443.269408200577</c:v>
                </c:pt>
                <c:pt idx="136">
                  <c:v>444.03623019064401</c:v>
                </c:pt>
                <c:pt idx="137">
                  <c:v>440.494563559195</c:v>
                </c:pt>
                <c:pt idx="138">
                  <c:v>441.18511948162097</c:v>
                </c:pt>
                <c:pt idx="139">
                  <c:v>446.19251092044101</c:v>
                </c:pt>
                <c:pt idx="140">
                  <c:v>444.10816249744897</c:v>
                </c:pt>
                <c:pt idx="141">
                  <c:v>450.37864187690502</c:v>
                </c:pt>
                <c:pt idx="142">
                  <c:v>445.23351227651398</c:v>
                </c:pt>
                <c:pt idx="143">
                  <c:v>442.00549426119801</c:v>
                </c:pt>
                <c:pt idx="144">
                  <c:v>439.57872742794598</c:v>
                </c:pt>
                <c:pt idx="145">
                  <c:v>443.445045329815</c:v>
                </c:pt>
                <c:pt idx="146">
                  <c:v>441.38019256591599</c:v>
                </c:pt>
                <c:pt idx="147">
                  <c:v>444.68609884521999</c:v>
                </c:pt>
                <c:pt idx="148">
                  <c:v>446.595558918248</c:v>
                </c:pt>
                <c:pt idx="149">
                  <c:v>444.31248045515002</c:v>
                </c:pt>
                <c:pt idx="150">
                  <c:v>441.99418423419502</c:v>
                </c:pt>
                <c:pt idx="151">
                  <c:v>445.81674423212502</c:v>
                </c:pt>
                <c:pt idx="152">
                  <c:v>450.07002691317399</c:v>
                </c:pt>
                <c:pt idx="153">
                  <c:v>439.98626957994401</c:v>
                </c:pt>
                <c:pt idx="154">
                  <c:v>441.32132688082203</c:v>
                </c:pt>
                <c:pt idx="155">
                  <c:v>439.465341818019</c:v>
                </c:pt>
                <c:pt idx="156">
                  <c:v>433.19645182080802</c:v>
                </c:pt>
                <c:pt idx="157">
                  <c:v>446.50880608724498</c:v>
                </c:pt>
                <c:pt idx="158">
                  <c:v>444.163334842881</c:v>
                </c:pt>
                <c:pt idx="159">
                  <c:v>443.09905792753898</c:v>
                </c:pt>
                <c:pt idx="160">
                  <c:v>442.83801207670399</c:v>
                </c:pt>
                <c:pt idx="161">
                  <c:v>439.931274306548</c:v>
                </c:pt>
                <c:pt idx="162">
                  <c:v>441.72962296860402</c:v>
                </c:pt>
                <c:pt idx="163">
                  <c:v>442.539209873922</c:v>
                </c:pt>
                <c:pt idx="164">
                  <c:v>442.02374029601702</c:v>
                </c:pt>
                <c:pt idx="165">
                  <c:v>443.98951424440202</c:v>
                </c:pt>
                <c:pt idx="166">
                  <c:v>435.17474100939501</c:v>
                </c:pt>
                <c:pt idx="167">
                  <c:v>434.49649316666398</c:v>
                </c:pt>
                <c:pt idx="168">
                  <c:v>433.63310780218802</c:v>
                </c:pt>
                <c:pt idx="169">
                  <c:v>442.86877999727602</c:v>
                </c:pt>
                <c:pt idx="170">
                  <c:v>441.32400616258798</c:v>
                </c:pt>
                <c:pt idx="171">
                  <c:v>442.45334235414998</c:v>
                </c:pt>
                <c:pt idx="172">
                  <c:v>444.526017516661</c:v>
                </c:pt>
                <c:pt idx="173">
                  <c:v>441.28867790654999</c:v>
                </c:pt>
                <c:pt idx="174">
                  <c:v>442.21399464463701</c:v>
                </c:pt>
                <c:pt idx="175">
                  <c:v>442.60940448088297</c:v>
                </c:pt>
                <c:pt idx="176">
                  <c:v>442.02304491878903</c:v>
                </c:pt>
                <c:pt idx="177">
                  <c:v>443.751900999545</c:v>
                </c:pt>
                <c:pt idx="178">
                  <c:v>435.65373205694402</c:v>
                </c:pt>
                <c:pt idx="179">
                  <c:v>433.875879123826</c:v>
                </c:pt>
                <c:pt idx="180">
                  <c:v>431.73038791141801</c:v>
                </c:pt>
                <c:pt idx="181">
                  <c:v>445.00303922363702</c:v>
                </c:pt>
                <c:pt idx="182">
                  <c:v>444.89840959300398</c:v>
                </c:pt>
                <c:pt idx="183">
                  <c:v>445.15259739756402</c:v>
                </c:pt>
                <c:pt idx="184">
                  <c:v>445.96907587528801</c:v>
                </c:pt>
                <c:pt idx="185">
                  <c:v>444.68162732223499</c:v>
                </c:pt>
                <c:pt idx="186">
                  <c:v>444.89895444063598</c:v>
                </c:pt>
                <c:pt idx="187">
                  <c:v>451.424621959989</c:v>
                </c:pt>
                <c:pt idx="188">
                  <c:v>455.46984684340202</c:v>
                </c:pt>
                <c:pt idx="189">
                  <c:v>444.90225703150998</c:v>
                </c:pt>
                <c:pt idx="190">
                  <c:v>441.67548494930298</c:v>
                </c:pt>
                <c:pt idx="191">
                  <c:v>441.81944819287901</c:v>
                </c:pt>
                <c:pt idx="192">
                  <c:v>435.62831546775499</c:v>
                </c:pt>
                <c:pt idx="193">
                  <c:v>446.82977448595398</c:v>
                </c:pt>
                <c:pt idx="194">
                  <c:v>446.00106064074299</c:v>
                </c:pt>
                <c:pt idx="195">
                  <c:v>449.72985485166799</c:v>
                </c:pt>
                <c:pt idx="196">
                  <c:v>449.00238454294498</c:v>
                </c:pt>
                <c:pt idx="197">
                  <c:v>450.955820886325</c:v>
                </c:pt>
                <c:pt idx="198">
                  <c:v>451.771469725597</c:v>
                </c:pt>
                <c:pt idx="199">
                  <c:v>452.33731327284897</c:v>
                </c:pt>
                <c:pt idx="200">
                  <c:v>454.25057210682297</c:v>
                </c:pt>
                <c:pt idx="201">
                  <c:v>448.77030202482598</c:v>
                </c:pt>
                <c:pt idx="202">
                  <c:v>442.86013446727497</c:v>
                </c:pt>
                <c:pt idx="203">
                  <c:v>443.79812584113603</c:v>
                </c:pt>
                <c:pt idx="204">
                  <c:v>442.60219035879697</c:v>
                </c:pt>
                <c:pt idx="205">
                  <c:v>447.61757681026</c:v>
                </c:pt>
                <c:pt idx="206">
                  <c:v>445.97638499382401</c:v>
                </c:pt>
                <c:pt idx="207">
                  <c:v>443.88203705776499</c:v>
                </c:pt>
                <c:pt idx="208">
                  <c:v>445.00790667341698</c:v>
                </c:pt>
                <c:pt idx="209">
                  <c:v>446.62886990933202</c:v>
                </c:pt>
                <c:pt idx="210">
                  <c:v>443.948692773571</c:v>
                </c:pt>
                <c:pt idx="211">
                  <c:v>446.79039296114001</c:v>
                </c:pt>
                <c:pt idx="212">
                  <c:v>443.23512144572601</c:v>
                </c:pt>
                <c:pt idx="213">
                  <c:v>443.66246083942701</c:v>
                </c:pt>
                <c:pt idx="214">
                  <c:v>438.96925708525799</c:v>
                </c:pt>
                <c:pt idx="215">
                  <c:v>438.28780656964102</c:v>
                </c:pt>
                <c:pt idx="216">
                  <c:v>438.254544809094</c:v>
                </c:pt>
                <c:pt idx="217">
                  <c:v>446.527188361566</c:v>
                </c:pt>
                <c:pt idx="218">
                  <c:v>445.84581620562199</c:v>
                </c:pt>
                <c:pt idx="219">
                  <c:v>449.67854751334102</c:v>
                </c:pt>
                <c:pt idx="220">
                  <c:v>451.72800699472498</c:v>
                </c:pt>
                <c:pt idx="221">
                  <c:v>450.58758343942401</c:v>
                </c:pt>
                <c:pt idx="222">
                  <c:v>448.54265756581799</c:v>
                </c:pt>
                <c:pt idx="223">
                  <c:v>452.25069032735098</c:v>
                </c:pt>
                <c:pt idx="224">
                  <c:v>448.11464872825701</c:v>
                </c:pt>
                <c:pt idx="225">
                  <c:v>441.00611789886699</c:v>
                </c:pt>
                <c:pt idx="226">
                  <c:v>437.33536277602502</c:v>
                </c:pt>
                <c:pt idx="227">
                  <c:v>436.366248497112</c:v>
                </c:pt>
                <c:pt idx="228">
                  <c:v>434.39219103086799</c:v>
                </c:pt>
                <c:pt idx="229">
                  <c:v>452.15149008806299</c:v>
                </c:pt>
                <c:pt idx="230">
                  <c:v>453.99097468931598</c:v>
                </c:pt>
                <c:pt idx="231">
                  <c:v>456.19595964281598</c:v>
                </c:pt>
                <c:pt idx="232">
                  <c:v>456.67535018496898</c:v>
                </c:pt>
                <c:pt idx="233">
                  <c:v>458.16833919386198</c:v>
                </c:pt>
                <c:pt idx="234">
                  <c:v>458.19987105393102</c:v>
                </c:pt>
                <c:pt idx="235">
                  <c:v>459.951872076538</c:v>
                </c:pt>
                <c:pt idx="236">
                  <c:v>460.10185858975598</c:v>
                </c:pt>
                <c:pt idx="237">
                  <c:v>451.10163745165602</c:v>
                </c:pt>
                <c:pt idx="238">
                  <c:v>447.20063538845801</c:v>
                </c:pt>
                <c:pt idx="239">
                  <c:v>449.57777077440102</c:v>
                </c:pt>
                <c:pt idx="240">
                  <c:v>449.84300111390098</c:v>
                </c:pt>
                <c:pt idx="241">
                  <c:v>467.959574248217</c:v>
                </c:pt>
                <c:pt idx="242">
                  <c:v>466.86820159230598</c:v>
                </c:pt>
                <c:pt idx="243">
                  <c:v>475.61651696961798</c:v>
                </c:pt>
                <c:pt idx="244">
                  <c:v>484.141775235213</c:v>
                </c:pt>
                <c:pt idx="245">
                  <c:v>479.20329458751701</c:v>
                </c:pt>
                <c:pt idx="246">
                  <c:v>477.39157865152703</c:v>
                </c:pt>
                <c:pt idx="247">
                  <c:v>477.334526637132</c:v>
                </c:pt>
                <c:pt idx="248">
                  <c:v>474.01748597810302</c:v>
                </c:pt>
                <c:pt idx="249">
                  <c:v>467.11937399411698</c:v>
                </c:pt>
                <c:pt idx="250">
                  <c:v>462.67428319267498</c:v>
                </c:pt>
                <c:pt idx="251">
                  <c:v>468.882392886015</c:v>
                </c:pt>
                <c:pt idx="252">
                  <c:v>469.64829533911097</c:v>
                </c:pt>
                <c:pt idx="253">
                  <c:v>485.85830832047901</c:v>
                </c:pt>
                <c:pt idx="254">
                  <c:v>483.42056966647698</c:v>
                </c:pt>
                <c:pt idx="255">
                  <c:v>485.35506653312302</c:v>
                </c:pt>
                <c:pt idx="256">
                  <c:v>483.576464212497</c:v>
                </c:pt>
                <c:pt idx="257">
                  <c:v>480.49423104635298</c:v>
                </c:pt>
                <c:pt idx="258">
                  <c:v>477.03565237395799</c:v>
                </c:pt>
                <c:pt idx="259">
                  <c:v>479.32639045759203</c:v>
                </c:pt>
                <c:pt idx="260">
                  <c:v>478.18695791885801</c:v>
                </c:pt>
                <c:pt idx="261">
                  <c:v>474.257256393923</c:v>
                </c:pt>
                <c:pt idx="262">
                  <c:v>470.13908429314398</c:v>
                </c:pt>
                <c:pt idx="263">
                  <c:v>469.70045925875201</c:v>
                </c:pt>
                <c:pt idx="264">
                  <c:v>471.06684761482597</c:v>
                </c:pt>
                <c:pt idx="265">
                  <c:v>495.00127523262302</c:v>
                </c:pt>
                <c:pt idx="266">
                  <c:v>494.64228944117099</c:v>
                </c:pt>
                <c:pt idx="267">
                  <c:v>493.87797967692802</c:v>
                </c:pt>
                <c:pt idx="268">
                  <c:v>493.25756590982502</c:v>
                </c:pt>
                <c:pt idx="269">
                  <c:v>497.68015997091402</c:v>
                </c:pt>
                <c:pt idx="270">
                  <c:v>493.43867850939</c:v>
                </c:pt>
                <c:pt idx="271">
                  <c:v>496.23393825031701</c:v>
                </c:pt>
                <c:pt idx="272">
                  <c:v>491.755853412276</c:v>
                </c:pt>
                <c:pt idx="273">
                  <c:v>490.07890953753298</c:v>
                </c:pt>
                <c:pt idx="274">
                  <c:v>486.230865608736</c:v>
                </c:pt>
                <c:pt idx="275">
                  <c:v>487.75320555251301</c:v>
                </c:pt>
                <c:pt idx="276">
                  <c:v>488.84205253087498</c:v>
                </c:pt>
                <c:pt idx="277">
                  <c:v>513.04751900483802</c:v>
                </c:pt>
                <c:pt idx="278">
                  <c:v>513.34188276088298</c:v>
                </c:pt>
                <c:pt idx="279">
                  <c:v>515.753462991378</c:v>
                </c:pt>
                <c:pt idx="280">
                  <c:v>517.21286165016397</c:v>
                </c:pt>
                <c:pt idx="281">
                  <c:v>523.00658193060804</c:v>
                </c:pt>
                <c:pt idx="282">
                  <c:v>521.39108428096802</c:v>
                </c:pt>
                <c:pt idx="283">
                  <c:v>521.39</c:v>
                </c:pt>
              </c:numCache>
            </c:numRef>
          </c:val>
          <c:smooth val="0"/>
          <c:extLst>
            <c:ext xmlns:c16="http://schemas.microsoft.com/office/drawing/2014/chart" uri="{C3380CC4-5D6E-409C-BE32-E72D297353CC}">
              <c16:uniqueId val="{00000001-2047-4F9A-847E-92C21D3E8BCE}"/>
            </c:ext>
          </c:extLst>
        </c:ser>
        <c:ser>
          <c:idx val="1"/>
          <c:order val="1"/>
          <c:tx>
            <c:v>Nacional</c:v>
          </c:tx>
          <c:spPr>
            <a:ln w="19050">
              <a:solidFill>
                <a:sysClr val="window" lastClr="FFFFFF">
                  <a:lumMod val="50000"/>
                </a:sysClr>
              </a:solidFill>
            </a:ln>
          </c:spPr>
          <c:marker>
            <c:symbol val="none"/>
          </c:marker>
          <c:dLbls>
            <c:dLbl>
              <c:idx val="283"/>
              <c:layout>
                <c:manualLayout>
                  <c:x val="-5.3484234593305459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2047-4F9A-847E-92C21D3E8B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'F107-108'!$A$7:$A$290</c:f>
              <c:numCache>
                <c:formatCode>mm/dd/yyyy</c:formatCode>
                <c:ptCount val="284"/>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numCache>
            </c:numRef>
          </c:cat>
          <c:val>
            <c:numRef>
              <c:f>'F107-108'!$G$7:$G$290</c:f>
              <c:numCache>
                <c:formatCode>#,###.00</c:formatCode>
                <c:ptCount val="284"/>
                <c:pt idx="0">
                  <c:v>355.44257795233699</c:v>
                </c:pt>
                <c:pt idx="1">
                  <c:v>374.01592706996098</c:v>
                </c:pt>
                <c:pt idx="2">
                  <c:v>367.43059014782801</c:v>
                </c:pt>
                <c:pt idx="3">
                  <c:v>370.322872550265</c:v>
                </c:pt>
                <c:pt idx="4">
                  <c:v>372.47160022539902</c:v>
                </c:pt>
                <c:pt idx="5">
                  <c:v>377.13240570760598</c:v>
                </c:pt>
                <c:pt idx="6">
                  <c:v>378.14055310928302</c:v>
                </c:pt>
                <c:pt idx="7">
                  <c:v>373.98170209401002</c:v>
                </c:pt>
                <c:pt idx="8">
                  <c:v>372.21368398677902</c:v>
                </c:pt>
                <c:pt idx="9">
                  <c:v>371.868686443321</c:v>
                </c:pt>
                <c:pt idx="10">
                  <c:v>372.96872641562601</c:v>
                </c:pt>
                <c:pt idx="11">
                  <c:v>371.04686481268902</c:v>
                </c:pt>
                <c:pt idx="12">
                  <c:v>374.99359992377401</c:v>
                </c:pt>
                <c:pt idx="13">
                  <c:v>393.348154168897</c:v>
                </c:pt>
                <c:pt idx="14">
                  <c:v>387.55762477099597</c:v>
                </c:pt>
                <c:pt idx="15">
                  <c:v>390.62945847094699</c:v>
                </c:pt>
                <c:pt idx="16">
                  <c:v>393.91690458657803</c:v>
                </c:pt>
                <c:pt idx="17">
                  <c:v>393.38158786965897</c:v>
                </c:pt>
                <c:pt idx="18">
                  <c:v>399.34856931623301</c:v>
                </c:pt>
                <c:pt idx="19">
                  <c:v>395.54440656647603</c:v>
                </c:pt>
                <c:pt idx="20">
                  <c:v>394.67251639802902</c:v>
                </c:pt>
                <c:pt idx="21">
                  <c:v>393.09580163412801</c:v>
                </c:pt>
                <c:pt idx="22">
                  <c:v>392.84205241258502</c:v>
                </c:pt>
                <c:pt idx="23">
                  <c:v>391.64914523910397</c:v>
                </c:pt>
                <c:pt idx="24">
                  <c:v>397.31475154507001</c:v>
                </c:pt>
                <c:pt idx="25">
                  <c:v>412.48637214979698</c:v>
                </c:pt>
                <c:pt idx="26">
                  <c:v>411.18145115628897</c:v>
                </c:pt>
                <c:pt idx="27">
                  <c:v>406.14071934731101</c:v>
                </c:pt>
                <c:pt idx="28">
                  <c:v>402.35538073658398</c:v>
                </c:pt>
                <c:pt idx="29">
                  <c:v>408.719496898898</c:v>
                </c:pt>
                <c:pt idx="30">
                  <c:v>406.83590746425699</c:v>
                </c:pt>
                <c:pt idx="31">
                  <c:v>407.30931735250698</c:v>
                </c:pt>
                <c:pt idx="32">
                  <c:v>405.321466528553</c:v>
                </c:pt>
                <c:pt idx="33">
                  <c:v>401.939647588426</c:v>
                </c:pt>
                <c:pt idx="34">
                  <c:v>398.73223427108002</c:v>
                </c:pt>
                <c:pt idx="35">
                  <c:v>399.17405576766402</c:v>
                </c:pt>
                <c:pt idx="36">
                  <c:v>399.71564169598298</c:v>
                </c:pt>
                <c:pt idx="37">
                  <c:v>415.31580720365503</c:v>
                </c:pt>
                <c:pt idx="38">
                  <c:v>413.82931111048799</c:v>
                </c:pt>
                <c:pt idx="39">
                  <c:v>410.54176602776499</c:v>
                </c:pt>
                <c:pt idx="40">
                  <c:v>410.36591267817602</c:v>
                </c:pt>
                <c:pt idx="41">
                  <c:v>418.57424024182399</c:v>
                </c:pt>
                <c:pt idx="42">
                  <c:v>418.34808000060798</c:v>
                </c:pt>
                <c:pt idx="43">
                  <c:v>421.818298514047</c:v>
                </c:pt>
                <c:pt idx="44">
                  <c:v>420.532933994264</c:v>
                </c:pt>
                <c:pt idx="45">
                  <c:v>414.73716426309397</c:v>
                </c:pt>
                <c:pt idx="46">
                  <c:v>411.66867158810999</c:v>
                </c:pt>
                <c:pt idx="47">
                  <c:v>411.64118446376301</c:v>
                </c:pt>
                <c:pt idx="48">
                  <c:v>412.52877026651601</c:v>
                </c:pt>
                <c:pt idx="49">
                  <c:v>426.28841965081301</c:v>
                </c:pt>
                <c:pt idx="50">
                  <c:v>423.17959965635703</c:v>
                </c:pt>
                <c:pt idx="51">
                  <c:v>418.50094982729502</c:v>
                </c:pt>
                <c:pt idx="52">
                  <c:v>418.28161954544299</c:v>
                </c:pt>
                <c:pt idx="53">
                  <c:v>427.35086950686599</c:v>
                </c:pt>
                <c:pt idx="54">
                  <c:v>426.32397290643399</c:v>
                </c:pt>
                <c:pt idx="55">
                  <c:v>428.63106423836501</c:v>
                </c:pt>
                <c:pt idx="56">
                  <c:v>425.34388547327598</c:v>
                </c:pt>
                <c:pt idx="57">
                  <c:v>418.59555591193299</c:v>
                </c:pt>
                <c:pt idx="58">
                  <c:v>414.59991793407801</c:v>
                </c:pt>
                <c:pt idx="59">
                  <c:v>413.21872120499103</c:v>
                </c:pt>
                <c:pt idx="60">
                  <c:v>414.59858904993598</c:v>
                </c:pt>
                <c:pt idx="61">
                  <c:v>431.19902531665298</c:v>
                </c:pt>
                <c:pt idx="62">
                  <c:v>428.60002798335302</c:v>
                </c:pt>
                <c:pt idx="63">
                  <c:v>426.28228137763199</c:v>
                </c:pt>
                <c:pt idx="64">
                  <c:v>424.50736416645998</c:v>
                </c:pt>
                <c:pt idx="65">
                  <c:v>431.57703327732497</c:v>
                </c:pt>
                <c:pt idx="66">
                  <c:v>431.59711993815699</c:v>
                </c:pt>
                <c:pt idx="67">
                  <c:v>434.08508978736899</c:v>
                </c:pt>
                <c:pt idx="68">
                  <c:v>432.040710890301</c:v>
                </c:pt>
                <c:pt idx="69">
                  <c:v>427.03603348005498</c:v>
                </c:pt>
                <c:pt idx="70">
                  <c:v>424.10524246694399</c:v>
                </c:pt>
                <c:pt idx="71">
                  <c:v>424.92566517800299</c:v>
                </c:pt>
                <c:pt idx="72">
                  <c:v>424.96164193974801</c:v>
                </c:pt>
                <c:pt idx="73">
                  <c:v>439.61821113155997</c:v>
                </c:pt>
                <c:pt idx="74">
                  <c:v>437.99140830442201</c:v>
                </c:pt>
                <c:pt idx="75">
                  <c:v>434.32629940724098</c:v>
                </c:pt>
                <c:pt idx="76">
                  <c:v>434.34662546409601</c:v>
                </c:pt>
                <c:pt idx="77">
                  <c:v>441.583296040498</c:v>
                </c:pt>
                <c:pt idx="78">
                  <c:v>439.94887673059799</c:v>
                </c:pt>
                <c:pt idx="79">
                  <c:v>443.13129580161097</c:v>
                </c:pt>
                <c:pt idx="80">
                  <c:v>439.80642865606598</c:v>
                </c:pt>
                <c:pt idx="81">
                  <c:v>432.19727483247999</c:v>
                </c:pt>
                <c:pt idx="82">
                  <c:v>428.11359392994399</c:v>
                </c:pt>
                <c:pt idx="83">
                  <c:v>429.39275609282902</c:v>
                </c:pt>
                <c:pt idx="84">
                  <c:v>429.67684683026698</c:v>
                </c:pt>
                <c:pt idx="85">
                  <c:v>444.86718765022903</c:v>
                </c:pt>
                <c:pt idx="86">
                  <c:v>442.52627750553199</c:v>
                </c:pt>
                <c:pt idx="87">
                  <c:v>438.78356574084597</c:v>
                </c:pt>
                <c:pt idx="88">
                  <c:v>439.12717069994898</c:v>
                </c:pt>
                <c:pt idx="89">
                  <c:v>446.29143691204098</c:v>
                </c:pt>
                <c:pt idx="90">
                  <c:v>445.24535975991699</c:v>
                </c:pt>
                <c:pt idx="91">
                  <c:v>446.78004879023501</c:v>
                </c:pt>
                <c:pt idx="92">
                  <c:v>443.893373326995</c:v>
                </c:pt>
                <c:pt idx="93">
                  <c:v>437.21615456278499</c:v>
                </c:pt>
                <c:pt idx="94">
                  <c:v>433.53626654393997</c:v>
                </c:pt>
                <c:pt idx="95">
                  <c:v>434.01922864458697</c:v>
                </c:pt>
                <c:pt idx="96">
                  <c:v>434.03447604958899</c:v>
                </c:pt>
                <c:pt idx="97">
                  <c:v>449.16342303772001</c:v>
                </c:pt>
                <c:pt idx="98">
                  <c:v>447.08522088430999</c:v>
                </c:pt>
                <c:pt idx="99">
                  <c:v>443.69252239438998</c:v>
                </c:pt>
                <c:pt idx="100">
                  <c:v>441.71165018168898</c:v>
                </c:pt>
                <c:pt idx="101">
                  <c:v>447.80277183059002</c:v>
                </c:pt>
                <c:pt idx="102">
                  <c:v>445.510844153047</c:v>
                </c:pt>
                <c:pt idx="103">
                  <c:v>448.195671017866</c:v>
                </c:pt>
                <c:pt idx="104">
                  <c:v>445.10403161657399</c:v>
                </c:pt>
                <c:pt idx="105">
                  <c:v>438.27893777195902</c:v>
                </c:pt>
                <c:pt idx="106">
                  <c:v>434.403748887549</c:v>
                </c:pt>
                <c:pt idx="107">
                  <c:v>431.99258156091798</c:v>
                </c:pt>
                <c:pt idx="108">
                  <c:v>431.382504944917</c:v>
                </c:pt>
                <c:pt idx="109">
                  <c:v>447.24581055824001</c:v>
                </c:pt>
                <c:pt idx="110">
                  <c:v>446.94535234154102</c:v>
                </c:pt>
                <c:pt idx="111">
                  <c:v>438.13216264280101</c:v>
                </c:pt>
                <c:pt idx="112">
                  <c:v>436.879082860013</c:v>
                </c:pt>
                <c:pt idx="113">
                  <c:v>443.81983074109399</c:v>
                </c:pt>
                <c:pt idx="114">
                  <c:v>442.23303521136597</c:v>
                </c:pt>
                <c:pt idx="115">
                  <c:v>443.52154701544202</c:v>
                </c:pt>
                <c:pt idx="116">
                  <c:v>441.16617239749002</c:v>
                </c:pt>
                <c:pt idx="117">
                  <c:v>435.52961317299003</c:v>
                </c:pt>
                <c:pt idx="118">
                  <c:v>430.86413128148303</c:v>
                </c:pt>
                <c:pt idx="119">
                  <c:v>429.758157783581</c:v>
                </c:pt>
                <c:pt idx="120">
                  <c:v>428.920310409698</c:v>
                </c:pt>
                <c:pt idx="121">
                  <c:v>442.73985837089901</c:v>
                </c:pt>
                <c:pt idx="122">
                  <c:v>439.08160763762203</c:v>
                </c:pt>
                <c:pt idx="123">
                  <c:v>430.06101911829501</c:v>
                </c:pt>
                <c:pt idx="124">
                  <c:v>431.15431946839198</c:v>
                </c:pt>
                <c:pt idx="125">
                  <c:v>441.23301069423098</c:v>
                </c:pt>
                <c:pt idx="126">
                  <c:v>440.06114532103197</c:v>
                </c:pt>
                <c:pt idx="127">
                  <c:v>444.707635980166</c:v>
                </c:pt>
                <c:pt idx="128">
                  <c:v>443.19402696450601</c:v>
                </c:pt>
                <c:pt idx="129">
                  <c:v>435.62552621830599</c:v>
                </c:pt>
                <c:pt idx="130">
                  <c:v>431.99492728492697</c:v>
                </c:pt>
                <c:pt idx="131">
                  <c:v>429.18323275870102</c:v>
                </c:pt>
                <c:pt idx="132">
                  <c:v>428.61497648704398</c:v>
                </c:pt>
                <c:pt idx="133">
                  <c:v>446.36761611544898</c:v>
                </c:pt>
                <c:pt idx="134">
                  <c:v>442.29584635725001</c:v>
                </c:pt>
                <c:pt idx="135">
                  <c:v>439.10110371722902</c:v>
                </c:pt>
                <c:pt idx="136">
                  <c:v>439.86759485337501</c:v>
                </c:pt>
                <c:pt idx="137">
                  <c:v>446.88823124569097</c:v>
                </c:pt>
                <c:pt idx="138">
                  <c:v>445.50491783066599</c:v>
                </c:pt>
                <c:pt idx="139">
                  <c:v>448.23973510452203</c:v>
                </c:pt>
                <c:pt idx="140">
                  <c:v>446.01588750798601</c:v>
                </c:pt>
                <c:pt idx="141">
                  <c:v>440.91433554907599</c:v>
                </c:pt>
                <c:pt idx="142">
                  <c:v>436.45711248941001</c:v>
                </c:pt>
                <c:pt idx="143">
                  <c:v>433.92410036491401</c:v>
                </c:pt>
                <c:pt idx="144">
                  <c:v>431.480396504076</c:v>
                </c:pt>
                <c:pt idx="145">
                  <c:v>445.69795533538399</c:v>
                </c:pt>
                <c:pt idx="146">
                  <c:v>444.03881280000002</c:v>
                </c:pt>
                <c:pt idx="147">
                  <c:v>440.274009711649</c:v>
                </c:pt>
                <c:pt idx="148">
                  <c:v>442.20249204166203</c:v>
                </c:pt>
                <c:pt idx="149">
                  <c:v>448.33983084822</c:v>
                </c:pt>
                <c:pt idx="150">
                  <c:v>444.705099422606</c:v>
                </c:pt>
                <c:pt idx="151">
                  <c:v>448.03872089557501</c:v>
                </c:pt>
                <c:pt idx="152">
                  <c:v>445.88370780652599</c:v>
                </c:pt>
                <c:pt idx="153">
                  <c:v>438.07258068165999</c:v>
                </c:pt>
                <c:pt idx="154">
                  <c:v>435.04439831933598</c:v>
                </c:pt>
                <c:pt idx="155">
                  <c:v>432.95830575754798</c:v>
                </c:pt>
                <c:pt idx="156">
                  <c:v>433.19645182080802</c:v>
                </c:pt>
                <c:pt idx="157">
                  <c:v>449.996658438976</c:v>
                </c:pt>
                <c:pt idx="158">
                  <c:v>447.20620076344801</c:v>
                </c:pt>
                <c:pt idx="159">
                  <c:v>440.45594467189898</c:v>
                </c:pt>
                <c:pt idx="160">
                  <c:v>440.07086409241401</c:v>
                </c:pt>
                <c:pt idx="161">
                  <c:v>444.97925221023797</c:v>
                </c:pt>
                <c:pt idx="162">
                  <c:v>444.53926645220002</c:v>
                </c:pt>
                <c:pt idx="163">
                  <c:v>448.46036460695501</c:v>
                </c:pt>
                <c:pt idx="164">
                  <c:v>446.63701079208897</c:v>
                </c:pt>
                <c:pt idx="165">
                  <c:v>440.24058317553101</c:v>
                </c:pt>
                <c:pt idx="166">
                  <c:v>436.376838051824</c:v>
                </c:pt>
                <c:pt idx="167">
                  <c:v>433.80045734763002</c:v>
                </c:pt>
                <c:pt idx="168">
                  <c:v>433.171730541795</c:v>
                </c:pt>
                <c:pt idx="169">
                  <c:v>447.99041247745402</c:v>
                </c:pt>
                <c:pt idx="170">
                  <c:v>446.81280814097698</c:v>
                </c:pt>
                <c:pt idx="171">
                  <c:v>442.21073599782102</c:v>
                </c:pt>
                <c:pt idx="172">
                  <c:v>444.11585408036302</c:v>
                </c:pt>
                <c:pt idx="173">
                  <c:v>449.01534456280899</c:v>
                </c:pt>
                <c:pt idx="174">
                  <c:v>447.52354444788398</c:v>
                </c:pt>
                <c:pt idx="175">
                  <c:v>451.69736366519902</c:v>
                </c:pt>
                <c:pt idx="176">
                  <c:v>448.75036989532299</c:v>
                </c:pt>
                <c:pt idx="177">
                  <c:v>441.629694370609</c:v>
                </c:pt>
                <c:pt idx="178">
                  <c:v>436.98591491738301</c:v>
                </c:pt>
                <c:pt idx="179">
                  <c:v>436.593171590618</c:v>
                </c:pt>
                <c:pt idx="180">
                  <c:v>435.45398493221597</c:v>
                </c:pt>
                <c:pt idx="181">
                  <c:v>453.49224606050001</c:v>
                </c:pt>
                <c:pt idx="182">
                  <c:v>451.91014669631397</c:v>
                </c:pt>
                <c:pt idx="183">
                  <c:v>446.60806511916502</c:v>
                </c:pt>
                <c:pt idx="184">
                  <c:v>448.13583467201198</c:v>
                </c:pt>
                <c:pt idx="185">
                  <c:v>455.48091129578103</c:v>
                </c:pt>
                <c:pt idx="186">
                  <c:v>452.97377507436801</c:v>
                </c:pt>
                <c:pt idx="187">
                  <c:v>458.39483431777398</c:v>
                </c:pt>
                <c:pt idx="188">
                  <c:v>456.61927896627498</c:v>
                </c:pt>
                <c:pt idx="189">
                  <c:v>448.19086927989503</c:v>
                </c:pt>
                <c:pt idx="190">
                  <c:v>444.406835711084</c:v>
                </c:pt>
                <c:pt idx="191">
                  <c:v>444.44880704481898</c:v>
                </c:pt>
                <c:pt idx="192">
                  <c:v>443.71586871738901</c:v>
                </c:pt>
                <c:pt idx="193">
                  <c:v>458.66279315742599</c:v>
                </c:pt>
                <c:pt idx="194">
                  <c:v>455.88827849085499</c:v>
                </c:pt>
                <c:pt idx="195">
                  <c:v>452.15145510241399</c:v>
                </c:pt>
                <c:pt idx="196">
                  <c:v>452.45226840420497</c:v>
                </c:pt>
                <c:pt idx="197">
                  <c:v>461.45290342296499</c:v>
                </c:pt>
                <c:pt idx="198">
                  <c:v>459.80507789330602</c:v>
                </c:pt>
                <c:pt idx="199">
                  <c:v>462.88187664357201</c:v>
                </c:pt>
                <c:pt idx="200">
                  <c:v>460.26115095204398</c:v>
                </c:pt>
                <c:pt idx="201">
                  <c:v>451.36525659094201</c:v>
                </c:pt>
                <c:pt idx="202">
                  <c:v>446.799944297411</c:v>
                </c:pt>
                <c:pt idx="203">
                  <c:v>446.31523181469601</c:v>
                </c:pt>
                <c:pt idx="204">
                  <c:v>446.03158746942</c:v>
                </c:pt>
                <c:pt idx="205">
                  <c:v>455.76558755596102</c:v>
                </c:pt>
                <c:pt idx="206">
                  <c:v>453.543888550178</c:v>
                </c:pt>
                <c:pt idx="207">
                  <c:v>448.46557200348298</c:v>
                </c:pt>
                <c:pt idx="208">
                  <c:v>448.41756461703699</c:v>
                </c:pt>
                <c:pt idx="209">
                  <c:v>456.42127486486402</c:v>
                </c:pt>
                <c:pt idx="210">
                  <c:v>453.40451232078999</c:v>
                </c:pt>
                <c:pt idx="211">
                  <c:v>455.96731463881599</c:v>
                </c:pt>
                <c:pt idx="212">
                  <c:v>452.205532162851</c:v>
                </c:pt>
                <c:pt idx="213">
                  <c:v>445.63328102990801</c:v>
                </c:pt>
                <c:pt idx="214">
                  <c:v>441.38073685739698</c:v>
                </c:pt>
                <c:pt idx="215">
                  <c:v>439.14497071174702</c:v>
                </c:pt>
                <c:pt idx="216">
                  <c:v>440.82403002544402</c:v>
                </c:pt>
                <c:pt idx="217">
                  <c:v>453.94713959623999</c:v>
                </c:pt>
                <c:pt idx="218">
                  <c:v>453.87415870023398</c:v>
                </c:pt>
                <c:pt idx="219">
                  <c:v>452.320135433193</c:v>
                </c:pt>
                <c:pt idx="220">
                  <c:v>453.936818833225</c:v>
                </c:pt>
                <c:pt idx="221">
                  <c:v>460.47830820082402</c:v>
                </c:pt>
                <c:pt idx="222">
                  <c:v>458.21382790438599</c:v>
                </c:pt>
                <c:pt idx="223">
                  <c:v>460.90318272041901</c:v>
                </c:pt>
                <c:pt idx="224">
                  <c:v>456.58875134339002</c:v>
                </c:pt>
                <c:pt idx="225">
                  <c:v>449.11261333571201</c:v>
                </c:pt>
                <c:pt idx="226">
                  <c:v>445.29846056782299</c:v>
                </c:pt>
                <c:pt idx="227">
                  <c:v>444.161426351133</c:v>
                </c:pt>
                <c:pt idx="228">
                  <c:v>443.133558532324</c:v>
                </c:pt>
                <c:pt idx="229">
                  <c:v>465.146144237111</c:v>
                </c:pt>
                <c:pt idx="230">
                  <c:v>466.93929122323698</c:v>
                </c:pt>
                <c:pt idx="231">
                  <c:v>464.18913139278698</c:v>
                </c:pt>
                <c:pt idx="232">
                  <c:v>465.02514609150899</c:v>
                </c:pt>
                <c:pt idx="233">
                  <c:v>471.09733980413199</c:v>
                </c:pt>
                <c:pt idx="234">
                  <c:v>469.723774286295</c:v>
                </c:pt>
                <c:pt idx="235">
                  <c:v>473.047913817547</c:v>
                </c:pt>
                <c:pt idx="236">
                  <c:v>471.82063702131802</c:v>
                </c:pt>
                <c:pt idx="237">
                  <c:v>464.128366973889</c:v>
                </c:pt>
                <c:pt idx="238">
                  <c:v>460.10812168071698</c:v>
                </c:pt>
                <c:pt idx="239">
                  <c:v>459.55697378163399</c:v>
                </c:pt>
                <c:pt idx="240">
                  <c:v>459.86410557516899</c:v>
                </c:pt>
                <c:pt idx="241">
                  <c:v>479.49366125865402</c:v>
                </c:pt>
                <c:pt idx="242">
                  <c:v>479.24650656288298</c:v>
                </c:pt>
                <c:pt idx="243">
                  <c:v>481.47701155019701</c:v>
                </c:pt>
                <c:pt idx="244">
                  <c:v>491.69468904543498</c:v>
                </c:pt>
                <c:pt idx="245">
                  <c:v>495.14923079821398</c:v>
                </c:pt>
                <c:pt idx="246">
                  <c:v>491.56101065175199</c:v>
                </c:pt>
                <c:pt idx="247">
                  <c:v>485.85985629723399</c:v>
                </c:pt>
                <c:pt idx="248">
                  <c:v>482.67659395366502</c:v>
                </c:pt>
                <c:pt idx="249">
                  <c:v>480.01282202120001</c:v>
                </c:pt>
                <c:pt idx="250">
                  <c:v>475.93957085332897</c:v>
                </c:pt>
                <c:pt idx="251">
                  <c:v>480.03104284559402</c:v>
                </c:pt>
                <c:pt idx="252">
                  <c:v>481.04935728601401</c:v>
                </c:pt>
                <c:pt idx="253">
                  <c:v>501.21855221849199</c:v>
                </c:pt>
                <c:pt idx="254">
                  <c:v>499.17216262273803</c:v>
                </c:pt>
                <c:pt idx="255">
                  <c:v>492.463499785377</c:v>
                </c:pt>
                <c:pt idx="256">
                  <c:v>491.09807576432797</c:v>
                </c:pt>
                <c:pt idx="257">
                  <c:v>496.36630960958598</c:v>
                </c:pt>
                <c:pt idx="258">
                  <c:v>492.41323541382798</c:v>
                </c:pt>
                <c:pt idx="259">
                  <c:v>493.42422547105099</c:v>
                </c:pt>
                <c:pt idx="260">
                  <c:v>491.16075962036501</c:v>
                </c:pt>
                <c:pt idx="261">
                  <c:v>485.69015348906203</c:v>
                </c:pt>
                <c:pt idx="262">
                  <c:v>481.56619205441302</c:v>
                </c:pt>
                <c:pt idx="263">
                  <c:v>480.237692070771</c:v>
                </c:pt>
                <c:pt idx="264">
                  <c:v>481.64287107443698</c:v>
                </c:pt>
                <c:pt idx="265">
                  <c:v>509.58743072151299</c:v>
                </c:pt>
                <c:pt idx="266">
                  <c:v>509.37912574276601</c:v>
                </c:pt>
                <c:pt idx="267">
                  <c:v>506.59402691433797</c:v>
                </c:pt>
                <c:pt idx="268">
                  <c:v>505.414646922001</c:v>
                </c:pt>
                <c:pt idx="269">
                  <c:v>511.45522632248702</c:v>
                </c:pt>
                <c:pt idx="270">
                  <c:v>506.750037691324</c:v>
                </c:pt>
                <c:pt idx="271">
                  <c:v>508.60913687087202</c:v>
                </c:pt>
                <c:pt idx="272">
                  <c:v>504.01436863404001</c:v>
                </c:pt>
                <c:pt idx="273">
                  <c:v>497.09082210145198</c:v>
                </c:pt>
                <c:pt idx="274">
                  <c:v>493.54268527092199</c:v>
                </c:pt>
                <c:pt idx="275">
                  <c:v>494.491484082954</c:v>
                </c:pt>
                <c:pt idx="276">
                  <c:v>495.70749695599199</c:v>
                </c:pt>
                <c:pt idx="277">
                  <c:v>525.26944022114697</c:v>
                </c:pt>
                <c:pt idx="278">
                  <c:v>526.42168220795702</c:v>
                </c:pt>
                <c:pt idx="279">
                  <c:v>527.13259110982995</c:v>
                </c:pt>
                <c:pt idx="280">
                  <c:v>529.12623107904903</c:v>
                </c:pt>
                <c:pt idx="281">
                  <c:v>537.81254551700499</c:v>
                </c:pt>
                <c:pt idx="282">
                  <c:v>536.624156488371</c:v>
                </c:pt>
                <c:pt idx="283">
                  <c:v>536.76</c:v>
                </c:pt>
              </c:numCache>
            </c:numRef>
          </c:val>
          <c:smooth val="0"/>
          <c:extLst>
            <c:ext xmlns:c16="http://schemas.microsoft.com/office/drawing/2014/chart" uri="{C3380CC4-5D6E-409C-BE32-E72D297353CC}">
              <c16:uniqueId val="{00000003-2047-4F9A-847E-92C21D3E8BCE}"/>
            </c:ext>
          </c:extLst>
        </c:ser>
        <c:dLbls>
          <c:showLegendKey val="0"/>
          <c:showVal val="0"/>
          <c:showCatName val="0"/>
          <c:showSerName val="0"/>
          <c:showPercent val="0"/>
          <c:showBubbleSize val="0"/>
        </c:dLbls>
        <c:smooth val="0"/>
        <c:axId val="183674368"/>
        <c:axId val="183675904"/>
      </c:lineChart>
      <c:dateAx>
        <c:axId val="183674368"/>
        <c:scaling>
          <c:orientation val="minMax"/>
          <c:max val="45108"/>
          <c:min val="37073"/>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30"/>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v>Jalisco</c:v>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173-450A-A3AD-73BA600EDE88}"/>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173-450A-A3AD-73BA600EDE88}"/>
                </c:ext>
              </c:extLst>
            </c:dLbl>
            <c:dLbl>
              <c:idx val="271"/>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173-450A-A3AD-73BA600EDE88}"/>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'F107-108'!$A$19:$A$290</c:f>
              <c:numCache>
                <c:formatCode>mm/dd/yyyy</c:formatCode>
                <c:ptCount val="272"/>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numCache>
            </c:numRef>
          </c:cat>
          <c:val>
            <c:numRef>
              <c:f>'F107-108'!$J$19:$J$290</c:f>
              <c:numCache>
                <c:formatCode>General</c:formatCode>
                <c:ptCount val="272"/>
                <c:pt idx="0">
                  <c:v>11.018377716495401</c:v>
                </c:pt>
                <c:pt idx="1">
                  <c:v>10.295140029785699</c:v>
                </c:pt>
                <c:pt idx="2">
                  <c:v>8.5619126621174093</c:v>
                </c:pt>
                <c:pt idx="3">
                  <c:v>8.6374017298764993</c:v>
                </c:pt>
                <c:pt idx="4">
                  <c:v>8.7843309891217505</c:v>
                </c:pt>
                <c:pt idx="5">
                  <c:v>7.1387941174501499</c:v>
                </c:pt>
                <c:pt idx="6">
                  <c:v>7.7948816289213001</c:v>
                </c:pt>
                <c:pt idx="7">
                  <c:v>6.6044423315985101</c:v>
                </c:pt>
                <c:pt idx="8">
                  <c:v>7.0375942762512098</c:v>
                </c:pt>
                <c:pt idx="9">
                  <c:v>6.4633702014288898</c:v>
                </c:pt>
                <c:pt idx="10">
                  <c:v>5.3241622019480204</c:v>
                </c:pt>
                <c:pt idx="11">
                  <c:v>6.48021792548679</c:v>
                </c:pt>
                <c:pt idx="12">
                  <c:v>6.0110389527582102</c:v>
                </c:pt>
                <c:pt idx="13">
                  <c:v>4.8424739803581103</c:v>
                </c:pt>
                <c:pt idx="14">
                  <c:v>5.3018440034477496</c:v>
                </c:pt>
                <c:pt idx="15">
                  <c:v>4.1970997506215699</c:v>
                </c:pt>
                <c:pt idx="16">
                  <c:v>2.3964101177207202</c:v>
                </c:pt>
                <c:pt idx="17">
                  <c:v>4.4637521737034298</c:v>
                </c:pt>
                <c:pt idx="18">
                  <c:v>2.3187435045323199</c:v>
                </c:pt>
                <c:pt idx="19">
                  <c:v>3.66289705541696</c:v>
                </c:pt>
                <c:pt idx="20">
                  <c:v>3.2785844483183699</c:v>
                </c:pt>
                <c:pt idx="21">
                  <c:v>2.8829850088303699</c:v>
                </c:pt>
                <c:pt idx="22">
                  <c:v>2.1447479844718602</c:v>
                </c:pt>
                <c:pt idx="23">
                  <c:v>2.2173754675936199</c:v>
                </c:pt>
                <c:pt idx="24">
                  <c:v>1.94433216937469</c:v>
                </c:pt>
                <c:pt idx="25">
                  <c:v>1.39045830759594</c:v>
                </c:pt>
                <c:pt idx="26">
                  <c:v>1.4218655403940501</c:v>
                </c:pt>
                <c:pt idx="27">
                  <c:v>1.8252701095664601</c:v>
                </c:pt>
                <c:pt idx="28">
                  <c:v>2.5654802706491102</c:v>
                </c:pt>
                <c:pt idx="29">
                  <c:v>3.4458436266975498</c:v>
                </c:pt>
                <c:pt idx="30">
                  <c:v>5.70446191914629</c:v>
                </c:pt>
                <c:pt idx="31">
                  <c:v>5.6046548241800904</c:v>
                </c:pt>
                <c:pt idx="32">
                  <c:v>5.6240594198270397</c:v>
                </c:pt>
                <c:pt idx="33">
                  <c:v>5.2180094631352203</c:v>
                </c:pt>
                <c:pt idx="34">
                  <c:v>5.34528195439239</c:v>
                </c:pt>
                <c:pt idx="35">
                  <c:v>5.2518756088379499</c:v>
                </c:pt>
                <c:pt idx="36">
                  <c:v>5.1015241242734897</c:v>
                </c:pt>
                <c:pt idx="37">
                  <c:v>5.0256930284531904</c:v>
                </c:pt>
                <c:pt idx="38">
                  <c:v>4.5416044115996996</c:v>
                </c:pt>
                <c:pt idx="39">
                  <c:v>4.9643426318911796</c:v>
                </c:pt>
                <c:pt idx="40">
                  <c:v>5.0734937975453098</c:v>
                </c:pt>
                <c:pt idx="41">
                  <c:v>4.4086111886785497</c:v>
                </c:pt>
                <c:pt idx="42">
                  <c:v>2.6692149219067698</c:v>
                </c:pt>
                <c:pt idx="43">
                  <c:v>2.40648697257999</c:v>
                </c:pt>
                <c:pt idx="44">
                  <c:v>2.1605181974863301</c:v>
                </c:pt>
                <c:pt idx="45">
                  <c:v>2.3229781181772502</c:v>
                </c:pt>
                <c:pt idx="46">
                  <c:v>2.12637685250685</c:v>
                </c:pt>
                <c:pt idx="47">
                  <c:v>1.7291824349846301</c:v>
                </c:pt>
                <c:pt idx="48">
                  <c:v>1.8321449398588201</c:v>
                </c:pt>
                <c:pt idx="49">
                  <c:v>1.82744923443217</c:v>
                </c:pt>
                <c:pt idx="50">
                  <c:v>2.0078598110214698</c:v>
                </c:pt>
                <c:pt idx="51">
                  <c:v>2.72757056877979</c:v>
                </c:pt>
                <c:pt idx="52">
                  <c:v>2.3273096561443598</c:v>
                </c:pt>
                <c:pt idx="53">
                  <c:v>1.21946692863248</c:v>
                </c:pt>
                <c:pt idx="54">
                  <c:v>1.58224090534747</c:v>
                </c:pt>
                <c:pt idx="55">
                  <c:v>1.85578742980319</c:v>
                </c:pt>
                <c:pt idx="56">
                  <c:v>2.47311890814581</c:v>
                </c:pt>
                <c:pt idx="57">
                  <c:v>2.6827918198479002</c:v>
                </c:pt>
                <c:pt idx="58">
                  <c:v>2.89246709306255</c:v>
                </c:pt>
                <c:pt idx="59">
                  <c:v>2.9907442781262401</c:v>
                </c:pt>
                <c:pt idx="60">
                  <c:v>2.5143877080321801</c:v>
                </c:pt>
                <c:pt idx="61">
                  <c:v>1.7726862034469899</c:v>
                </c:pt>
                <c:pt idx="62">
                  <c:v>2.0280264385018798</c:v>
                </c:pt>
                <c:pt idx="63">
                  <c:v>1.4895140906216799</c:v>
                </c:pt>
                <c:pt idx="64">
                  <c:v>2.2274171796828202</c:v>
                </c:pt>
                <c:pt idx="65">
                  <c:v>2.7629774712277602</c:v>
                </c:pt>
                <c:pt idx="66">
                  <c:v>2.1275383315949798</c:v>
                </c:pt>
                <c:pt idx="67">
                  <c:v>2.1238578530563998</c:v>
                </c:pt>
                <c:pt idx="68">
                  <c:v>1.4457583831968699</c:v>
                </c:pt>
                <c:pt idx="69">
                  <c:v>0.69488630752230196</c:v>
                </c:pt>
                <c:pt idx="70">
                  <c:v>0.60561660713598398</c:v>
                </c:pt>
                <c:pt idx="71">
                  <c:v>1.0045470945894599</c:v>
                </c:pt>
                <c:pt idx="72">
                  <c:v>1.2272249750795401</c:v>
                </c:pt>
                <c:pt idx="73">
                  <c:v>1.22771602830045</c:v>
                </c:pt>
                <c:pt idx="74">
                  <c:v>1.2378246655226</c:v>
                </c:pt>
                <c:pt idx="75">
                  <c:v>0.70741729083265703</c:v>
                </c:pt>
                <c:pt idx="76">
                  <c:v>0.59399123210652804</c:v>
                </c:pt>
                <c:pt idx="77">
                  <c:v>0.75690279113627101</c:v>
                </c:pt>
                <c:pt idx="78">
                  <c:v>1.0595974670809301</c:v>
                </c:pt>
                <c:pt idx="79">
                  <c:v>1.2729655321305</c:v>
                </c:pt>
                <c:pt idx="80">
                  <c:v>1.3886491140119099</c:v>
                </c:pt>
                <c:pt idx="81">
                  <c:v>1.3805576684299301</c:v>
                </c:pt>
                <c:pt idx="82">
                  <c:v>1.37862544089009</c:v>
                </c:pt>
                <c:pt idx="83">
                  <c:v>1.3492857803040701</c:v>
                </c:pt>
                <c:pt idx="84">
                  <c:v>1.36516243927873</c:v>
                </c:pt>
                <c:pt idx="85">
                  <c:v>1.4597453108995899</c:v>
                </c:pt>
                <c:pt idx="86">
                  <c:v>1.40264273635198</c:v>
                </c:pt>
                <c:pt idx="87">
                  <c:v>2.1210972344195098</c:v>
                </c:pt>
                <c:pt idx="88">
                  <c:v>1.21051918808461</c:v>
                </c:pt>
                <c:pt idx="89">
                  <c:v>1.0256164980997799</c:v>
                </c:pt>
                <c:pt idx="90">
                  <c:v>0.59237477699625196</c:v>
                </c:pt>
                <c:pt idx="91">
                  <c:v>-8.5531554947004804E-2</c:v>
                </c:pt>
                <c:pt idx="92">
                  <c:v>-0.23036607646662599</c:v>
                </c:pt>
                <c:pt idx="93">
                  <c:v>0.253933433056441</c:v>
                </c:pt>
                <c:pt idx="94">
                  <c:v>0.25404252588658899</c:v>
                </c:pt>
                <c:pt idx="95">
                  <c:v>-9.2666922371809096E-2</c:v>
                </c:pt>
                <c:pt idx="96">
                  <c:v>-0.42874436456693499</c:v>
                </c:pt>
                <c:pt idx="97">
                  <c:v>-0.897541846505023</c:v>
                </c:pt>
                <c:pt idx="98">
                  <c:v>-0.51322894348023695</c:v>
                </c:pt>
                <c:pt idx="99">
                  <c:v>-1.6816116768801599</c:v>
                </c:pt>
                <c:pt idx="100">
                  <c:v>-1.33465625700274</c:v>
                </c:pt>
                <c:pt idx="101">
                  <c:v>-1.31472169630372</c:v>
                </c:pt>
                <c:pt idx="102">
                  <c:v>-1.3001283242091799</c:v>
                </c:pt>
                <c:pt idx="103">
                  <c:v>-1.4229824195802101</c:v>
                </c:pt>
                <c:pt idx="104">
                  <c:v>-1.0310037307889299</c:v>
                </c:pt>
                <c:pt idx="105">
                  <c:v>-0.31427913312862499</c:v>
                </c:pt>
                <c:pt idx="106">
                  <c:v>-0.44432208666945699</c:v>
                </c:pt>
                <c:pt idx="107">
                  <c:v>-4.2074157298765999E-2</c:v>
                </c:pt>
                <c:pt idx="108">
                  <c:v>-9.6317365103926203E-2</c:v>
                </c:pt>
                <c:pt idx="109">
                  <c:v>9.3693994069532494E-2</c:v>
                </c:pt>
                <c:pt idx="110">
                  <c:v>-0.51289300571576402</c:v>
                </c:pt>
                <c:pt idx="111">
                  <c:v>-1.04705088341812</c:v>
                </c:pt>
                <c:pt idx="112">
                  <c:v>-0.66969494473479996</c:v>
                </c:pt>
                <c:pt idx="113">
                  <c:v>0.40822970908782602</c:v>
                </c:pt>
                <c:pt idx="114">
                  <c:v>0.45612833594836899</c:v>
                </c:pt>
                <c:pt idx="115">
                  <c:v>3.94190973050019</c:v>
                </c:pt>
                <c:pt idx="116">
                  <c:v>6.2451514461285802</c:v>
                </c:pt>
                <c:pt idx="117">
                  <c:v>5.1569512300443403</c:v>
                </c:pt>
                <c:pt idx="118">
                  <c:v>4.1455866188300003</c:v>
                </c:pt>
                <c:pt idx="119">
                  <c:v>3.1601445083957902</c:v>
                </c:pt>
                <c:pt idx="120">
                  <c:v>3.17783791539956</c:v>
                </c:pt>
                <c:pt idx="121">
                  <c:v>3.6457448244627999</c:v>
                </c:pt>
                <c:pt idx="122">
                  <c:v>3.4675868026456702</c:v>
                </c:pt>
                <c:pt idx="123">
                  <c:v>6.8474415292195197</c:v>
                </c:pt>
                <c:pt idx="124">
                  <c:v>6.7318326698728104</c:v>
                </c:pt>
                <c:pt idx="125">
                  <c:v>3.3393211658302202</c:v>
                </c:pt>
                <c:pt idx="126">
                  <c:v>3.82238909257855</c:v>
                </c:pt>
                <c:pt idx="127">
                  <c:v>1.36876737851559</c:v>
                </c:pt>
                <c:pt idx="128">
                  <c:v>-1.0173501458741301</c:v>
                </c:pt>
                <c:pt idx="129">
                  <c:v>2.0645499301342101</c:v>
                </c:pt>
                <c:pt idx="130">
                  <c:v>2.83234925801057</c:v>
                </c:pt>
                <c:pt idx="131">
                  <c:v>2.8302809585109698</c:v>
                </c:pt>
                <c:pt idx="132">
                  <c:v>2.8136526933086001</c:v>
                </c:pt>
                <c:pt idx="133">
                  <c:v>0.93542881924968402</c:v>
                </c:pt>
                <c:pt idx="134">
                  <c:v>1.1653985624452901</c:v>
                </c:pt>
                <c:pt idx="135">
                  <c:v>0.31960036457139301</c:v>
                </c:pt>
                <c:pt idx="136">
                  <c:v>0.57637835689794403</c:v>
                </c:pt>
                <c:pt idx="137">
                  <c:v>0.86673416922693503</c:v>
                </c:pt>
                <c:pt idx="138">
                  <c:v>0.183384415486398</c:v>
                </c:pt>
                <c:pt idx="139">
                  <c:v>-8.4216269686010495E-2</c:v>
                </c:pt>
                <c:pt idx="140">
                  <c:v>1.34243522618402</c:v>
                </c:pt>
                <c:pt idx="141">
                  <c:v>-2.30747449604893</c:v>
                </c:pt>
                <c:pt idx="142">
                  <c:v>-0.87868170023597303</c:v>
                </c:pt>
                <c:pt idx="143">
                  <c:v>-0.57468797925797099</c:v>
                </c:pt>
                <c:pt idx="144">
                  <c:v>-1.45190729416803</c:v>
                </c:pt>
                <c:pt idx="145">
                  <c:v>0.69089976079270699</c:v>
                </c:pt>
                <c:pt idx="146">
                  <c:v>0.63055441178376803</c:v>
                </c:pt>
                <c:pt idx="147">
                  <c:v>-0.35689015730474599</c:v>
                </c:pt>
                <c:pt idx="148">
                  <c:v>-0.84137577423430998</c:v>
                </c:pt>
                <c:pt idx="149">
                  <c:v>-0.98606416459722201</c:v>
                </c:pt>
                <c:pt idx="150">
                  <c:v>-5.9856277532011101E-2</c:v>
                </c:pt>
                <c:pt idx="151">
                  <c:v>-0.73517524871078399</c:v>
                </c:pt>
                <c:pt idx="152">
                  <c:v>-1.7877854858148401</c:v>
                </c:pt>
                <c:pt idx="153">
                  <c:v>0.90985672536556494</c:v>
                </c:pt>
                <c:pt idx="154">
                  <c:v>-1.3927688278449</c:v>
                </c:pt>
                <c:pt idx="155">
                  <c:v>-1.1306576829924999</c:v>
                </c:pt>
                <c:pt idx="156">
                  <c:v>0.10079860523897199</c:v>
                </c:pt>
                <c:pt idx="157">
                  <c:v>-0.81521932834128796</c:v>
                </c:pt>
                <c:pt idx="158">
                  <c:v>-0.63925327859321002</c:v>
                </c:pt>
                <c:pt idx="159">
                  <c:v>-0.14572713749583199</c:v>
                </c:pt>
                <c:pt idx="160">
                  <c:v>0.38117898507426001</c:v>
                </c:pt>
                <c:pt idx="161">
                  <c:v>0.30854901192045597</c:v>
                </c:pt>
                <c:pt idx="162">
                  <c:v>0.109653428442824</c:v>
                </c:pt>
                <c:pt idx="163">
                  <c:v>1.58617825030349E-2</c:v>
                </c:pt>
                <c:pt idx="164">
                  <c:v>-1.5731671502150501E-4</c:v>
                </c:pt>
                <c:pt idx="165">
                  <c:v>-5.3517760495180901E-2</c:v>
                </c:pt>
                <c:pt idx="166">
                  <c:v>0.110068669527652</c:v>
                </c:pt>
                <c:pt idx="167">
                  <c:v>-0.14283522481743899</c:v>
                </c:pt>
                <c:pt idx="168">
                  <c:v>-0.43878565924416701</c:v>
                </c:pt>
                <c:pt idx="169">
                  <c:v>0.48191683919864797</c:v>
                </c:pt>
                <c:pt idx="170">
                  <c:v>0.809927259904897</c:v>
                </c:pt>
                <c:pt idx="171">
                  <c:v>0.61006546567194997</c:v>
                </c:pt>
                <c:pt idx="172">
                  <c:v>0.32462854855810402</c:v>
                </c:pt>
                <c:pt idx="173">
                  <c:v>0.76887298169092699</c:v>
                </c:pt>
                <c:pt idx="174">
                  <c:v>0.60716300897622999</c:v>
                </c:pt>
                <c:pt idx="175">
                  <c:v>1.99164712495095</c:v>
                </c:pt>
                <c:pt idx="176">
                  <c:v>3.0421042701705301</c:v>
                </c:pt>
                <c:pt idx="177">
                  <c:v>0.25923405158900797</c:v>
                </c:pt>
                <c:pt idx="178">
                  <c:v>1.38223374420017</c:v>
                </c:pt>
                <c:pt idx="179">
                  <c:v>1.8308390604923499</c:v>
                </c:pt>
                <c:pt idx="180">
                  <c:v>0.90286152318230795</c:v>
                </c:pt>
                <c:pt idx="181">
                  <c:v>0.410499502543682</c:v>
                </c:pt>
                <c:pt idx="182">
                  <c:v>0.247843333211373</c:v>
                </c:pt>
                <c:pt idx="183">
                  <c:v>1.0282445796931701</c:v>
                </c:pt>
                <c:pt idx="184">
                  <c:v>0.68016121111162997</c:v>
                </c:pt>
                <c:pt idx="185">
                  <c:v>1.4109405872852401</c:v>
                </c:pt>
                <c:pt idx="186">
                  <c:v>1.5447362184975999</c:v>
                </c:pt>
                <c:pt idx="187">
                  <c:v>0.20218022421933901</c:v>
                </c:pt>
                <c:pt idx="188">
                  <c:v>-0.26769603850363999</c:v>
                </c:pt>
                <c:pt idx="189">
                  <c:v>0.86941455840765502</c:v>
                </c:pt>
                <c:pt idx="190">
                  <c:v>0.268217177167696</c:v>
                </c:pt>
                <c:pt idx="191">
                  <c:v>0.447847566771786</c:v>
                </c:pt>
                <c:pt idx="192">
                  <c:v>1.6008773175254101</c:v>
                </c:pt>
                <c:pt idx="193">
                  <c:v>0.17630927240965799</c:v>
                </c:pt>
                <c:pt idx="194">
                  <c:v>-5.5326431027347099E-3</c:v>
                </c:pt>
                <c:pt idx="195">
                  <c:v>-1.3002956621217601</c:v>
                </c:pt>
                <c:pt idx="196">
                  <c:v>-0.889633999069672</c:v>
                </c:pt>
                <c:pt idx="197">
                  <c:v>-0.959506624947848</c:v>
                </c:pt>
                <c:pt idx="198">
                  <c:v>-1.7315783479592699</c:v>
                </c:pt>
                <c:pt idx="199">
                  <c:v>-1.2262796256127799</c:v>
                </c:pt>
                <c:pt idx="200">
                  <c:v>-2.4249723252978099</c:v>
                </c:pt>
                <c:pt idx="201">
                  <c:v>-1.1381860970640201</c:v>
                </c:pt>
                <c:pt idx="202">
                  <c:v>-0.878579280272618</c:v>
                </c:pt>
                <c:pt idx="203">
                  <c:v>-1.24162743162807</c:v>
                </c:pt>
                <c:pt idx="204">
                  <c:v>-0.98229191911097802</c:v>
                </c:pt>
                <c:pt idx="205">
                  <c:v>-0.24359821981622101</c:v>
                </c:pt>
                <c:pt idx="206">
                  <c:v>-2.92770632245642E-2</c:v>
                </c:pt>
                <c:pt idx="207">
                  <c:v>1.3058673187132099</c:v>
                </c:pt>
                <c:pt idx="208">
                  <c:v>1.51010807235827</c:v>
                </c:pt>
                <c:pt idx="209">
                  <c:v>0.88635415146702801</c:v>
                </c:pt>
                <c:pt idx="210">
                  <c:v>1.03479633278032</c:v>
                </c:pt>
                <c:pt idx="211">
                  <c:v>1.2221161090826</c:v>
                </c:pt>
                <c:pt idx="212">
                  <c:v>1.1008891322996901</c:v>
                </c:pt>
                <c:pt idx="213">
                  <c:v>-0.59873060604086503</c:v>
                </c:pt>
                <c:pt idx="214">
                  <c:v>-0.37221155761157898</c:v>
                </c:pt>
                <c:pt idx="215">
                  <c:v>-0.43842380365740602</c:v>
                </c:pt>
                <c:pt idx="216">
                  <c:v>-0.88130375919064396</c:v>
                </c:pt>
                <c:pt idx="217">
                  <c:v>1.25956534631955</c:v>
                </c:pt>
                <c:pt idx="218">
                  <c:v>1.8269002842761</c:v>
                </c:pt>
                <c:pt idx="219">
                  <c:v>1.44934913295629</c:v>
                </c:pt>
                <c:pt idx="220">
                  <c:v>1.0952039974579699</c:v>
                </c:pt>
                <c:pt idx="221">
                  <c:v>1.68241559089866</c:v>
                </c:pt>
                <c:pt idx="222">
                  <c:v>2.1530200807479098</c:v>
                </c:pt>
                <c:pt idx="223">
                  <c:v>1.7028568256274299</c:v>
                </c:pt>
                <c:pt idx="224">
                  <c:v>2.67503191326561</c:v>
                </c:pt>
                <c:pt idx="225">
                  <c:v>2.2892017010756001</c:v>
                </c:pt>
                <c:pt idx="226">
                  <c:v>2.2557683306951599</c:v>
                </c:pt>
                <c:pt idx="227">
                  <c:v>3.02762239810956</c:v>
                </c:pt>
                <c:pt idx="228">
                  <c:v>3.5568802575310001</c:v>
                </c:pt>
                <c:pt idx="229">
                  <c:v>3.4961919858044599</c:v>
                </c:pt>
                <c:pt idx="230">
                  <c:v>2.83644997828481</c:v>
                </c:pt>
                <c:pt idx="231">
                  <c:v>4.2570647363925103</c:v>
                </c:pt>
                <c:pt idx="232">
                  <c:v>6.0144312670083604</c:v>
                </c:pt>
                <c:pt idx="233">
                  <c:v>4.5910975495743198</c:v>
                </c:pt>
                <c:pt idx="234">
                  <c:v>4.1885013091454804</c:v>
                </c:pt>
                <c:pt idx="235">
                  <c:v>3.7792333537238498</c:v>
                </c:pt>
                <c:pt idx="236">
                  <c:v>3.0244666759223802</c:v>
                </c:pt>
                <c:pt idx="237">
                  <c:v>3.55080434488073</c:v>
                </c:pt>
                <c:pt idx="238">
                  <c:v>3.4601131080182599</c:v>
                </c:pt>
                <c:pt idx="239">
                  <c:v>4.2939449782763299</c:v>
                </c:pt>
                <c:pt idx="240">
                  <c:v>4.4027125410794703</c:v>
                </c:pt>
                <c:pt idx="241">
                  <c:v>3.8248462169016002</c:v>
                </c:pt>
                <c:pt idx="242">
                  <c:v>3.5454048953682298</c:v>
                </c:pt>
                <c:pt idx="243">
                  <c:v>2.0475633658719299</c:v>
                </c:pt>
                <c:pt idx="244">
                  <c:v>-0.116765594632307</c:v>
                </c:pt>
                <c:pt idx="245">
                  <c:v>0.269392233612953</c:v>
                </c:pt>
                <c:pt idx="246">
                  <c:v>-7.4556463391073399E-2</c:v>
                </c:pt>
                <c:pt idx="247">
                  <c:v>0.41728886332468301</c:v>
                </c:pt>
                <c:pt idx="248">
                  <c:v>0.879602981765926</c:v>
                </c:pt>
                <c:pt idx="249">
                  <c:v>1.52806387343205</c:v>
                </c:pt>
                <c:pt idx="250">
                  <c:v>1.6134030724505499</c:v>
                </c:pt>
                <c:pt idx="251">
                  <c:v>0.17447154876137899</c:v>
                </c:pt>
                <c:pt idx="252">
                  <c:v>0.302045656248073</c:v>
                </c:pt>
                <c:pt idx="253">
                  <c:v>1.8818175495958001</c:v>
                </c:pt>
                <c:pt idx="254">
                  <c:v>2.3213161538484099</c:v>
                </c:pt>
                <c:pt idx="255">
                  <c:v>1.7560161068645099</c:v>
                </c:pt>
                <c:pt idx="256">
                  <c:v>2.0019795035090402</c:v>
                </c:pt>
                <c:pt idx="257">
                  <c:v>3.5767190975708201</c:v>
                </c:pt>
                <c:pt idx="258">
                  <c:v>3.4385325402415101</c:v>
                </c:pt>
                <c:pt idx="259">
                  <c:v>3.52735591641096</c:v>
                </c:pt>
                <c:pt idx="260">
                  <c:v>2.8375712195229901</c:v>
                </c:pt>
                <c:pt idx="261">
                  <c:v>3.3360908937717801</c:v>
                </c:pt>
                <c:pt idx="262">
                  <c:v>3.4227703786393602</c:v>
                </c:pt>
                <c:pt idx="263">
                  <c:v>3.84345936605011</c:v>
                </c:pt>
                <c:pt idx="264">
                  <c:v>3.7733933105356599</c:v>
                </c:pt>
                <c:pt idx="265">
                  <c:v>3.6456964204251201</c:v>
                </c:pt>
                <c:pt idx="266">
                  <c:v>3.7804275370061098</c:v>
                </c:pt>
                <c:pt idx="267">
                  <c:v>4.4293295539841004</c:v>
                </c:pt>
                <c:pt idx="268">
                  <c:v>4.8565490721167901</c:v>
                </c:pt>
                <c:pt idx="269">
                  <c:v>5.0888952376911796</c:v>
                </c:pt>
                <c:pt idx="270">
                  <c:v>5.6648185456434001</c:v>
                </c:pt>
                <c:pt idx="271">
                  <c:v>5.06939566414606</c:v>
                </c:pt>
              </c:numCache>
            </c:numRef>
          </c:val>
          <c:smooth val="0"/>
          <c:extLst>
            <c:ext xmlns:c16="http://schemas.microsoft.com/office/drawing/2014/chart" uri="{C3380CC4-5D6E-409C-BE32-E72D297353CC}">
              <c16:uniqueId val="{00000003-E173-450A-A3AD-73BA600EDE88}"/>
            </c:ext>
          </c:extLst>
        </c:ser>
        <c:ser>
          <c:idx val="3"/>
          <c:order val="1"/>
          <c:tx>
            <c:v>Nacional</c:v>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173-450A-A3AD-73BA600EDE88}"/>
                </c:ext>
              </c:extLst>
            </c:dLbl>
            <c:dLbl>
              <c:idx val="271"/>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173-450A-A3AD-73BA600EDE88}"/>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'F107-108'!$A$19:$A$290</c:f>
              <c:numCache>
                <c:formatCode>mm/dd/yyyy</c:formatCode>
                <c:ptCount val="272"/>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numCache>
            </c:numRef>
          </c:cat>
          <c:val>
            <c:numRef>
              <c:f>'F107-108'!$K$19:$K$290</c:f>
              <c:numCache>
                <c:formatCode>General</c:formatCode>
                <c:ptCount val="272"/>
                <c:pt idx="0">
                  <c:v>5.5004727019670696</c:v>
                </c:pt>
                <c:pt idx="1">
                  <c:v>5.1688245605969501</c:v>
                </c:pt>
                <c:pt idx="2">
                  <c:v>5.4777787051075499</c:v>
                </c:pt>
                <c:pt idx="3">
                  <c:v>5.48348142280242</c:v>
                </c:pt>
                <c:pt idx="4">
                  <c:v>5.7575676503125202</c:v>
                </c:pt>
                <c:pt idx="5">
                  <c:v>4.3086146711696296</c:v>
                </c:pt>
                <c:pt idx="6">
                  <c:v>5.6085008689402702</c:v>
                </c:pt>
                <c:pt idx="7">
                  <c:v>5.7657110900697104</c:v>
                </c:pt>
                <c:pt idx="8">
                  <c:v>6.0338545780191701</c:v>
                </c:pt>
                <c:pt idx="9">
                  <c:v>5.7082287282186801</c:v>
                </c:pt>
                <c:pt idx="10">
                  <c:v>5.3284161886573402</c:v>
                </c:pt>
                <c:pt idx="11">
                  <c:v>5.5524739271994896</c:v>
                </c:pt>
                <c:pt idx="12">
                  <c:v>5.9524086879973597</c:v>
                </c:pt>
                <c:pt idx="13">
                  <c:v>4.8654653080390204</c:v>
                </c:pt>
                <c:pt idx="14">
                  <c:v>6.0955648593550702</c:v>
                </c:pt>
                <c:pt idx="15">
                  <c:v>3.9708374624587699</c:v>
                </c:pt>
                <c:pt idx="16">
                  <c:v>2.1421970095093501</c:v>
                </c:pt>
                <c:pt idx="17">
                  <c:v>3.89899006516805</c:v>
                </c:pt>
                <c:pt idx="18">
                  <c:v>1.8748879358310599</c:v>
                </c:pt>
                <c:pt idx="19">
                  <c:v>2.97435903294816</c:v>
                </c:pt>
                <c:pt idx="20">
                  <c:v>2.6981737232965002</c:v>
                </c:pt>
                <c:pt idx="21">
                  <c:v>2.2497940495762401</c:v>
                </c:pt>
                <c:pt idx="22">
                  <c:v>1.4993766126413901</c:v>
                </c:pt>
                <c:pt idx="23">
                  <c:v>1.92133970417971</c:v>
                </c:pt>
                <c:pt idx="24">
                  <c:v>0.60427913677418799</c:v>
                </c:pt>
                <c:pt idx="25">
                  <c:v>0.685946311174224</c:v>
                </c:pt>
                <c:pt idx="26">
                  <c:v>0.64396386236618097</c:v>
                </c:pt>
                <c:pt idx="27">
                  <c:v>1.08362606131349</c:v>
                </c:pt>
                <c:pt idx="28">
                  <c:v>1.99090961003869</c:v>
                </c:pt>
                <c:pt idx="29">
                  <c:v>2.4111263146725301</c:v>
                </c:pt>
                <c:pt idx="30">
                  <c:v>2.8296844809261499</c:v>
                </c:pt>
                <c:pt idx="31">
                  <c:v>3.56215302312446</c:v>
                </c:pt>
                <c:pt idx="32">
                  <c:v>3.7529390180076398</c:v>
                </c:pt>
                <c:pt idx="33">
                  <c:v>3.1839398654625302</c:v>
                </c:pt>
                <c:pt idx="34">
                  <c:v>3.2443921522117498</c:v>
                </c:pt>
                <c:pt idx="35">
                  <c:v>3.1232312110374401</c:v>
                </c:pt>
                <c:pt idx="36">
                  <c:v>3.2055609623298902</c:v>
                </c:pt>
                <c:pt idx="37">
                  <c:v>2.6419924926617302</c:v>
                </c:pt>
                <c:pt idx="38">
                  <c:v>2.2594553587270498</c:v>
                </c:pt>
                <c:pt idx="39">
                  <c:v>1.9387025774601601</c:v>
                </c:pt>
                <c:pt idx="40">
                  <c:v>1.92893869171693</c:v>
                </c:pt>
                <c:pt idx="41">
                  <c:v>2.0967915416798801</c:v>
                </c:pt>
                <c:pt idx="42">
                  <c:v>1.9065207388580201</c:v>
                </c:pt>
                <c:pt idx="43">
                  <c:v>1.61509487575988</c:v>
                </c:pt>
                <c:pt idx="44">
                  <c:v>1.1440130106616</c:v>
                </c:pt>
                <c:pt idx="45">
                  <c:v>0.930322136839279</c:v>
                </c:pt>
                <c:pt idx="46">
                  <c:v>0.71204017897708005</c:v>
                </c:pt>
                <c:pt idx="47">
                  <c:v>0.38323102759581001</c:v>
                </c:pt>
                <c:pt idx="48">
                  <c:v>0.50173925616943105</c:v>
                </c:pt>
                <c:pt idx="49">
                  <c:v>1.1519444206021401</c:v>
                </c:pt>
                <c:pt idx="50">
                  <c:v>1.28088129281212</c:v>
                </c:pt>
                <c:pt idx="51">
                  <c:v>1.8593342628129499</c:v>
                </c:pt>
                <c:pt idx="52">
                  <c:v>1.4884098009811899</c:v>
                </c:pt>
                <c:pt idx="53">
                  <c:v>0.98892129910410598</c:v>
                </c:pt>
                <c:pt idx="54">
                  <c:v>1.2368872892071201</c:v>
                </c:pt>
                <c:pt idx="55">
                  <c:v>1.2724289030930001</c:v>
                </c:pt>
                <c:pt idx="56">
                  <c:v>1.57444967372085</c:v>
                </c:pt>
                <c:pt idx="57">
                  <c:v>2.0163801189274002</c:v>
                </c:pt>
                <c:pt idx="58">
                  <c:v>2.2926498828630399</c:v>
                </c:pt>
                <c:pt idx="59">
                  <c:v>2.8331107406927898</c:v>
                </c:pt>
                <c:pt idx="60">
                  <c:v>2.4995388704912802</c:v>
                </c:pt>
                <c:pt idx="61">
                  <c:v>1.9525057619792501</c:v>
                </c:pt>
                <c:pt idx="62">
                  <c:v>2.19117585345432</c:v>
                </c:pt>
                <c:pt idx="63">
                  <c:v>1.88701674477596</c:v>
                </c:pt>
                <c:pt idx="64">
                  <c:v>2.3178069753763402</c:v>
                </c:pt>
                <c:pt idx="65">
                  <c:v>2.3185345816913099</c:v>
                </c:pt>
                <c:pt idx="66">
                  <c:v>1.9350816784037901</c:v>
                </c:pt>
                <c:pt idx="67">
                  <c:v>2.0839706838750698</c:v>
                </c:pt>
                <c:pt idx="68">
                  <c:v>1.79745046474027</c:v>
                </c:pt>
                <c:pt idx="69">
                  <c:v>1.2086196357635099</c:v>
                </c:pt>
                <c:pt idx="70">
                  <c:v>0.94513131686002605</c:v>
                </c:pt>
                <c:pt idx="71">
                  <c:v>1.0512640870856</c:v>
                </c:pt>
                <c:pt idx="72">
                  <c:v>1.10956011676637</c:v>
                </c:pt>
                <c:pt idx="73">
                  <c:v>1.1939852321311</c:v>
                </c:pt>
                <c:pt idx="74">
                  <c:v>1.0353785748139701</c:v>
                </c:pt>
                <c:pt idx="75">
                  <c:v>1.02624831599858</c:v>
                </c:pt>
                <c:pt idx="76">
                  <c:v>1.1006290726315999</c:v>
                </c:pt>
                <c:pt idx="77">
                  <c:v>1.0661954185676299</c:v>
                </c:pt>
                <c:pt idx="78">
                  <c:v>1.2038860216393401</c:v>
                </c:pt>
                <c:pt idx="79">
                  <c:v>0.82340223387375999</c:v>
                </c:pt>
                <c:pt idx="80">
                  <c:v>0.929259875399713</c:v>
                </c:pt>
                <c:pt idx="81">
                  <c:v>1.1612474262476999</c:v>
                </c:pt>
                <c:pt idx="82">
                  <c:v>1.2666434074697599</c:v>
                </c:pt>
                <c:pt idx="83">
                  <c:v>1.07744541241348</c:v>
                </c:pt>
                <c:pt idx="84">
                  <c:v>1.0141643077742299</c:v>
                </c:pt>
                <c:pt idx="85">
                  <c:v>0.96573438247560295</c:v>
                </c:pt>
                <c:pt idx="86">
                  <c:v>1.0302085120179201</c:v>
                </c:pt>
                <c:pt idx="87">
                  <c:v>1.11876493032612</c:v>
                </c:pt>
                <c:pt idx="88">
                  <c:v>0.58854920719690895</c:v>
                </c:pt>
                <c:pt idx="89">
                  <c:v>0.33864304657196298</c:v>
                </c:pt>
                <c:pt idx="90">
                  <c:v>5.9626537887558201E-2</c:v>
                </c:pt>
                <c:pt idx="91">
                  <c:v>0.31684992010361201</c:v>
                </c:pt>
                <c:pt idx="92">
                  <c:v>0.272736283604602</c:v>
                </c:pt>
                <c:pt idx="93">
                  <c:v>0.24307958388158901</c:v>
                </c:pt>
                <c:pt idx="94">
                  <c:v>0.20009452739078201</c:v>
                </c:pt>
                <c:pt idx="95">
                  <c:v>-0.46694868566036202</c:v>
                </c:pt>
                <c:pt idx="96">
                  <c:v>-0.61100471299185799</c:v>
                </c:pt>
                <c:pt idx="97">
                  <c:v>-0.42692979461932401</c:v>
                </c:pt>
                <c:pt idx="98">
                  <c:v>-3.12845373176995E-2</c:v>
                </c:pt>
                <c:pt idx="99">
                  <c:v>-1.2532011406417101</c:v>
                </c:pt>
                <c:pt idx="100">
                  <c:v>-1.0940547571450201</c:v>
                </c:pt>
                <c:pt idx="101">
                  <c:v>-0.88944091909358702</c:v>
                </c:pt>
                <c:pt idx="102">
                  <c:v>-0.73574167378845901</c:v>
                </c:pt>
                <c:pt idx="103">
                  <c:v>-1.0428757582172099</c:v>
                </c:pt>
                <c:pt idx="104">
                  <c:v>-0.88470535860619703</c:v>
                </c:pt>
                <c:pt idx="105">
                  <c:v>-0.62730018762603401</c:v>
                </c:pt>
                <c:pt idx="106">
                  <c:v>-0.814822067058663</c:v>
                </c:pt>
                <c:pt idx="107">
                  <c:v>-0.517236608384253</c:v>
                </c:pt>
                <c:pt idx="108">
                  <c:v>-0.57076828730756601</c:v>
                </c:pt>
                <c:pt idx="109">
                  <c:v>-1.00748896489753</c:v>
                </c:pt>
                <c:pt idx="110">
                  <c:v>-1.75944210242275</c:v>
                </c:pt>
                <c:pt idx="111">
                  <c:v>-1.8421709732107201</c:v>
                </c:pt>
                <c:pt idx="112">
                  <c:v>-1.31037708515234</c:v>
                </c:pt>
                <c:pt idx="113">
                  <c:v>-0.58285364188059896</c:v>
                </c:pt>
                <c:pt idx="114">
                  <c:v>-0.49111887113911801</c:v>
                </c:pt>
                <c:pt idx="115">
                  <c:v>0.26742533090131598</c:v>
                </c:pt>
                <c:pt idx="116">
                  <c:v>0.45965776478169601</c:v>
                </c:pt>
                <c:pt idx="117">
                  <c:v>2.2022163915980102E-2</c:v>
                </c:pt>
                <c:pt idx="118">
                  <c:v>0.26244839645419599</c:v>
                </c:pt>
                <c:pt idx="119">
                  <c:v>-0.13377873449677</c:v>
                </c:pt>
                <c:pt idx="120">
                  <c:v>-7.1186631932218497E-2</c:v>
                </c:pt>
                <c:pt idx="121">
                  <c:v>0.81938810702493203</c:v>
                </c:pt>
                <c:pt idx="122">
                  <c:v>0.73203674754722703</c:v>
                </c:pt>
                <c:pt idx="123">
                  <c:v>2.1020469647466098</c:v>
                </c:pt>
                <c:pt idx="124">
                  <c:v>2.0209180313273101</c:v>
                </c:pt>
                <c:pt idx="125">
                  <c:v>1.2816857339305701</c:v>
                </c:pt>
                <c:pt idx="126">
                  <c:v>1.23704911635913</c:v>
                </c:pt>
                <c:pt idx="127">
                  <c:v>0.794251962094217</c:v>
                </c:pt>
                <c:pt idx="128">
                  <c:v>0.63670996714633199</c:v>
                </c:pt>
                <c:pt idx="129">
                  <c:v>1.21407241138569</c:v>
                </c:pt>
                <c:pt idx="130">
                  <c:v>1.0329253707972701</c:v>
                </c:pt>
                <c:pt idx="131">
                  <c:v>1.1046255408766501</c:v>
                </c:pt>
                <c:pt idx="132">
                  <c:v>0.66853007342790904</c:v>
                </c:pt>
                <c:pt idx="133">
                  <c:v>-0.15002449906489401</c:v>
                </c:pt>
                <c:pt idx="134">
                  <c:v>0.39407253246999102</c:v>
                </c:pt>
                <c:pt idx="135">
                  <c:v>0.267115246236105</c:v>
                </c:pt>
                <c:pt idx="136">
                  <c:v>0.530818186110249</c:v>
                </c:pt>
                <c:pt idx="137">
                  <c:v>0.324823859980028</c:v>
                </c:pt>
                <c:pt idx="138">
                  <c:v>-0.17953076970592699</c:v>
                </c:pt>
                <c:pt idx="139">
                  <c:v>-4.4845245346047898E-2</c:v>
                </c:pt>
                <c:pt idx="140">
                  <c:v>-2.9635648675763199E-2</c:v>
                </c:pt>
                <c:pt idx="141">
                  <c:v>-0.64451405597345501</c:v>
                </c:pt>
                <c:pt idx="142">
                  <c:v>-0.323677660335631</c:v>
                </c:pt>
                <c:pt idx="143">
                  <c:v>-0.222572243983232</c:v>
                </c:pt>
                <c:pt idx="144">
                  <c:v>0.39771339106848802</c:v>
                </c:pt>
                <c:pt idx="145">
                  <c:v>0.96448795695211997</c:v>
                </c:pt>
                <c:pt idx="146">
                  <c:v>0.71331331229256301</c:v>
                </c:pt>
                <c:pt idx="147">
                  <c:v>4.13231206559894E-2</c:v>
                </c:pt>
                <c:pt idx="148">
                  <c:v>-0.48204792772793498</c:v>
                </c:pt>
                <c:pt idx="149">
                  <c:v>-0.74956058033566197</c:v>
                </c:pt>
                <c:pt idx="150">
                  <c:v>-3.7290548415602802E-2</c:v>
                </c:pt>
                <c:pt idx="151">
                  <c:v>9.4108765987277507E-2</c:v>
                </c:pt>
                <c:pt idx="152">
                  <c:v>0.16894606651347599</c:v>
                </c:pt>
                <c:pt idx="153">
                  <c:v>0.49489572949230598</c:v>
                </c:pt>
                <c:pt idx="154">
                  <c:v>0.306276724314891</c:v>
                </c:pt>
                <c:pt idx="155">
                  <c:v>0.19451101385112901</c:v>
                </c:pt>
                <c:pt idx="156">
                  <c:v>-5.7067131805421702E-3</c:v>
                </c:pt>
                <c:pt idx="157">
                  <c:v>-0.445835746532253</c:v>
                </c:pt>
                <c:pt idx="158">
                  <c:v>-8.7966719110799105E-2</c:v>
                </c:pt>
                <c:pt idx="159">
                  <c:v>0.39840336976928498</c:v>
                </c:pt>
                <c:pt idx="160">
                  <c:v>0.91916786999544098</c:v>
                </c:pt>
                <c:pt idx="161">
                  <c:v>0.90702933508097805</c:v>
                </c:pt>
                <c:pt idx="162">
                  <c:v>0.67131932337529698</c:v>
                </c:pt>
                <c:pt idx="163">
                  <c:v>0.72180270849144801</c:v>
                </c:pt>
                <c:pt idx="164">
                  <c:v>0.47317151336951901</c:v>
                </c:pt>
                <c:pt idx="165">
                  <c:v>0.31553456182031903</c:v>
                </c:pt>
                <c:pt idx="166">
                  <c:v>0.13957589231310399</c:v>
                </c:pt>
                <c:pt idx="167">
                  <c:v>0.64377853819321795</c:v>
                </c:pt>
                <c:pt idx="168">
                  <c:v>0.52687057568749895</c:v>
                </c:pt>
                <c:pt idx="169">
                  <c:v>1.22811413588513</c:v>
                </c:pt>
                <c:pt idx="170">
                  <c:v>1.14082194208927</c:v>
                </c:pt>
                <c:pt idx="171">
                  <c:v>0.99439673517225402</c:v>
                </c:pt>
                <c:pt idx="172">
                  <c:v>0.90516484712601697</c:v>
                </c:pt>
                <c:pt idx="173">
                  <c:v>1.4399433808364801</c:v>
                </c:pt>
                <c:pt idx="174">
                  <c:v>1.2178645557539201</c:v>
                </c:pt>
                <c:pt idx="175">
                  <c:v>1.48273405853634</c:v>
                </c:pt>
                <c:pt idx="176">
                  <c:v>1.75351589632968</c:v>
                </c:pt>
                <c:pt idx="177">
                  <c:v>1.48567340306147</c:v>
                </c:pt>
                <c:pt idx="178">
                  <c:v>1.69820594677625</c:v>
                </c:pt>
                <c:pt idx="179">
                  <c:v>1.7993033252402799</c:v>
                </c:pt>
                <c:pt idx="180">
                  <c:v>1.8973035202467701</c:v>
                </c:pt>
                <c:pt idx="181">
                  <c:v>1.14016218399386</c:v>
                </c:pt>
                <c:pt idx="182">
                  <c:v>0.88029264747049296</c:v>
                </c:pt>
                <c:pt idx="183">
                  <c:v>1.2412203039303</c:v>
                </c:pt>
                <c:pt idx="184">
                  <c:v>0.96319762853866997</c:v>
                </c:pt>
                <c:pt idx="185">
                  <c:v>1.31113993563301</c:v>
                </c:pt>
                <c:pt idx="186">
                  <c:v>1.5081011738077701</c:v>
                </c:pt>
                <c:pt idx="187">
                  <c:v>0.97885970562385805</c:v>
                </c:pt>
                <c:pt idx="188">
                  <c:v>0.79757297896250201</c:v>
                </c:pt>
                <c:pt idx="189">
                  <c:v>0.70826684089928504</c:v>
                </c:pt>
                <c:pt idx="190">
                  <c:v>0.53849499918181598</c:v>
                </c:pt>
                <c:pt idx="191">
                  <c:v>0.41994145113952702</c:v>
                </c:pt>
                <c:pt idx="192">
                  <c:v>0.52189225477206103</c:v>
                </c:pt>
                <c:pt idx="193">
                  <c:v>-0.63166353248780305</c:v>
                </c:pt>
                <c:pt idx="194">
                  <c:v>-0.514246593142897</c:v>
                </c:pt>
                <c:pt idx="195">
                  <c:v>-0.81518771140435298</c:v>
                </c:pt>
                <c:pt idx="196">
                  <c:v>-0.89174131039238003</c:v>
                </c:pt>
                <c:pt idx="197">
                  <c:v>-1.09038831932297</c:v>
                </c:pt>
                <c:pt idx="198">
                  <c:v>-1.3920171568879001</c:v>
                </c:pt>
                <c:pt idx="199">
                  <c:v>-1.49380702802498</c:v>
                </c:pt>
                <c:pt idx="200">
                  <c:v>-1.7502278375070099</c:v>
                </c:pt>
                <c:pt idx="201">
                  <c:v>-1.2699195335340401</c:v>
                </c:pt>
                <c:pt idx="202">
                  <c:v>-1.2128934905162301</c:v>
                </c:pt>
                <c:pt idx="203">
                  <c:v>-1.60654635823101</c:v>
                </c:pt>
                <c:pt idx="204">
                  <c:v>-1.16753108754496</c:v>
                </c:pt>
                <c:pt idx="205">
                  <c:v>-0.39898755179643702</c:v>
                </c:pt>
                <c:pt idx="206">
                  <c:v>7.28198876434938E-2</c:v>
                </c:pt>
                <c:pt idx="207">
                  <c:v>0.859500409917757</c:v>
                </c:pt>
                <c:pt idx="208">
                  <c:v>1.23082917612767</c:v>
                </c:pt>
                <c:pt idx="209">
                  <c:v>0.88887910344690502</c:v>
                </c:pt>
                <c:pt idx="210">
                  <c:v>1.0607118925612899</c:v>
                </c:pt>
                <c:pt idx="211">
                  <c:v>1.0825048031156701</c:v>
                </c:pt>
                <c:pt idx="212">
                  <c:v>0.96929800030860502</c:v>
                </c:pt>
                <c:pt idx="213">
                  <c:v>0.78076132414579602</c:v>
                </c:pt>
                <c:pt idx="214">
                  <c:v>0.88760640945051394</c:v>
                </c:pt>
                <c:pt idx="215">
                  <c:v>1.1423233724517901</c:v>
                </c:pt>
                <c:pt idx="216">
                  <c:v>0.52391166306118298</c:v>
                </c:pt>
                <c:pt idx="217">
                  <c:v>2.4670283528674699</c:v>
                </c:pt>
                <c:pt idx="218">
                  <c:v>2.8785803889821202</c:v>
                </c:pt>
                <c:pt idx="219">
                  <c:v>2.62402555840817</c:v>
                </c:pt>
                <c:pt idx="220">
                  <c:v>2.4427027723340502</c:v>
                </c:pt>
                <c:pt idx="221">
                  <c:v>2.30608726061359</c:v>
                </c:pt>
                <c:pt idx="222">
                  <c:v>2.51191598353748</c:v>
                </c:pt>
                <c:pt idx="223">
                  <c:v>2.63498529679178</c:v>
                </c:pt>
                <c:pt idx="224">
                  <c:v>3.3360186016653901</c:v>
                </c:pt>
                <c:pt idx="225">
                  <c:v>3.3434272813338999</c:v>
                </c:pt>
                <c:pt idx="226">
                  <c:v>3.32578313745109</c:v>
                </c:pt>
                <c:pt idx="227">
                  <c:v>3.4662054192723599</c:v>
                </c:pt>
                <c:pt idx="228">
                  <c:v>3.7755089229210701</c:v>
                </c:pt>
                <c:pt idx="229">
                  <c:v>3.08451810238595</c:v>
                </c:pt>
                <c:pt idx="230">
                  <c:v>2.63572065383604</c:v>
                </c:pt>
                <c:pt idx="231">
                  <c:v>3.7243181686608802</c:v>
                </c:pt>
                <c:pt idx="232">
                  <c:v>5.7350754422812198</c:v>
                </c:pt>
                <c:pt idx="233">
                  <c:v>5.1055034622104998</c:v>
                </c:pt>
                <c:pt idx="234">
                  <c:v>4.6489527592332296</c:v>
                </c:pt>
                <c:pt idx="235">
                  <c:v>2.7083815625130101</c:v>
                </c:pt>
                <c:pt idx="236">
                  <c:v>2.3008652188007099</c:v>
                </c:pt>
                <c:pt idx="237">
                  <c:v>3.4224271080168802</c:v>
                </c:pt>
                <c:pt idx="238">
                  <c:v>3.4408106326793999</c:v>
                </c:pt>
                <c:pt idx="239">
                  <c:v>4.4551753606265798</c:v>
                </c:pt>
                <c:pt idx="240">
                  <c:v>4.6068504703899604</c:v>
                </c:pt>
                <c:pt idx="241">
                  <c:v>4.5307983640097396</c:v>
                </c:pt>
                <c:pt idx="242">
                  <c:v>4.1577050196484899</c:v>
                </c:pt>
                <c:pt idx="243">
                  <c:v>2.2818302788344198</c:v>
                </c:pt>
                <c:pt idx="244">
                  <c:v>-0.121338158495277</c:v>
                </c:pt>
                <c:pt idx="245">
                  <c:v>0.245800404336594</c:v>
                </c:pt>
                <c:pt idx="246">
                  <c:v>0.17337110625304</c:v>
                </c:pt>
                <c:pt idx="247">
                  <c:v>1.5569035135904099</c:v>
                </c:pt>
                <c:pt idx="248">
                  <c:v>1.75773297752133</c:v>
                </c:pt>
                <c:pt idx="249">
                  <c:v>1.1827457949886899</c:v>
                </c:pt>
                <c:pt idx="250">
                  <c:v>1.1822133618760899</c:v>
                </c:pt>
                <c:pt idx="251">
                  <c:v>4.3049137812367598E-2</c:v>
                </c:pt>
                <c:pt idx="252">
                  <c:v>0.12337897960645899</c:v>
                </c:pt>
                <c:pt idx="253">
                  <c:v>1.6697064516025799</c:v>
                </c:pt>
                <c:pt idx="254">
                  <c:v>2.0447781115033399</c:v>
                </c:pt>
                <c:pt idx="255">
                  <c:v>2.8693552182283102</c:v>
                </c:pt>
                <c:pt idx="256">
                  <c:v>2.91521630081539</c:v>
                </c:pt>
                <c:pt idx="257">
                  <c:v>3.0398752737205998</c:v>
                </c:pt>
                <c:pt idx="258">
                  <c:v>2.91153877402337</c:v>
                </c:pt>
                <c:pt idx="259">
                  <c:v>3.0774555881047498</c:v>
                </c:pt>
                <c:pt idx="260">
                  <c:v>2.6169861418915401</c:v>
                </c:pt>
                <c:pt idx="261">
                  <c:v>2.3473131029095202</c:v>
                </c:pt>
                <c:pt idx="262">
                  <c:v>2.4869879601423301</c:v>
                </c:pt>
                <c:pt idx="263">
                  <c:v>2.96807023845242</c:v>
                </c:pt>
                <c:pt idx="264">
                  <c:v>2.9201357948433402</c:v>
                </c:pt>
                <c:pt idx="265">
                  <c:v>3.0773933096093198</c:v>
                </c:pt>
                <c:pt idx="266">
                  <c:v>3.3457508570536398</c:v>
                </c:pt>
                <c:pt idx="267">
                  <c:v>4.0542452347083602</c:v>
                </c:pt>
                <c:pt idx="268">
                  <c:v>4.6915110793589196</c:v>
                </c:pt>
                <c:pt idx="269">
                  <c:v>5.1533971769209801</c:v>
                </c:pt>
                <c:pt idx="270">
                  <c:v>5.8952376073119401</c:v>
                </c:pt>
                <c:pt idx="271">
                  <c:v>5.5348716899426904</c:v>
                </c:pt>
              </c:numCache>
            </c:numRef>
          </c:val>
          <c:smooth val="0"/>
          <c:extLst>
            <c:ext xmlns:c16="http://schemas.microsoft.com/office/drawing/2014/chart" uri="{C3380CC4-5D6E-409C-BE32-E72D297353CC}">
              <c16:uniqueId val="{00000006-E173-450A-A3AD-73BA600EDE88}"/>
            </c:ext>
          </c:extLst>
        </c:ser>
        <c:dLbls>
          <c:showLegendKey val="0"/>
          <c:showVal val="0"/>
          <c:showCatName val="0"/>
          <c:showSerName val="0"/>
          <c:showPercent val="0"/>
          <c:showBubbleSize val="0"/>
        </c:dLbls>
        <c:smooth val="0"/>
        <c:axId val="2074409871"/>
        <c:axId val="1901754255"/>
      </c:lineChart>
      <c:dateAx>
        <c:axId val="2074409871"/>
        <c:scaling>
          <c:orientation val="minMax"/>
          <c:max val="45108"/>
          <c:min val="37073"/>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7085-4983-B97B-B8350D965E8B}"/>
              </c:ext>
            </c:extLst>
          </c:dPt>
          <c:dPt>
            <c:idx val="19"/>
            <c:invertIfNegative val="0"/>
            <c:bubble3D val="0"/>
            <c:extLst>
              <c:ext xmlns:c16="http://schemas.microsoft.com/office/drawing/2014/chart" uri="{C3380CC4-5D6E-409C-BE32-E72D297353CC}">
                <c16:uniqueId val="{00000001-7085-4983-B97B-B8350D965E8B}"/>
              </c:ext>
            </c:extLst>
          </c:dPt>
          <c:dPt>
            <c:idx val="21"/>
            <c:invertIfNegative val="0"/>
            <c:bubble3D val="0"/>
            <c:spPr>
              <a:solidFill>
                <a:srgbClr val="FFC000"/>
              </a:solidFill>
              <a:ln>
                <a:noFill/>
              </a:ln>
              <a:effectLst/>
            </c:spPr>
            <c:extLst>
              <c:ext xmlns:c16="http://schemas.microsoft.com/office/drawing/2014/chart" uri="{C3380CC4-5D6E-409C-BE32-E72D297353CC}">
                <c16:uniqueId val="{00000003-7085-4983-B97B-B8350D965E8B}"/>
              </c:ext>
            </c:extLst>
          </c:dPt>
          <c:dPt>
            <c:idx val="22"/>
            <c:invertIfNegative val="0"/>
            <c:bubble3D val="0"/>
            <c:extLst>
              <c:ext xmlns:c16="http://schemas.microsoft.com/office/drawing/2014/chart" uri="{C3380CC4-5D6E-409C-BE32-E72D297353CC}">
                <c16:uniqueId val="{00000004-7085-4983-B97B-B8350D965E8B}"/>
              </c:ext>
            </c:extLst>
          </c:dPt>
          <c:dPt>
            <c:idx val="23"/>
            <c:invertIfNegative val="0"/>
            <c:bubble3D val="0"/>
            <c:extLst>
              <c:ext xmlns:c16="http://schemas.microsoft.com/office/drawing/2014/chart" uri="{C3380CC4-5D6E-409C-BE32-E72D297353CC}">
                <c16:uniqueId val="{00000005-7085-4983-B97B-B8350D965E8B}"/>
              </c:ext>
            </c:extLst>
          </c:dPt>
          <c:dPt>
            <c:idx val="24"/>
            <c:invertIfNegative val="0"/>
            <c:bubble3D val="0"/>
            <c:spPr>
              <a:solidFill>
                <a:srgbClr val="984807"/>
              </a:solidFill>
              <a:ln>
                <a:noFill/>
              </a:ln>
              <a:effectLst/>
            </c:spPr>
            <c:extLst>
              <c:ext xmlns:c16="http://schemas.microsoft.com/office/drawing/2014/chart" uri="{C3380CC4-5D6E-409C-BE32-E72D297353CC}">
                <c16:uniqueId val="{00000007-7085-4983-B97B-B8350D965E8B}"/>
              </c:ext>
            </c:extLst>
          </c:dPt>
          <c:dPt>
            <c:idx val="25"/>
            <c:invertIfNegative val="0"/>
            <c:bubble3D val="0"/>
            <c:extLst>
              <c:ext xmlns:c16="http://schemas.microsoft.com/office/drawing/2014/chart" uri="{C3380CC4-5D6E-409C-BE32-E72D297353CC}">
                <c16:uniqueId val="{00000008-7085-4983-B97B-B8350D965E8B}"/>
              </c:ext>
            </c:extLst>
          </c:dPt>
          <c:dPt>
            <c:idx val="26"/>
            <c:invertIfNegative val="0"/>
            <c:bubble3D val="0"/>
            <c:extLst>
              <c:ext xmlns:c16="http://schemas.microsoft.com/office/drawing/2014/chart" uri="{C3380CC4-5D6E-409C-BE32-E72D297353CC}">
                <c16:uniqueId val="{00000009-7085-4983-B97B-B8350D965E8B}"/>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'F109-110'!$A$7:$A$39</c:f>
              <c:strCache>
                <c:ptCount val="33"/>
                <c:pt idx="0">
                  <c:v>Sinaloa</c:v>
                </c:pt>
                <c:pt idx="1">
                  <c:v>Nayarit</c:v>
                </c:pt>
                <c:pt idx="2">
                  <c:v>Oaxaca</c:v>
                </c:pt>
                <c:pt idx="3">
                  <c:v>Durango</c:v>
                </c:pt>
                <c:pt idx="4">
                  <c:v>Guerrero</c:v>
                </c:pt>
                <c:pt idx="5">
                  <c:v>Tlaxcala</c:v>
                </c:pt>
                <c:pt idx="6">
                  <c:v>Michoacán</c:v>
                </c:pt>
                <c:pt idx="7">
                  <c:v>Yucatán</c:v>
                </c:pt>
                <c:pt idx="8">
                  <c:v>Chiapas</c:v>
                </c:pt>
                <c:pt idx="9">
                  <c:v>Hidalgo</c:v>
                </c:pt>
                <c:pt idx="10">
                  <c:v>Guanajuato</c:v>
                </c:pt>
                <c:pt idx="11">
                  <c:v>Colima</c:v>
                </c:pt>
                <c:pt idx="12">
                  <c:v>Puebla</c:v>
                </c:pt>
                <c:pt idx="13">
                  <c:v>Quintana Roo</c:v>
                </c:pt>
                <c:pt idx="14">
                  <c:v>Morelos</c:v>
                </c:pt>
                <c:pt idx="15">
                  <c:v>EdoMex</c:v>
                </c:pt>
                <c:pt idx="16">
                  <c:v>Sonora</c:v>
                </c:pt>
                <c:pt idx="17">
                  <c:v>Zacatecas</c:v>
                </c:pt>
                <c:pt idx="18">
                  <c:v>Baja California Sur</c:v>
                </c:pt>
                <c:pt idx="19">
                  <c:v>Veracruz</c:v>
                </c:pt>
                <c:pt idx="20">
                  <c:v>Tabasco</c:v>
                </c:pt>
                <c:pt idx="21">
                  <c:v>Jalisco</c:v>
                </c:pt>
                <c:pt idx="22">
                  <c:v>Aguascalientes</c:v>
                </c:pt>
                <c:pt idx="23">
                  <c:v>Coahuila</c:v>
                </c:pt>
                <c:pt idx="24">
                  <c:v>Nacional</c:v>
                </c:pt>
                <c:pt idx="25">
                  <c:v>Tamaulipas</c:v>
                </c:pt>
                <c:pt idx="26">
                  <c:v>San Luis Potosí</c:v>
                </c:pt>
                <c:pt idx="27">
                  <c:v>Chihuahua</c:v>
                </c:pt>
                <c:pt idx="28">
                  <c:v>Querétaro</c:v>
                </c:pt>
                <c:pt idx="29">
                  <c:v>Nuevo León</c:v>
                </c:pt>
                <c:pt idx="30">
                  <c:v>Baja California</c:v>
                </c:pt>
                <c:pt idx="31">
                  <c:v>Campeche</c:v>
                </c:pt>
                <c:pt idx="32">
                  <c:v>Cdmx</c:v>
                </c:pt>
              </c:strCache>
            </c:strRef>
          </c:cat>
          <c:val>
            <c:numRef>
              <c:f>'F109-110'!$B$7:$B$39</c:f>
              <c:numCache>
                <c:formatCode>#,##0.00</c:formatCode>
                <c:ptCount val="33"/>
                <c:pt idx="0">
                  <c:v>412.29</c:v>
                </c:pt>
                <c:pt idx="1">
                  <c:v>420.35</c:v>
                </c:pt>
                <c:pt idx="2">
                  <c:v>424.01</c:v>
                </c:pt>
                <c:pt idx="3">
                  <c:v>428.87</c:v>
                </c:pt>
                <c:pt idx="4">
                  <c:v>430.63</c:v>
                </c:pt>
                <c:pt idx="5">
                  <c:v>430.86</c:v>
                </c:pt>
                <c:pt idx="6">
                  <c:v>434.92</c:v>
                </c:pt>
                <c:pt idx="7">
                  <c:v>442.8</c:v>
                </c:pt>
                <c:pt idx="8">
                  <c:v>445.68</c:v>
                </c:pt>
                <c:pt idx="9">
                  <c:v>446.96</c:v>
                </c:pt>
                <c:pt idx="10">
                  <c:v>463.06</c:v>
                </c:pt>
                <c:pt idx="11">
                  <c:v>465.11</c:v>
                </c:pt>
                <c:pt idx="12">
                  <c:v>466.17</c:v>
                </c:pt>
                <c:pt idx="13">
                  <c:v>468.53</c:v>
                </c:pt>
                <c:pt idx="14">
                  <c:v>472.62</c:v>
                </c:pt>
                <c:pt idx="15">
                  <c:v>491.69424730193998</c:v>
                </c:pt>
                <c:pt idx="16">
                  <c:v>492.83</c:v>
                </c:pt>
                <c:pt idx="17">
                  <c:v>503.69</c:v>
                </c:pt>
                <c:pt idx="18">
                  <c:v>513.62</c:v>
                </c:pt>
                <c:pt idx="19">
                  <c:v>516.20063779415295</c:v>
                </c:pt>
                <c:pt idx="20">
                  <c:v>518.08000000000004</c:v>
                </c:pt>
                <c:pt idx="21">
                  <c:v>521.39</c:v>
                </c:pt>
                <c:pt idx="22">
                  <c:v>525.78</c:v>
                </c:pt>
                <c:pt idx="23">
                  <c:v>531.45000000000005</c:v>
                </c:pt>
                <c:pt idx="24">
                  <c:v>536.76</c:v>
                </c:pt>
                <c:pt idx="25">
                  <c:v>540.09</c:v>
                </c:pt>
                <c:pt idx="26">
                  <c:v>545.98</c:v>
                </c:pt>
                <c:pt idx="27">
                  <c:v>547.08000000000004</c:v>
                </c:pt>
                <c:pt idx="28">
                  <c:v>583.66999999999996</c:v>
                </c:pt>
                <c:pt idx="29">
                  <c:v>585.97</c:v>
                </c:pt>
                <c:pt idx="30">
                  <c:v>588.98</c:v>
                </c:pt>
                <c:pt idx="31">
                  <c:v>607.04999999999995</c:v>
                </c:pt>
                <c:pt idx="32">
                  <c:v>671.32812399366401</c:v>
                </c:pt>
              </c:numCache>
            </c:numRef>
          </c:val>
          <c:extLst>
            <c:ext xmlns:c16="http://schemas.microsoft.com/office/drawing/2014/chart" uri="{C3380CC4-5D6E-409C-BE32-E72D297353CC}">
              <c16:uniqueId val="{0000000A-7085-4983-B97B-B8350D965E8B}"/>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4"/>
            <c:invertIfNegative val="0"/>
            <c:bubble3D val="0"/>
            <c:extLst>
              <c:ext xmlns:c16="http://schemas.microsoft.com/office/drawing/2014/chart" uri="{C3380CC4-5D6E-409C-BE32-E72D297353CC}">
                <c16:uniqueId val="{00000000-D2F6-4775-891F-7D5B0FBD3D7A}"/>
              </c:ext>
            </c:extLst>
          </c:dPt>
          <c:dPt>
            <c:idx val="9"/>
            <c:invertIfNegative val="0"/>
            <c:bubble3D val="0"/>
            <c:extLst>
              <c:ext xmlns:c16="http://schemas.microsoft.com/office/drawing/2014/chart" uri="{C3380CC4-5D6E-409C-BE32-E72D297353CC}">
                <c16:uniqueId val="{00000001-D2F6-4775-891F-7D5B0FBD3D7A}"/>
              </c:ext>
            </c:extLst>
          </c:dPt>
          <c:dPt>
            <c:idx val="12"/>
            <c:invertIfNegative val="0"/>
            <c:bubble3D val="0"/>
            <c:spPr>
              <a:solidFill>
                <a:srgbClr val="FFC000"/>
              </a:solidFill>
              <a:ln>
                <a:noFill/>
              </a:ln>
              <a:effectLst/>
            </c:spPr>
            <c:extLst>
              <c:ext xmlns:c16="http://schemas.microsoft.com/office/drawing/2014/chart" uri="{C3380CC4-5D6E-409C-BE32-E72D297353CC}">
                <c16:uniqueId val="{00000003-D2F6-4775-891F-7D5B0FBD3D7A}"/>
              </c:ext>
            </c:extLst>
          </c:dPt>
          <c:dPt>
            <c:idx val="13"/>
            <c:invertIfNegative val="0"/>
            <c:bubble3D val="0"/>
            <c:spPr>
              <a:solidFill>
                <a:srgbClr val="984807"/>
              </a:solidFill>
              <a:ln>
                <a:noFill/>
              </a:ln>
              <a:effectLst/>
            </c:spPr>
            <c:extLst>
              <c:ext xmlns:c16="http://schemas.microsoft.com/office/drawing/2014/chart" uri="{C3380CC4-5D6E-409C-BE32-E72D297353CC}">
                <c16:uniqueId val="{00000005-D2F6-4775-891F-7D5B0FBD3D7A}"/>
              </c:ext>
            </c:extLst>
          </c:dPt>
          <c:dPt>
            <c:idx val="15"/>
            <c:invertIfNegative val="0"/>
            <c:bubble3D val="0"/>
            <c:extLst>
              <c:ext xmlns:c16="http://schemas.microsoft.com/office/drawing/2014/chart" uri="{C3380CC4-5D6E-409C-BE32-E72D297353CC}">
                <c16:uniqueId val="{00000006-D2F6-4775-891F-7D5B0FBD3D7A}"/>
              </c:ext>
            </c:extLst>
          </c:dPt>
          <c:dPt>
            <c:idx val="16"/>
            <c:invertIfNegative val="0"/>
            <c:bubble3D val="0"/>
            <c:extLst>
              <c:ext xmlns:c16="http://schemas.microsoft.com/office/drawing/2014/chart" uri="{C3380CC4-5D6E-409C-BE32-E72D297353CC}">
                <c16:uniqueId val="{00000007-D2F6-4775-891F-7D5B0FBD3D7A}"/>
              </c:ext>
            </c:extLst>
          </c:dPt>
          <c:dPt>
            <c:idx val="17"/>
            <c:invertIfNegative val="0"/>
            <c:bubble3D val="0"/>
            <c:extLst>
              <c:ext xmlns:c16="http://schemas.microsoft.com/office/drawing/2014/chart" uri="{C3380CC4-5D6E-409C-BE32-E72D297353CC}">
                <c16:uniqueId val="{00000008-D2F6-4775-891F-7D5B0FBD3D7A}"/>
              </c:ext>
            </c:extLst>
          </c:dPt>
          <c:dPt>
            <c:idx val="18"/>
            <c:invertIfNegative val="0"/>
            <c:bubble3D val="0"/>
            <c:extLst>
              <c:ext xmlns:c16="http://schemas.microsoft.com/office/drawing/2014/chart" uri="{C3380CC4-5D6E-409C-BE32-E72D297353CC}">
                <c16:uniqueId val="{00000009-D2F6-4775-891F-7D5B0FBD3D7A}"/>
              </c:ext>
            </c:extLst>
          </c:dPt>
          <c:dPt>
            <c:idx val="19"/>
            <c:invertIfNegative val="0"/>
            <c:bubble3D val="0"/>
            <c:extLst>
              <c:ext xmlns:c16="http://schemas.microsoft.com/office/drawing/2014/chart" uri="{C3380CC4-5D6E-409C-BE32-E72D297353CC}">
                <c16:uniqueId val="{0000000A-D2F6-4775-891F-7D5B0FBD3D7A}"/>
              </c:ext>
            </c:extLst>
          </c:dPt>
          <c:dPt>
            <c:idx val="20"/>
            <c:invertIfNegative val="0"/>
            <c:bubble3D val="0"/>
            <c:extLst>
              <c:ext xmlns:c16="http://schemas.microsoft.com/office/drawing/2014/chart" uri="{C3380CC4-5D6E-409C-BE32-E72D297353CC}">
                <c16:uniqueId val="{0000000B-D2F6-4775-891F-7D5B0FBD3D7A}"/>
              </c:ext>
            </c:extLst>
          </c:dPt>
          <c:dPt>
            <c:idx val="21"/>
            <c:invertIfNegative val="0"/>
            <c:bubble3D val="0"/>
            <c:extLst>
              <c:ext xmlns:c16="http://schemas.microsoft.com/office/drawing/2014/chart" uri="{C3380CC4-5D6E-409C-BE32-E72D297353CC}">
                <c16:uniqueId val="{0000000C-D2F6-4775-891F-7D5B0FBD3D7A}"/>
              </c:ext>
            </c:extLst>
          </c:dPt>
          <c:dPt>
            <c:idx val="23"/>
            <c:invertIfNegative val="0"/>
            <c:bubble3D val="0"/>
            <c:extLst>
              <c:ext xmlns:c16="http://schemas.microsoft.com/office/drawing/2014/chart" uri="{C3380CC4-5D6E-409C-BE32-E72D297353CC}">
                <c16:uniqueId val="{0000000D-D2F6-4775-891F-7D5B0FBD3D7A}"/>
              </c:ext>
            </c:extLst>
          </c:dPt>
          <c:dPt>
            <c:idx val="24"/>
            <c:invertIfNegative val="0"/>
            <c:bubble3D val="0"/>
            <c:extLst>
              <c:ext xmlns:c16="http://schemas.microsoft.com/office/drawing/2014/chart" uri="{C3380CC4-5D6E-409C-BE32-E72D297353CC}">
                <c16:uniqueId val="{0000000E-D2F6-4775-891F-7D5B0FBD3D7A}"/>
              </c:ext>
            </c:extLst>
          </c:dPt>
          <c:dPt>
            <c:idx val="26"/>
            <c:invertIfNegative val="0"/>
            <c:bubble3D val="0"/>
            <c:extLst>
              <c:ext xmlns:c16="http://schemas.microsoft.com/office/drawing/2014/chart" uri="{C3380CC4-5D6E-409C-BE32-E72D297353CC}">
                <c16:uniqueId val="{0000000F-D2F6-4775-891F-7D5B0FBD3D7A}"/>
              </c:ext>
            </c:extLst>
          </c:dPt>
          <c:dPt>
            <c:idx val="28"/>
            <c:invertIfNegative val="0"/>
            <c:bubble3D val="0"/>
            <c:extLst>
              <c:ext xmlns:c16="http://schemas.microsoft.com/office/drawing/2014/chart" uri="{C3380CC4-5D6E-409C-BE32-E72D297353CC}">
                <c16:uniqueId val="{00000010-D2F6-4775-891F-7D5B0FBD3D7A}"/>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2F6-4775-891F-7D5B0FBD3D7A}"/>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'F109-110'!$A$7:$A$39</c:f>
              <c:strCache>
                <c:ptCount val="33"/>
                <c:pt idx="0">
                  <c:v>Sinaloa</c:v>
                </c:pt>
                <c:pt idx="1">
                  <c:v>Nayarit</c:v>
                </c:pt>
                <c:pt idx="2">
                  <c:v>Oaxaca</c:v>
                </c:pt>
                <c:pt idx="3">
                  <c:v>Durango</c:v>
                </c:pt>
                <c:pt idx="4">
                  <c:v>Guerrero</c:v>
                </c:pt>
                <c:pt idx="5">
                  <c:v>Tlaxcala</c:v>
                </c:pt>
                <c:pt idx="6">
                  <c:v>Michoacán</c:v>
                </c:pt>
                <c:pt idx="7">
                  <c:v>Yucatán</c:v>
                </c:pt>
                <c:pt idx="8">
                  <c:v>Chiapas</c:v>
                </c:pt>
                <c:pt idx="9">
                  <c:v>Hidalgo</c:v>
                </c:pt>
                <c:pt idx="10">
                  <c:v>Guanajuato</c:v>
                </c:pt>
                <c:pt idx="11">
                  <c:v>Colima</c:v>
                </c:pt>
                <c:pt idx="12">
                  <c:v>Puebla</c:v>
                </c:pt>
                <c:pt idx="13">
                  <c:v>Quintana Roo</c:v>
                </c:pt>
                <c:pt idx="14">
                  <c:v>Morelos</c:v>
                </c:pt>
                <c:pt idx="15">
                  <c:v>EdoMex</c:v>
                </c:pt>
                <c:pt idx="16">
                  <c:v>Sonora</c:v>
                </c:pt>
                <c:pt idx="17">
                  <c:v>Zacatecas</c:v>
                </c:pt>
                <c:pt idx="18">
                  <c:v>Baja California Sur</c:v>
                </c:pt>
                <c:pt idx="19">
                  <c:v>Veracruz</c:v>
                </c:pt>
                <c:pt idx="20">
                  <c:v>Tabasco</c:v>
                </c:pt>
                <c:pt idx="21">
                  <c:v>Jalisco</c:v>
                </c:pt>
                <c:pt idx="22">
                  <c:v>Aguascalientes</c:v>
                </c:pt>
                <c:pt idx="23">
                  <c:v>Coahuila</c:v>
                </c:pt>
                <c:pt idx="24">
                  <c:v>Nacional</c:v>
                </c:pt>
                <c:pt idx="25">
                  <c:v>Tamaulipas</c:v>
                </c:pt>
                <c:pt idx="26">
                  <c:v>San Luis Potosí</c:v>
                </c:pt>
                <c:pt idx="27">
                  <c:v>Chihuahua</c:v>
                </c:pt>
                <c:pt idx="28">
                  <c:v>Querétaro</c:v>
                </c:pt>
                <c:pt idx="29">
                  <c:v>Nuevo León</c:v>
                </c:pt>
                <c:pt idx="30">
                  <c:v>Baja California</c:v>
                </c:pt>
                <c:pt idx="31">
                  <c:v>Campeche</c:v>
                </c:pt>
                <c:pt idx="32">
                  <c:v>Cdmx</c:v>
                </c:pt>
              </c:strCache>
            </c:strRef>
          </c:cat>
          <c:val>
            <c:numRef>
              <c:f>'F109-110'!$C$7:$C$39</c:f>
              <c:numCache>
                <c:formatCode>#,##0.00</c:formatCode>
                <c:ptCount val="33"/>
                <c:pt idx="0">
                  <c:v>0.83612287835688204</c:v>
                </c:pt>
                <c:pt idx="1">
                  <c:v>-0.74415635068615404</c:v>
                </c:pt>
                <c:pt idx="2">
                  <c:v>0.68143906532287501</c:v>
                </c:pt>
                <c:pt idx="3">
                  <c:v>0.94431064248836605</c:v>
                </c:pt>
                <c:pt idx="4">
                  <c:v>0.392206806347906</c:v>
                </c:pt>
                <c:pt idx="5">
                  <c:v>0.51882140238668195</c:v>
                </c:pt>
                <c:pt idx="6">
                  <c:v>0.43244605011389903</c:v>
                </c:pt>
                <c:pt idx="7">
                  <c:v>-0.82014925803663996</c:v>
                </c:pt>
                <c:pt idx="8">
                  <c:v>-1.7816220269972799E-3</c:v>
                </c:pt>
                <c:pt idx="9">
                  <c:v>8.6843265774239106E-2</c:v>
                </c:pt>
                <c:pt idx="10">
                  <c:v>0.76061017882191895</c:v>
                </c:pt>
                <c:pt idx="11">
                  <c:v>0.34662091937656098</c:v>
                </c:pt>
                <c:pt idx="12">
                  <c:v>0.57531395580780997</c:v>
                </c:pt>
                <c:pt idx="13">
                  <c:v>1.53793114966341</c:v>
                </c:pt>
                <c:pt idx="14">
                  <c:v>-1.37698819067905</c:v>
                </c:pt>
                <c:pt idx="15">
                  <c:v>-0.55415212162414096</c:v>
                </c:pt>
                <c:pt idx="16">
                  <c:v>-0.48171380865498198</c:v>
                </c:pt>
                <c:pt idx="17">
                  <c:v>4.9480417980617899</c:v>
                </c:pt>
                <c:pt idx="18">
                  <c:v>0.23653165640125101</c:v>
                </c:pt>
                <c:pt idx="19">
                  <c:v>4.6100595895776504</c:v>
                </c:pt>
                <c:pt idx="20">
                  <c:v>-0.55071871776455295</c:v>
                </c:pt>
                <c:pt idx="21">
                  <c:v>-2.0795924602357E-4</c:v>
                </c:pt>
                <c:pt idx="22">
                  <c:v>1.7101159142284701</c:v>
                </c:pt>
                <c:pt idx="23">
                  <c:v>0.53807737658344601</c:v>
                </c:pt>
                <c:pt idx="24">
                  <c:v>2.5314460779779498E-2</c:v>
                </c:pt>
                <c:pt idx="25">
                  <c:v>-0.49627567636418801</c:v>
                </c:pt>
                <c:pt idx="26">
                  <c:v>0.652223630371918</c:v>
                </c:pt>
                <c:pt idx="27">
                  <c:v>5.6177048030048297E-2</c:v>
                </c:pt>
                <c:pt idx="28">
                  <c:v>-0.43704926219775297</c:v>
                </c:pt>
                <c:pt idx="29">
                  <c:v>-0.455911404108444</c:v>
                </c:pt>
                <c:pt idx="30">
                  <c:v>-0.323998330563602</c:v>
                </c:pt>
                <c:pt idx="31">
                  <c:v>0.45861429107985102</c:v>
                </c:pt>
                <c:pt idx="32">
                  <c:v>-0.87770050065221195</c:v>
                </c:pt>
              </c:numCache>
            </c:numRef>
          </c:val>
          <c:extLst>
            <c:ext xmlns:c16="http://schemas.microsoft.com/office/drawing/2014/chart" uri="{C3380CC4-5D6E-409C-BE32-E72D297353CC}">
              <c16:uniqueId val="{00000012-D2F6-4775-891F-7D5B0FBD3D7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6.9480417980617899"/>
          <c:min val="-3.376988190679050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v>SDBC_ms</c:v>
          </c:tx>
          <c:spPr>
            <a:solidFill>
              <a:srgbClr val="606868"/>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9E20-43A3-8BA9-346581372DA9}"/>
              </c:ext>
            </c:extLst>
          </c:dPt>
          <c:dPt>
            <c:idx val="14"/>
            <c:invertIfNegative val="0"/>
            <c:bubble3D val="0"/>
            <c:spPr>
              <a:solidFill>
                <a:srgbClr val="984807"/>
              </a:solidFill>
              <a:ln>
                <a:noFill/>
              </a:ln>
              <a:effectLst/>
            </c:spPr>
            <c:extLst>
              <c:ext xmlns:c16="http://schemas.microsoft.com/office/drawing/2014/chart" uri="{C3380CC4-5D6E-409C-BE32-E72D297353CC}">
                <c16:uniqueId val="{00000003-9E20-43A3-8BA9-346581372DA9}"/>
              </c:ext>
            </c:extLst>
          </c:dPt>
          <c:dPt>
            <c:idx val="15"/>
            <c:invertIfNegative val="0"/>
            <c:bubble3D val="0"/>
            <c:extLst>
              <c:ext xmlns:c16="http://schemas.microsoft.com/office/drawing/2014/chart" uri="{C3380CC4-5D6E-409C-BE32-E72D297353CC}">
                <c16:uniqueId val="{00000004-9E20-43A3-8BA9-346581372DA9}"/>
              </c:ext>
            </c:extLst>
          </c:dPt>
          <c:dPt>
            <c:idx val="16"/>
            <c:invertIfNegative val="0"/>
            <c:bubble3D val="0"/>
            <c:extLst>
              <c:ext xmlns:c16="http://schemas.microsoft.com/office/drawing/2014/chart" uri="{C3380CC4-5D6E-409C-BE32-E72D297353CC}">
                <c16:uniqueId val="{00000005-9E20-43A3-8BA9-346581372DA9}"/>
              </c:ext>
            </c:extLst>
          </c:dPt>
          <c:dPt>
            <c:idx val="17"/>
            <c:invertIfNegative val="0"/>
            <c:bubble3D val="0"/>
            <c:extLst>
              <c:ext xmlns:c16="http://schemas.microsoft.com/office/drawing/2014/chart" uri="{C3380CC4-5D6E-409C-BE32-E72D297353CC}">
                <c16:uniqueId val="{00000006-9E20-43A3-8BA9-346581372DA9}"/>
              </c:ext>
            </c:extLst>
          </c:dPt>
          <c:dPt>
            <c:idx val="18"/>
            <c:invertIfNegative val="0"/>
            <c:bubble3D val="0"/>
            <c:extLst>
              <c:ext xmlns:c16="http://schemas.microsoft.com/office/drawing/2014/chart" uri="{C3380CC4-5D6E-409C-BE32-E72D297353CC}">
                <c16:uniqueId val="{00000007-9E20-43A3-8BA9-346581372DA9}"/>
              </c:ext>
            </c:extLst>
          </c:dPt>
          <c:dPt>
            <c:idx val="19"/>
            <c:invertIfNegative val="0"/>
            <c:bubble3D val="0"/>
            <c:extLst>
              <c:ext xmlns:c16="http://schemas.microsoft.com/office/drawing/2014/chart" uri="{C3380CC4-5D6E-409C-BE32-E72D297353CC}">
                <c16:uniqueId val="{00000008-9E20-43A3-8BA9-346581372DA9}"/>
              </c:ext>
            </c:extLst>
          </c:dPt>
          <c:dPt>
            <c:idx val="20"/>
            <c:invertIfNegative val="0"/>
            <c:bubble3D val="0"/>
            <c:extLst>
              <c:ext xmlns:c16="http://schemas.microsoft.com/office/drawing/2014/chart" uri="{C3380CC4-5D6E-409C-BE32-E72D297353CC}">
                <c16:uniqueId val="{00000009-9E20-43A3-8BA9-346581372DA9}"/>
              </c:ext>
            </c:extLst>
          </c:dPt>
          <c:dPt>
            <c:idx val="21"/>
            <c:invertIfNegative val="0"/>
            <c:bubble3D val="0"/>
            <c:extLst>
              <c:ext xmlns:c16="http://schemas.microsoft.com/office/drawing/2014/chart" uri="{C3380CC4-5D6E-409C-BE32-E72D297353CC}">
                <c16:uniqueId val="{0000000A-9E20-43A3-8BA9-346581372DA9}"/>
              </c:ext>
            </c:extLst>
          </c:dPt>
          <c:dPt>
            <c:idx val="22"/>
            <c:invertIfNegative val="0"/>
            <c:bubble3D val="0"/>
            <c:extLst>
              <c:ext xmlns:c16="http://schemas.microsoft.com/office/drawing/2014/chart" uri="{C3380CC4-5D6E-409C-BE32-E72D297353CC}">
                <c16:uniqueId val="{0000000B-9E20-43A3-8BA9-346581372DA9}"/>
              </c:ext>
            </c:extLst>
          </c:dPt>
          <c:dPt>
            <c:idx val="23"/>
            <c:invertIfNegative val="0"/>
            <c:bubble3D val="0"/>
            <c:extLst>
              <c:ext xmlns:c16="http://schemas.microsoft.com/office/drawing/2014/chart" uri="{C3380CC4-5D6E-409C-BE32-E72D297353CC}">
                <c16:uniqueId val="{0000000C-9E20-43A3-8BA9-346581372DA9}"/>
              </c:ext>
            </c:extLst>
          </c:dPt>
          <c:dPt>
            <c:idx val="24"/>
            <c:invertIfNegative val="0"/>
            <c:bubble3D val="0"/>
            <c:extLst>
              <c:ext xmlns:c16="http://schemas.microsoft.com/office/drawing/2014/chart" uri="{C3380CC4-5D6E-409C-BE32-E72D297353CC}">
                <c16:uniqueId val="{0000000D-9E20-43A3-8BA9-346581372DA9}"/>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E20-43A3-8BA9-346581372DA9}"/>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'F109-110'!$A$7:$A$39</c:f>
              <c:strCache>
                <c:ptCount val="33"/>
                <c:pt idx="0">
                  <c:v>Sinaloa</c:v>
                </c:pt>
                <c:pt idx="1">
                  <c:v>Nayarit</c:v>
                </c:pt>
                <c:pt idx="2">
                  <c:v>Oaxaca</c:v>
                </c:pt>
                <c:pt idx="3">
                  <c:v>Durango</c:v>
                </c:pt>
                <c:pt idx="4">
                  <c:v>Guerrero</c:v>
                </c:pt>
                <c:pt idx="5">
                  <c:v>Tlaxcala</c:v>
                </c:pt>
                <c:pt idx="6">
                  <c:v>Michoacán</c:v>
                </c:pt>
                <c:pt idx="7">
                  <c:v>Yucatán</c:v>
                </c:pt>
                <c:pt idx="8">
                  <c:v>Chiapas</c:v>
                </c:pt>
                <c:pt idx="9">
                  <c:v>Hidalgo</c:v>
                </c:pt>
                <c:pt idx="10">
                  <c:v>Guanajuato</c:v>
                </c:pt>
                <c:pt idx="11">
                  <c:v>Colima</c:v>
                </c:pt>
                <c:pt idx="12">
                  <c:v>Puebla</c:v>
                </c:pt>
                <c:pt idx="13">
                  <c:v>Quintana Roo</c:v>
                </c:pt>
                <c:pt idx="14">
                  <c:v>Morelos</c:v>
                </c:pt>
                <c:pt idx="15">
                  <c:v>EdoMex</c:v>
                </c:pt>
                <c:pt idx="16">
                  <c:v>Sonora</c:v>
                </c:pt>
                <c:pt idx="17">
                  <c:v>Zacatecas</c:v>
                </c:pt>
                <c:pt idx="18">
                  <c:v>Baja California Sur</c:v>
                </c:pt>
                <c:pt idx="19">
                  <c:v>Veracruz</c:v>
                </c:pt>
                <c:pt idx="20">
                  <c:v>Tabasco</c:v>
                </c:pt>
                <c:pt idx="21">
                  <c:v>Jalisco</c:v>
                </c:pt>
                <c:pt idx="22">
                  <c:v>Aguascalientes</c:v>
                </c:pt>
                <c:pt idx="23">
                  <c:v>Coahuila</c:v>
                </c:pt>
                <c:pt idx="24">
                  <c:v>Nacional</c:v>
                </c:pt>
                <c:pt idx="25">
                  <c:v>Tamaulipas</c:v>
                </c:pt>
                <c:pt idx="26">
                  <c:v>San Luis Potosí</c:v>
                </c:pt>
                <c:pt idx="27">
                  <c:v>Chihuahua</c:v>
                </c:pt>
                <c:pt idx="28">
                  <c:v>Querétaro</c:v>
                </c:pt>
                <c:pt idx="29">
                  <c:v>Nuevo León</c:v>
                </c:pt>
                <c:pt idx="30">
                  <c:v>Baja California</c:v>
                </c:pt>
                <c:pt idx="31">
                  <c:v>Campeche</c:v>
                </c:pt>
                <c:pt idx="32">
                  <c:v>Cdmx</c:v>
                </c:pt>
              </c:strCache>
            </c:strRef>
          </c:cat>
          <c:val>
            <c:numRef>
              <c:f>'F109-110'!$D$7:$D$39</c:f>
              <c:numCache>
                <c:formatCode>#,##0.00</c:formatCode>
                <c:ptCount val="33"/>
                <c:pt idx="0">
                  <c:v>7.6291652641179004</c:v>
                </c:pt>
                <c:pt idx="1">
                  <c:v>4.7941024244967796</c:v>
                </c:pt>
                <c:pt idx="2">
                  <c:v>6.8002177444216096</c:v>
                </c:pt>
                <c:pt idx="3">
                  <c:v>7.3838221230626599</c:v>
                </c:pt>
                <c:pt idx="4">
                  <c:v>4.8961961116391404</c:v>
                </c:pt>
                <c:pt idx="5">
                  <c:v>6.5403463214863899</c:v>
                </c:pt>
                <c:pt idx="6">
                  <c:v>5.3335663255331003</c:v>
                </c:pt>
                <c:pt idx="7">
                  <c:v>5.8372756062228</c:v>
                </c:pt>
                <c:pt idx="8">
                  <c:v>5.6209380145052101</c:v>
                </c:pt>
                <c:pt idx="9">
                  <c:v>5.8874699701302298</c:v>
                </c:pt>
                <c:pt idx="10">
                  <c:v>6.5719331423833101</c:v>
                </c:pt>
                <c:pt idx="11">
                  <c:v>2.3066313116084598</c:v>
                </c:pt>
                <c:pt idx="12">
                  <c:v>6.2195015669404698</c:v>
                </c:pt>
                <c:pt idx="13">
                  <c:v>8.2249431851623598</c:v>
                </c:pt>
                <c:pt idx="14">
                  <c:v>4.2613395212671001</c:v>
                </c:pt>
                <c:pt idx="15">
                  <c:v>4.8229248838135996</c:v>
                </c:pt>
                <c:pt idx="16">
                  <c:v>3.6589804325091402</c:v>
                </c:pt>
                <c:pt idx="17">
                  <c:v>8.52403977413692</c:v>
                </c:pt>
                <c:pt idx="18">
                  <c:v>5.08801054300916</c:v>
                </c:pt>
                <c:pt idx="19">
                  <c:v>5.8812939905817698</c:v>
                </c:pt>
                <c:pt idx="20">
                  <c:v>6.4203514881161698</c:v>
                </c:pt>
                <c:pt idx="21">
                  <c:v>5.06939566414606</c:v>
                </c:pt>
                <c:pt idx="22">
                  <c:v>4.9940651771021196</c:v>
                </c:pt>
                <c:pt idx="23">
                  <c:v>5.2934890188735899</c:v>
                </c:pt>
                <c:pt idx="24">
                  <c:v>5.5348716899426904</c:v>
                </c:pt>
                <c:pt idx="25">
                  <c:v>6.91428422888802</c:v>
                </c:pt>
                <c:pt idx="26">
                  <c:v>4.7893460671274397</c:v>
                </c:pt>
                <c:pt idx="27">
                  <c:v>7.9509193570712799</c:v>
                </c:pt>
                <c:pt idx="28">
                  <c:v>5.8014117021437404</c:v>
                </c:pt>
                <c:pt idx="29">
                  <c:v>5.0885398037929601</c:v>
                </c:pt>
                <c:pt idx="30">
                  <c:v>7.8041724027713997</c:v>
                </c:pt>
                <c:pt idx="31">
                  <c:v>6.4837576636889196</c:v>
                </c:pt>
                <c:pt idx="32">
                  <c:v>4.5138516734297003</c:v>
                </c:pt>
              </c:numCache>
            </c:numRef>
          </c:val>
          <c:extLst>
            <c:ext xmlns:c16="http://schemas.microsoft.com/office/drawing/2014/chart" uri="{C3380CC4-5D6E-409C-BE32-E72D297353CC}">
              <c16:uniqueId val="{0000000F-9E20-43A3-8BA9-346581372DA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10.52403977413692"/>
          <c:min val="0.3066313116084598"/>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083405904896803E-2"/>
          <c:y val="4.845253628390897E-2"/>
          <c:w val="0.90858151822601019"/>
          <c:h val="0.63864566897715547"/>
        </c:manualLayout>
      </c:layout>
      <c:lineChart>
        <c:grouping val="standard"/>
        <c:varyColors val="0"/>
        <c:ser>
          <c:idx val="0"/>
          <c:order val="0"/>
          <c:tx>
            <c:v>Jalisco hombres</c:v>
          </c:tx>
          <c:spPr>
            <a:ln w="19050" cap="rnd">
              <a:solidFill>
                <a:srgbClr val="95682B"/>
              </a:solidFill>
              <a:round/>
            </a:ln>
            <a:effectLst/>
          </c:spPr>
          <c:marker>
            <c:symbol val="none"/>
          </c:marker>
          <c:dLbls>
            <c:dLbl>
              <c:idx val="283"/>
              <c:layout>
                <c:manualLayout>
                  <c:x val="-8.2003885859239737E-3"/>
                  <c:y val="0.40199653689122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F58-4392-8D92-B94AD50624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'F111-112'!$A$7:$A$290</c:f>
              <c:numCache>
                <c:formatCode>mm/dd/yyyy</c:formatCode>
                <c:ptCount val="284"/>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numCache>
            </c:numRef>
          </c:cat>
          <c:val>
            <c:numRef>
              <c:f>'F111-112'!$J$7:$J$290</c:f>
              <c:numCache>
                <c:formatCode>#,###.00</c:formatCode>
                <c:ptCount val="284"/>
                <c:pt idx="0">
                  <c:v>333.41629655208601</c:v>
                </c:pt>
                <c:pt idx="1">
                  <c:v>355.20617176806797</c:v>
                </c:pt>
                <c:pt idx="2">
                  <c:v>354.49889781202501</c:v>
                </c:pt>
                <c:pt idx="3">
                  <c:v>355.45568960404</c:v>
                </c:pt>
                <c:pt idx="4">
                  <c:v>359.74017074512301</c:v>
                </c:pt>
                <c:pt idx="5">
                  <c:v>364.30839191192098</c:v>
                </c:pt>
                <c:pt idx="6">
                  <c:v>368.56526048730399</c:v>
                </c:pt>
                <c:pt idx="7">
                  <c:v>366.02405466659502</c:v>
                </c:pt>
                <c:pt idx="8">
                  <c:v>364.38225071872102</c:v>
                </c:pt>
                <c:pt idx="9">
                  <c:v>363.95716918904202</c:v>
                </c:pt>
                <c:pt idx="10">
                  <c:v>367.09605948853903</c:v>
                </c:pt>
                <c:pt idx="11">
                  <c:v>363.49868680138701</c:v>
                </c:pt>
                <c:pt idx="12">
                  <c:v>366.75286154268798</c:v>
                </c:pt>
                <c:pt idx="13">
                  <c:v>387.805050924255</c:v>
                </c:pt>
                <c:pt idx="14">
                  <c:v>381.24120248136398</c:v>
                </c:pt>
                <c:pt idx="15">
                  <c:v>382.05839622391397</c:v>
                </c:pt>
                <c:pt idx="16">
                  <c:v>386.56966682450502</c:v>
                </c:pt>
                <c:pt idx="17">
                  <c:v>385.972630770823</c:v>
                </c:pt>
                <c:pt idx="18">
                  <c:v>393.28912732268401</c:v>
                </c:pt>
                <c:pt idx="19">
                  <c:v>389.65248392645901</c:v>
                </c:pt>
                <c:pt idx="20">
                  <c:v>389.12768122932101</c:v>
                </c:pt>
                <c:pt idx="21">
                  <c:v>386.41567482990001</c:v>
                </c:pt>
                <c:pt idx="22">
                  <c:v>385.08791516888601</c:v>
                </c:pt>
                <c:pt idx="23">
                  <c:v>385.22866744829901</c:v>
                </c:pt>
                <c:pt idx="24">
                  <c:v>386.15192870688099</c:v>
                </c:pt>
                <c:pt idx="25">
                  <c:v>403.22270324098997</c:v>
                </c:pt>
                <c:pt idx="26">
                  <c:v>401.88649627028002</c:v>
                </c:pt>
                <c:pt idx="27">
                  <c:v>395.28039858551102</c:v>
                </c:pt>
                <c:pt idx="28">
                  <c:v>392.55650475601698</c:v>
                </c:pt>
                <c:pt idx="29">
                  <c:v>400.24098083912997</c:v>
                </c:pt>
                <c:pt idx="30">
                  <c:v>398.64742015508398</c:v>
                </c:pt>
                <c:pt idx="31">
                  <c:v>401.50195808730598</c:v>
                </c:pt>
                <c:pt idx="32">
                  <c:v>399.73389476843101</c:v>
                </c:pt>
                <c:pt idx="33">
                  <c:v>395.45159702509102</c:v>
                </c:pt>
                <c:pt idx="34">
                  <c:v>391.88116495370798</c:v>
                </c:pt>
                <c:pt idx="35">
                  <c:v>392.40222300838002</c:v>
                </c:pt>
                <c:pt idx="36">
                  <c:v>392.48982689144299</c:v>
                </c:pt>
                <c:pt idx="37">
                  <c:v>406.57865055254302</c:v>
                </c:pt>
                <c:pt idx="38">
                  <c:v>405.18836499368598</c:v>
                </c:pt>
                <c:pt idx="39">
                  <c:v>401.43027668180798</c:v>
                </c:pt>
                <c:pt idx="40">
                  <c:v>401.55568941654599</c:v>
                </c:pt>
                <c:pt idx="41">
                  <c:v>412.84100101924503</c:v>
                </c:pt>
                <c:pt idx="42">
                  <c:v>419.46991258804599</c:v>
                </c:pt>
                <c:pt idx="43">
                  <c:v>423.46286075822599</c:v>
                </c:pt>
                <c:pt idx="44">
                  <c:v>422.12505167396199</c:v>
                </c:pt>
                <c:pt idx="45">
                  <c:v>415.18598844268001</c:v>
                </c:pt>
                <c:pt idx="46">
                  <c:v>412.44536052312799</c:v>
                </c:pt>
                <c:pt idx="47">
                  <c:v>413.06506380894598</c:v>
                </c:pt>
                <c:pt idx="48">
                  <c:v>411.94771109379298</c:v>
                </c:pt>
                <c:pt idx="49">
                  <c:v>426.81969213263199</c:v>
                </c:pt>
                <c:pt idx="50">
                  <c:v>423.75363600966199</c:v>
                </c:pt>
                <c:pt idx="51">
                  <c:v>421.08683168045002</c:v>
                </c:pt>
                <c:pt idx="52">
                  <c:v>421.77758195068998</c:v>
                </c:pt>
                <c:pt idx="53">
                  <c:v>431.08469196235501</c:v>
                </c:pt>
                <c:pt idx="54">
                  <c:v>431.69847715153998</c:v>
                </c:pt>
                <c:pt idx="55">
                  <c:v>434.08276049470999</c:v>
                </c:pt>
                <c:pt idx="56">
                  <c:v>431.28355597716597</c:v>
                </c:pt>
                <c:pt idx="57">
                  <c:v>425.25099365968703</c:v>
                </c:pt>
                <c:pt idx="58">
                  <c:v>421.47753815940803</c:v>
                </c:pt>
                <c:pt idx="59">
                  <c:v>420.01602857304198</c:v>
                </c:pt>
                <c:pt idx="60">
                  <c:v>419.92358691611798</c:v>
                </c:pt>
                <c:pt idx="61">
                  <c:v>434.77835725461699</c:v>
                </c:pt>
                <c:pt idx="62">
                  <c:v>432.10141032160197</c:v>
                </c:pt>
                <c:pt idx="63">
                  <c:v>432.46441577457199</c:v>
                </c:pt>
                <c:pt idx="64">
                  <c:v>431.69425876897998</c:v>
                </c:pt>
                <c:pt idx="65">
                  <c:v>436.19786618043202</c:v>
                </c:pt>
                <c:pt idx="66">
                  <c:v>437.69108099980599</c:v>
                </c:pt>
                <c:pt idx="67">
                  <c:v>441.618256586999</c:v>
                </c:pt>
                <c:pt idx="68">
                  <c:v>441.37505840474103</c:v>
                </c:pt>
                <c:pt idx="69">
                  <c:v>435.89867662873303</c:v>
                </c:pt>
                <c:pt idx="70">
                  <c:v>433.07619946578501</c:v>
                </c:pt>
                <c:pt idx="71">
                  <c:v>431.91775880277402</c:v>
                </c:pt>
                <c:pt idx="72">
                  <c:v>429.73000493424098</c:v>
                </c:pt>
                <c:pt idx="73">
                  <c:v>441.91408960362003</c:v>
                </c:pt>
                <c:pt idx="74">
                  <c:v>440.60216397301701</c:v>
                </c:pt>
                <c:pt idx="75">
                  <c:v>438.56611099848698</c:v>
                </c:pt>
                <c:pt idx="76">
                  <c:v>441.35324045647502</c:v>
                </c:pt>
                <c:pt idx="77">
                  <c:v>449.19533475306002</c:v>
                </c:pt>
                <c:pt idx="78">
                  <c:v>447.85176833056801</c:v>
                </c:pt>
                <c:pt idx="79">
                  <c:v>451.182065184122</c:v>
                </c:pt>
                <c:pt idx="80">
                  <c:v>447.83740154453801</c:v>
                </c:pt>
                <c:pt idx="81">
                  <c:v>439.12545286562101</c:v>
                </c:pt>
                <c:pt idx="82">
                  <c:v>435.71803825794001</c:v>
                </c:pt>
                <c:pt idx="83">
                  <c:v>436.56480357125099</c:v>
                </c:pt>
                <c:pt idx="84">
                  <c:v>434.99925839127098</c:v>
                </c:pt>
                <c:pt idx="85">
                  <c:v>446.60495010198798</c:v>
                </c:pt>
                <c:pt idx="86">
                  <c:v>445.40088384148902</c:v>
                </c:pt>
                <c:pt idx="87">
                  <c:v>441.387501779366</c:v>
                </c:pt>
                <c:pt idx="88">
                  <c:v>443.07611943752698</c:v>
                </c:pt>
                <c:pt idx="89">
                  <c:v>451.87570505197101</c:v>
                </c:pt>
                <c:pt idx="90">
                  <c:v>451.946616034925</c:v>
                </c:pt>
                <c:pt idx="91">
                  <c:v>455.69082978245399</c:v>
                </c:pt>
                <c:pt idx="92">
                  <c:v>453.13270956202803</c:v>
                </c:pt>
                <c:pt idx="93">
                  <c:v>444.57480040891699</c:v>
                </c:pt>
                <c:pt idx="94">
                  <c:v>440.946458192725</c:v>
                </c:pt>
                <c:pt idx="95">
                  <c:v>441.73547959373002</c:v>
                </c:pt>
                <c:pt idx="96">
                  <c:v>440.78810399085802</c:v>
                </c:pt>
                <c:pt idx="97">
                  <c:v>452.59365634216903</c:v>
                </c:pt>
                <c:pt idx="98">
                  <c:v>451.01633159286803</c:v>
                </c:pt>
                <c:pt idx="99">
                  <c:v>450.99080287886397</c:v>
                </c:pt>
                <c:pt idx="100">
                  <c:v>448.60396402505</c:v>
                </c:pt>
                <c:pt idx="101">
                  <c:v>456.43722788808498</c:v>
                </c:pt>
                <c:pt idx="102">
                  <c:v>454.45910570561603</c:v>
                </c:pt>
                <c:pt idx="103">
                  <c:v>455.53079979114602</c:v>
                </c:pt>
                <c:pt idx="104">
                  <c:v>451.898047966707</c:v>
                </c:pt>
                <c:pt idx="105">
                  <c:v>445.92289454155599</c:v>
                </c:pt>
                <c:pt idx="106">
                  <c:v>442.43143322891501</c:v>
                </c:pt>
                <c:pt idx="107">
                  <c:v>441.57744036483501</c:v>
                </c:pt>
                <c:pt idx="108">
                  <c:v>438.72621435547802</c:v>
                </c:pt>
                <c:pt idx="109">
                  <c:v>448.93374058315698</c:v>
                </c:pt>
                <c:pt idx="110">
                  <c:v>449.12927513653398</c:v>
                </c:pt>
                <c:pt idx="111">
                  <c:v>442.93507307372101</c:v>
                </c:pt>
                <c:pt idx="112">
                  <c:v>442.93054765785598</c:v>
                </c:pt>
                <c:pt idx="113">
                  <c:v>449.74184240604598</c:v>
                </c:pt>
                <c:pt idx="114">
                  <c:v>447.68522331671198</c:v>
                </c:pt>
                <c:pt idx="115">
                  <c:v>448.22661750099297</c:v>
                </c:pt>
                <c:pt idx="116">
                  <c:v>446.937586617222</c:v>
                </c:pt>
                <c:pt idx="117">
                  <c:v>443.943625144078</c:v>
                </c:pt>
                <c:pt idx="118">
                  <c:v>440.03183871298</c:v>
                </c:pt>
                <c:pt idx="119">
                  <c:v>440.48273539047699</c:v>
                </c:pt>
                <c:pt idx="120">
                  <c:v>437.59026269795498</c:v>
                </c:pt>
                <c:pt idx="121">
                  <c:v>448.75954360684102</c:v>
                </c:pt>
                <c:pt idx="122">
                  <c:v>446.161290977497</c:v>
                </c:pt>
                <c:pt idx="123">
                  <c:v>437.66930553185</c:v>
                </c:pt>
                <c:pt idx="124">
                  <c:v>438.43519270464202</c:v>
                </c:pt>
                <c:pt idx="125">
                  <c:v>450.73692657176503</c:v>
                </c:pt>
                <c:pt idx="126">
                  <c:v>448.80677857478702</c:v>
                </c:pt>
                <c:pt idx="127">
                  <c:v>460.35914013041798</c:v>
                </c:pt>
                <c:pt idx="128">
                  <c:v>462.30784838339798</c:v>
                </c:pt>
                <c:pt idx="129">
                  <c:v>454.32423232800602</c:v>
                </c:pt>
                <c:pt idx="130">
                  <c:v>448.68045485574402</c:v>
                </c:pt>
                <c:pt idx="131">
                  <c:v>446.42727906866497</c:v>
                </c:pt>
                <c:pt idx="132">
                  <c:v>443.34974462252501</c:v>
                </c:pt>
                <c:pt idx="133">
                  <c:v>457.98535650729201</c:v>
                </c:pt>
                <c:pt idx="134">
                  <c:v>455.23385643106099</c:v>
                </c:pt>
                <c:pt idx="135">
                  <c:v>457.74788622232802</c:v>
                </c:pt>
                <c:pt idx="136">
                  <c:v>459.28152513837</c:v>
                </c:pt>
                <c:pt idx="137">
                  <c:v>461.13256863839399</c:v>
                </c:pt>
                <c:pt idx="138">
                  <c:v>461.24132610218601</c:v>
                </c:pt>
                <c:pt idx="139">
                  <c:v>465.112274421655</c:v>
                </c:pt>
                <c:pt idx="140">
                  <c:v>462.53814875995198</c:v>
                </c:pt>
                <c:pt idx="141">
                  <c:v>462.81647353214902</c:v>
                </c:pt>
                <c:pt idx="142">
                  <c:v>457.25042890808601</c:v>
                </c:pt>
                <c:pt idx="143">
                  <c:v>454.645195045261</c:v>
                </c:pt>
                <c:pt idx="144">
                  <c:v>451.56889427637401</c:v>
                </c:pt>
                <c:pt idx="145">
                  <c:v>461.00787661410698</c:v>
                </c:pt>
                <c:pt idx="146">
                  <c:v>458.16888700707398</c:v>
                </c:pt>
                <c:pt idx="147">
                  <c:v>458.67684988959002</c:v>
                </c:pt>
                <c:pt idx="148">
                  <c:v>460.81132588967199</c:v>
                </c:pt>
                <c:pt idx="149">
                  <c:v>462.66663470553499</c:v>
                </c:pt>
                <c:pt idx="150">
                  <c:v>460.74057350678498</c:v>
                </c:pt>
                <c:pt idx="151">
                  <c:v>464.40946072482001</c:v>
                </c:pt>
                <c:pt idx="152">
                  <c:v>465.25154211704898</c:v>
                </c:pt>
                <c:pt idx="153">
                  <c:v>455.10116833587898</c:v>
                </c:pt>
                <c:pt idx="154">
                  <c:v>453.24587754133103</c:v>
                </c:pt>
                <c:pt idx="155">
                  <c:v>451.69408200062799</c:v>
                </c:pt>
                <c:pt idx="156">
                  <c:v>447.97159934147697</c:v>
                </c:pt>
                <c:pt idx="157">
                  <c:v>462.30766240193202</c:v>
                </c:pt>
                <c:pt idx="158">
                  <c:v>459.21918184569</c:v>
                </c:pt>
                <c:pt idx="159">
                  <c:v>456.17302885275501</c:v>
                </c:pt>
                <c:pt idx="160">
                  <c:v>455.761850957874</c:v>
                </c:pt>
                <c:pt idx="161">
                  <c:v>458.21441927647402</c:v>
                </c:pt>
                <c:pt idx="162">
                  <c:v>459.21886442828702</c:v>
                </c:pt>
                <c:pt idx="163">
                  <c:v>460.081617629655</c:v>
                </c:pt>
                <c:pt idx="164">
                  <c:v>458.634663071977</c:v>
                </c:pt>
                <c:pt idx="165">
                  <c:v>455.73825638074101</c:v>
                </c:pt>
                <c:pt idx="166">
                  <c:v>448.56953662503798</c:v>
                </c:pt>
                <c:pt idx="167">
                  <c:v>448.386274622065</c:v>
                </c:pt>
                <c:pt idx="168">
                  <c:v>446.44401639912502</c:v>
                </c:pt>
                <c:pt idx="169">
                  <c:v>456.96851227157498</c:v>
                </c:pt>
                <c:pt idx="170">
                  <c:v>455.78342633280198</c:v>
                </c:pt>
                <c:pt idx="171">
                  <c:v>454.44719409514101</c:v>
                </c:pt>
                <c:pt idx="172">
                  <c:v>456.40556593091901</c:v>
                </c:pt>
                <c:pt idx="173">
                  <c:v>457.99168906090802</c:v>
                </c:pt>
                <c:pt idx="174">
                  <c:v>458.340420981146</c:v>
                </c:pt>
                <c:pt idx="175">
                  <c:v>459.25296245282698</c:v>
                </c:pt>
                <c:pt idx="176">
                  <c:v>458.304683120422</c:v>
                </c:pt>
                <c:pt idx="177">
                  <c:v>455.47671634664903</c:v>
                </c:pt>
                <c:pt idx="178">
                  <c:v>448.55644695242898</c:v>
                </c:pt>
                <c:pt idx="179">
                  <c:v>446.66051745119103</c:v>
                </c:pt>
                <c:pt idx="180">
                  <c:v>444.733425126903</c:v>
                </c:pt>
                <c:pt idx="181">
                  <c:v>458.358010954799</c:v>
                </c:pt>
                <c:pt idx="182">
                  <c:v>457.34239775740502</c:v>
                </c:pt>
                <c:pt idx="183">
                  <c:v>456.54641036969298</c:v>
                </c:pt>
                <c:pt idx="184">
                  <c:v>457.49564307962697</c:v>
                </c:pt>
                <c:pt idx="185">
                  <c:v>460.97684319452702</c:v>
                </c:pt>
                <c:pt idx="186">
                  <c:v>461.84720434220702</c:v>
                </c:pt>
                <c:pt idx="187">
                  <c:v>468.00841110785399</c:v>
                </c:pt>
                <c:pt idx="188">
                  <c:v>468.62937101938098</c:v>
                </c:pt>
                <c:pt idx="189">
                  <c:v>456.89688295530698</c:v>
                </c:pt>
                <c:pt idx="190">
                  <c:v>452.60088799643</c:v>
                </c:pt>
                <c:pt idx="191">
                  <c:v>453.22302111427803</c:v>
                </c:pt>
                <c:pt idx="192">
                  <c:v>449.763448785989</c:v>
                </c:pt>
                <c:pt idx="193">
                  <c:v>461.96335500367098</c:v>
                </c:pt>
                <c:pt idx="194">
                  <c:v>460.925163056006</c:v>
                </c:pt>
                <c:pt idx="195">
                  <c:v>463.28508465762201</c:v>
                </c:pt>
                <c:pt idx="196">
                  <c:v>462.84504353624902</c:v>
                </c:pt>
                <c:pt idx="197">
                  <c:v>469.17771656891102</c:v>
                </c:pt>
                <c:pt idx="198">
                  <c:v>469.87232834404398</c:v>
                </c:pt>
                <c:pt idx="199">
                  <c:v>470.73635358820297</c:v>
                </c:pt>
                <c:pt idx="200">
                  <c:v>470.23096550437901</c:v>
                </c:pt>
                <c:pt idx="201">
                  <c:v>462.31539454026898</c:v>
                </c:pt>
                <c:pt idx="202">
                  <c:v>456.380201294431</c:v>
                </c:pt>
                <c:pt idx="203">
                  <c:v>457.072695891644</c:v>
                </c:pt>
                <c:pt idx="204">
                  <c:v>456.17980340901897</c:v>
                </c:pt>
                <c:pt idx="205">
                  <c:v>462.30326509685199</c:v>
                </c:pt>
                <c:pt idx="206">
                  <c:v>460.64612064013801</c:v>
                </c:pt>
                <c:pt idx="207">
                  <c:v>458.04067171204599</c:v>
                </c:pt>
                <c:pt idx="208">
                  <c:v>459.76045060477497</c:v>
                </c:pt>
                <c:pt idx="209">
                  <c:v>465.13923538777601</c:v>
                </c:pt>
                <c:pt idx="210">
                  <c:v>462.92816414596501</c:v>
                </c:pt>
                <c:pt idx="211">
                  <c:v>466.63092465897302</c:v>
                </c:pt>
                <c:pt idx="212">
                  <c:v>462.66876985089198</c:v>
                </c:pt>
                <c:pt idx="213">
                  <c:v>458.55757125864</c:v>
                </c:pt>
                <c:pt idx="214">
                  <c:v>453.33155097678201</c:v>
                </c:pt>
                <c:pt idx="215">
                  <c:v>452.609041313131</c:v>
                </c:pt>
                <c:pt idx="216">
                  <c:v>452.93731747395202</c:v>
                </c:pt>
                <c:pt idx="217">
                  <c:v>463.766512671302</c:v>
                </c:pt>
                <c:pt idx="218">
                  <c:v>463.292521659123</c:v>
                </c:pt>
                <c:pt idx="219">
                  <c:v>465.86474800263397</c:v>
                </c:pt>
                <c:pt idx="220">
                  <c:v>468.08620761043397</c:v>
                </c:pt>
                <c:pt idx="221">
                  <c:v>471.09782320780101</c:v>
                </c:pt>
                <c:pt idx="222">
                  <c:v>469.36289826788197</c:v>
                </c:pt>
                <c:pt idx="223">
                  <c:v>473.30809729885499</c:v>
                </c:pt>
                <c:pt idx="224">
                  <c:v>468.81915057915103</c:v>
                </c:pt>
                <c:pt idx="225">
                  <c:v>460.90852165641098</c:v>
                </c:pt>
                <c:pt idx="226">
                  <c:v>456.86844794952702</c:v>
                </c:pt>
                <c:pt idx="227">
                  <c:v>456.79238497404799</c:v>
                </c:pt>
                <c:pt idx="228">
                  <c:v>454.95128712871298</c:v>
                </c:pt>
                <c:pt idx="229">
                  <c:v>472.24322458005201</c:v>
                </c:pt>
                <c:pt idx="230">
                  <c:v>473.91338449150697</c:v>
                </c:pt>
                <c:pt idx="231">
                  <c:v>474.137019598748</c:v>
                </c:pt>
                <c:pt idx="232">
                  <c:v>474.60687909901401</c:v>
                </c:pt>
                <c:pt idx="233">
                  <c:v>479.69587399378099</c:v>
                </c:pt>
                <c:pt idx="234">
                  <c:v>480.56173089768498</c:v>
                </c:pt>
                <c:pt idx="235">
                  <c:v>483.65893815039499</c:v>
                </c:pt>
                <c:pt idx="236">
                  <c:v>483.93708343783197</c:v>
                </c:pt>
                <c:pt idx="237">
                  <c:v>473.746580208193</c:v>
                </c:pt>
                <c:pt idx="238">
                  <c:v>469.15692295914897</c:v>
                </c:pt>
                <c:pt idx="239">
                  <c:v>471.59071858447402</c:v>
                </c:pt>
                <c:pt idx="240">
                  <c:v>471.86754016651901</c:v>
                </c:pt>
                <c:pt idx="241">
                  <c:v>489.46647101374401</c:v>
                </c:pt>
                <c:pt idx="242">
                  <c:v>488.23795301668099</c:v>
                </c:pt>
                <c:pt idx="243">
                  <c:v>495.99560306258098</c:v>
                </c:pt>
                <c:pt idx="244">
                  <c:v>505.09501999905399</c:v>
                </c:pt>
                <c:pt idx="245">
                  <c:v>502.09068857029803</c:v>
                </c:pt>
                <c:pt idx="246">
                  <c:v>500.625102161266</c:v>
                </c:pt>
                <c:pt idx="247">
                  <c:v>501.95126614794702</c:v>
                </c:pt>
                <c:pt idx="248">
                  <c:v>498.40631147617</c:v>
                </c:pt>
                <c:pt idx="249">
                  <c:v>490.582589488873</c:v>
                </c:pt>
                <c:pt idx="250">
                  <c:v>485.935912626179</c:v>
                </c:pt>
                <c:pt idx="251">
                  <c:v>492.30402586903801</c:v>
                </c:pt>
                <c:pt idx="252">
                  <c:v>493.28751892084802</c:v>
                </c:pt>
                <c:pt idx="253">
                  <c:v>510.05595281734901</c:v>
                </c:pt>
                <c:pt idx="254">
                  <c:v>507.45452676566902</c:v>
                </c:pt>
                <c:pt idx="255">
                  <c:v>507.93615109457699</c:v>
                </c:pt>
                <c:pt idx="256">
                  <c:v>506.41689990195198</c:v>
                </c:pt>
                <c:pt idx="257">
                  <c:v>506.82927547834402</c:v>
                </c:pt>
                <c:pt idx="258">
                  <c:v>503.73268682864699</c:v>
                </c:pt>
                <c:pt idx="259">
                  <c:v>507.31807251807697</c:v>
                </c:pt>
                <c:pt idx="260">
                  <c:v>506.09137709725297</c:v>
                </c:pt>
                <c:pt idx="261">
                  <c:v>501.34996239125297</c:v>
                </c:pt>
                <c:pt idx="262">
                  <c:v>496.97327783594801</c:v>
                </c:pt>
                <c:pt idx="263">
                  <c:v>497.05758461380498</c:v>
                </c:pt>
                <c:pt idx="264">
                  <c:v>498.75340539434598</c:v>
                </c:pt>
                <c:pt idx="265">
                  <c:v>524.33735292622202</c:v>
                </c:pt>
                <c:pt idx="266">
                  <c:v>524.48411225321695</c:v>
                </c:pt>
                <c:pt idx="267">
                  <c:v>522.89115322198097</c:v>
                </c:pt>
                <c:pt idx="268">
                  <c:v>522.49854497595402</c:v>
                </c:pt>
                <c:pt idx="269">
                  <c:v>528.08324304671896</c:v>
                </c:pt>
                <c:pt idx="270">
                  <c:v>523.87218249156001</c:v>
                </c:pt>
                <c:pt idx="271">
                  <c:v>527.80588866838002</c:v>
                </c:pt>
                <c:pt idx="272">
                  <c:v>523.19301341647599</c:v>
                </c:pt>
                <c:pt idx="273">
                  <c:v>518.64366248966496</c:v>
                </c:pt>
                <c:pt idx="274">
                  <c:v>514.24408186723701</c:v>
                </c:pt>
                <c:pt idx="275">
                  <c:v>515.66747017786099</c:v>
                </c:pt>
                <c:pt idx="276">
                  <c:v>516.84369455557498</c:v>
                </c:pt>
                <c:pt idx="277">
                  <c:v>542.28704906703501</c:v>
                </c:pt>
                <c:pt idx="278">
                  <c:v>543.14370273183101</c:v>
                </c:pt>
                <c:pt idx="279">
                  <c:v>544.72307752221798</c:v>
                </c:pt>
                <c:pt idx="280">
                  <c:v>546.52958625148995</c:v>
                </c:pt>
                <c:pt idx="281">
                  <c:v>553.66458261765695</c:v>
                </c:pt>
                <c:pt idx="282">
                  <c:v>552.20891571903201</c:v>
                </c:pt>
                <c:pt idx="283">
                  <c:v>554.73</c:v>
                </c:pt>
              </c:numCache>
            </c:numRef>
          </c:val>
          <c:smooth val="0"/>
          <c:extLst>
            <c:ext xmlns:c16="http://schemas.microsoft.com/office/drawing/2014/chart" uri="{C3380CC4-5D6E-409C-BE32-E72D297353CC}">
              <c16:uniqueId val="{00000001-EF58-4392-8D92-B94AD5062441}"/>
            </c:ext>
          </c:extLst>
        </c:ser>
        <c:ser>
          <c:idx val="1"/>
          <c:order val="1"/>
          <c:tx>
            <c:v>Jalisco mujeres</c:v>
          </c:tx>
          <c:spPr>
            <a:ln w="19050" cap="rnd">
              <a:solidFill>
                <a:srgbClr val="FFC000"/>
              </a:solidFill>
              <a:round/>
            </a:ln>
            <a:effectLst/>
          </c:spPr>
          <c:marker>
            <c:symbol val="none"/>
          </c:marker>
          <c:dLbls>
            <c:dLbl>
              <c:idx val="283"/>
              <c:layout>
                <c:manualLayout>
                  <c:x val="-0.62575402790471846"/>
                  <c:y val="9.6039989792942607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F58-4392-8D92-B94AD50624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'F111-112'!$A$7:$A$290</c:f>
              <c:numCache>
                <c:formatCode>mm/dd/yyyy</c:formatCode>
                <c:ptCount val="284"/>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numCache>
            </c:numRef>
          </c:cat>
          <c:val>
            <c:numRef>
              <c:f>'F111-112'!$K$7:$K$290</c:f>
              <c:numCache>
                <c:formatCode>#,###.00</c:formatCode>
                <c:ptCount val="284"/>
                <c:pt idx="0">
                  <c:v>262.25222907291101</c:v>
                </c:pt>
                <c:pt idx="1">
                  <c:v>271.995943283168</c:v>
                </c:pt>
                <c:pt idx="2">
                  <c:v>281.76878641132203</c:v>
                </c:pt>
                <c:pt idx="3">
                  <c:v>279.53695691666297</c:v>
                </c:pt>
                <c:pt idx="4">
                  <c:v>281.13132249714499</c:v>
                </c:pt>
                <c:pt idx="5">
                  <c:v>284.64830621601698</c:v>
                </c:pt>
                <c:pt idx="6">
                  <c:v>286.75774590591402</c:v>
                </c:pt>
                <c:pt idx="7">
                  <c:v>297.17792727191602</c:v>
                </c:pt>
                <c:pt idx="8">
                  <c:v>296.35356806978098</c:v>
                </c:pt>
                <c:pt idx="9">
                  <c:v>295.92907099913799</c:v>
                </c:pt>
                <c:pt idx="10">
                  <c:v>299.61476637266401</c:v>
                </c:pt>
                <c:pt idx="11">
                  <c:v>296.96688918748799</c:v>
                </c:pt>
                <c:pt idx="12">
                  <c:v>298.77343716279302</c:v>
                </c:pt>
                <c:pt idx="13">
                  <c:v>308.68985006889602</c:v>
                </c:pt>
                <c:pt idx="14">
                  <c:v>313.59178896761603</c:v>
                </c:pt>
                <c:pt idx="15">
                  <c:v>311.802058297462</c:v>
                </c:pt>
                <c:pt idx="16">
                  <c:v>315.11777958834398</c:v>
                </c:pt>
                <c:pt idx="17">
                  <c:v>313.192062803456</c:v>
                </c:pt>
                <c:pt idx="18">
                  <c:v>316.63196244739697</c:v>
                </c:pt>
                <c:pt idx="19">
                  <c:v>317.82340036393998</c:v>
                </c:pt>
                <c:pt idx="20">
                  <c:v>318.97119869566899</c:v>
                </c:pt>
                <c:pt idx="21">
                  <c:v>317.13837523083998</c:v>
                </c:pt>
                <c:pt idx="22">
                  <c:v>318.33044220988398</c:v>
                </c:pt>
                <c:pt idx="23">
                  <c:v>319.15657926643001</c:v>
                </c:pt>
                <c:pt idx="24">
                  <c:v>321.295161690491</c:v>
                </c:pt>
                <c:pt idx="25">
                  <c:v>329.54363167395002</c:v>
                </c:pt>
                <c:pt idx="26">
                  <c:v>329.35039056583798</c:v>
                </c:pt>
                <c:pt idx="27">
                  <c:v>330.24446381473302</c:v>
                </c:pt>
                <c:pt idx="28">
                  <c:v>328.700913967053</c:v>
                </c:pt>
                <c:pt idx="29">
                  <c:v>332.76299756699501</c:v>
                </c:pt>
                <c:pt idx="30">
                  <c:v>330.87462093660997</c:v>
                </c:pt>
                <c:pt idx="31">
                  <c:v>333.89833997444799</c:v>
                </c:pt>
                <c:pt idx="32">
                  <c:v>333.27640409935901</c:v>
                </c:pt>
                <c:pt idx="33">
                  <c:v>330.15330025698103</c:v>
                </c:pt>
                <c:pt idx="34">
                  <c:v>327.82366683627498</c:v>
                </c:pt>
                <c:pt idx="35">
                  <c:v>328.88291716233999</c:v>
                </c:pt>
                <c:pt idx="36">
                  <c:v>329.72915449214003</c:v>
                </c:pt>
                <c:pt idx="37">
                  <c:v>338.22183267608</c:v>
                </c:pt>
                <c:pt idx="38">
                  <c:v>338.24503521657698</c:v>
                </c:pt>
                <c:pt idx="39">
                  <c:v>338.00763225537099</c:v>
                </c:pt>
                <c:pt idx="40">
                  <c:v>338.95548143053497</c:v>
                </c:pt>
                <c:pt idx="41">
                  <c:v>346.26376054704002</c:v>
                </c:pt>
                <c:pt idx="42">
                  <c:v>352.97149580926498</c:v>
                </c:pt>
                <c:pt idx="43">
                  <c:v>353.36637437954897</c:v>
                </c:pt>
                <c:pt idx="44">
                  <c:v>352.048110816806</c:v>
                </c:pt>
                <c:pt idx="45">
                  <c:v>348.83087683961401</c:v>
                </c:pt>
                <c:pt idx="46">
                  <c:v>346.05022459321799</c:v>
                </c:pt>
                <c:pt idx="47">
                  <c:v>346.18941915407299</c:v>
                </c:pt>
                <c:pt idx="48">
                  <c:v>347.65932422370599</c:v>
                </c:pt>
                <c:pt idx="49">
                  <c:v>355.92946401513802</c:v>
                </c:pt>
                <c:pt idx="50">
                  <c:v>353.99673835605302</c:v>
                </c:pt>
                <c:pt idx="51">
                  <c:v>355.84480368626703</c:v>
                </c:pt>
                <c:pt idx="52">
                  <c:v>357.068003312391</c:v>
                </c:pt>
                <c:pt idx="53">
                  <c:v>362.11205752382801</c:v>
                </c:pt>
                <c:pt idx="54">
                  <c:v>361.46399827188401</c:v>
                </c:pt>
                <c:pt idx="55">
                  <c:v>362.13861826663202</c:v>
                </c:pt>
                <c:pt idx="56">
                  <c:v>360.55160188503203</c:v>
                </c:pt>
                <c:pt idx="57">
                  <c:v>357.05524133219598</c:v>
                </c:pt>
                <c:pt idx="58">
                  <c:v>353.77317282434399</c:v>
                </c:pt>
                <c:pt idx="59">
                  <c:v>353.127867143461</c:v>
                </c:pt>
                <c:pt idx="60">
                  <c:v>353.94664239985798</c:v>
                </c:pt>
                <c:pt idx="61">
                  <c:v>362.79401494668201</c:v>
                </c:pt>
                <c:pt idx="62">
                  <c:v>361.65535937782499</c:v>
                </c:pt>
                <c:pt idx="63">
                  <c:v>366.083199625872</c:v>
                </c:pt>
                <c:pt idx="64">
                  <c:v>365.46123617068298</c:v>
                </c:pt>
                <c:pt idx="65">
                  <c:v>366.81967358782202</c:v>
                </c:pt>
                <c:pt idx="66">
                  <c:v>368.68464422976598</c:v>
                </c:pt>
                <c:pt idx="67">
                  <c:v>369.82390169661301</c:v>
                </c:pt>
                <c:pt idx="68">
                  <c:v>370.36422778087302</c:v>
                </c:pt>
                <c:pt idx="69">
                  <c:v>367.69107984724002</c:v>
                </c:pt>
                <c:pt idx="70">
                  <c:v>364.84058693112303</c:v>
                </c:pt>
                <c:pt idx="71">
                  <c:v>364.922744810354</c:v>
                </c:pt>
                <c:pt idx="72">
                  <c:v>364.21312504577497</c:v>
                </c:pt>
                <c:pt idx="73">
                  <c:v>370.33795242373799</c:v>
                </c:pt>
                <c:pt idx="74">
                  <c:v>369.81460173917799</c:v>
                </c:pt>
                <c:pt idx="75">
                  <c:v>372.42505017504902</c:v>
                </c:pt>
                <c:pt idx="76">
                  <c:v>374.22944546906598</c:v>
                </c:pt>
                <c:pt idx="77">
                  <c:v>376.32813735654702</c:v>
                </c:pt>
                <c:pt idx="78">
                  <c:v>376.02468096632299</c:v>
                </c:pt>
                <c:pt idx="79">
                  <c:v>378.30141603717601</c:v>
                </c:pt>
                <c:pt idx="80">
                  <c:v>376.54934299122698</c:v>
                </c:pt>
                <c:pt idx="81">
                  <c:v>370.97054486490299</c:v>
                </c:pt>
                <c:pt idx="82">
                  <c:v>368.00524026630302</c:v>
                </c:pt>
                <c:pt idx="83">
                  <c:v>368.79205520887399</c:v>
                </c:pt>
                <c:pt idx="84">
                  <c:v>369.44523182909501</c:v>
                </c:pt>
                <c:pt idx="85">
                  <c:v>376.84912086198</c:v>
                </c:pt>
                <c:pt idx="86">
                  <c:v>376.04336075691202</c:v>
                </c:pt>
                <c:pt idx="87">
                  <c:v>376.10601156366903</c:v>
                </c:pt>
                <c:pt idx="88">
                  <c:v>378.16273013784098</c:v>
                </c:pt>
                <c:pt idx="89">
                  <c:v>380.73253805315898</c:v>
                </c:pt>
                <c:pt idx="90">
                  <c:v>381.256534597339</c:v>
                </c:pt>
                <c:pt idx="91">
                  <c:v>385.25904029601003</c:v>
                </c:pt>
                <c:pt idx="92">
                  <c:v>383.51350056296201</c:v>
                </c:pt>
                <c:pt idx="93">
                  <c:v>377.241180357838</c:v>
                </c:pt>
                <c:pt idx="94">
                  <c:v>374.555146528607</c:v>
                </c:pt>
                <c:pt idx="95">
                  <c:v>375.23253326915699</c:v>
                </c:pt>
                <c:pt idx="96">
                  <c:v>375.11352846813702</c:v>
                </c:pt>
                <c:pt idx="97">
                  <c:v>383.55528259400802</c:v>
                </c:pt>
                <c:pt idx="98">
                  <c:v>382.673971924586</c:v>
                </c:pt>
                <c:pt idx="99">
                  <c:v>383.94029019262098</c:v>
                </c:pt>
                <c:pt idx="100">
                  <c:v>382.75705606390602</c:v>
                </c:pt>
                <c:pt idx="101">
                  <c:v>385.06165659565397</c:v>
                </c:pt>
                <c:pt idx="102">
                  <c:v>384.28998311877098</c:v>
                </c:pt>
                <c:pt idx="103">
                  <c:v>385.24868436085001</c:v>
                </c:pt>
                <c:pt idx="104">
                  <c:v>383.55484959715602</c:v>
                </c:pt>
                <c:pt idx="105">
                  <c:v>378.40445344951098</c:v>
                </c:pt>
                <c:pt idx="106">
                  <c:v>375.52144157233403</c:v>
                </c:pt>
                <c:pt idx="107">
                  <c:v>375.13864369471497</c:v>
                </c:pt>
                <c:pt idx="108">
                  <c:v>374.43622159163101</c:v>
                </c:pt>
                <c:pt idx="109">
                  <c:v>380.30361869092502</c:v>
                </c:pt>
                <c:pt idx="110">
                  <c:v>380.90944952342699</c:v>
                </c:pt>
                <c:pt idx="111">
                  <c:v>379.02508101784099</c:v>
                </c:pt>
                <c:pt idx="112">
                  <c:v>378.08818546036503</c:v>
                </c:pt>
                <c:pt idx="113">
                  <c:v>381.98814373000602</c:v>
                </c:pt>
                <c:pt idx="114">
                  <c:v>381.46959201711002</c:v>
                </c:pt>
                <c:pt idx="115">
                  <c:v>382.33732303601403</c:v>
                </c:pt>
                <c:pt idx="116">
                  <c:v>381.442993604702</c:v>
                </c:pt>
                <c:pt idx="117">
                  <c:v>379.35745118026301</c:v>
                </c:pt>
                <c:pt idx="118">
                  <c:v>375.65858870485903</c:v>
                </c:pt>
                <c:pt idx="119">
                  <c:v>377.43303376203397</c:v>
                </c:pt>
                <c:pt idx="120">
                  <c:v>376.05693672664501</c:v>
                </c:pt>
                <c:pt idx="121">
                  <c:v>382.560763195069</c:v>
                </c:pt>
                <c:pt idx="122">
                  <c:v>380.96111498209098</c:v>
                </c:pt>
                <c:pt idx="123">
                  <c:v>376.99585097582502</c:v>
                </c:pt>
                <c:pt idx="124">
                  <c:v>378.72851483732302</c:v>
                </c:pt>
                <c:pt idx="125">
                  <c:v>385.76695415756097</c:v>
                </c:pt>
                <c:pt idx="126">
                  <c:v>385.30356707434299</c:v>
                </c:pt>
                <c:pt idx="127">
                  <c:v>406.53280475139297</c:v>
                </c:pt>
                <c:pt idx="128">
                  <c:v>425.92993019905498</c:v>
                </c:pt>
                <c:pt idx="129">
                  <c:v>419.502930509848</c:v>
                </c:pt>
                <c:pt idx="130">
                  <c:v>406.79246549476898</c:v>
                </c:pt>
                <c:pt idx="131">
                  <c:v>402.24588987570201</c:v>
                </c:pt>
                <c:pt idx="132">
                  <c:v>401.19145819522203</c:v>
                </c:pt>
                <c:pt idx="133">
                  <c:v>408.07527002274799</c:v>
                </c:pt>
                <c:pt idx="134">
                  <c:v>404.504583730587</c:v>
                </c:pt>
                <c:pt idx="135">
                  <c:v>418.87206685722799</c:v>
                </c:pt>
                <c:pt idx="136">
                  <c:v>418.49695818558001</c:v>
                </c:pt>
                <c:pt idx="137">
                  <c:v>405.920762691466</c:v>
                </c:pt>
                <c:pt idx="138">
                  <c:v>407.48383553629401</c:v>
                </c:pt>
                <c:pt idx="139">
                  <c:v>414.51171667178801</c:v>
                </c:pt>
                <c:pt idx="140">
                  <c:v>413.27796366645998</c:v>
                </c:pt>
                <c:pt idx="141">
                  <c:v>429.58095615830098</c:v>
                </c:pt>
                <c:pt idx="142">
                  <c:v>425.23344737705702</c:v>
                </c:pt>
                <c:pt idx="143">
                  <c:v>420.96715477913699</c:v>
                </c:pt>
                <c:pt idx="144">
                  <c:v>419.55647367138499</c:v>
                </c:pt>
                <c:pt idx="145">
                  <c:v>414.042103067347</c:v>
                </c:pt>
                <c:pt idx="146">
                  <c:v>413.26774527588401</c:v>
                </c:pt>
                <c:pt idx="147">
                  <c:v>421.13308770839001</c:v>
                </c:pt>
                <c:pt idx="148">
                  <c:v>422.77098649391701</c:v>
                </c:pt>
                <c:pt idx="149">
                  <c:v>413.18304258084498</c:v>
                </c:pt>
                <c:pt idx="150">
                  <c:v>410.33398079135497</c:v>
                </c:pt>
                <c:pt idx="151">
                  <c:v>414.26794322387099</c:v>
                </c:pt>
                <c:pt idx="152">
                  <c:v>424.33312345595999</c:v>
                </c:pt>
                <c:pt idx="153">
                  <c:v>414.45960580114502</c:v>
                </c:pt>
                <c:pt idx="154">
                  <c:v>421.199656145159</c:v>
                </c:pt>
                <c:pt idx="155">
                  <c:v>418.90246677963398</c:v>
                </c:pt>
                <c:pt idx="156">
                  <c:v>408.39531133968597</c:v>
                </c:pt>
                <c:pt idx="157">
                  <c:v>419.84823605621199</c:v>
                </c:pt>
                <c:pt idx="158">
                  <c:v>419.091387518202</c:v>
                </c:pt>
                <c:pt idx="159">
                  <c:v>421.37203765350301</c:v>
                </c:pt>
                <c:pt idx="160">
                  <c:v>421.28255817635699</c:v>
                </c:pt>
                <c:pt idx="161">
                  <c:v>409.45410771302198</c:v>
                </c:pt>
                <c:pt idx="162">
                  <c:v>412.70190180943803</c:v>
                </c:pt>
                <c:pt idx="163">
                  <c:v>413.45449782526299</c:v>
                </c:pt>
                <c:pt idx="164">
                  <c:v>414.47007692357198</c:v>
                </c:pt>
                <c:pt idx="165">
                  <c:v>424.586050929782</c:v>
                </c:pt>
                <c:pt idx="166">
                  <c:v>412.974974849202</c:v>
                </c:pt>
                <c:pt idx="167">
                  <c:v>411.23342934826502</c:v>
                </c:pt>
                <c:pt idx="168">
                  <c:v>412.14830670984702</c:v>
                </c:pt>
                <c:pt idx="169">
                  <c:v>419.16598682264402</c:v>
                </c:pt>
                <c:pt idx="170">
                  <c:v>417.04251929420701</c:v>
                </c:pt>
                <c:pt idx="171">
                  <c:v>422.27152608707098</c:v>
                </c:pt>
                <c:pt idx="172">
                  <c:v>424.534347806732</c:v>
                </c:pt>
                <c:pt idx="173">
                  <c:v>413.14044651777402</c:v>
                </c:pt>
                <c:pt idx="174">
                  <c:v>415.17941011635702</c:v>
                </c:pt>
                <c:pt idx="175">
                  <c:v>414.60210455726502</c:v>
                </c:pt>
                <c:pt idx="176">
                  <c:v>414.66021748614799</c:v>
                </c:pt>
                <c:pt idx="177">
                  <c:v>424.04999690537602</c:v>
                </c:pt>
                <c:pt idx="178">
                  <c:v>413.91969258102301</c:v>
                </c:pt>
                <c:pt idx="179">
                  <c:v>412.38996546563999</c:v>
                </c:pt>
                <c:pt idx="180">
                  <c:v>409.92074821817198</c:v>
                </c:pt>
                <c:pt idx="181">
                  <c:v>422.38980359025101</c:v>
                </c:pt>
                <c:pt idx="182">
                  <c:v>423.75986742049702</c:v>
                </c:pt>
                <c:pt idx="183">
                  <c:v>425.80516788618002</c:v>
                </c:pt>
                <c:pt idx="184">
                  <c:v>426.36506771445602</c:v>
                </c:pt>
                <c:pt idx="185">
                  <c:v>417.11308483283898</c:v>
                </c:pt>
                <c:pt idx="186">
                  <c:v>416.356090295755</c:v>
                </c:pt>
                <c:pt idx="187">
                  <c:v>423.45516813447199</c:v>
                </c:pt>
                <c:pt idx="188">
                  <c:v>433.335910323446</c:v>
                </c:pt>
                <c:pt idx="189">
                  <c:v>424.77418831483197</c:v>
                </c:pt>
                <c:pt idx="190">
                  <c:v>423.33015576856502</c:v>
                </c:pt>
                <c:pt idx="191">
                  <c:v>422.70212084948997</c:v>
                </c:pt>
                <c:pt idx="192">
                  <c:v>411.95883940979297</c:v>
                </c:pt>
                <c:pt idx="193">
                  <c:v>421.34770748088499</c:v>
                </c:pt>
                <c:pt idx="194">
                  <c:v>420.84533801193902</c:v>
                </c:pt>
                <c:pt idx="195">
                  <c:v>426.87510692302402</c:v>
                </c:pt>
                <c:pt idx="196">
                  <c:v>425.68691944726498</c:v>
                </c:pt>
                <c:pt idx="197">
                  <c:v>420.46085758868401</c:v>
                </c:pt>
                <c:pt idx="198">
                  <c:v>421.61298735812801</c:v>
                </c:pt>
                <c:pt idx="199">
                  <c:v>421.62429445089498</c:v>
                </c:pt>
                <c:pt idx="200">
                  <c:v>427.64049153908002</c:v>
                </c:pt>
                <c:pt idx="201">
                  <c:v>426.27119045706797</c:v>
                </c:pt>
                <c:pt idx="202">
                  <c:v>420.45423755560603</c:v>
                </c:pt>
                <c:pt idx="203">
                  <c:v>421.84727430634399</c:v>
                </c:pt>
                <c:pt idx="204">
                  <c:v>420.19213005631599</c:v>
                </c:pt>
                <c:pt idx="205">
                  <c:v>423.201071636488</c:v>
                </c:pt>
                <c:pt idx="206">
                  <c:v>421.60437082769897</c:v>
                </c:pt>
                <c:pt idx="207">
                  <c:v>420.36591859738701</c:v>
                </c:pt>
                <c:pt idx="208">
                  <c:v>420.637682168026</c:v>
                </c:pt>
                <c:pt idx="209">
                  <c:v>416.19081117255303</c:v>
                </c:pt>
                <c:pt idx="210">
                  <c:v>412.90864238040598</c:v>
                </c:pt>
                <c:pt idx="211">
                  <c:v>414.31301035222202</c:v>
                </c:pt>
                <c:pt idx="212">
                  <c:v>411.41504384944602</c:v>
                </c:pt>
                <c:pt idx="213">
                  <c:v>419.35567849016201</c:v>
                </c:pt>
                <c:pt idx="214">
                  <c:v>415.53393708972101</c:v>
                </c:pt>
                <c:pt idx="215">
                  <c:v>414.933380482421</c:v>
                </c:pt>
                <c:pt idx="216">
                  <c:v>414.38192961024998</c:v>
                </c:pt>
                <c:pt idx="217">
                  <c:v>418.33398173702</c:v>
                </c:pt>
                <c:pt idx="218">
                  <c:v>417.291937883363</c:v>
                </c:pt>
                <c:pt idx="219">
                  <c:v>423.32741311677199</c:v>
                </c:pt>
                <c:pt idx="220">
                  <c:v>425.11832084621699</c:v>
                </c:pt>
                <c:pt idx="221">
                  <c:v>417.42762726567702</c:v>
                </c:pt>
                <c:pt idx="222">
                  <c:v>415.10841051063602</c:v>
                </c:pt>
                <c:pt idx="223">
                  <c:v>418.33704652144002</c:v>
                </c:pt>
                <c:pt idx="224">
                  <c:v>414.88488476694698</c:v>
                </c:pt>
                <c:pt idx="225">
                  <c:v>409.20567674425502</c:v>
                </c:pt>
                <c:pt idx="226">
                  <c:v>406.24499053627801</c:v>
                </c:pt>
                <c:pt idx="227">
                  <c:v>404.03955778422898</c:v>
                </c:pt>
                <c:pt idx="228">
                  <c:v>401.86529994175902</c:v>
                </c:pt>
                <c:pt idx="229">
                  <c:v>420.12716452651603</c:v>
                </c:pt>
                <c:pt idx="230">
                  <c:v>422.17011185595499</c:v>
                </c:pt>
                <c:pt idx="231">
                  <c:v>427.58488693030301</c:v>
                </c:pt>
                <c:pt idx="232">
                  <c:v>428.17902734446699</c:v>
                </c:pt>
                <c:pt idx="233">
                  <c:v>424.186033535788</c:v>
                </c:pt>
                <c:pt idx="234">
                  <c:v>423.10434757354898</c:v>
                </c:pt>
                <c:pt idx="235">
                  <c:v>422.71388621524397</c:v>
                </c:pt>
                <c:pt idx="236">
                  <c:v>422.832912125012</c:v>
                </c:pt>
                <c:pt idx="237">
                  <c:v>415.86377633680303</c:v>
                </c:pt>
                <c:pt idx="238">
                  <c:v>413.02723328516902</c:v>
                </c:pt>
                <c:pt idx="239">
                  <c:v>415.43324283788598</c:v>
                </c:pt>
                <c:pt idx="240">
                  <c:v>415.71773519361102</c:v>
                </c:pt>
                <c:pt idx="241">
                  <c:v>434.36185594709099</c:v>
                </c:pt>
                <c:pt idx="242">
                  <c:v>433.54199590229098</c:v>
                </c:pt>
                <c:pt idx="243">
                  <c:v>443.87820064022202</c:v>
                </c:pt>
                <c:pt idx="244">
                  <c:v>451.55460677982097</c:v>
                </c:pt>
                <c:pt idx="245">
                  <c:v>443.52517247225899</c:v>
                </c:pt>
                <c:pt idx="246">
                  <c:v>441.25590624209599</c:v>
                </c:pt>
                <c:pt idx="247">
                  <c:v>439.192369606493</c:v>
                </c:pt>
                <c:pt idx="248">
                  <c:v>436.37126757951899</c:v>
                </c:pt>
                <c:pt idx="249">
                  <c:v>431.03678561518399</c:v>
                </c:pt>
                <c:pt idx="250">
                  <c:v>427.05935462518602</c:v>
                </c:pt>
                <c:pt idx="251">
                  <c:v>433.033920776071</c:v>
                </c:pt>
                <c:pt idx="252">
                  <c:v>433.47615671129603</c:v>
                </c:pt>
                <c:pt idx="253">
                  <c:v>448.77863279194298</c:v>
                </c:pt>
                <c:pt idx="254">
                  <c:v>446.62038789255899</c:v>
                </c:pt>
                <c:pt idx="255">
                  <c:v>450.91891257690702</c:v>
                </c:pt>
                <c:pt idx="256">
                  <c:v>448.82776718067601</c:v>
                </c:pt>
                <c:pt idx="257">
                  <c:v>440.682244816268</c:v>
                </c:pt>
                <c:pt idx="258">
                  <c:v>436.67092180006699</c:v>
                </c:pt>
                <c:pt idx="259">
                  <c:v>437.04421808201801</c:v>
                </c:pt>
                <c:pt idx="260">
                  <c:v>436.109763211266</c:v>
                </c:pt>
                <c:pt idx="261">
                  <c:v>433.50577953072002</c:v>
                </c:pt>
                <c:pt idx="262">
                  <c:v>429.94911016692498</c:v>
                </c:pt>
                <c:pt idx="263">
                  <c:v>428.786015536771</c:v>
                </c:pt>
                <c:pt idx="264">
                  <c:v>429.67429058546702</c:v>
                </c:pt>
                <c:pt idx="265">
                  <c:v>451.01353536380702</c:v>
                </c:pt>
                <c:pt idx="266">
                  <c:v>449.96617880165701</c:v>
                </c:pt>
                <c:pt idx="267">
                  <c:v>450.52976805732402</c:v>
                </c:pt>
                <c:pt idx="268">
                  <c:v>449.67336407055802</c:v>
                </c:pt>
                <c:pt idx="269">
                  <c:v>452.59715688056701</c:v>
                </c:pt>
                <c:pt idx="270">
                  <c:v>448.564302710498</c:v>
                </c:pt>
                <c:pt idx="271">
                  <c:v>449.66714513452803</c:v>
                </c:pt>
                <c:pt idx="272">
                  <c:v>445.56268781854999</c:v>
                </c:pt>
                <c:pt idx="273">
                  <c:v>448.20393317866899</c:v>
                </c:pt>
                <c:pt idx="274">
                  <c:v>445.22914269293398</c:v>
                </c:pt>
                <c:pt idx="275">
                  <c:v>447.016784209148</c:v>
                </c:pt>
                <c:pt idx="276">
                  <c:v>447.95496955992297</c:v>
                </c:pt>
                <c:pt idx="277">
                  <c:v>470.11903248099497</c:v>
                </c:pt>
                <c:pt idx="278">
                  <c:v>469.67547537603701</c:v>
                </c:pt>
                <c:pt idx="279">
                  <c:v>473.50819898901</c:v>
                </c:pt>
                <c:pt idx="280">
                  <c:v>474.61779858682002</c:v>
                </c:pt>
                <c:pt idx="281">
                  <c:v>478.61886636894502</c:v>
                </c:pt>
                <c:pt idx="282">
                  <c:v>476.86750713650599</c:v>
                </c:pt>
                <c:pt idx="283">
                  <c:v>473.32</c:v>
                </c:pt>
              </c:numCache>
            </c:numRef>
          </c:val>
          <c:smooth val="0"/>
          <c:extLst>
            <c:ext xmlns:c16="http://schemas.microsoft.com/office/drawing/2014/chart" uri="{C3380CC4-5D6E-409C-BE32-E72D297353CC}">
              <c16:uniqueId val="{00000003-EF58-4392-8D92-B94AD5062441}"/>
            </c:ext>
          </c:extLst>
        </c:ser>
        <c:ser>
          <c:idx val="2"/>
          <c:order val="2"/>
          <c:tx>
            <c:v>Nacional hombres</c:v>
          </c:tx>
          <c:spPr>
            <a:ln w="19050" cap="rnd">
              <a:solidFill>
                <a:srgbClr val="393D3F"/>
              </a:solidFill>
              <a:round/>
            </a:ln>
            <a:effectLst/>
          </c:spPr>
          <c:marker>
            <c:symbol val="none"/>
          </c:marker>
          <c:dLbls>
            <c:dLbl>
              <c:idx val="283"/>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F58-4392-8D92-B94AD50624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'F111-112'!$A$7:$A$290</c:f>
              <c:numCache>
                <c:formatCode>mm/dd/yyyy</c:formatCode>
                <c:ptCount val="284"/>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numCache>
            </c:numRef>
          </c:cat>
          <c:val>
            <c:numRef>
              <c:f>'F111-112'!$L$7:$L$290</c:f>
              <c:numCache>
                <c:formatCode>#,###.00</c:formatCode>
                <c:ptCount val="284"/>
                <c:pt idx="0">
                  <c:v>379.18330605788498</c:v>
                </c:pt>
                <c:pt idx="1">
                  <c:v>400.16607468478799</c:v>
                </c:pt>
                <c:pt idx="2">
                  <c:v>391.190798483501</c:v>
                </c:pt>
                <c:pt idx="3">
                  <c:v>394.94134469125697</c:v>
                </c:pt>
                <c:pt idx="4">
                  <c:v>397.962563886792</c:v>
                </c:pt>
                <c:pt idx="5">
                  <c:v>403.87243447371901</c:v>
                </c:pt>
                <c:pt idx="6">
                  <c:v>404.86229996131902</c:v>
                </c:pt>
                <c:pt idx="7">
                  <c:v>400.183711915988</c:v>
                </c:pt>
                <c:pt idx="8">
                  <c:v>398.35522883930997</c:v>
                </c:pt>
                <c:pt idx="9">
                  <c:v>397.87540406119098</c:v>
                </c:pt>
                <c:pt idx="10">
                  <c:v>398.71602076725202</c:v>
                </c:pt>
                <c:pt idx="11">
                  <c:v>396.54892337944301</c:v>
                </c:pt>
                <c:pt idx="12">
                  <c:v>401.07593693575399</c:v>
                </c:pt>
                <c:pt idx="13">
                  <c:v>421.24932456776997</c:v>
                </c:pt>
                <c:pt idx="14">
                  <c:v>412.92947228733402</c:v>
                </c:pt>
                <c:pt idx="15">
                  <c:v>416.47450770815499</c:v>
                </c:pt>
                <c:pt idx="16">
                  <c:v>420.05207891166702</c:v>
                </c:pt>
                <c:pt idx="17">
                  <c:v>420.39941022301298</c:v>
                </c:pt>
                <c:pt idx="18">
                  <c:v>427.19066054521301</c:v>
                </c:pt>
                <c:pt idx="19">
                  <c:v>422.725809679088</c:v>
                </c:pt>
                <c:pt idx="20">
                  <c:v>421.277312371829</c:v>
                </c:pt>
                <c:pt idx="21">
                  <c:v>419.45522091567602</c:v>
                </c:pt>
                <c:pt idx="22">
                  <c:v>418.74908711090598</c:v>
                </c:pt>
                <c:pt idx="23">
                  <c:v>417.10084006719597</c:v>
                </c:pt>
                <c:pt idx="24">
                  <c:v>423.44648555758198</c:v>
                </c:pt>
                <c:pt idx="25">
                  <c:v>440.27737887621799</c:v>
                </c:pt>
                <c:pt idx="26">
                  <c:v>438.53445191075701</c:v>
                </c:pt>
                <c:pt idx="27">
                  <c:v>432.069420191608</c:v>
                </c:pt>
                <c:pt idx="28">
                  <c:v>428.017910158836</c:v>
                </c:pt>
                <c:pt idx="29">
                  <c:v>435.73069850523802</c:v>
                </c:pt>
                <c:pt idx="30">
                  <c:v>433.91516032863399</c:v>
                </c:pt>
                <c:pt idx="31">
                  <c:v>434.36069170750602</c:v>
                </c:pt>
                <c:pt idx="32">
                  <c:v>431.87479427356197</c:v>
                </c:pt>
                <c:pt idx="33">
                  <c:v>428.088457434595</c:v>
                </c:pt>
                <c:pt idx="34">
                  <c:v>424.76629767709602</c:v>
                </c:pt>
                <c:pt idx="35">
                  <c:v>425.12061211058199</c:v>
                </c:pt>
                <c:pt idx="36">
                  <c:v>425.47724230347598</c:v>
                </c:pt>
                <c:pt idx="37">
                  <c:v>442.27342552113402</c:v>
                </c:pt>
                <c:pt idx="38">
                  <c:v>440.28020727914202</c:v>
                </c:pt>
                <c:pt idx="39">
                  <c:v>435.75340016042497</c:v>
                </c:pt>
                <c:pt idx="40">
                  <c:v>435.67744599469597</c:v>
                </c:pt>
                <c:pt idx="41">
                  <c:v>445.35324511062299</c:v>
                </c:pt>
                <c:pt idx="42">
                  <c:v>445.03337431456299</c:v>
                </c:pt>
                <c:pt idx="43">
                  <c:v>449.41834313373698</c:v>
                </c:pt>
                <c:pt idx="44">
                  <c:v>447.78903815267603</c:v>
                </c:pt>
                <c:pt idx="45">
                  <c:v>440.910700630554</c:v>
                </c:pt>
                <c:pt idx="46">
                  <c:v>437.67598289706098</c:v>
                </c:pt>
                <c:pt idx="47">
                  <c:v>437.76120064833702</c:v>
                </c:pt>
                <c:pt idx="48">
                  <c:v>438.30455516851498</c:v>
                </c:pt>
                <c:pt idx="49">
                  <c:v>453.22162459867798</c:v>
                </c:pt>
                <c:pt idx="50">
                  <c:v>449.83784790383601</c:v>
                </c:pt>
                <c:pt idx="51">
                  <c:v>443.85632233433</c:v>
                </c:pt>
                <c:pt idx="52">
                  <c:v>443.98722546637703</c:v>
                </c:pt>
                <c:pt idx="53">
                  <c:v>454.632971006795</c:v>
                </c:pt>
                <c:pt idx="54">
                  <c:v>453.74537967188701</c:v>
                </c:pt>
                <c:pt idx="55">
                  <c:v>456.14046041054701</c:v>
                </c:pt>
                <c:pt idx="56">
                  <c:v>452.36711921616802</c:v>
                </c:pt>
                <c:pt idx="57">
                  <c:v>445.35221442486198</c:v>
                </c:pt>
                <c:pt idx="58">
                  <c:v>441.17254153194301</c:v>
                </c:pt>
                <c:pt idx="59">
                  <c:v>439.47802589068601</c:v>
                </c:pt>
                <c:pt idx="60">
                  <c:v>440.560715575926</c:v>
                </c:pt>
                <c:pt idx="61">
                  <c:v>458.50800232481998</c:v>
                </c:pt>
                <c:pt idx="62">
                  <c:v>455.53204433353699</c:v>
                </c:pt>
                <c:pt idx="63">
                  <c:v>452.19463193501701</c:v>
                </c:pt>
                <c:pt idx="64">
                  <c:v>450.30591287641698</c:v>
                </c:pt>
                <c:pt idx="65">
                  <c:v>458.86403705585798</c:v>
                </c:pt>
                <c:pt idx="66">
                  <c:v>459.10762760855101</c:v>
                </c:pt>
                <c:pt idx="67">
                  <c:v>462.23074777207302</c:v>
                </c:pt>
                <c:pt idx="68">
                  <c:v>459.82566120197401</c:v>
                </c:pt>
                <c:pt idx="69">
                  <c:v>454.18873920517098</c:v>
                </c:pt>
                <c:pt idx="70">
                  <c:v>451.12645835475701</c:v>
                </c:pt>
                <c:pt idx="71">
                  <c:v>451.81833296558398</c:v>
                </c:pt>
                <c:pt idx="72">
                  <c:v>451.49768891807298</c:v>
                </c:pt>
                <c:pt idx="73">
                  <c:v>466.849880786276</c:v>
                </c:pt>
                <c:pt idx="74">
                  <c:v>464.92676556821198</c:v>
                </c:pt>
                <c:pt idx="75">
                  <c:v>460.549534099097</c:v>
                </c:pt>
                <c:pt idx="76">
                  <c:v>460.91249197598501</c:v>
                </c:pt>
                <c:pt idx="77">
                  <c:v>469.94770844987897</c:v>
                </c:pt>
                <c:pt idx="78">
                  <c:v>468.31006029500702</c:v>
                </c:pt>
                <c:pt idx="79">
                  <c:v>472.029320637784</c:v>
                </c:pt>
                <c:pt idx="80">
                  <c:v>468.09400245220502</c:v>
                </c:pt>
                <c:pt idx="81">
                  <c:v>459.68043889768097</c:v>
                </c:pt>
                <c:pt idx="82">
                  <c:v>455.49790437884798</c:v>
                </c:pt>
                <c:pt idx="83">
                  <c:v>457.02684104571102</c:v>
                </c:pt>
                <c:pt idx="84">
                  <c:v>457.06979899559002</c:v>
                </c:pt>
                <c:pt idx="85">
                  <c:v>472.81449672733697</c:v>
                </c:pt>
                <c:pt idx="86">
                  <c:v>470.06949140537398</c:v>
                </c:pt>
                <c:pt idx="87">
                  <c:v>465.37219388416702</c:v>
                </c:pt>
                <c:pt idx="88">
                  <c:v>465.73168616394702</c:v>
                </c:pt>
                <c:pt idx="89">
                  <c:v>474.68324708868101</c:v>
                </c:pt>
                <c:pt idx="90">
                  <c:v>473.746129588077</c:v>
                </c:pt>
                <c:pt idx="91">
                  <c:v>475.77060338820797</c:v>
                </c:pt>
                <c:pt idx="92">
                  <c:v>472.34080331380801</c:v>
                </c:pt>
                <c:pt idx="93">
                  <c:v>465.20313548577798</c:v>
                </c:pt>
                <c:pt idx="94">
                  <c:v>461.03408582443302</c:v>
                </c:pt>
                <c:pt idx="95">
                  <c:v>461.66249879744498</c:v>
                </c:pt>
                <c:pt idx="96">
                  <c:v>461.682759351676</c:v>
                </c:pt>
                <c:pt idx="97">
                  <c:v>476.86157127191899</c:v>
                </c:pt>
                <c:pt idx="98">
                  <c:v>474.32781809461801</c:v>
                </c:pt>
                <c:pt idx="99">
                  <c:v>470.60249241602202</c:v>
                </c:pt>
                <c:pt idx="100">
                  <c:v>468.229535646822</c:v>
                </c:pt>
                <c:pt idx="101">
                  <c:v>476.23995329308599</c:v>
                </c:pt>
                <c:pt idx="102">
                  <c:v>473.90847246412699</c:v>
                </c:pt>
                <c:pt idx="103">
                  <c:v>475.83752471085802</c:v>
                </c:pt>
                <c:pt idx="104">
                  <c:v>472.299289153686</c:v>
                </c:pt>
                <c:pt idx="105">
                  <c:v>465.51887349204202</c:v>
                </c:pt>
                <c:pt idx="106">
                  <c:v>461.288918144013</c:v>
                </c:pt>
                <c:pt idx="107">
                  <c:v>458.83767438282598</c:v>
                </c:pt>
                <c:pt idx="108">
                  <c:v>457.95000050869203</c:v>
                </c:pt>
                <c:pt idx="109">
                  <c:v>474.40108040965202</c:v>
                </c:pt>
                <c:pt idx="110">
                  <c:v>473.65213702947199</c:v>
                </c:pt>
                <c:pt idx="111">
                  <c:v>463.416449738908</c:v>
                </c:pt>
                <c:pt idx="112">
                  <c:v>461.98349288500299</c:v>
                </c:pt>
                <c:pt idx="113">
                  <c:v>470.46888323337998</c:v>
                </c:pt>
                <c:pt idx="114">
                  <c:v>468.41088113130797</c:v>
                </c:pt>
                <c:pt idx="115">
                  <c:v>469.97612620463099</c:v>
                </c:pt>
                <c:pt idx="116">
                  <c:v>467.33844004582801</c:v>
                </c:pt>
                <c:pt idx="117">
                  <c:v>461.20779657503601</c:v>
                </c:pt>
                <c:pt idx="118">
                  <c:v>455.450255756861</c:v>
                </c:pt>
                <c:pt idx="119">
                  <c:v>454.469747529892</c:v>
                </c:pt>
                <c:pt idx="120">
                  <c:v>453.53005075586702</c:v>
                </c:pt>
                <c:pt idx="121">
                  <c:v>468.15038808367899</c:v>
                </c:pt>
                <c:pt idx="122">
                  <c:v>463.99291235723098</c:v>
                </c:pt>
                <c:pt idx="123">
                  <c:v>453.902653962616</c:v>
                </c:pt>
                <c:pt idx="124">
                  <c:v>455.00181731466103</c:v>
                </c:pt>
                <c:pt idx="125">
                  <c:v>466.77146620872202</c:v>
                </c:pt>
                <c:pt idx="126">
                  <c:v>465.32434097509798</c:v>
                </c:pt>
                <c:pt idx="127">
                  <c:v>470.128081208396</c:v>
                </c:pt>
                <c:pt idx="128">
                  <c:v>467.57515953938702</c:v>
                </c:pt>
                <c:pt idx="129">
                  <c:v>459.31873208551798</c:v>
                </c:pt>
                <c:pt idx="130">
                  <c:v>455.368599518785</c:v>
                </c:pt>
                <c:pt idx="131">
                  <c:v>452.75124795588602</c:v>
                </c:pt>
                <c:pt idx="132">
                  <c:v>452.08400624775697</c:v>
                </c:pt>
                <c:pt idx="133">
                  <c:v>469.92818830921499</c:v>
                </c:pt>
                <c:pt idx="134">
                  <c:v>466.04110068243801</c:v>
                </c:pt>
                <c:pt idx="135">
                  <c:v>461.47384002580998</c:v>
                </c:pt>
                <c:pt idx="136">
                  <c:v>462.53135921762902</c:v>
                </c:pt>
                <c:pt idx="137">
                  <c:v>471.38300637706698</c:v>
                </c:pt>
                <c:pt idx="138">
                  <c:v>469.82949662945401</c:v>
                </c:pt>
                <c:pt idx="139">
                  <c:v>472.89172632116299</c:v>
                </c:pt>
                <c:pt idx="140">
                  <c:v>470.01574947089398</c:v>
                </c:pt>
                <c:pt idx="141">
                  <c:v>463.54711118402798</c:v>
                </c:pt>
                <c:pt idx="142">
                  <c:v>458.60064425994801</c:v>
                </c:pt>
                <c:pt idx="143">
                  <c:v>456.29820743313701</c:v>
                </c:pt>
                <c:pt idx="144">
                  <c:v>453.63901976816101</c:v>
                </c:pt>
                <c:pt idx="145">
                  <c:v>468.81906093998703</c:v>
                </c:pt>
                <c:pt idx="146">
                  <c:v>466.620673553698</c:v>
                </c:pt>
                <c:pt idx="147">
                  <c:v>461.92440992099199</c:v>
                </c:pt>
                <c:pt idx="148">
                  <c:v>464.06910582062397</c:v>
                </c:pt>
                <c:pt idx="149">
                  <c:v>472.05828377789999</c:v>
                </c:pt>
                <c:pt idx="150">
                  <c:v>468.41328497943999</c:v>
                </c:pt>
                <c:pt idx="151">
                  <c:v>471.90863196396498</c:v>
                </c:pt>
                <c:pt idx="152">
                  <c:v>468.981764200405</c:v>
                </c:pt>
                <c:pt idx="153">
                  <c:v>460.63140489786798</c:v>
                </c:pt>
                <c:pt idx="154">
                  <c:v>456.86035568470601</c:v>
                </c:pt>
                <c:pt idx="155">
                  <c:v>455.107871855013</c:v>
                </c:pt>
                <c:pt idx="156">
                  <c:v>455.710962328493</c:v>
                </c:pt>
                <c:pt idx="157">
                  <c:v>473.28085998340299</c:v>
                </c:pt>
                <c:pt idx="158">
                  <c:v>469.94845386769202</c:v>
                </c:pt>
                <c:pt idx="159">
                  <c:v>462.13576649494098</c:v>
                </c:pt>
                <c:pt idx="160">
                  <c:v>461.42192638028502</c:v>
                </c:pt>
                <c:pt idx="161">
                  <c:v>468.13685084341398</c:v>
                </c:pt>
                <c:pt idx="162">
                  <c:v>467.88456258836402</c:v>
                </c:pt>
                <c:pt idx="163">
                  <c:v>471.71866039831002</c:v>
                </c:pt>
                <c:pt idx="164">
                  <c:v>469.435699113976</c:v>
                </c:pt>
                <c:pt idx="165">
                  <c:v>462.23222065903701</c:v>
                </c:pt>
                <c:pt idx="166">
                  <c:v>457.84285666663698</c:v>
                </c:pt>
                <c:pt idx="167">
                  <c:v>455.43943758828198</c:v>
                </c:pt>
                <c:pt idx="168">
                  <c:v>454.71804860218799</c:v>
                </c:pt>
                <c:pt idx="169">
                  <c:v>470.10793845584101</c:v>
                </c:pt>
                <c:pt idx="170">
                  <c:v>468.58556280316998</c:v>
                </c:pt>
                <c:pt idx="171">
                  <c:v>463.31748899840301</c:v>
                </c:pt>
                <c:pt idx="172">
                  <c:v>465.24686666889698</c:v>
                </c:pt>
                <c:pt idx="173">
                  <c:v>471.81434518956002</c:v>
                </c:pt>
                <c:pt idx="174">
                  <c:v>470.313531855517</c:v>
                </c:pt>
                <c:pt idx="175">
                  <c:v>474.51587887924097</c:v>
                </c:pt>
                <c:pt idx="176">
                  <c:v>471.199982457462</c:v>
                </c:pt>
                <c:pt idx="177">
                  <c:v>463.002271768409</c:v>
                </c:pt>
                <c:pt idx="178">
                  <c:v>457.88172697549999</c:v>
                </c:pt>
                <c:pt idx="179">
                  <c:v>458.00484228522902</c:v>
                </c:pt>
                <c:pt idx="180">
                  <c:v>456.89422015911202</c:v>
                </c:pt>
                <c:pt idx="181">
                  <c:v>474.81879006530198</c:v>
                </c:pt>
                <c:pt idx="182">
                  <c:v>472.90107335085702</c:v>
                </c:pt>
                <c:pt idx="183">
                  <c:v>467.23454202225901</c:v>
                </c:pt>
                <c:pt idx="184">
                  <c:v>468.69793345724503</c:v>
                </c:pt>
                <c:pt idx="185">
                  <c:v>477.96830919954402</c:v>
                </c:pt>
                <c:pt idx="186">
                  <c:v>475.30523873176202</c:v>
                </c:pt>
                <c:pt idx="187">
                  <c:v>480.66407210493298</c:v>
                </c:pt>
                <c:pt idx="188">
                  <c:v>478.26691728039998</c:v>
                </c:pt>
                <c:pt idx="189">
                  <c:v>469.39067323823298</c:v>
                </c:pt>
                <c:pt idx="190">
                  <c:v>465.26442334650898</c:v>
                </c:pt>
                <c:pt idx="191">
                  <c:v>465.498204704827</c:v>
                </c:pt>
                <c:pt idx="192">
                  <c:v>465.20069264530798</c:v>
                </c:pt>
                <c:pt idx="193">
                  <c:v>480.33984563232701</c:v>
                </c:pt>
                <c:pt idx="194">
                  <c:v>477.01162344784302</c:v>
                </c:pt>
                <c:pt idx="195">
                  <c:v>472.68490574927699</c:v>
                </c:pt>
                <c:pt idx="196">
                  <c:v>472.92157931434502</c:v>
                </c:pt>
                <c:pt idx="197">
                  <c:v>483.25564706853203</c:v>
                </c:pt>
                <c:pt idx="198">
                  <c:v>481.598223210019</c:v>
                </c:pt>
                <c:pt idx="199">
                  <c:v>485.06430054214502</c:v>
                </c:pt>
                <c:pt idx="200">
                  <c:v>481.75004620297602</c:v>
                </c:pt>
                <c:pt idx="201">
                  <c:v>472.29598902533297</c:v>
                </c:pt>
                <c:pt idx="202">
                  <c:v>467.50520387233098</c:v>
                </c:pt>
                <c:pt idx="203">
                  <c:v>467.07080956316003</c:v>
                </c:pt>
                <c:pt idx="204">
                  <c:v>467.18186924146698</c:v>
                </c:pt>
                <c:pt idx="205">
                  <c:v>476.920135725119</c:v>
                </c:pt>
                <c:pt idx="206">
                  <c:v>474.49478899281502</c:v>
                </c:pt>
                <c:pt idx="207">
                  <c:v>469.07107776836</c:v>
                </c:pt>
                <c:pt idx="208">
                  <c:v>469.21511964365601</c:v>
                </c:pt>
                <c:pt idx="209">
                  <c:v>478.33178095286797</c:v>
                </c:pt>
                <c:pt idx="210">
                  <c:v>475.49070202361901</c:v>
                </c:pt>
                <c:pt idx="211">
                  <c:v>478.57849279308999</c:v>
                </c:pt>
                <c:pt idx="212">
                  <c:v>474.423101135401</c:v>
                </c:pt>
                <c:pt idx="213">
                  <c:v>466.95031574327299</c:v>
                </c:pt>
                <c:pt idx="214">
                  <c:v>462.27134615415798</c:v>
                </c:pt>
                <c:pt idx="215">
                  <c:v>460.16527290430901</c:v>
                </c:pt>
                <c:pt idx="216">
                  <c:v>462.205817718643</c:v>
                </c:pt>
                <c:pt idx="217">
                  <c:v>475.54193615972201</c:v>
                </c:pt>
                <c:pt idx="218">
                  <c:v>475.73775161031801</c:v>
                </c:pt>
                <c:pt idx="219">
                  <c:v>473.58232839592898</c:v>
                </c:pt>
                <c:pt idx="220">
                  <c:v>475.14141248281697</c:v>
                </c:pt>
                <c:pt idx="221">
                  <c:v>483.43520093649602</c:v>
                </c:pt>
                <c:pt idx="222">
                  <c:v>481.54909145588903</c:v>
                </c:pt>
                <c:pt idx="223">
                  <c:v>484.65562830615602</c:v>
                </c:pt>
                <c:pt idx="224">
                  <c:v>479.83163794132901</c:v>
                </c:pt>
                <c:pt idx="225">
                  <c:v>471.78526828978301</c:v>
                </c:pt>
                <c:pt idx="226">
                  <c:v>467.70181703470001</c:v>
                </c:pt>
                <c:pt idx="227">
                  <c:v>466.77877598897402</c:v>
                </c:pt>
                <c:pt idx="228">
                  <c:v>466.19376121141499</c:v>
                </c:pt>
                <c:pt idx="229">
                  <c:v>488.41157310780898</c:v>
                </c:pt>
                <c:pt idx="230">
                  <c:v>490.36124603459501</c:v>
                </c:pt>
                <c:pt idx="231">
                  <c:v>486.93605473732998</c:v>
                </c:pt>
                <c:pt idx="232">
                  <c:v>487.77242912750802</c:v>
                </c:pt>
                <c:pt idx="233">
                  <c:v>495.50769230769203</c:v>
                </c:pt>
                <c:pt idx="234">
                  <c:v>494.25571980367698</c:v>
                </c:pt>
                <c:pt idx="235">
                  <c:v>498.58146768640199</c:v>
                </c:pt>
                <c:pt idx="236">
                  <c:v>497.37080505450001</c:v>
                </c:pt>
                <c:pt idx="237">
                  <c:v>488.53334359546699</c:v>
                </c:pt>
                <c:pt idx="238">
                  <c:v>484.09854032898602</c:v>
                </c:pt>
                <c:pt idx="239">
                  <c:v>483.57554572551402</c:v>
                </c:pt>
                <c:pt idx="240">
                  <c:v>484.29662846678099</c:v>
                </c:pt>
                <c:pt idx="241">
                  <c:v>503.96577451689598</c:v>
                </c:pt>
                <c:pt idx="242">
                  <c:v>503.53305428996401</c:v>
                </c:pt>
                <c:pt idx="243">
                  <c:v>505.70280087609302</c:v>
                </c:pt>
                <c:pt idx="244">
                  <c:v>517.37459600018894</c:v>
                </c:pt>
                <c:pt idx="245">
                  <c:v>521.50735366703702</c:v>
                </c:pt>
                <c:pt idx="246">
                  <c:v>516.701493493719</c:v>
                </c:pt>
                <c:pt idx="247">
                  <c:v>510.72839879379001</c:v>
                </c:pt>
                <c:pt idx="248">
                  <c:v>506.94598347965501</c:v>
                </c:pt>
                <c:pt idx="249">
                  <c:v>504.22676508130297</c:v>
                </c:pt>
                <c:pt idx="250">
                  <c:v>499.65127254674798</c:v>
                </c:pt>
                <c:pt idx="251">
                  <c:v>504.245626515764</c:v>
                </c:pt>
                <c:pt idx="252">
                  <c:v>505.27808769023801</c:v>
                </c:pt>
                <c:pt idx="253">
                  <c:v>525.53309354867997</c:v>
                </c:pt>
                <c:pt idx="254">
                  <c:v>523.28743325488904</c:v>
                </c:pt>
                <c:pt idx="255">
                  <c:v>515.87409357561899</c:v>
                </c:pt>
                <c:pt idx="256">
                  <c:v>514.60454728585398</c:v>
                </c:pt>
                <c:pt idx="257">
                  <c:v>521.66995543457904</c:v>
                </c:pt>
                <c:pt idx="258">
                  <c:v>517.93614751632504</c:v>
                </c:pt>
                <c:pt idx="259">
                  <c:v>519.86333245368701</c:v>
                </c:pt>
                <c:pt idx="260">
                  <c:v>517.45900631260997</c:v>
                </c:pt>
                <c:pt idx="261">
                  <c:v>510.97293182432998</c:v>
                </c:pt>
                <c:pt idx="262">
                  <c:v>506.52745476414998</c:v>
                </c:pt>
                <c:pt idx="263">
                  <c:v>505.83126381711799</c:v>
                </c:pt>
                <c:pt idx="264">
                  <c:v>507.37456678146401</c:v>
                </c:pt>
                <c:pt idx="265">
                  <c:v>535.50624294503496</c:v>
                </c:pt>
                <c:pt idx="266">
                  <c:v>535.59358620283899</c:v>
                </c:pt>
                <c:pt idx="267">
                  <c:v>531.95106883379503</c:v>
                </c:pt>
                <c:pt idx="268">
                  <c:v>530.89119651681597</c:v>
                </c:pt>
                <c:pt idx="269">
                  <c:v>538.62212688602096</c:v>
                </c:pt>
                <c:pt idx="270">
                  <c:v>533.73166661204198</c:v>
                </c:pt>
                <c:pt idx="271">
                  <c:v>536.765071412304</c:v>
                </c:pt>
                <c:pt idx="272">
                  <c:v>531.89260486417902</c:v>
                </c:pt>
                <c:pt idx="273">
                  <c:v>523.907767939569</c:v>
                </c:pt>
                <c:pt idx="274">
                  <c:v>519.82821418308401</c:v>
                </c:pt>
                <c:pt idx="275">
                  <c:v>521.148073049358</c:v>
                </c:pt>
                <c:pt idx="276">
                  <c:v>522.51736301965605</c:v>
                </c:pt>
                <c:pt idx="277">
                  <c:v>551.90877677954404</c:v>
                </c:pt>
                <c:pt idx="278">
                  <c:v>553.58741952110995</c:v>
                </c:pt>
                <c:pt idx="279">
                  <c:v>553.39288942199096</c:v>
                </c:pt>
                <c:pt idx="280">
                  <c:v>555.462104188902</c:v>
                </c:pt>
                <c:pt idx="281">
                  <c:v>565.97606320851901</c:v>
                </c:pt>
                <c:pt idx="282">
                  <c:v>564.81940755299695</c:v>
                </c:pt>
                <c:pt idx="283">
                  <c:v>565.76</c:v>
                </c:pt>
              </c:numCache>
            </c:numRef>
          </c:val>
          <c:smooth val="0"/>
          <c:extLst>
            <c:ext xmlns:c16="http://schemas.microsoft.com/office/drawing/2014/chart" uri="{C3380CC4-5D6E-409C-BE32-E72D297353CC}">
              <c16:uniqueId val="{00000005-EF58-4392-8D92-B94AD5062441}"/>
            </c:ext>
          </c:extLst>
        </c:ser>
        <c:ser>
          <c:idx val="3"/>
          <c:order val="3"/>
          <c:tx>
            <c:v>Nacional mujeres</c:v>
          </c:tx>
          <c:spPr>
            <a:ln w="19050" cap="rnd">
              <a:solidFill>
                <a:srgbClr val="7C878E"/>
              </a:solidFill>
              <a:round/>
            </a:ln>
            <a:effectLst/>
          </c:spPr>
          <c:marker>
            <c:symbol val="none"/>
          </c:marker>
          <c:dLbls>
            <c:dLbl>
              <c:idx val="283"/>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58-4392-8D92-B94AD50624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'F111-112'!$A$7:$A$290</c:f>
              <c:numCache>
                <c:formatCode>mm/dd/yyyy</c:formatCode>
                <c:ptCount val="284"/>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numCache>
            </c:numRef>
          </c:cat>
          <c:val>
            <c:numRef>
              <c:f>'F111-112'!$M$7:$M$290</c:f>
              <c:numCache>
                <c:formatCode>#,###.00</c:formatCode>
                <c:ptCount val="284"/>
                <c:pt idx="0">
                  <c:v>308.338881184782</c:v>
                </c:pt>
                <c:pt idx="1">
                  <c:v>321.62961161789002</c:v>
                </c:pt>
                <c:pt idx="2">
                  <c:v>319.91017347648102</c:v>
                </c:pt>
                <c:pt idx="3">
                  <c:v>321.22725130008899</c:v>
                </c:pt>
                <c:pt idx="4">
                  <c:v>321.93934811604498</c:v>
                </c:pt>
                <c:pt idx="5">
                  <c:v>324.40834898866501</c:v>
                </c:pt>
                <c:pt idx="6">
                  <c:v>325.78263037107502</c:v>
                </c:pt>
                <c:pt idx="7">
                  <c:v>322.74221621992001</c:v>
                </c:pt>
                <c:pt idx="8">
                  <c:v>321.08876399037302</c:v>
                </c:pt>
                <c:pt idx="9">
                  <c:v>321.16927483458699</c:v>
                </c:pt>
                <c:pt idx="10">
                  <c:v>323.10543408101</c:v>
                </c:pt>
                <c:pt idx="11">
                  <c:v>321.90283440339402</c:v>
                </c:pt>
                <c:pt idx="12">
                  <c:v>324.82910511852401</c:v>
                </c:pt>
                <c:pt idx="13">
                  <c:v>339.110612851697</c:v>
                </c:pt>
                <c:pt idx="14">
                  <c:v>338.16744880038601</c:v>
                </c:pt>
                <c:pt idx="15">
                  <c:v>340.44259245216398</c:v>
                </c:pt>
                <c:pt idx="16">
                  <c:v>343.27344429800303</c:v>
                </c:pt>
                <c:pt idx="17">
                  <c:v>341.10000721108702</c:v>
                </c:pt>
                <c:pt idx="18">
                  <c:v>345.67549476130398</c:v>
                </c:pt>
                <c:pt idx="19">
                  <c:v>343.09320190890202</c:v>
                </c:pt>
                <c:pt idx="20">
                  <c:v>343.28517075000298</c:v>
                </c:pt>
                <c:pt idx="21">
                  <c:v>342.362946715531</c:v>
                </c:pt>
                <c:pt idx="22">
                  <c:v>342.90232744902499</c:v>
                </c:pt>
                <c:pt idx="23">
                  <c:v>342.76654341349303</c:v>
                </c:pt>
                <c:pt idx="24">
                  <c:v>347.27363040087602</c:v>
                </c:pt>
                <c:pt idx="25">
                  <c:v>358.62547751061402</c:v>
                </c:pt>
                <c:pt idx="26">
                  <c:v>358.07104135802899</c:v>
                </c:pt>
                <c:pt idx="27">
                  <c:v>356.14796669902597</c:v>
                </c:pt>
                <c:pt idx="28">
                  <c:v>352.85977955597002</c:v>
                </c:pt>
                <c:pt idx="29">
                  <c:v>356.84798566598198</c:v>
                </c:pt>
                <c:pt idx="30">
                  <c:v>355.04185855729997</c:v>
                </c:pt>
                <c:pt idx="31">
                  <c:v>355.41535058525801</c:v>
                </c:pt>
                <c:pt idx="32">
                  <c:v>354.36577892849601</c:v>
                </c:pt>
                <c:pt idx="33">
                  <c:v>351.95216711182201</c:v>
                </c:pt>
                <c:pt idx="34">
                  <c:v>349.13538603424399</c:v>
                </c:pt>
                <c:pt idx="35">
                  <c:v>349.90229769832399</c:v>
                </c:pt>
                <c:pt idx="36">
                  <c:v>350.77826718362797</c:v>
                </c:pt>
                <c:pt idx="37">
                  <c:v>363.614946359062</c:v>
                </c:pt>
                <c:pt idx="38">
                  <c:v>363.015747418074</c:v>
                </c:pt>
                <c:pt idx="39">
                  <c:v>362.16977546860198</c:v>
                </c:pt>
                <c:pt idx="40">
                  <c:v>361.95730756765403</c:v>
                </c:pt>
                <c:pt idx="41">
                  <c:v>367.52452266410597</c:v>
                </c:pt>
                <c:pt idx="42">
                  <c:v>367.57918822441701</c:v>
                </c:pt>
                <c:pt idx="43">
                  <c:v>369.19230670033897</c:v>
                </c:pt>
                <c:pt idx="44">
                  <c:v>368.58712432531098</c:v>
                </c:pt>
                <c:pt idx="45">
                  <c:v>364.96492497948401</c:v>
                </c:pt>
                <c:pt idx="46">
                  <c:v>362.38422825693902</c:v>
                </c:pt>
                <c:pt idx="47">
                  <c:v>362.31893763802299</c:v>
                </c:pt>
                <c:pt idx="48">
                  <c:v>363.85925395922698</c:v>
                </c:pt>
                <c:pt idx="49">
                  <c:v>375.00907575350601</c:v>
                </c:pt>
                <c:pt idx="50">
                  <c:v>372.48070893247001</c:v>
                </c:pt>
                <c:pt idx="51">
                  <c:v>370.39897057658601</c:v>
                </c:pt>
                <c:pt idx="52">
                  <c:v>369.72658613923397</c:v>
                </c:pt>
                <c:pt idx="53">
                  <c:v>376.06235123789702</c:v>
                </c:pt>
                <c:pt idx="54">
                  <c:v>374.91169400006299</c:v>
                </c:pt>
                <c:pt idx="55">
                  <c:v>376.96540724832198</c:v>
                </c:pt>
                <c:pt idx="56">
                  <c:v>374.58464021292701</c:v>
                </c:pt>
                <c:pt idx="57">
                  <c:v>368.49989610789402</c:v>
                </c:pt>
                <c:pt idx="58">
                  <c:v>365.02746046579301</c:v>
                </c:pt>
                <c:pt idx="59">
                  <c:v>364.17625924983599</c:v>
                </c:pt>
                <c:pt idx="60">
                  <c:v>366.12122258353497</c:v>
                </c:pt>
                <c:pt idx="61">
                  <c:v>379.80688897280601</c:v>
                </c:pt>
                <c:pt idx="62">
                  <c:v>377.92907980528702</c:v>
                </c:pt>
                <c:pt idx="63">
                  <c:v>377.70210469813401</c:v>
                </c:pt>
                <c:pt idx="64">
                  <c:v>376.208811077794</c:v>
                </c:pt>
                <c:pt idx="65">
                  <c:v>380.52887452310398</c:v>
                </c:pt>
                <c:pt idx="66">
                  <c:v>380.34646899522301</c:v>
                </c:pt>
                <c:pt idx="67">
                  <c:v>381.61494538299098</c:v>
                </c:pt>
                <c:pt idx="68">
                  <c:v>380.28742432075597</c:v>
                </c:pt>
                <c:pt idx="69">
                  <c:v>376.66233381881801</c:v>
                </c:pt>
                <c:pt idx="70">
                  <c:v>374.13657860383501</c:v>
                </c:pt>
                <c:pt idx="71">
                  <c:v>375.249529240784</c:v>
                </c:pt>
                <c:pt idx="72">
                  <c:v>375.952278785582</c:v>
                </c:pt>
                <c:pt idx="73">
                  <c:v>388.89630340622602</c:v>
                </c:pt>
                <c:pt idx="74">
                  <c:v>387.85640920507399</c:v>
                </c:pt>
                <c:pt idx="75">
                  <c:v>385.65326233973701</c:v>
                </c:pt>
                <c:pt idx="76">
                  <c:v>385.32148853857097</c:v>
                </c:pt>
                <c:pt idx="77">
                  <c:v>389.46847234080298</c:v>
                </c:pt>
                <c:pt idx="78">
                  <c:v>387.96399569531002</c:v>
                </c:pt>
                <c:pt idx="79">
                  <c:v>390.017404112252</c:v>
                </c:pt>
                <c:pt idx="80">
                  <c:v>387.78427356748801</c:v>
                </c:pt>
                <c:pt idx="81">
                  <c:v>381.905380073836</c:v>
                </c:pt>
                <c:pt idx="82">
                  <c:v>378.16527654059303</c:v>
                </c:pt>
                <c:pt idx="83">
                  <c:v>379.18842374387702</c:v>
                </c:pt>
                <c:pt idx="84">
                  <c:v>380.06950509951599</c:v>
                </c:pt>
                <c:pt idx="85">
                  <c:v>393.73608304024702</c:v>
                </c:pt>
                <c:pt idx="86">
                  <c:v>392.10853659190599</c:v>
                </c:pt>
                <c:pt idx="87">
                  <c:v>390.32594352402202</c:v>
                </c:pt>
                <c:pt idx="88">
                  <c:v>390.681304744084</c:v>
                </c:pt>
                <c:pt idx="89">
                  <c:v>394.80571197356801</c:v>
                </c:pt>
                <c:pt idx="90">
                  <c:v>393.69880615672901</c:v>
                </c:pt>
                <c:pt idx="91">
                  <c:v>394.31223103011399</c:v>
                </c:pt>
                <c:pt idx="92">
                  <c:v>392.44891126394799</c:v>
                </c:pt>
                <c:pt idx="93">
                  <c:v>386.83154666550098</c:v>
                </c:pt>
                <c:pt idx="94">
                  <c:v>384.14834058203502</c:v>
                </c:pt>
                <c:pt idx="95">
                  <c:v>384.659087263728</c:v>
                </c:pt>
                <c:pt idx="96">
                  <c:v>384.79834976808002</c:v>
                </c:pt>
                <c:pt idx="97">
                  <c:v>399.287042231653</c:v>
                </c:pt>
                <c:pt idx="98">
                  <c:v>397.94633702733398</c:v>
                </c:pt>
                <c:pt idx="99">
                  <c:v>395.35604977395099</c:v>
                </c:pt>
                <c:pt idx="100">
                  <c:v>394.06901748478799</c:v>
                </c:pt>
                <c:pt idx="101">
                  <c:v>396.83414295846899</c:v>
                </c:pt>
                <c:pt idx="102">
                  <c:v>394.732856687712</c:v>
                </c:pt>
                <c:pt idx="103">
                  <c:v>398.58703694594601</c:v>
                </c:pt>
                <c:pt idx="104">
                  <c:v>396.39438897071102</c:v>
                </c:pt>
                <c:pt idx="105">
                  <c:v>389.59398617707501</c:v>
                </c:pt>
                <c:pt idx="106">
                  <c:v>386.57844075949998</c:v>
                </c:pt>
                <c:pt idx="107">
                  <c:v>384.442696088361</c:v>
                </c:pt>
                <c:pt idx="108">
                  <c:v>384.47572306429697</c:v>
                </c:pt>
                <c:pt idx="109">
                  <c:v>398.92649500979002</c:v>
                </c:pt>
                <c:pt idx="110">
                  <c:v>399.28771507790799</c:v>
                </c:pt>
                <c:pt idx="111">
                  <c:v>393.02896928577201</c:v>
                </c:pt>
                <c:pt idx="112">
                  <c:v>392.134918900206</c:v>
                </c:pt>
                <c:pt idx="113">
                  <c:v>396.64604216779202</c:v>
                </c:pt>
                <c:pt idx="114">
                  <c:v>395.788469869533</c:v>
                </c:pt>
                <c:pt idx="115">
                  <c:v>397.16653351576798</c:v>
                </c:pt>
                <c:pt idx="116">
                  <c:v>395.32361008253702</c:v>
                </c:pt>
                <c:pt idx="117">
                  <c:v>390.71545870062999</c:v>
                </c:pt>
                <c:pt idx="118">
                  <c:v>388.25059792400998</c:v>
                </c:pt>
                <c:pt idx="119">
                  <c:v>387.022067857612</c:v>
                </c:pt>
                <c:pt idx="120">
                  <c:v>386.396258710155</c:v>
                </c:pt>
                <c:pt idx="121">
                  <c:v>398.524471239646</c:v>
                </c:pt>
                <c:pt idx="122">
                  <c:v>395.68544392337702</c:v>
                </c:pt>
                <c:pt idx="123">
                  <c:v>388.49593366543797</c:v>
                </c:pt>
                <c:pt idx="124">
                  <c:v>389.59706474071101</c:v>
                </c:pt>
                <c:pt idx="125">
                  <c:v>396.96989410258698</c:v>
                </c:pt>
                <c:pt idx="126">
                  <c:v>396.20905307497702</c:v>
                </c:pt>
                <c:pt idx="127">
                  <c:v>400.45592277883497</c:v>
                </c:pt>
                <c:pt idx="128">
                  <c:v>400.72082563644199</c:v>
                </c:pt>
                <c:pt idx="129">
                  <c:v>394.44280891952798</c:v>
                </c:pt>
                <c:pt idx="130">
                  <c:v>391.41321617845301</c:v>
                </c:pt>
                <c:pt idx="131">
                  <c:v>388.28477823396798</c:v>
                </c:pt>
                <c:pt idx="132">
                  <c:v>387.96971175860102</c:v>
                </c:pt>
                <c:pt idx="133">
                  <c:v>405.25210777730803</c:v>
                </c:pt>
                <c:pt idx="134">
                  <c:v>400.839666516004</c:v>
                </c:pt>
                <c:pt idx="135">
                  <c:v>400.02112249988397</c:v>
                </c:pt>
                <c:pt idx="136">
                  <c:v>400.37615559704301</c:v>
                </c:pt>
                <c:pt idx="137">
                  <c:v>404.24092506874098</c:v>
                </c:pt>
                <c:pt idx="138">
                  <c:v>403.061184845605</c:v>
                </c:pt>
                <c:pt idx="139">
                  <c:v>405.16272623115202</c:v>
                </c:pt>
                <c:pt idx="140">
                  <c:v>403.977804240095</c:v>
                </c:pt>
                <c:pt idx="141">
                  <c:v>401.30697818790998</c:v>
                </c:pt>
                <c:pt idx="142">
                  <c:v>397.75656496666397</c:v>
                </c:pt>
                <c:pt idx="143">
                  <c:v>394.91968684896699</c:v>
                </c:pt>
                <c:pt idx="144">
                  <c:v>392.860135329304</c:v>
                </c:pt>
                <c:pt idx="145">
                  <c:v>405.12913063655401</c:v>
                </c:pt>
                <c:pt idx="146">
                  <c:v>404.35644412089999</c:v>
                </c:pt>
                <c:pt idx="147">
                  <c:v>402.22179116189602</c:v>
                </c:pt>
                <c:pt idx="148">
                  <c:v>403.816630532018</c:v>
                </c:pt>
                <c:pt idx="149">
                  <c:v>406.21770706496102</c:v>
                </c:pt>
                <c:pt idx="150">
                  <c:v>402.62840974065801</c:v>
                </c:pt>
                <c:pt idx="151">
                  <c:v>405.51074107968401</c:v>
                </c:pt>
                <c:pt idx="152">
                  <c:v>404.72095145438698</c:v>
                </c:pt>
                <c:pt idx="153">
                  <c:v>397.9986377354</c:v>
                </c:pt>
                <c:pt idx="154">
                  <c:v>396.39852709887703</c:v>
                </c:pt>
                <c:pt idx="155">
                  <c:v>393.819926300232</c:v>
                </c:pt>
                <c:pt idx="156">
                  <c:v>393.57219256083403</c:v>
                </c:pt>
                <c:pt idx="157">
                  <c:v>408.81133340895701</c:v>
                </c:pt>
                <c:pt idx="158">
                  <c:v>407.427068156026</c:v>
                </c:pt>
                <c:pt idx="159">
                  <c:v>402.64998542605798</c:v>
                </c:pt>
                <c:pt idx="160">
                  <c:v>402.79297846315001</c:v>
                </c:pt>
                <c:pt idx="161">
                  <c:v>404.64275377356802</c:v>
                </c:pt>
                <c:pt idx="162">
                  <c:v>404.03620364936103</c:v>
                </c:pt>
                <c:pt idx="163">
                  <c:v>407.975455978963</c:v>
                </c:pt>
                <c:pt idx="164">
                  <c:v>407.006970387264</c:v>
                </c:pt>
                <c:pt idx="165">
                  <c:v>402.076778612498</c:v>
                </c:pt>
                <c:pt idx="166">
                  <c:v>399.12744138641</c:v>
                </c:pt>
                <c:pt idx="167">
                  <c:v>395.93610879214901</c:v>
                </c:pt>
                <c:pt idx="168">
                  <c:v>395.47720836761499</c:v>
                </c:pt>
                <c:pt idx="169">
                  <c:v>409.10563730800902</c:v>
                </c:pt>
                <c:pt idx="170">
                  <c:v>408.54323866839201</c:v>
                </c:pt>
                <c:pt idx="171">
                  <c:v>405.16777796590901</c:v>
                </c:pt>
                <c:pt idx="172">
                  <c:v>407.00365871459098</c:v>
                </c:pt>
                <c:pt idx="173">
                  <c:v>408.99517367654698</c:v>
                </c:pt>
                <c:pt idx="174">
                  <c:v>407.60303246014797</c:v>
                </c:pt>
                <c:pt idx="175">
                  <c:v>411.53738376388998</c:v>
                </c:pt>
                <c:pt idx="176">
                  <c:v>409.24812233648697</c:v>
                </c:pt>
                <c:pt idx="177">
                  <c:v>404.04707059433599</c:v>
                </c:pt>
                <c:pt idx="178">
                  <c:v>400.19371861448099</c:v>
                </c:pt>
                <c:pt idx="179">
                  <c:v>399.04108061511602</c:v>
                </c:pt>
                <c:pt idx="180">
                  <c:v>397.95204350846399</c:v>
                </c:pt>
                <c:pt idx="181">
                  <c:v>415.95634544733201</c:v>
                </c:pt>
                <c:pt idx="182">
                  <c:v>414.90293634263099</c:v>
                </c:pt>
                <c:pt idx="183">
                  <c:v>410.28017885576799</c:v>
                </c:pt>
                <c:pt idx="184">
                  <c:v>411.94948878115298</c:v>
                </c:pt>
                <c:pt idx="185">
                  <c:v>416.016861219612</c:v>
                </c:pt>
                <c:pt idx="186">
                  <c:v>413.79758485686199</c:v>
                </c:pt>
                <c:pt idx="187">
                  <c:v>419.26122680055101</c:v>
                </c:pt>
                <c:pt idx="188">
                  <c:v>418.64380998363498</c:v>
                </c:pt>
                <c:pt idx="189">
                  <c:v>411.105893657482</c:v>
                </c:pt>
                <c:pt idx="190">
                  <c:v>408.00830042573602</c:v>
                </c:pt>
                <c:pt idx="191">
                  <c:v>407.812105251486</c:v>
                </c:pt>
                <c:pt idx="192">
                  <c:v>406.48997513723202</c:v>
                </c:pt>
                <c:pt idx="193">
                  <c:v>420.857667730787</c:v>
                </c:pt>
                <c:pt idx="194">
                  <c:v>419.051575702413</c:v>
                </c:pt>
                <c:pt idx="195">
                  <c:v>416.45792714614402</c:v>
                </c:pt>
                <c:pt idx="196">
                  <c:v>416.93283914931902</c:v>
                </c:pt>
                <c:pt idx="197">
                  <c:v>423.69517187782799</c:v>
                </c:pt>
                <c:pt idx="198">
                  <c:v>422.189907154732</c:v>
                </c:pt>
                <c:pt idx="199">
                  <c:v>424.48700674390102</c:v>
                </c:pt>
                <c:pt idx="200">
                  <c:v>423.10745355557202</c:v>
                </c:pt>
                <c:pt idx="201">
                  <c:v>415.321052507741</c:v>
                </c:pt>
                <c:pt idx="202">
                  <c:v>411.27079593716002</c:v>
                </c:pt>
                <c:pt idx="203">
                  <c:v>410.76638320486097</c:v>
                </c:pt>
                <c:pt idx="204">
                  <c:v>409.95992888135498</c:v>
                </c:pt>
                <c:pt idx="205">
                  <c:v>419.48491808692899</c:v>
                </c:pt>
                <c:pt idx="206">
                  <c:v>417.62219445355998</c:v>
                </c:pt>
                <c:pt idx="207">
                  <c:v>413.15739182815702</c:v>
                </c:pt>
                <c:pt idx="208">
                  <c:v>412.908218542849</c:v>
                </c:pt>
                <c:pt idx="209">
                  <c:v>419.087730971898</c:v>
                </c:pt>
                <c:pt idx="210">
                  <c:v>415.86612969933498</c:v>
                </c:pt>
                <c:pt idx="211">
                  <c:v>417.43505587143102</c:v>
                </c:pt>
                <c:pt idx="212">
                  <c:v>414.387248899648</c:v>
                </c:pt>
                <c:pt idx="213">
                  <c:v>409.47476365761497</c:v>
                </c:pt>
                <c:pt idx="214">
                  <c:v>406.00792583513902</c:v>
                </c:pt>
                <c:pt idx="215">
                  <c:v>403.61881380662498</c:v>
                </c:pt>
                <c:pt idx="216">
                  <c:v>404.85123699654298</c:v>
                </c:pt>
                <c:pt idx="217">
                  <c:v>417.35595653033999</c:v>
                </c:pt>
                <c:pt idx="218">
                  <c:v>416.850249137704</c:v>
                </c:pt>
                <c:pt idx="219">
                  <c:v>416.46446410931202</c:v>
                </c:pt>
                <c:pt idx="220">
                  <c:v>418.18005307116601</c:v>
                </c:pt>
                <c:pt idx="221">
                  <c:v>421.878453408307</c:v>
                </c:pt>
                <c:pt idx="222">
                  <c:v>419.16615356153699</c:v>
                </c:pt>
                <c:pt idx="223">
                  <c:v>421.04498005727299</c:v>
                </c:pt>
                <c:pt idx="224">
                  <c:v>417.62839151375198</c:v>
                </c:pt>
                <c:pt idx="225">
                  <c:v>411.26102440619502</c:v>
                </c:pt>
                <c:pt idx="226">
                  <c:v>408.01033438485803</c:v>
                </c:pt>
                <c:pt idx="227">
                  <c:v>406.73449810855999</c:v>
                </c:pt>
                <c:pt idx="228">
                  <c:v>405.14174956319198</c:v>
                </c:pt>
                <c:pt idx="229">
                  <c:v>426.58700702176401</c:v>
                </c:pt>
                <c:pt idx="230">
                  <c:v>428.11933837153998</c:v>
                </c:pt>
                <c:pt idx="231">
                  <c:v>426.66355560709701</c:v>
                </c:pt>
                <c:pt idx="232">
                  <c:v>427.58172450763499</c:v>
                </c:pt>
                <c:pt idx="233">
                  <c:v>431.09980413239902</c:v>
                </c:pt>
                <c:pt idx="234">
                  <c:v>429.62707635117499</c:v>
                </c:pt>
                <c:pt idx="235">
                  <c:v>431.24992101227701</c:v>
                </c:pt>
                <c:pt idx="236">
                  <c:v>430.17734272209901</c:v>
                </c:pt>
                <c:pt idx="237">
                  <c:v>424.47802659175301</c:v>
                </c:pt>
                <c:pt idx="238">
                  <c:v>421.23772599829698</c:v>
                </c:pt>
                <c:pt idx="239">
                  <c:v>420.77749738955401</c:v>
                </c:pt>
                <c:pt idx="240">
                  <c:v>420.63099514792202</c:v>
                </c:pt>
                <c:pt idx="241">
                  <c:v>439.94130412317901</c:v>
                </c:pt>
                <c:pt idx="242">
                  <c:v>440.02644388103499</c:v>
                </c:pt>
                <c:pt idx="243">
                  <c:v>442.49145809543398</c:v>
                </c:pt>
                <c:pt idx="244">
                  <c:v>450.738404803555</c:v>
                </c:pt>
                <c:pt idx="245">
                  <c:v>453.33058834611302</c:v>
                </c:pt>
                <c:pt idx="246">
                  <c:v>451.37003232062102</c:v>
                </c:pt>
                <c:pt idx="247">
                  <c:v>446.00304083987902</c:v>
                </c:pt>
                <c:pt idx="248">
                  <c:v>443.76435425106803</c:v>
                </c:pt>
                <c:pt idx="249">
                  <c:v>441.22523114490298</c:v>
                </c:pt>
                <c:pt idx="250">
                  <c:v>438.02690495890602</c:v>
                </c:pt>
                <c:pt idx="251">
                  <c:v>441.35398544866598</c:v>
                </c:pt>
                <c:pt idx="252">
                  <c:v>442.413080140202</c:v>
                </c:pt>
                <c:pt idx="253">
                  <c:v>462.30359640685998</c:v>
                </c:pt>
                <c:pt idx="254">
                  <c:v>460.54823446671497</c:v>
                </c:pt>
                <c:pt idx="255">
                  <c:v>455.08950064386897</c:v>
                </c:pt>
                <c:pt idx="256">
                  <c:v>453.68523540422501</c:v>
                </c:pt>
                <c:pt idx="257">
                  <c:v>456.23344381287899</c:v>
                </c:pt>
                <c:pt idx="258">
                  <c:v>451.991508609248</c:v>
                </c:pt>
                <c:pt idx="259">
                  <c:v>451.516031033937</c:v>
                </c:pt>
                <c:pt idx="260">
                  <c:v>449.62649645738799</c:v>
                </c:pt>
                <c:pt idx="261">
                  <c:v>445.86050313697098</c:v>
                </c:pt>
                <c:pt idx="262">
                  <c:v>442.36842533380599</c:v>
                </c:pt>
                <c:pt idx="263">
                  <c:v>440.13889189281701</c:v>
                </c:pt>
                <c:pt idx="264">
                  <c:v>441.41444539161898</c:v>
                </c:pt>
                <c:pt idx="265">
                  <c:v>468.896860731174</c:v>
                </c:pt>
                <c:pt idx="266">
                  <c:v>468.26540977130799</c:v>
                </c:pt>
                <c:pt idx="267">
                  <c:v>466.94483409482399</c:v>
                </c:pt>
                <c:pt idx="268">
                  <c:v>465.71217972170899</c:v>
                </c:pt>
                <c:pt idx="269">
                  <c:v>469.22517360479901</c:v>
                </c:pt>
                <c:pt idx="270">
                  <c:v>464.88417685424901</c:v>
                </c:pt>
                <c:pt idx="271">
                  <c:v>464.94490939258901</c:v>
                </c:pt>
                <c:pt idx="272">
                  <c:v>460.87022253095603</c:v>
                </c:pt>
                <c:pt idx="273">
                  <c:v>455.74329049297199</c:v>
                </c:pt>
                <c:pt idx="274">
                  <c:v>453.07572272422499</c:v>
                </c:pt>
                <c:pt idx="275">
                  <c:v>453.56078763780101</c:v>
                </c:pt>
                <c:pt idx="276">
                  <c:v>454.63706383718898</c:v>
                </c:pt>
                <c:pt idx="277">
                  <c:v>484.26327574291599</c:v>
                </c:pt>
                <c:pt idx="278">
                  <c:v>484.65687643503099</c:v>
                </c:pt>
                <c:pt idx="279">
                  <c:v>486.89422801018799</c:v>
                </c:pt>
                <c:pt idx="280">
                  <c:v>488.83957152762099</c:v>
                </c:pt>
                <c:pt idx="281">
                  <c:v>494.82294744074198</c:v>
                </c:pt>
                <c:pt idx="282">
                  <c:v>493.65805044690899</c:v>
                </c:pt>
                <c:pt idx="283">
                  <c:v>492.49</c:v>
                </c:pt>
              </c:numCache>
            </c:numRef>
          </c:val>
          <c:smooth val="0"/>
          <c:extLst>
            <c:ext xmlns:c16="http://schemas.microsoft.com/office/drawing/2014/chart" uri="{C3380CC4-5D6E-409C-BE32-E72D297353CC}">
              <c16:uniqueId val="{00000007-EF58-4392-8D92-B94AD5062441}"/>
            </c:ext>
          </c:extLst>
        </c:ser>
        <c:dLbls>
          <c:showLegendKey val="0"/>
          <c:showVal val="0"/>
          <c:showCatName val="0"/>
          <c:showSerName val="0"/>
          <c:showPercent val="0"/>
          <c:showBubbleSize val="0"/>
        </c:dLbls>
        <c:smooth val="0"/>
        <c:axId val="279568655"/>
        <c:axId val="60946047"/>
      </c:lineChart>
      <c:dateAx>
        <c:axId val="279568655"/>
        <c:scaling>
          <c:orientation val="minMax"/>
          <c:max val="45108"/>
          <c:min val="36708"/>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60946047"/>
        <c:crosses val="autoZero"/>
        <c:auto val="1"/>
        <c:lblOffset val="100"/>
        <c:baseTimeUnit val="months"/>
        <c:majorUnit val="6"/>
        <c:majorTimeUnit val="months"/>
      </c:dateAx>
      <c:valAx>
        <c:axId val="60946047"/>
        <c:scaling>
          <c:orientation val="minMax"/>
          <c:max val="60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v>Jalisco</c:v>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8A3-4C48-941B-4908C8BEFCD9}"/>
                </c:ext>
              </c:extLst>
            </c:dLbl>
            <c:dLbl>
              <c:idx val="271"/>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8A3-4C48-941B-4908C8BEFCD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'F111-112'!$A$19:$A$290</c:f>
              <c:numCache>
                <c:formatCode>mm/dd/yyyy</c:formatCode>
                <c:ptCount val="272"/>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numCache>
            </c:numRef>
          </c:cat>
          <c:val>
            <c:numRef>
              <c:f>'F111-112'!$V$19:$V$290</c:f>
              <c:numCache>
                <c:formatCode>0.00%</c:formatCode>
                <c:ptCount val="272"/>
                <c:pt idx="0">
                  <c:v>0.227528340623047</c:v>
                </c:pt>
                <c:pt idx="1">
                  <c:v>0.25629349600481199</c:v>
                </c:pt>
                <c:pt idx="2">
                  <c:v>0.215724441435342</c:v>
                </c:pt>
                <c:pt idx="3">
                  <c:v>0.225323521948744</c:v>
                </c:pt>
                <c:pt idx="4">
                  <c:v>0.22674660671163299</c:v>
                </c:pt>
                <c:pt idx="5">
                  <c:v>0.232383181476218</c:v>
                </c:pt>
                <c:pt idx="6">
                  <c:v>0.24210178998597701</c:v>
                </c:pt>
                <c:pt idx="7">
                  <c:v>0.22600313092197399</c:v>
                </c:pt>
                <c:pt idx="8">
                  <c:v>0.21994613564025101</c:v>
                </c:pt>
                <c:pt idx="9">
                  <c:v>0.218445022771633</c:v>
                </c:pt>
                <c:pt idx="10">
                  <c:v>0.209711243748992</c:v>
                </c:pt>
                <c:pt idx="11">
                  <c:v>0.20702091849002199</c:v>
                </c:pt>
                <c:pt idx="12">
                  <c:v>0.20186039115916701</c:v>
                </c:pt>
                <c:pt idx="13">
                  <c:v>0.22357910906298001</c:v>
                </c:pt>
                <c:pt idx="14">
                  <c:v>0.22023992617656099</c:v>
                </c:pt>
                <c:pt idx="15">
                  <c:v>0.196932702578972</c:v>
                </c:pt>
                <c:pt idx="16">
                  <c:v>0.19426654467825499</c:v>
                </c:pt>
                <c:pt idx="17">
                  <c:v>0.20278090943254401</c:v>
                </c:pt>
                <c:pt idx="18">
                  <c:v>0.204829246276516</c:v>
                </c:pt>
                <c:pt idx="19">
                  <c:v>0.202467667608146</c:v>
                </c:pt>
                <c:pt idx="20">
                  <c:v>0.199406528189911</c:v>
                </c:pt>
                <c:pt idx="21">
                  <c:v>0.19778174780407901</c:v>
                </c:pt>
                <c:pt idx="22">
                  <c:v>0.195402298850575</c:v>
                </c:pt>
                <c:pt idx="23">
                  <c:v>0.193136531365314</c:v>
                </c:pt>
                <c:pt idx="24">
                  <c:v>0.190340076223981</c:v>
                </c:pt>
                <c:pt idx="25">
                  <c:v>0.202106461713635</c:v>
                </c:pt>
                <c:pt idx="26">
                  <c:v>0.19791370990633</c:v>
                </c:pt>
                <c:pt idx="27">
                  <c:v>0.18763672288476499</c:v>
                </c:pt>
                <c:pt idx="28">
                  <c:v>0.18468563400070301</c:v>
                </c:pt>
                <c:pt idx="29">
                  <c:v>0.19227319765436399</c:v>
                </c:pt>
                <c:pt idx="30">
                  <c:v>0.18839599675412499</c:v>
                </c:pt>
                <c:pt idx="31">
                  <c:v>0.19836773236206701</c:v>
                </c:pt>
                <c:pt idx="32">
                  <c:v>0.199055011812352</c:v>
                </c:pt>
                <c:pt idx="33">
                  <c:v>0.190221439696621</c:v>
                </c:pt>
                <c:pt idx="34">
                  <c:v>0.191865605658709</c:v>
                </c:pt>
                <c:pt idx="35">
                  <c:v>0.19317645472321501</c:v>
                </c:pt>
                <c:pt idx="36">
                  <c:v>0.18491776975531499</c:v>
                </c:pt>
                <c:pt idx="37">
                  <c:v>0.199169316633137</c:v>
                </c:pt>
                <c:pt idx="38">
                  <c:v>0.19705519880651201</c:v>
                </c:pt>
                <c:pt idx="39">
                  <c:v>0.18334405144694499</c:v>
                </c:pt>
                <c:pt idx="40">
                  <c:v>0.181224803225187</c:v>
                </c:pt>
                <c:pt idx="41">
                  <c:v>0.19047317813765199</c:v>
                </c:pt>
                <c:pt idx="42">
                  <c:v>0.194305599493831</c:v>
                </c:pt>
                <c:pt idx="43">
                  <c:v>0.19866465104560399</c:v>
                </c:pt>
                <c:pt idx="44">
                  <c:v>0.19617706237424601</c:v>
                </c:pt>
                <c:pt idx="45">
                  <c:v>0.19099496221662399</c:v>
                </c:pt>
                <c:pt idx="46">
                  <c:v>0.19137789560058099</c:v>
                </c:pt>
                <c:pt idx="47">
                  <c:v>0.18941626434259201</c:v>
                </c:pt>
                <c:pt idx="48">
                  <c:v>0.186403645670766</c:v>
                </c:pt>
                <c:pt idx="49">
                  <c:v>0.19841656516443401</c:v>
                </c:pt>
                <c:pt idx="50">
                  <c:v>0.19478779760092599</c:v>
                </c:pt>
                <c:pt idx="51">
                  <c:v>0.18132822324690101</c:v>
                </c:pt>
                <c:pt idx="52">
                  <c:v>0.181231320980275</c:v>
                </c:pt>
                <c:pt idx="53">
                  <c:v>0.18913432835820901</c:v>
                </c:pt>
                <c:pt idx="54">
                  <c:v>0.18716927284618601</c:v>
                </c:pt>
                <c:pt idx="55">
                  <c:v>0.19413119206471</c:v>
                </c:pt>
                <c:pt idx="56">
                  <c:v>0.19173242256506901</c:v>
                </c:pt>
                <c:pt idx="57">
                  <c:v>0.18550245170437801</c:v>
                </c:pt>
                <c:pt idx="58">
                  <c:v>0.18702856803468601</c:v>
                </c:pt>
                <c:pt idx="59">
                  <c:v>0.18358684117439</c:v>
                </c:pt>
                <c:pt idx="60">
                  <c:v>0.179886103446251</c:v>
                </c:pt>
                <c:pt idx="61">
                  <c:v>0.19327248722805801</c:v>
                </c:pt>
                <c:pt idx="62">
                  <c:v>0.19141364862537999</c:v>
                </c:pt>
                <c:pt idx="63">
                  <c:v>0.17759562841530099</c:v>
                </c:pt>
                <c:pt idx="64">
                  <c:v>0.17936534871881901</c:v>
                </c:pt>
                <c:pt idx="65">
                  <c:v>0.193626758573931</c:v>
                </c:pt>
                <c:pt idx="66">
                  <c:v>0.191016949152542</c:v>
                </c:pt>
                <c:pt idx="67">
                  <c:v>0.19265232974910401</c:v>
                </c:pt>
                <c:pt idx="68">
                  <c:v>0.189319301388267</c:v>
                </c:pt>
                <c:pt idx="69">
                  <c:v>0.18372053777352801</c:v>
                </c:pt>
                <c:pt idx="70">
                  <c:v>0.18399954832881699</c:v>
                </c:pt>
                <c:pt idx="71">
                  <c:v>0.18376954548002</c:v>
                </c:pt>
                <c:pt idx="72">
                  <c:v>0.177439092223829</c:v>
                </c:pt>
                <c:pt idx="73">
                  <c:v>0.185102804752346</c:v>
                </c:pt>
                <c:pt idx="74">
                  <c:v>0.18444022770398499</c:v>
                </c:pt>
                <c:pt idx="75">
                  <c:v>0.17357204673301599</c:v>
                </c:pt>
                <c:pt idx="76">
                  <c:v>0.171654645279363</c:v>
                </c:pt>
                <c:pt idx="77">
                  <c:v>0.18685864718207701</c:v>
                </c:pt>
                <c:pt idx="78">
                  <c:v>0.18541342907668401</c:v>
                </c:pt>
                <c:pt idx="79">
                  <c:v>0.18281670803189501</c:v>
                </c:pt>
                <c:pt idx="80">
                  <c:v>0.18153000845308501</c:v>
                </c:pt>
                <c:pt idx="81">
                  <c:v>0.17848958055747999</c:v>
                </c:pt>
                <c:pt idx="82">
                  <c:v>0.17725376965030401</c:v>
                </c:pt>
                <c:pt idx="83">
                  <c:v>0.17723129107483601</c:v>
                </c:pt>
                <c:pt idx="84">
                  <c:v>0.17507919746568101</c:v>
                </c:pt>
                <c:pt idx="85">
                  <c:v>0.179995888157895</c:v>
                </c:pt>
                <c:pt idx="86">
                  <c:v>0.17859160717037301</c:v>
                </c:pt>
                <c:pt idx="87">
                  <c:v>0.17463786531130901</c:v>
                </c:pt>
                <c:pt idx="88">
                  <c:v>0.172033165471285</c:v>
                </c:pt>
                <c:pt idx="89">
                  <c:v>0.185361409192144</c:v>
                </c:pt>
                <c:pt idx="90">
                  <c:v>0.18259420143448801</c:v>
                </c:pt>
                <c:pt idx="91">
                  <c:v>0.18243310953001299</c:v>
                </c:pt>
                <c:pt idx="92">
                  <c:v>0.17818363772829601</c:v>
                </c:pt>
                <c:pt idx="93">
                  <c:v>0.178429298272127</c:v>
                </c:pt>
                <c:pt idx="94">
                  <c:v>0.17817888474336999</c:v>
                </c:pt>
                <c:pt idx="95">
                  <c:v>0.177104645940416</c:v>
                </c:pt>
                <c:pt idx="96">
                  <c:v>0.17169811320754699</c:v>
                </c:pt>
                <c:pt idx="97">
                  <c:v>0.180461395893284</c:v>
                </c:pt>
                <c:pt idx="98">
                  <c:v>0.17909722559642399</c:v>
                </c:pt>
                <c:pt idx="99">
                  <c:v>0.168616788852745</c:v>
                </c:pt>
                <c:pt idx="100">
                  <c:v>0.17150063051702399</c:v>
                </c:pt>
                <c:pt idx="101">
                  <c:v>0.17737120847376001</c:v>
                </c:pt>
                <c:pt idx="102">
                  <c:v>0.17358036573628499</c:v>
                </c:pt>
                <c:pt idx="103">
                  <c:v>0.17233288642022601</c:v>
                </c:pt>
                <c:pt idx="104">
                  <c:v>0.17170217859707901</c:v>
                </c:pt>
                <c:pt idx="105">
                  <c:v>0.17025149700598799</c:v>
                </c:pt>
                <c:pt idx="106">
                  <c:v>0.17136104948393899</c:v>
                </c:pt>
                <c:pt idx="107">
                  <c:v>0.167048710601719</c:v>
                </c:pt>
                <c:pt idx="108">
                  <c:v>0.16362768496420099</c:v>
                </c:pt>
                <c:pt idx="109">
                  <c:v>0.17304121797252101</c:v>
                </c:pt>
                <c:pt idx="110">
                  <c:v>0.17114653814069899</c:v>
                </c:pt>
                <c:pt idx="111">
                  <c:v>0.16093931643803699</c:v>
                </c:pt>
                <c:pt idx="112">
                  <c:v>0.157650336661249</c:v>
                </c:pt>
                <c:pt idx="113">
                  <c:v>0.16841767215671899</c:v>
                </c:pt>
                <c:pt idx="114">
                  <c:v>0.16481345340930001</c:v>
                </c:pt>
                <c:pt idx="115">
                  <c:v>0.132403424151567</c:v>
                </c:pt>
                <c:pt idx="116">
                  <c:v>8.5408222350897595E-2</c:v>
                </c:pt>
                <c:pt idx="117">
                  <c:v>8.3006099089314195E-2</c:v>
                </c:pt>
                <c:pt idx="118">
                  <c:v>0.102971399212194</c:v>
                </c:pt>
                <c:pt idx="119">
                  <c:v>0.10983676975945</c:v>
                </c:pt>
                <c:pt idx="120">
                  <c:v>0.105082711922517</c:v>
                </c:pt>
                <c:pt idx="121">
                  <c:v>0.12230607966456999</c:v>
                </c:pt>
                <c:pt idx="122">
                  <c:v>0.12541087231352699</c:v>
                </c:pt>
                <c:pt idx="123">
                  <c:v>9.2810722989439501E-2</c:v>
                </c:pt>
                <c:pt idx="124">
                  <c:v>9.7454870710684802E-2</c:v>
                </c:pt>
                <c:pt idx="125">
                  <c:v>0.136016215531439</c:v>
                </c:pt>
                <c:pt idx="126">
                  <c:v>0.13192545538681599</c:v>
                </c:pt>
                <c:pt idx="127">
                  <c:v>0.122072683870437</c:v>
                </c:pt>
                <c:pt idx="128">
                  <c:v>0.119193834233195</c:v>
                </c:pt>
                <c:pt idx="129">
                  <c:v>7.7367296891068804E-2</c:v>
                </c:pt>
                <c:pt idx="130">
                  <c:v>7.5292716808890797E-2</c:v>
                </c:pt>
                <c:pt idx="131">
                  <c:v>8.0001586546089201E-2</c:v>
                </c:pt>
                <c:pt idx="132">
                  <c:v>7.6300623667798301E-2</c:v>
                </c:pt>
                <c:pt idx="133">
                  <c:v>0.113432361585511</c:v>
                </c:pt>
                <c:pt idx="134">
                  <c:v>0.10864903502501801</c:v>
                </c:pt>
                <c:pt idx="135">
                  <c:v>8.9149400218102401E-2</c:v>
                </c:pt>
                <c:pt idx="136">
                  <c:v>8.9978595057404104E-2</c:v>
                </c:pt>
                <c:pt idx="137">
                  <c:v>0.11976191427315901</c:v>
                </c:pt>
                <c:pt idx="138">
                  <c:v>0.122842842842843</c:v>
                </c:pt>
                <c:pt idx="139">
                  <c:v>0.121036441079035</c:v>
                </c:pt>
                <c:pt idx="140">
                  <c:v>9.6429942418426298E-2</c:v>
                </c:pt>
                <c:pt idx="141">
                  <c:v>9.8059164188448705E-2</c:v>
                </c:pt>
                <c:pt idx="142">
                  <c:v>7.6083208826571699E-2</c:v>
                </c:pt>
                <c:pt idx="143">
                  <c:v>7.8279833186670103E-2</c:v>
                </c:pt>
                <c:pt idx="144">
                  <c:v>9.6906812842599596E-2</c:v>
                </c:pt>
                <c:pt idx="145">
                  <c:v>0.10113041499127499</c:v>
                </c:pt>
                <c:pt idx="146">
                  <c:v>9.57495083950992E-2</c:v>
                </c:pt>
                <c:pt idx="147">
                  <c:v>8.2589702423179007E-2</c:v>
                </c:pt>
                <c:pt idx="148">
                  <c:v>8.1843627542451905E-2</c:v>
                </c:pt>
                <c:pt idx="149">
                  <c:v>0.119086145785175</c:v>
                </c:pt>
                <c:pt idx="150">
                  <c:v>0.112713225732426</c:v>
                </c:pt>
                <c:pt idx="151">
                  <c:v>0.11277448921138</c:v>
                </c:pt>
                <c:pt idx="152">
                  <c:v>0.106556754292661</c:v>
                </c:pt>
                <c:pt idx="153">
                  <c:v>7.3370769912812106E-2</c:v>
                </c:pt>
                <c:pt idx="154">
                  <c:v>8.6190602200128599E-2</c:v>
                </c:pt>
                <c:pt idx="155">
                  <c:v>9.0344905404896994E-2</c:v>
                </c:pt>
                <c:pt idx="156">
                  <c:v>8.3212060151498304E-2</c:v>
                </c:pt>
                <c:pt idx="157">
                  <c:v>9.01850976399141E-2</c:v>
                </c:pt>
                <c:pt idx="158">
                  <c:v>9.2894381858616801E-2</c:v>
                </c:pt>
                <c:pt idx="159">
                  <c:v>7.6196631835972597E-2</c:v>
                </c:pt>
                <c:pt idx="160">
                  <c:v>7.5073355757532503E-2</c:v>
                </c:pt>
                <c:pt idx="161">
                  <c:v>0.10856173226603701</c:v>
                </c:pt>
                <c:pt idx="162">
                  <c:v>0.10395749358739501</c:v>
                </c:pt>
                <c:pt idx="163">
                  <c:v>0.107695685585685</c:v>
                </c:pt>
                <c:pt idx="164">
                  <c:v>0.10525356374640001</c:v>
                </c:pt>
                <c:pt idx="165">
                  <c:v>7.4110882373819895E-2</c:v>
                </c:pt>
                <c:pt idx="166">
                  <c:v>8.3679890066177501E-2</c:v>
                </c:pt>
                <c:pt idx="167">
                  <c:v>8.3102293594498305E-2</c:v>
                </c:pt>
                <c:pt idx="168">
                  <c:v>8.49253838944561E-2</c:v>
                </c:pt>
                <c:pt idx="169">
                  <c:v>8.5154061624649793E-2</c:v>
                </c:pt>
                <c:pt idx="170">
                  <c:v>7.9248963667398101E-2</c:v>
                </c:pt>
                <c:pt idx="171">
                  <c:v>7.2195559852225505E-2</c:v>
                </c:pt>
                <c:pt idx="172">
                  <c:v>7.3013897531632302E-2</c:v>
                </c:pt>
                <c:pt idx="173">
                  <c:v>0.105160350889655</c:v>
                </c:pt>
                <c:pt idx="174">
                  <c:v>0.109260114375022</c:v>
                </c:pt>
                <c:pt idx="175">
                  <c:v>0.105213600697472</c:v>
                </c:pt>
                <c:pt idx="176">
                  <c:v>8.1445963408827995E-2</c:v>
                </c:pt>
                <c:pt idx="177">
                  <c:v>7.5622991048284002E-2</c:v>
                </c:pt>
                <c:pt idx="178">
                  <c:v>6.9143980954352605E-2</c:v>
                </c:pt>
                <c:pt idx="179">
                  <c:v>7.2204275207918195E-2</c:v>
                </c:pt>
                <c:pt idx="180">
                  <c:v>9.1767928636651105E-2</c:v>
                </c:pt>
                <c:pt idx="181">
                  <c:v>9.63946090168981E-2</c:v>
                </c:pt>
                <c:pt idx="182">
                  <c:v>9.5236471510894399E-2</c:v>
                </c:pt>
                <c:pt idx="183">
                  <c:v>8.5294216374072598E-2</c:v>
                </c:pt>
                <c:pt idx="184">
                  <c:v>8.7289795367056194E-2</c:v>
                </c:pt>
                <c:pt idx="185">
                  <c:v>0.11586538461538499</c:v>
                </c:pt>
                <c:pt idx="186">
                  <c:v>0.114463601532567</c:v>
                </c:pt>
                <c:pt idx="187">
                  <c:v>0.116482991572555</c:v>
                </c:pt>
                <c:pt idx="188">
                  <c:v>9.9594109556875102E-2</c:v>
                </c:pt>
                <c:pt idx="189">
                  <c:v>8.4556978961099802E-2</c:v>
                </c:pt>
                <c:pt idx="190">
                  <c:v>8.5445597950653901E-2</c:v>
                </c:pt>
                <c:pt idx="191">
                  <c:v>8.3502783426114197E-2</c:v>
                </c:pt>
                <c:pt idx="192">
                  <c:v>8.5645757686798399E-2</c:v>
                </c:pt>
                <c:pt idx="193">
                  <c:v>9.2396253414856105E-2</c:v>
                </c:pt>
                <c:pt idx="194">
                  <c:v>9.2602810866954502E-2</c:v>
                </c:pt>
                <c:pt idx="195">
                  <c:v>8.9623709839195001E-2</c:v>
                </c:pt>
                <c:pt idx="196">
                  <c:v>9.3008235104149906E-2</c:v>
                </c:pt>
                <c:pt idx="197">
                  <c:v>0.117610535603412</c:v>
                </c:pt>
                <c:pt idx="198">
                  <c:v>0.12113944013668</c:v>
                </c:pt>
                <c:pt idx="199">
                  <c:v>0.12627630076659599</c:v>
                </c:pt>
                <c:pt idx="200">
                  <c:v>0.124579124579124</c:v>
                </c:pt>
                <c:pt idx="201">
                  <c:v>9.3481249400556105E-2</c:v>
                </c:pt>
                <c:pt idx="202">
                  <c:v>9.0961556959184203E-2</c:v>
                </c:pt>
                <c:pt idx="203">
                  <c:v>9.0799300810424394E-2</c:v>
                </c:pt>
                <c:pt idx="204">
                  <c:v>9.3043120630200302E-2</c:v>
                </c:pt>
                <c:pt idx="205">
                  <c:v>0.10860349127181999</c:v>
                </c:pt>
                <c:pt idx="206">
                  <c:v>0.11023597534400099</c:v>
                </c:pt>
                <c:pt idx="207">
                  <c:v>0.10048329866634</c:v>
                </c:pt>
                <c:pt idx="208">
                  <c:v>0.101072771172713</c:v>
                </c:pt>
                <c:pt idx="209">
                  <c:v>0.12857365549493399</c:v>
                </c:pt>
                <c:pt idx="210">
                  <c:v>0.130699562773267</c:v>
                </c:pt>
                <c:pt idx="211">
                  <c:v>0.13140373589790999</c:v>
                </c:pt>
                <c:pt idx="212">
                  <c:v>0.12999814597367301</c:v>
                </c:pt>
                <c:pt idx="213">
                  <c:v>0.126349285580583</c:v>
                </c:pt>
                <c:pt idx="214">
                  <c:v>0.12461312408165801</c:v>
                </c:pt>
                <c:pt idx="215">
                  <c:v>0.13056352075801</c:v>
                </c:pt>
                <c:pt idx="216">
                  <c:v>0.13209895752295001</c:v>
                </c:pt>
                <c:pt idx="217">
                  <c:v>0.124048298834166</c:v>
                </c:pt>
                <c:pt idx="218">
                  <c:v>0.12256498312511099</c:v>
                </c:pt>
                <c:pt idx="219">
                  <c:v>0.10887225926680801</c:v>
                </c:pt>
                <c:pt idx="220">
                  <c:v>0.108430933767328</c:v>
                </c:pt>
                <c:pt idx="221">
                  <c:v>0.13086201824065899</c:v>
                </c:pt>
                <c:pt idx="222">
                  <c:v>0.135799557848195</c:v>
                </c:pt>
                <c:pt idx="223">
                  <c:v>0.14417565621233899</c:v>
                </c:pt>
                <c:pt idx="224">
                  <c:v>0.14451138868479099</c:v>
                </c:pt>
                <c:pt idx="225">
                  <c:v>0.13918693371483101</c:v>
                </c:pt>
                <c:pt idx="226">
                  <c:v>0.13589827776617</c:v>
                </c:pt>
                <c:pt idx="227">
                  <c:v>0.135178098322049</c:v>
                </c:pt>
                <c:pt idx="228">
                  <c:v>0.13506713863616401</c:v>
                </c:pt>
                <c:pt idx="229">
                  <c:v>0.126863384323888</c:v>
                </c:pt>
                <c:pt idx="230">
                  <c:v>0.126160689463442</c:v>
                </c:pt>
                <c:pt idx="231">
                  <c:v>0.11741374626460201</c:v>
                </c:pt>
                <c:pt idx="232">
                  <c:v>0.118569077616208</c:v>
                </c:pt>
                <c:pt idx="233">
                  <c:v>0.132045529167123</c:v>
                </c:pt>
                <c:pt idx="234">
                  <c:v>0.13454595185995599</c:v>
                </c:pt>
                <c:pt idx="235">
                  <c:v>0.142896145025664</c:v>
                </c:pt>
                <c:pt idx="236">
                  <c:v>0.142161156119991</c:v>
                </c:pt>
                <c:pt idx="237">
                  <c:v>0.13814552692690499</c:v>
                </c:pt>
                <c:pt idx="238">
                  <c:v>0.13786504700890201</c:v>
                </c:pt>
                <c:pt idx="239">
                  <c:v>0.13687173740741801</c:v>
                </c:pt>
                <c:pt idx="240">
                  <c:v>0.137980743077843</c:v>
                </c:pt>
                <c:pt idx="241">
                  <c:v>0.13654241879607201</c:v>
                </c:pt>
                <c:pt idx="242">
                  <c:v>0.136209945900957</c:v>
                </c:pt>
                <c:pt idx="243">
                  <c:v>0.12644676665218799</c:v>
                </c:pt>
                <c:pt idx="244">
                  <c:v>0.128310093386209</c:v>
                </c:pt>
                <c:pt idx="245">
                  <c:v>0.15010141987829601</c:v>
                </c:pt>
                <c:pt idx="246">
                  <c:v>0.15357506460960099</c:v>
                </c:pt>
                <c:pt idx="247">
                  <c:v>0.160793465577596</c:v>
                </c:pt>
                <c:pt idx="248">
                  <c:v>0.16046789086004801</c:v>
                </c:pt>
                <c:pt idx="249">
                  <c:v>0.15650121881645099</c:v>
                </c:pt>
                <c:pt idx="250">
                  <c:v>0.155888606544625</c:v>
                </c:pt>
                <c:pt idx="251">
                  <c:v>0.159220605624389</c:v>
                </c:pt>
                <c:pt idx="252">
                  <c:v>0.16077088232287101</c:v>
                </c:pt>
                <c:pt idx="253">
                  <c:v>0.16257564754296799</c:v>
                </c:pt>
                <c:pt idx="254">
                  <c:v>0.16560785446144999</c:v>
                </c:pt>
                <c:pt idx="255">
                  <c:v>0.160613993336506</c:v>
                </c:pt>
                <c:pt idx="256">
                  <c:v>0.16195128892261701</c:v>
                </c:pt>
                <c:pt idx="257">
                  <c:v>0.16678426945150099</c:v>
                </c:pt>
                <c:pt idx="258">
                  <c:v>0.16788647541948101</c:v>
                </c:pt>
                <c:pt idx="259">
                  <c:v>0.173770186190665</c:v>
                </c:pt>
                <c:pt idx="260">
                  <c:v>0.174229861970712</c:v>
                </c:pt>
                <c:pt idx="261">
                  <c:v>0.15715999815404499</c:v>
                </c:pt>
                <c:pt idx="262">
                  <c:v>0.15500993209220701</c:v>
                </c:pt>
                <c:pt idx="263">
                  <c:v>0.15357518642206899</c:v>
                </c:pt>
                <c:pt idx="264">
                  <c:v>0.153784933033176</c:v>
                </c:pt>
                <c:pt idx="265">
                  <c:v>0.153510093401627</c:v>
                </c:pt>
                <c:pt idx="266">
                  <c:v>0.15642338424626701</c:v>
                </c:pt>
                <c:pt idx="267">
                  <c:v>0.150398406374502</c:v>
                </c:pt>
                <c:pt idx="268">
                  <c:v>0.15151515151515099</c:v>
                </c:pt>
                <c:pt idx="269">
                  <c:v>0.15679640215198401</c:v>
                </c:pt>
                <c:pt idx="270">
                  <c:v>0.157992330060264</c:v>
                </c:pt>
                <c:pt idx="271">
                  <c:v>0.17199780275500701</c:v>
                </c:pt>
              </c:numCache>
            </c:numRef>
          </c:val>
          <c:smooth val="0"/>
          <c:extLst>
            <c:ext xmlns:c16="http://schemas.microsoft.com/office/drawing/2014/chart" uri="{C3380CC4-5D6E-409C-BE32-E72D297353CC}">
              <c16:uniqueId val="{00000002-28A3-4C48-941B-4908C8BEFCD9}"/>
            </c:ext>
          </c:extLst>
        </c:ser>
        <c:ser>
          <c:idx val="2"/>
          <c:order val="1"/>
          <c:tx>
            <c:v>Nacional</c:v>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8A3-4C48-941B-4908C8BEFCD9}"/>
                </c:ext>
              </c:extLst>
            </c:dLbl>
            <c:dLbl>
              <c:idx val="271"/>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8A3-4C48-941B-4908C8BEFCD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'F111-112'!$A$19:$A$290</c:f>
              <c:numCache>
                <c:formatCode>mm/dd/yyyy</c:formatCode>
                <c:ptCount val="272"/>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pt idx="264">
                  <c:v>44896</c:v>
                </c:pt>
                <c:pt idx="265">
                  <c:v>44927</c:v>
                </c:pt>
                <c:pt idx="266">
                  <c:v>44958</c:v>
                </c:pt>
                <c:pt idx="267">
                  <c:v>44986</c:v>
                </c:pt>
                <c:pt idx="268">
                  <c:v>45017</c:v>
                </c:pt>
                <c:pt idx="269">
                  <c:v>45047</c:v>
                </c:pt>
                <c:pt idx="270">
                  <c:v>45078</c:v>
                </c:pt>
                <c:pt idx="271">
                  <c:v>45108</c:v>
                </c:pt>
              </c:numCache>
            </c:numRef>
          </c:cat>
          <c:val>
            <c:numRef>
              <c:f>'F111-112'!$W$19:$W$290</c:f>
              <c:numCache>
                <c:formatCode>0.00%</c:formatCode>
                <c:ptCount val="272"/>
                <c:pt idx="0">
                  <c:v>0.23472906403940899</c:v>
                </c:pt>
                <c:pt idx="1">
                  <c:v>0.24221805099327401</c:v>
                </c:pt>
                <c:pt idx="2">
                  <c:v>0.22107989326636299</c:v>
                </c:pt>
                <c:pt idx="3">
                  <c:v>0.22333255867999099</c:v>
                </c:pt>
                <c:pt idx="4">
                  <c:v>0.223666106099985</c:v>
                </c:pt>
                <c:pt idx="5">
                  <c:v>0.23248138767365101</c:v>
                </c:pt>
                <c:pt idx="6">
                  <c:v>0.23581412920287101</c:v>
                </c:pt>
                <c:pt idx="7">
                  <c:v>0.23210196916501299</c:v>
                </c:pt>
                <c:pt idx="8">
                  <c:v>0.22719344809281899</c:v>
                </c:pt>
                <c:pt idx="9">
                  <c:v>0.22517703781829099</c:v>
                </c:pt>
                <c:pt idx="10">
                  <c:v>0.22119056533133699</c:v>
                </c:pt>
                <c:pt idx="11">
                  <c:v>0.21686567164179099</c:v>
                </c:pt>
                <c:pt idx="12">
                  <c:v>0.219345347554248</c:v>
                </c:pt>
                <c:pt idx="13">
                  <c:v>0.227680146799351</c:v>
                </c:pt>
                <c:pt idx="14">
                  <c:v>0.22471353798274199</c:v>
                </c:pt>
                <c:pt idx="15">
                  <c:v>0.21317390689118401</c:v>
                </c:pt>
                <c:pt idx="16">
                  <c:v>0.21299715909090899</c:v>
                </c:pt>
                <c:pt idx="17">
                  <c:v>0.22105410709279499</c:v>
                </c:pt>
                <c:pt idx="18">
                  <c:v>0.22215212057483399</c:v>
                </c:pt>
                <c:pt idx="19">
                  <c:v>0.22212136024020701</c:v>
                </c:pt>
                <c:pt idx="20">
                  <c:v>0.218726016884113</c:v>
                </c:pt>
                <c:pt idx="21">
                  <c:v>0.21632567558131399</c:v>
                </c:pt>
                <c:pt idx="22">
                  <c:v>0.21662344943584</c:v>
                </c:pt>
                <c:pt idx="23">
                  <c:v>0.21496947835738101</c:v>
                </c:pt>
                <c:pt idx="24">
                  <c:v>0.212952118498105</c:v>
                </c:pt>
                <c:pt idx="25">
                  <c:v>0.21632355861521199</c:v>
                </c:pt>
                <c:pt idx="26">
                  <c:v>0.21284051838138099</c:v>
                </c:pt>
                <c:pt idx="27">
                  <c:v>0.203174394099052</c:v>
                </c:pt>
                <c:pt idx="28">
                  <c:v>0.20367081113084701</c:v>
                </c:pt>
                <c:pt idx="29">
                  <c:v>0.21176470588235299</c:v>
                </c:pt>
                <c:pt idx="30">
                  <c:v>0.21071428571428599</c:v>
                </c:pt>
                <c:pt idx="31">
                  <c:v>0.217301484828922</c:v>
                </c:pt>
                <c:pt idx="32">
                  <c:v>0.21487976274901699</c:v>
                </c:pt>
                <c:pt idx="33">
                  <c:v>0.208090614886731</c:v>
                </c:pt>
                <c:pt idx="34">
                  <c:v>0.20776774696369399</c:v>
                </c:pt>
                <c:pt idx="35">
                  <c:v>0.20822059013013799</c:v>
                </c:pt>
                <c:pt idx="36">
                  <c:v>0.20459916959437899</c:v>
                </c:pt>
                <c:pt idx="37">
                  <c:v>0.20856174930705301</c:v>
                </c:pt>
                <c:pt idx="38">
                  <c:v>0.20768092713598801</c:v>
                </c:pt>
                <c:pt idx="39">
                  <c:v>0.198319535400964</c:v>
                </c:pt>
                <c:pt idx="40">
                  <c:v>0.2008528521105</c:v>
                </c:pt>
                <c:pt idx="41">
                  <c:v>0.20892976792349399</c:v>
                </c:pt>
                <c:pt idx="42">
                  <c:v>0.210272677362289</c:v>
                </c:pt>
                <c:pt idx="43">
                  <c:v>0.21003267578361401</c:v>
                </c:pt>
                <c:pt idx="44">
                  <c:v>0.20764994250438801</c:v>
                </c:pt>
                <c:pt idx="45">
                  <c:v>0.20855451827445201</c:v>
                </c:pt>
                <c:pt idx="46">
                  <c:v>0.20860096653820301</c:v>
                </c:pt>
                <c:pt idx="47">
                  <c:v>0.206772859922179</c:v>
                </c:pt>
                <c:pt idx="48">
                  <c:v>0.203319251659626</c:v>
                </c:pt>
                <c:pt idx="49">
                  <c:v>0.207213496218732</c:v>
                </c:pt>
                <c:pt idx="50">
                  <c:v>0.20533737326651899</c:v>
                </c:pt>
                <c:pt idx="51">
                  <c:v>0.19722560798653399</c:v>
                </c:pt>
                <c:pt idx="52">
                  <c:v>0.19695738009522701</c:v>
                </c:pt>
                <c:pt idx="53">
                  <c:v>0.205858655616943</c:v>
                </c:pt>
                <c:pt idx="54">
                  <c:v>0.20707740187885401</c:v>
                </c:pt>
                <c:pt idx="55">
                  <c:v>0.211249070206557</c:v>
                </c:pt>
                <c:pt idx="56">
                  <c:v>0.20915295062224001</c:v>
                </c:pt>
                <c:pt idx="57">
                  <c:v>0.205824682814302</c:v>
                </c:pt>
                <c:pt idx="58">
                  <c:v>0.20578014595158101</c:v>
                </c:pt>
                <c:pt idx="59">
                  <c:v>0.204047700951726</c:v>
                </c:pt>
                <c:pt idx="60">
                  <c:v>0.200944147423501</c:v>
                </c:pt>
                <c:pt idx="61">
                  <c:v>0.200448234393791</c:v>
                </c:pt>
                <c:pt idx="62">
                  <c:v>0.198708476987906</c:v>
                </c:pt>
                <c:pt idx="63">
                  <c:v>0.194206244503078</c:v>
                </c:pt>
                <c:pt idx="64">
                  <c:v>0.19617645443058801</c:v>
                </c:pt>
                <c:pt idx="65">
                  <c:v>0.20663864169896801</c:v>
                </c:pt>
                <c:pt idx="66">
                  <c:v>0.20709670353740001</c:v>
                </c:pt>
                <c:pt idx="67">
                  <c:v>0.210277581617687</c:v>
                </c:pt>
                <c:pt idx="68">
                  <c:v>0.20709898352992401</c:v>
                </c:pt>
                <c:pt idx="69">
                  <c:v>0.20365007376646099</c:v>
                </c:pt>
                <c:pt idx="70">
                  <c:v>0.204494258557222</c:v>
                </c:pt>
                <c:pt idx="71">
                  <c:v>0.205276354518696</c:v>
                </c:pt>
                <c:pt idx="72">
                  <c:v>0.202595296025953</c:v>
                </c:pt>
                <c:pt idx="73">
                  <c:v>0.20084116516953099</c:v>
                </c:pt>
                <c:pt idx="74">
                  <c:v>0.19882493630738801</c:v>
                </c:pt>
                <c:pt idx="75">
                  <c:v>0.192265596497629</c:v>
                </c:pt>
                <c:pt idx="76">
                  <c:v>0.19210128692752601</c:v>
                </c:pt>
                <c:pt idx="77">
                  <c:v>0.202321123257862</c:v>
                </c:pt>
                <c:pt idx="78">
                  <c:v>0.20332122470160899</c:v>
                </c:pt>
                <c:pt idx="79">
                  <c:v>0.206583427922815</c:v>
                </c:pt>
                <c:pt idx="80">
                  <c:v>0.20357271929371701</c:v>
                </c:pt>
                <c:pt idx="81">
                  <c:v>0.20259875259875301</c:v>
                </c:pt>
                <c:pt idx="82">
                  <c:v>0.20014597779052201</c:v>
                </c:pt>
                <c:pt idx="83">
                  <c:v>0.20018612346189599</c:v>
                </c:pt>
                <c:pt idx="84">
                  <c:v>0.199804416079057</c:v>
                </c:pt>
                <c:pt idx="85">
                  <c:v>0.194282610842303</c:v>
                </c:pt>
                <c:pt idx="86">
                  <c:v>0.191939148473773</c:v>
                </c:pt>
                <c:pt idx="87">
                  <c:v>0.19032576505429399</c:v>
                </c:pt>
                <c:pt idx="88">
                  <c:v>0.188191699604743</c:v>
                </c:pt>
                <c:pt idx="89">
                  <c:v>0.20009823182711201</c:v>
                </c:pt>
                <c:pt idx="90">
                  <c:v>0.20058025177026001</c:v>
                </c:pt>
                <c:pt idx="91">
                  <c:v>0.19381083829725401</c:v>
                </c:pt>
                <c:pt idx="92">
                  <c:v>0.19148833155805201</c:v>
                </c:pt>
                <c:pt idx="93">
                  <c:v>0.194882082395538</c:v>
                </c:pt>
                <c:pt idx="94">
                  <c:v>0.19326084827113299</c:v>
                </c:pt>
                <c:pt idx="95">
                  <c:v>0.193513829372809</c:v>
                </c:pt>
                <c:pt idx="96">
                  <c:v>0.19110251450676999</c:v>
                </c:pt>
                <c:pt idx="97">
                  <c:v>0.18919421583670401</c:v>
                </c:pt>
                <c:pt idx="98">
                  <c:v>0.18624269954574901</c:v>
                </c:pt>
                <c:pt idx="99">
                  <c:v>0.17908980241595601</c:v>
                </c:pt>
                <c:pt idx="100">
                  <c:v>0.17812383090160899</c:v>
                </c:pt>
                <c:pt idx="101">
                  <c:v>0.186117679788566</c:v>
                </c:pt>
                <c:pt idx="102">
                  <c:v>0.18348794063079801</c:v>
                </c:pt>
                <c:pt idx="103">
                  <c:v>0.18332257767124499</c:v>
                </c:pt>
                <c:pt idx="104">
                  <c:v>0.182166782166782</c:v>
                </c:pt>
                <c:pt idx="105">
                  <c:v>0.18041860465116299</c:v>
                </c:pt>
                <c:pt idx="106">
                  <c:v>0.17308320500256699</c:v>
                </c:pt>
                <c:pt idx="107">
                  <c:v>0.17427347242921001</c:v>
                </c:pt>
                <c:pt idx="108">
                  <c:v>0.173743380098486</c:v>
                </c:pt>
                <c:pt idx="109">
                  <c:v>0.174709263467451</c:v>
                </c:pt>
                <c:pt idx="110">
                  <c:v>0.17263073353560601</c:v>
                </c:pt>
                <c:pt idx="111">
                  <c:v>0.168358828572718</c:v>
                </c:pt>
                <c:pt idx="112">
                  <c:v>0.16787793978242199</c:v>
                </c:pt>
                <c:pt idx="113">
                  <c:v>0.175835934016942</c:v>
                </c:pt>
                <c:pt idx="114">
                  <c:v>0.17444146559428</c:v>
                </c:pt>
                <c:pt idx="115">
                  <c:v>0.17398209007896301</c:v>
                </c:pt>
                <c:pt idx="116">
                  <c:v>0.166835187057634</c:v>
                </c:pt>
                <c:pt idx="117">
                  <c:v>0.164474853385463</c:v>
                </c:pt>
                <c:pt idx="118">
                  <c:v>0.163396075290348</c:v>
                </c:pt>
                <c:pt idx="119">
                  <c:v>0.166028835884656</c:v>
                </c:pt>
                <c:pt idx="120">
                  <c:v>0.165255927321072</c:v>
                </c:pt>
                <c:pt idx="121">
                  <c:v>0.159594680177327</c:v>
                </c:pt>
                <c:pt idx="122">
                  <c:v>0.16266213055496501</c:v>
                </c:pt>
                <c:pt idx="123">
                  <c:v>0.15362368152432801</c:v>
                </c:pt>
                <c:pt idx="124">
                  <c:v>0.155242021163571</c:v>
                </c:pt>
                <c:pt idx="125">
                  <c:v>0.166094220413009</c:v>
                </c:pt>
                <c:pt idx="126">
                  <c:v>0.16565304299749101</c:v>
                </c:pt>
                <c:pt idx="127">
                  <c:v>0.16716493326034801</c:v>
                </c:pt>
                <c:pt idx="128">
                  <c:v>0.163469241472362</c:v>
                </c:pt>
                <c:pt idx="129">
                  <c:v>0.15509357269878901</c:v>
                </c:pt>
                <c:pt idx="130">
                  <c:v>0.15296813340688301</c:v>
                </c:pt>
                <c:pt idx="131">
                  <c:v>0.15542026044309101</c:v>
                </c:pt>
                <c:pt idx="132">
                  <c:v>0.15470870921507501</c:v>
                </c:pt>
                <c:pt idx="133">
                  <c:v>0.157208962493911</c:v>
                </c:pt>
                <c:pt idx="134">
                  <c:v>0.153983522058525</c:v>
                </c:pt>
                <c:pt idx="135">
                  <c:v>0.14843208416588499</c:v>
                </c:pt>
                <c:pt idx="136">
                  <c:v>0.14920751334392701</c:v>
                </c:pt>
                <c:pt idx="137">
                  <c:v>0.162081995855512</c:v>
                </c:pt>
                <c:pt idx="138">
                  <c:v>0.16338855790418699</c:v>
                </c:pt>
                <c:pt idx="139">
                  <c:v>0.163738920225625</c:v>
                </c:pt>
                <c:pt idx="140">
                  <c:v>0.15877807292924401</c:v>
                </c:pt>
                <c:pt idx="141">
                  <c:v>0.157369300354509</c:v>
                </c:pt>
                <c:pt idx="142">
                  <c:v>0.15252788406741</c:v>
                </c:pt>
                <c:pt idx="143">
                  <c:v>0.15562428780726001</c:v>
                </c:pt>
                <c:pt idx="144">
                  <c:v>0.15788404501686101</c:v>
                </c:pt>
                <c:pt idx="145">
                  <c:v>0.157699949355254</c:v>
                </c:pt>
                <c:pt idx="146">
                  <c:v>0.153454177687879</c:v>
                </c:pt>
                <c:pt idx="147">
                  <c:v>0.14773570898292501</c:v>
                </c:pt>
                <c:pt idx="148">
                  <c:v>0.14555603263203101</c:v>
                </c:pt>
                <c:pt idx="149">
                  <c:v>0.156913960469377</c:v>
                </c:pt>
                <c:pt idx="150">
                  <c:v>0.15802633121068899</c:v>
                </c:pt>
                <c:pt idx="151">
                  <c:v>0.15624274324638099</c:v>
                </c:pt>
                <c:pt idx="152">
                  <c:v>0.153384912959381</c:v>
                </c:pt>
                <c:pt idx="153">
                  <c:v>0.14961182850232099</c:v>
                </c:pt>
                <c:pt idx="154">
                  <c:v>0.14710944222795899</c:v>
                </c:pt>
                <c:pt idx="155">
                  <c:v>0.15028517852957299</c:v>
                </c:pt>
                <c:pt idx="156">
                  <c:v>0.14979583900447199</c:v>
                </c:pt>
                <c:pt idx="157">
                  <c:v>0.14911136778568501</c:v>
                </c:pt>
                <c:pt idx="158">
                  <c:v>0.14696687755861501</c:v>
                </c:pt>
                <c:pt idx="159">
                  <c:v>0.143520077841398</c:v>
                </c:pt>
                <c:pt idx="160">
                  <c:v>0.14310241863242801</c:v>
                </c:pt>
                <c:pt idx="161">
                  <c:v>0.15359391884338799</c:v>
                </c:pt>
                <c:pt idx="162">
                  <c:v>0.15385189608838401</c:v>
                </c:pt>
                <c:pt idx="163">
                  <c:v>0.15303225806451601</c:v>
                </c:pt>
                <c:pt idx="164">
                  <c:v>0.151379705219608</c:v>
                </c:pt>
                <c:pt idx="165">
                  <c:v>0.14591171540324099</c:v>
                </c:pt>
                <c:pt idx="166">
                  <c:v>0.14415020945541601</c:v>
                </c:pt>
                <c:pt idx="167">
                  <c:v>0.14776363771675199</c:v>
                </c:pt>
                <c:pt idx="168">
                  <c:v>0.14811376800831699</c:v>
                </c:pt>
                <c:pt idx="169">
                  <c:v>0.141511111111111</c:v>
                </c:pt>
                <c:pt idx="170">
                  <c:v>0.13978724161240999</c:v>
                </c:pt>
                <c:pt idx="171">
                  <c:v>0.138818217651485</c:v>
                </c:pt>
                <c:pt idx="172">
                  <c:v>0.137755832259912</c:v>
                </c:pt>
                <c:pt idx="173">
                  <c:v>0.148915714133105</c:v>
                </c:pt>
                <c:pt idx="174">
                  <c:v>0.14864188706218701</c:v>
                </c:pt>
                <c:pt idx="175">
                  <c:v>0.14645486245641201</c:v>
                </c:pt>
                <c:pt idx="176">
                  <c:v>0.142419655742898</c:v>
                </c:pt>
                <c:pt idx="177">
                  <c:v>0.141775587458039</c:v>
                </c:pt>
                <c:pt idx="178">
                  <c:v>0.14033077969499599</c:v>
                </c:pt>
                <c:pt idx="179">
                  <c:v>0.14145264132796601</c:v>
                </c:pt>
                <c:pt idx="180">
                  <c:v>0.144433371298406</c:v>
                </c:pt>
                <c:pt idx="181">
                  <c:v>0.14133561643835599</c:v>
                </c:pt>
                <c:pt idx="182">
                  <c:v>0.13831244435312701</c:v>
                </c:pt>
                <c:pt idx="183">
                  <c:v>0.13501238645747299</c:v>
                </c:pt>
                <c:pt idx="184">
                  <c:v>0.13428719186347199</c:v>
                </c:pt>
                <c:pt idx="185">
                  <c:v>0.14057388222464601</c:v>
                </c:pt>
                <c:pt idx="186">
                  <c:v>0.14071467614102201</c:v>
                </c:pt>
                <c:pt idx="187">
                  <c:v>0.14270706249152801</c:v>
                </c:pt>
                <c:pt idx="188">
                  <c:v>0.13859976267163901</c:v>
                </c:pt>
                <c:pt idx="189">
                  <c:v>0.13718287617151301</c:v>
                </c:pt>
                <c:pt idx="190">
                  <c:v>0.136733287388008</c:v>
                </c:pt>
                <c:pt idx="191">
                  <c:v>0.137071651090343</c:v>
                </c:pt>
                <c:pt idx="192">
                  <c:v>0.13957934990439799</c:v>
                </c:pt>
                <c:pt idx="193">
                  <c:v>0.13691843296804301</c:v>
                </c:pt>
                <c:pt idx="194">
                  <c:v>0.136181925421063</c:v>
                </c:pt>
                <c:pt idx="195">
                  <c:v>0.13533265299404201</c:v>
                </c:pt>
                <c:pt idx="196">
                  <c:v>0.136366627187788</c:v>
                </c:pt>
                <c:pt idx="197">
                  <c:v>0.141364314921789</c:v>
                </c:pt>
                <c:pt idx="198">
                  <c:v>0.14337443726756699</c:v>
                </c:pt>
                <c:pt idx="199">
                  <c:v>0.14647413067409201</c:v>
                </c:pt>
                <c:pt idx="200">
                  <c:v>0.14487861871997901</c:v>
                </c:pt>
                <c:pt idx="201">
                  <c:v>0.14036408879575701</c:v>
                </c:pt>
                <c:pt idx="202">
                  <c:v>0.13857714773249399</c:v>
                </c:pt>
                <c:pt idx="203">
                  <c:v>0.14009867023883399</c:v>
                </c:pt>
                <c:pt idx="204">
                  <c:v>0.141668285732789</c:v>
                </c:pt>
                <c:pt idx="205">
                  <c:v>0.139415716294329</c:v>
                </c:pt>
                <c:pt idx="206">
                  <c:v>0.14126776364996299</c:v>
                </c:pt>
                <c:pt idx="207">
                  <c:v>0.13714943100553501</c:v>
                </c:pt>
                <c:pt idx="208">
                  <c:v>0.13621252136088199</c:v>
                </c:pt>
                <c:pt idx="209">
                  <c:v>0.14591109602986099</c:v>
                </c:pt>
                <c:pt idx="210">
                  <c:v>0.148826276559552</c:v>
                </c:pt>
                <c:pt idx="211">
                  <c:v>0.15107803503613901</c:v>
                </c:pt>
                <c:pt idx="212">
                  <c:v>0.148944007858546</c:v>
                </c:pt>
                <c:pt idx="213">
                  <c:v>0.147167468570542</c:v>
                </c:pt>
                <c:pt idx="214">
                  <c:v>0.146298947892673</c:v>
                </c:pt>
                <c:pt idx="215">
                  <c:v>0.147625239952938</c:v>
                </c:pt>
                <c:pt idx="216">
                  <c:v>0.15069296539803101</c:v>
                </c:pt>
                <c:pt idx="217">
                  <c:v>0.14492838522597401</c:v>
                </c:pt>
                <c:pt idx="218">
                  <c:v>0.145384480644596</c:v>
                </c:pt>
                <c:pt idx="219">
                  <c:v>0.141264699874522</c:v>
                </c:pt>
                <c:pt idx="220">
                  <c:v>0.14077005907860701</c:v>
                </c:pt>
                <c:pt idx="221">
                  <c:v>0.14940365910143599</c:v>
                </c:pt>
                <c:pt idx="222">
                  <c:v>0.15042963307013499</c:v>
                </c:pt>
                <c:pt idx="223">
                  <c:v>0.15613115131958</c:v>
                </c:pt>
                <c:pt idx="224">
                  <c:v>0.15619944534319399</c:v>
                </c:pt>
                <c:pt idx="225">
                  <c:v>0.15090372879376299</c:v>
                </c:pt>
                <c:pt idx="226">
                  <c:v>0.14922883315285801</c:v>
                </c:pt>
                <c:pt idx="227">
                  <c:v>0.14924288662190799</c:v>
                </c:pt>
                <c:pt idx="228">
                  <c:v>0.15135744643941401</c:v>
                </c:pt>
                <c:pt idx="229">
                  <c:v>0.145529573590096</c:v>
                </c:pt>
                <c:pt idx="230">
                  <c:v>0.14432453160951</c:v>
                </c:pt>
                <c:pt idx="231">
                  <c:v>0.14285324976154801</c:v>
                </c:pt>
                <c:pt idx="232">
                  <c:v>0.14783783783783799</c:v>
                </c:pt>
                <c:pt idx="233">
                  <c:v>0.15039083413641699</c:v>
                </c:pt>
                <c:pt idx="234">
                  <c:v>0.14474036044708299</c:v>
                </c:pt>
                <c:pt idx="235">
                  <c:v>0.145123131519518</c:v>
                </c:pt>
                <c:pt idx="236">
                  <c:v>0.142376530749563</c:v>
                </c:pt>
                <c:pt idx="237">
                  <c:v>0.14278769546547099</c:v>
                </c:pt>
                <c:pt idx="238">
                  <c:v>0.140686261255171</c:v>
                </c:pt>
                <c:pt idx="239">
                  <c:v>0.14249705030569501</c:v>
                </c:pt>
                <c:pt idx="240">
                  <c:v>0.142095725402409</c:v>
                </c:pt>
                <c:pt idx="241">
                  <c:v>0.13677050672600399</c:v>
                </c:pt>
                <c:pt idx="242">
                  <c:v>0.13622720508487399</c:v>
                </c:pt>
                <c:pt idx="243">
                  <c:v>0.133566238829397</c:v>
                </c:pt>
                <c:pt idx="244">
                  <c:v>0.13427660220714799</c:v>
                </c:pt>
                <c:pt idx="245">
                  <c:v>0.14342769586295201</c:v>
                </c:pt>
                <c:pt idx="246">
                  <c:v>0.145897959698368</c:v>
                </c:pt>
                <c:pt idx="247">
                  <c:v>0.151372923046032</c:v>
                </c:pt>
                <c:pt idx="248">
                  <c:v>0.15086412920429701</c:v>
                </c:pt>
                <c:pt idx="249">
                  <c:v>0.14603766924686701</c:v>
                </c:pt>
                <c:pt idx="250">
                  <c:v>0.145035282258065</c:v>
                </c:pt>
                <c:pt idx="251">
                  <c:v>0.14925373134328401</c:v>
                </c:pt>
                <c:pt idx="252">
                  <c:v>0.149429005050631</c:v>
                </c:pt>
                <c:pt idx="253">
                  <c:v>0.14205550898761299</c:v>
                </c:pt>
                <c:pt idx="254">
                  <c:v>0.143782083892152</c:v>
                </c:pt>
                <c:pt idx="255">
                  <c:v>0.139216091478956</c:v>
                </c:pt>
                <c:pt idx="256">
                  <c:v>0.13995557692748101</c:v>
                </c:pt>
                <c:pt idx="257">
                  <c:v>0.14789691002314101</c:v>
                </c:pt>
                <c:pt idx="258">
                  <c:v>0.14809600581302901</c:v>
                </c:pt>
                <c:pt idx="259">
                  <c:v>0.154470262108134</c:v>
                </c:pt>
                <c:pt idx="260">
                  <c:v>0.15410494942196501</c:v>
                </c:pt>
                <c:pt idx="261">
                  <c:v>0.14956770372387501</c:v>
                </c:pt>
                <c:pt idx="262">
                  <c:v>0.14733186553782601</c:v>
                </c:pt>
                <c:pt idx="263">
                  <c:v>0.149014833851842</c:v>
                </c:pt>
                <c:pt idx="264">
                  <c:v>0.14930656688996899</c:v>
                </c:pt>
                <c:pt idx="265">
                  <c:v>0.139687447768678</c:v>
                </c:pt>
                <c:pt idx="266">
                  <c:v>0.14222545152584601</c:v>
                </c:pt>
                <c:pt idx="267">
                  <c:v>0.13657722270310399</c:v>
                </c:pt>
                <c:pt idx="268">
                  <c:v>0.13628711041760799</c:v>
                </c:pt>
                <c:pt idx="269">
                  <c:v>0.14379510112816399</c:v>
                </c:pt>
                <c:pt idx="270">
                  <c:v>0.14415111237761799</c:v>
                </c:pt>
                <c:pt idx="271">
                  <c:v>0.148774594408008</c:v>
                </c:pt>
              </c:numCache>
            </c:numRef>
          </c:val>
          <c:smooth val="0"/>
          <c:extLst>
            <c:ext xmlns:c16="http://schemas.microsoft.com/office/drawing/2014/chart" uri="{C3380CC4-5D6E-409C-BE32-E72D297353CC}">
              <c16:uniqueId val="{00000005-28A3-4C48-941B-4908C8BEFCD9}"/>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098048287"/>
        <c:crosses val="max"/>
        <c:crossBetween val="between"/>
      </c:valAx>
      <c:dateAx>
        <c:axId val="2098048287"/>
        <c:scaling>
          <c:orientation val="minMax"/>
          <c:max val="45108"/>
          <c:min val="36708"/>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4013-4756-9589-11AE785E699A}"/>
              </c:ext>
            </c:extLst>
          </c:dPt>
          <c:dPt>
            <c:idx val="1"/>
            <c:invertIfNegative val="0"/>
            <c:bubble3D val="0"/>
            <c:spPr>
              <a:solidFill>
                <a:srgbClr val="606868"/>
              </a:solidFill>
              <a:ln>
                <a:noFill/>
              </a:ln>
              <a:effectLst/>
            </c:spPr>
            <c:extLst>
              <c:ext xmlns:c16="http://schemas.microsoft.com/office/drawing/2014/chart" uri="{C3380CC4-5D6E-409C-BE32-E72D297353CC}">
                <c16:uniqueId val="{00000003-4013-4756-9589-11AE785E699A}"/>
              </c:ext>
            </c:extLst>
          </c:dPt>
          <c:dPt>
            <c:idx val="6"/>
            <c:invertIfNegative val="0"/>
            <c:bubble3D val="0"/>
            <c:spPr>
              <a:solidFill>
                <a:srgbClr val="FFC000"/>
              </a:solidFill>
              <a:ln>
                <a:noFill/>
              </a:ln>
              <a:effectLst/>
            </c:spPr>
            <c:extLst>
              <c:ext xmlns:c16="http://schemas.microsoft.com/office/drawing/2014/chart" uri="{C3380CC4-5D6E-409C-BE32-E72D297353CC}">
                <c16:uniqueId val="{00000005-4013-4756-9589-11AE785E699A}"/>
              </c:ext>
            </c:extLst>
          </c:dPt>
          <c:dPt>
            <c:idx val="12"/>
            <c:invertIfNegative val="0"/>
            <c:bubble3D val="0"/>
            <c:spPr>
              <a:solidFill>
                <a:srgbClr val="606868"/>
              </a:solidFill>
              <a:ln>
                <a:noFill/>
              </a:ln>
              <a:effectLst/>
            </c:spPr>
            <c:extLst>
              <c:ext xmlns:c16="http://schemas.microsoft.com/office/drawing/2014/chart" uri="{C3380CC4-5D6E-409C-BE32-E72D297353CC}">
                <c16:uniqueId val="{00000007-4013-4756-9589-11AE785E699A}"/>
              </c:ext>
            </c:extLst>
          </c:dPt>
          <c:dPt>
            <c:idx val="13"/>
            <c:invertIfNegative val="0"/>
            <c:bubble3D val="0"/>
            <c:spPr>
              <a:solidFill>
                <a:srgbClr val="606868"/>
              </a:solidFill>
              <a:ln>
                <a:noFill/>
              </a:ln>
              <a:effectLst/>
            </c:spPr>
            <c:extLst>
              <c:ext xmlns:c16="http://schemas.microsoft.com/office/drawing/2014/chart" uri="{C3380CC4-5D6E-409C-BE32-E72D297353CC}">
                <c16:uniqueId val="{00000009-4013-4756-9589-11AE785E699A}"/>
              </c:ext>
            </c:extLst>
          </c:dPt>
          <c:dPt>
            <c:idx val="18"/>
            <c:invertIfNegative val="0"/>
            <c:bubble3D val="0"/>
            <c:spPr>
              <a:solidFill>
                <a:srgbClr val="FFC000"/>
              </a:solidFill>
              <a:ln>
                <a:noFill/>
              </a:ln>
              <a:effectLst/>
            </c:spPr>
            <c:extLst>
              <c:ext xmlns:c16="http://schemas.microsoft.com/office/drawing/2014/chart" uri="{C3380CC4-5D6E-409C-BE32-E72D297353CC}">
                <c16:uniqueId val="{0000000B-4013-4756-9589-11AE785E699A}"/>
              </c:ext>
            </c:extLst>
          </c:dPt>
          <c:dPt>
            <c:idx val="20"/>
            <c:invertIfNegative val="0"/>
            <c:bubble3D val="0"/>
            <c:spPr>
              <a:solidFill>
                <a:srgbClr val="606868"/>
              </a:solidFill>
              <a:ln>
                <a:noFill/>
              </a:ln>
              <a:effectLst/>
            </c:spPr>
            <c:extLst>
              <c:ext xmlns:c16="http://schemas.microsoft.com/office/drawing/2014/chart" uri="{C3380CC4-5D6E-409C-BE32-E72D297353CC}">
                <c16:uniqueId val="{0000000D-4013-4756-9589-11AE785E699A}"/>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F-4013-4756-9589-11AE785E699A}"/>
              </c:ext>
            </c:extLst>
          </c:dPt>
          <c:dPt>
            <c:idx val="22"/>
            <c:invertIfNegative val="0"/>
            <c:bubble3D val="0"/>
            <c:spPr>
              <a:solidFill>
                <a:srgbClr val="606868"/>
              </a:solidFill>
              <a:ln>
                <a:noFill/>
              </a:ln>
              <a:effectLst/>
            </c:spPr>
            <c:extLst>
              <c:ext xmlns:c16="http://schemas.microsoft.com/office/drawing/2014/chart" uri="{C3380CC4-5D6E-409C-BE32-E72D297353CC}">
                <c16:uniqueId val="{00000011-4013-4756-9589-11AE785E699A}"/>
              </c:ext>
            </c:extLst>
          </c:dPt>
          <c:dPt>
            <c:idx val="24"/>
            <c:invertIfNegative val="0"/>
            <c:bubble3D val="0"/>
            <c:spPr>
              <a:solidFill>
                <a:srgbClr val="606868"/>
              </a:solidFill>
              <a:ln>
                <a:noFill/>
              </a:ln>
              <a:effectLst/>
            </c:spPr>
            <c:extLst>
              <c:ext xmlns:c16="http://schemas.microsoft.com/office/drawing/2014/chart" uri="{C3380CC4-5D6E-409C-BE32-E72D297353CC}">
                <c16:uniqueId val="{00000013-4013-4756-9589-11AE785E699A}"/>
              </c:ext>
            </c:extLst>
          </c:dPt>
          <c:dPt>
            <c:idx val="25"/>
            <c:invertIfNegative val="0"/>
            <c:bubble3D val="0"/>
            <c:spPr>
              <a:solidFill>
                <a:srgbClr val="606868"/>
              </a:solidFill>
              <a:ln>
                <a:noFill/>
              </a:ln>
              <a:effectLst/>
            </c:spPr>
            <c:extLst>
              <c:ext xmlns:c16="http://schemas.microsoft.com/office/drawing/2014/chart" uri="{C3380CC4-5D6E-409C-BE32-E72D297353CC}">
                <c16:uniqueId val="{00000015-4013-4756-9589-11AE785E699A}"/>
              </c:ext>
            </c:extLst>
          </c:dPt>
          <c:dPt>
            <c:idx val="30"/>
            <c:invertIfNegative val="0"/>
            <c:bubble3D val="0"/>
            <c:spPr>
              <a:solidFill>
                <a:srgbClr val="FFC000"/>
              </a:solidFill>
              <a:ln>
                <a:noFill/>
              </a:ln>
              <a:effectLst/>
            </c:spPr>
            <c:extLst>
              <c:ext xmlns:c16="http://schemas.microsoft.com/office/drawing/2014/chart" uri="{C3380CC4-5D6E-409C-BE32-E72D297353CC}">
                <c16:uniqueId val="{00000017-4013-4756-9589-11AE785E699A}"/>
              </c:ext>
            </c:extLst>
          </c:dPt>
          <c:dPt>
            <c:idx val="36"/>
            <c:invertIfNegative val="0"/>
            <c:bubble3D val="0"/>
            <c:spPr>
              <a:solidFill>
                <a:srgbClr val="606868"/>
              </a:solidFill>
              <a:ln>
                <a:noFill/>
              </a:ln>
              <a:effectLst/>
            </c:spPr>
            <c:extLst>
              <c:ext xmlns:c16="http://schemas.microsoft.com/office/drawing/2014/chart" uri="{C3380CC4-5D6E-409C-BE32-E72D297353CC}">
                <c16:uniqueId val="{00000019-4013-4756-9589-11AE785E699A}"/>
              </c:ext>
            </c:extLst>
          </c:dPt>
          <c:dPt>
            <c:idx val="37"/>
            <c:invertIfNegative val="0"/>
            <c:bubble3D val="0"/>
            <c:spPr>
              <a:solidFill>
                <a:srgbClr val="606868"/>
              </a:solidFill>
              <a:ln>
                <a:noFill/>
              </a:ln>
              <a:effectLst/>
            </c:spPr>
            <c:extLst>
              <c:ext xmlns:c16="http://schemas.microsoft.com/office/drawing/2014/chart" uri="{C3380CC4-5D6E-409C-BE32-E72D297353CC}">
                <c16:uniqueId val="{0000001B-4013-4756-9589-11AE785E699A}"/>
              </c:ext>
            </c:extLst>
          </c:dPt>
          <c:dPt>
            <c:idx val="42"/>
            <c:invertIfNegative val="0"/>
            <c:bubble3D val="0"/>
            <c:spPr>
              <a:solidFill>
                <a:srgbClr val="FFC000"/>
              </a:solidFill>
              <a:ln>
                <a:noFill/>
              </a:ln>
              <a:effectLst/>
            </c:spPr>
            <c:extLst>
              <c:ext xmlns:c16="http://schemas.microsoft.com/office/drawing/2014/chart" uri="{C3380CC4-5D6E-409C-BE32-E72D297353CC}">
                <c16:uniqueId val="{0000001D-4013-4756-9589-11AE785E699A}"/>
              </c:ext>
            </c:extLst>
          </c:dPt>
          <c:dPt>
            <c:idx val="48"/>
            <c:invertIfNegative val="0"/>
            <c:bubble3D val="0"/>
            <c:spPr>
              <a:solidFill>
                <a:srgbClr val="606868"/>
              </a:solidFill>
              <a:ln>
                <a:noFill/>
              </a:ln>
              <a:effectLst/>
            </c:spPr>
            <c:extLst>
              <c:ext xmlns:c16="http://schemas.microsoft.com/office/drawing/2014/chart" uri="{C3380CC4-5D6E-409C-BE32-E72D297353CC}">
                <c16:uniqueId val="{0000001F-4013-4756-9589-11AE785E699A}"/>
              </c:ext>
            </c:extLst>
          </c:dPt>
          <c:dPt>
            <c:idx val="49"/>
            <c:invertIfNegative val="0"/>
            <c:bubble3D val="0"/>
            <c:spPr>
              <a:solidFill>
                <a:srgbClr val="606868"/>
              </a:solidFill>
              <a:ln>
                <a:noFill/>
              </a:ln>
              <a:effectLst/>
            </c:spPr>
            <c:extLst>
              <c:ext xmlns:c16="http://schemas.microsoft.com/office/drawing/2014/chart" uri="{C3380CC4-5D6E-409C-BE32-E72D297353CC}">
                <c16:uniqueId val="{00000021-4013-4756-9589-11AE785E699A}"/>
              </c:ext>
            </c:extLst>
          </c:dPt>
          <c:dPt>
            <c:idx val="54"/>
            <c:invertIfNegative val="0"/>
            <c:bubble3D val="0"/>
            <c:spPr>
              <a:solidFill>
                <a:srgbClr val="FFC000"/>
              </a:solidFill>
              <a:ln>
                <a:noFill/>
              </a:ln>
              <a:effectLst/>
            </c:spPr>
            <c:extLst>
              <c:ext xmlns:c16="http://schemas.microsoft.com/office/drawing/2014/chart" uri="{C3380CC4-5D6E-409C-BE32-E72D297353CC}">
                <c16:uniqueId val="{00000023-4013-4756-9589-11AE785E699A}"/>
              </c:ext>
            </c:extLst>
          </c:dPt>
          <c:dPt>
            <c:idx val="60"/>
            <c:invertIfNegative val="0"/>
            <c:bubble3D val="0"/>
            <c:spPr>
              <a:solidFill>
                <a:srgbClr val="606868"/>
              </a:solidFill>
              <a:ln>
                <a:noFill/>
              </a:ln>
              <a:effectLst/>
            </c:spPr>
            <c:extLst>
              <c:ext xmlns:c16="http://schemas.microsoft.com/office/drawing/2014/chart" uri="{C3380CC4-5D6E-409C-BE32-E72D297353CC}">
                <c16:uniqueId val="{00000025-4013-4756-9589-11AE785E699A}"/>
              </c:ext>
            </c:extLst>
          </c:dPt>
          <c:dPt>
            <c:idx val="61"/>
            <c:invertIfNegative val="0"/>
            <c:bubble3D val="0"/>
            <c:spPr>
              <a:solidFill>
                <a:srgbClr val="606868"/>
              </a:solidFill>
              <a:ln>
                <a:noFill/>
              </a:ln>
              <a:effectLst/>
            </c:spPr>
            <c:extLst>
              <c:ext xmlns:c16="http://schemas.microsoft.com/office/drawing/2014/chart" uri="{C3380CC4-5D6E-409C-BE32-E72D297353CC}">
                <c16:uniqueId val="{00000027-4013-4756-9589-11AE785E699A}"/>
              </c:ext>
            </c:extLst>
          </c:dPt>
          <c:dPt>
            <c:idx val="66"/>
            <c:invertIfNegative val="0"/>
            <c:bubble3D val="0"/>
            <c:spPr>
              <a:solidFill>
                <a:srgbClr val="FFC000"/>
              </a:solidFill>
              <a:ln>
                <a:noFill/>
              </a:ln>
              <a:effectLst/>
            </c:spPr>
            <c:extLst>
              <c:ext xmlns:c16="http://schemas.microsoft.com/office/drawing/2014/chart" uri="{C3380CC4-5D6E-409C-BE32-E72D297353CC}">
                <c16:uniqueId val="{00000029-4013-4756-9589-11AE785E699A}"/>
              </c:ext>
            </c:extLst>
          </c:dPt>
          <c:dPt>
            <c:idx val="72"/>
            <c:invertIfNegative val="0"/>
            <c:bubble3D val="0"/>
            <c:spPr>
              <a:solidFill>
                <a:srgbClr val="606868"/>
              </a:solidFill>
              <a:ln>
                <a:noFill/>
              </a:ln>
              <a:effectLst/>
            </c:spPr>
            <c:extLst>
              <c:ext xmlns:c16="http://schemas.microsoft.com/office/drawing/2014/chart" uri="{C3380CC4-5D6E-409C-BE32-E72D297353CC}">
                <c16:uniqueId val="{0000002B-4013-4756-9589-11AE785E699A}"/>
              </c:ext>
            </c:extLst>
          </c:dPt>
          <c:dPt>
            <c:idx val="73"/>
            <c:invertIfNegative val="0"/>
            <c:bubble3D val="0"/>
            <c:spPr>
              <a:solidFill>
                <a:srgbClr val="606868"/>
              </a:solidFill>
              <a:ln>
                <a:noFill/>
              </a:ln>
              <a:effectLst/>
            </c:spPr>
            <c:extLst>
              <c:ext xmlns:c16="http://schemas.microsoft.com/office/drawing/2014/chart" uri="{C3380CC4-5D6E-409C-BE32-E72D297353CC}">
                <c16:uniqueId val="{0000002D-4013-4756-9589-11AE785E699A}"/>
              </c:ext>
            </c:extLst>
          </c:dPt>
          <c:dPt>
            <c:idx val="78"/>
            <c:invertIfNegative val="0"/>
            <c:bubble3D val="0"/>
            <c:spPr>
              <a:solidFill>
                <a:srgbClr val="FFC000"/>
              </a:solidFill>
              <a:ln>
                <a:noFill/>
              </a:ln>
              <a:effectLst/>
            </c:spPr>
            <c:extLst>
              <c:ext xmlns:c16="http://schemas.microsoft.com/office/drawing/2014/chart" uri="{C3380CC4-5D6E-409C-BE32-E72D297353CC}">
                <c16:uniqueId val="{0000002F-4013-4756-9589-11AE785E699A}"/>
              </c:ext>
            </c:extLst>
          </c:dPt>
          <c:dPt>
            <c:idx val="84"/>
            <c:invertIfNegative val="0"/>
            <c:bubble3D val="0"/>
            <c:spPr>
              <a:solidFill>
                <a:srgbClr val="606868"/>
              </a:solidFill>
              <a:ln>
                <a:noFill/>
              </a:ln>
              <a:effectLst/>
            </c:spPr>
            <c:extLst>
              <c:ext xmlns:c16="http://schemas.microsoft.com/office/drawing/2014/chart" uri="{C3380CC4-5D6E-409C-BE32-E72D297353CC}">
                <c16:uniqueId val="{00000031-4013-4756-9589-11AE785E699A}"/>
              </c:ext>
            </c:extLst>
          </c:dPt>
          <c:dPt>
            <c:idx val="85"/>
            <c:invertIfNegative val="0"/>
            <c:bubble3D val="0"/>
            <c:spPr>
              <a:solidFill>
                <a:srgbClr val="606868"/>
              </a:solidFill>
              <a:ln>
                <a:noFill/>
              </a:ln>
              <a:effectLst/>
            </c:spPr>
            <c:extLst>
              <c:ext xmlns:c16="http://schemas.microsoft.com/office/drawing/2014/chart" uri="{C3380CC4-5D6E-409C-BE32-E72D297353CC}">
                <c16:uniqueId val="{00000033-4013-4756-9589-11AE785E699A}"/>
              </c:ext>
            </c:extLst>
          </c:dPt>
          <c:dPt>
            <c:idx val="90"/>
            <c:invertIfNegative val="0"/>
            <c:bubble3D val="0"/>
            <c:spPr>
              <a:solidFill>
                <a:srgbClr val="FFC000"/>
              </a:solidFill>
              <a:ln>
                <a:noFill/>
              </a:ln>
              <a:effectLst/>
            </c:spPr>
            <c:extLst>
              <c:ext xmlns:c16="http://schemas.microsoft.com/office/drawing/2014/chart" uri="{C3380CC4-5D6E-409C-BE32-E72D297353CC}">
                <c16:uniqueId val="{00000035-4013-4756-9589-11AE785E699A}"/>
              </c:ext>
            </c:extLst>
          </c:dPt>
          <c:dPt>
            <c:idx val="96"/>
            <c:invertIfNegative val="0"/>
            <c:bubble3D val="0"/>
            <c:spPr>
              <a:solidFill>
                <a:srgbClr val="606868"/>
              </a:solidFill>
              <a:ln>
                <a:noFill/>
              </a:ln>
              <a:effectLst/>
            </c:spPr>
            <c:extLst>
              <c:ext xmlns:c16="http://schemas.microsoft.com/office/drawing/2014/chart" uri="{C3380CC4-5D6E-409C-BE32-E72D297353CC}">
                <c16:uniqueId val="{00000037-4013-4756-9589-11AE785E699A}"/>
              </c:ext>
            </c:extLst>
          </c:dPt>
          <c:dPt>
            <c:idx val="97"/>
            <c:invertIfNegative val="0"/>
            <c:bubble3D val="0"/>
            <c:spPr>
              <a:solidFill>
                <a:srgbClr val="606868"/>
              </a:solidFill>
              <a:ln>
                <a:noFill/>
              </a:ln>
              <a:effectLst/>
            </c:spPr>
            <c:extLst>
              <c:ext xmlns:c16="http://schemas.microsoft.com/office/drawing/2014/chart" uri="{C3380CC4-5D6E-409C-BE32-E72D297353CC}">
                <c16:uniqueId val="{00000039-4013-4756-9589-11AE785E699A}"/>
              </c:ext>
            </c:extLst>
          </c:dPt>
          <c:dPt>
            <c:idx val="102"/>
            <c:invertIfNegative val="0"/>
            <c:bubble3D val="0"/>
            <c:spPr>
              <a:solidFill>
                <a:srgbClr val="FFC000"/>
              </a:solidFill>
              <a:ln>
                <a:noFill/>
              </a:ln>
              <a:effectLst/>
            </c:spPr>
            <c:extLst>
              <c:ext xmlns:c16="http://schemas.microsoft.com/office/drawing/2014/chart" uri="{C3380CC4-5D6E-409C-BE32-E72D297353CC}">
                <c16:uniqueId val="{0000003B-4013-4756-9589-11AE785E699A}"/>
              </c:ext>
            </c:extLst>
          </c:dPt>
          <c:dPt>
            <c:idx val="108"/>
            <c:invertIfNegative val="0"/>
            <c:bubble3D val="0"/>
            <c:spPr>
              <a:solidFill>
                <a:srgbClr val="606868"/>
              </a:solidFill>
              <a:ln>
                <a:noFill/>
              </a:ln>
              <a:effectLst/>
            </c:spPr>
            <c:extLst>
              <c:ext xmlns:c16="http://schemas.microsoft.com/office/drawing/2014/chart" uri="{C3380CC4-5D6E-409C-BE32-E72D297353CC}">
                <c16:uniqueId val="{0000003D-4013-4756-9589-11AE785E699A}"/>
              </c:ext>
            </c:extLst>
          </c:dPt>
          <c:dPt>
            <c:idx val="109"/>
            <c:invertIfNegative val="0"/>
            <c:bubble3D val="0"/>
            <c:spPr>
              <a:solidFill>
                <a:srgbClr val="606868"/>
              </a:solidFill>
              <a:ln>
                <a:noFill/>
              </a:ln>
              <a:effectLst/>
            </c:spPr>
            <c:extLst>
              <c:ext xmlns:c16="http://schemas.microsoft.com/office/drawing/2014/chart" uri="{C3380CC4-5D6E-409C-BE32-E72D297353CC}">
                <c16:uniqueId val="{0000003F-4013-4756-9589-11AE785E699A}"/>
              </c:ext>
            </c:extLst>
          </c:dPt>
          <c:dPt>
            <c:idx val="114"/>
            <c:invertIfNegative val="0"/>
            <c:bubble3D val="0"/>
            <c:spPr>
              <a:solidFill>
                <a:srgbClr val="FFC000"/>
              </a:solidFill>
              <a:ln>
                <a:noFill/>
              </a:ln>
              <a:effectLst/>
            </c:spPr>
            <c:extLst>
              <c:ext xmlns:c16="http://schemas.microsoft.com/office/drawing/2014/chart" uri="{C3380CC4-5D6E-409C-BE32-E72D297353CC}">
                <c16:uniqueId val="{00000041-4013-4756-9589-11AE785E699A}"/>
              </c:ext>
            </c:extLst>
          </c:dPt>
          <c:dPt>
            <c:idx val="126"/>
            <c:invertIfNegative val="0"/>
            <c:bubble3D val="0"/>
            <c:spPr>
              <a:solidFill>
                <a:srgbClr val="FFC000"/>
              </a:solidFill>
              <a:ln>
                <a:noFill/>
              </a:ln>
              <a:effectLst/>
            </c:spPr>
            <c:extLst>
              <c:ext xmlns:c16="http://schemas.microsoft.com/office/drawing/2014/chart" uri="{C3380CC4-5D6E-409C-BE32-E72D297353CC}">
                <c16:uniqueId val="{00000043-4013-4756-9589-11AE785E699A}"/>
              </c:ext>
            </c:extLst>
          </c:dPt>
          <c:dLbls>
            <c:dLbl>
              <c:idx val="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13-4756-9589-11AE785E699A}"/>
                </c:ext>
              </c:extLst>
            </c:dLbl>
            <c:dLbl>
              <c:idx val="1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13-4756-9589-11AE785E699A}"/>
                </c:ext>
              </c:extLst>
            </c:dLbl>
            <c:dLbl>
              <c:idx val="3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013-4756-9589-11AE785E699A}"/>
                </c:ext>
              </c:extLst>
            </c:dLbl>
            <c:dLbl>
              <c:idx val="4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013-4756-9589-11AE785E699A}"/>
                </c:ext>
              </c:extLst>
            </c:dLbl>
            <c:dLbl>
              <c:idx val="5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13-4756-9589-11AE785E699A}"/>
                </c:ext>
              </c:extLst>
            </c:dLbl>
            <c:dLbl>
              <c:idx val="6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013-4756-9589-11AE785E699A}"/>
                </c:ext>
              </c:extLst>
            </c:dLbl>
            <c:dLbl>
              <c:idx val="7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4013-4756-9589-11AE785E699A}"/>
                </c:ext>
              </c:extLst>
            </c:dLbl>
            <c:dLbl>
              <c:idx val="9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4013-4756-9589-11AE785E699A}"/>
                </c:ext>
              </c:extLst>
            </c:dLbl>
            <c:dLbl>
              <c:idx val="10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4013-4756-9589-11AE785E699A}"/>
                </c:ext>
              </c:extLst>
            </c:dLbl>
            <c:dLbl>
              <c:idx val="11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4013-4756-9589-11AE785E699A}"/>
                </c:ext>
              </c:extLst>
            </c:dLbl>
            <c:dLbl>
              <c:idx val="12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4013-4756-9589-11AE785E69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'F113'!$AJ$164:$AK$290</c:f>
              <c:multiLvlStrCache>
                <c:ptCount val="127"/>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pt idx="119">
                    <c:v>diciembre</c:v>
                  </c:pt>
                  <c:pt idx="120">
                    <c:v>enero</c:v>
                  </c:pt>
                  <c:pt idx="121">
                    <c:v>febrero</c:v>
                  </c:pt>
                  <c:pt idx="122">
                    <c:v>marzo</c:v>
                  </c:pt>
                  <c:pt idx="123">
                    <c:v>abril</c:v>
                  </c:pt>
                  <c:pt idx="124">
                    <c:v>mayo</c:v>
                  </c:pt>
                  <c:pt idx="125">
                    <c:v>junio</c:v>
                  </c:pt>
                  <c:pt idx="126">
                    <c:v>julio</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'F113'!$P$164:$P$290</c:f>
              <c:numCache>
                <c:formatCode>#,##0</c:formatCode>
                <c:ptCount val="127"/>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pt idx="110">
                  <c:v>103976</c:v>
                </c:pt>
                <c:pt idx="111">
                  <c:v>104232</c:v>
                </c:pt>
                <c:pt idx="112">
                  <c:v>104578</c:v>
                </c:pt>
                <c:pt idx="113">
                  <c:v>104918</c:v>
                </c:pt>
                <c:pt idx="114">
                  <c:v>105078</c:v>
                </c:pt>
                <c:pt idx="115">
                  <c:v>105454</c:v>
                </c:pt>
                <c:pt idx="116">
                  <c:v>105603</c:v>
                </c:pt>
                <c:pt idx="117">
                  <c:v>105902</c:v>
                </c:pt>
                <c:pt idx="118">
                  <c:v>105908</c:v>
                </c:pt>
                <c:pt idx="119">
                  <c:v>105675</c:v>
                </c:pt>
                <c:pt idx="120">
                  <c:v>105609</c:v>
                </c:pt>
                <c:pt idx="121">
                  <c:v>105971</c:v>
                </c:pt>
                <c:pt idx="122">
                  <c:v>106341</c:v>
                </c:pt>
                <c:pt idx="123">
                  <c:v>106467</c:v>
                </c:pt>
                <c:pt idx="124">
                  <c:v>106693</c:v>
                </c:pt>
                <c:pt idx="125">
                  <c:v>106987</c:v>
                </c:pt>
                <c:pt idx="126">
                  <c:v>107086</c:v>
                </c:pt>
              </c:numCache>
            </c:numRef>
          </c:val>
          <c:extLst xmlns:c15="http://schemas.microsoft.com/office/drawing/2012/chart">
            <c:ext xmlns:c16="http://schemas.microsoft.com/office/drawing/2014/chart" uri="{C3380CC4-5D6E-409C-BE32-E72D297353CC}">
              <c16:uniqueId val="{00000044-4013-4756-9589-11AE785E699A}"/>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2288-47F8-B564-D80102936BDE}"/>
              </c:ext>
            </c:extLst>
          </c:dPt>
          <c:dPt>
            <c:idx val="5"/>
            <c:invertIfNegative val="0"/>
            <c:bubble3D val="0"/>
            <c:extLst>
              <c:ext xmlns:c16="http://schemas.microsoft.com/office/drawing/2014/chart" uri="{C3380CC4-5D6E-409C-BE32-E72D297353CC}">
                <c16:uniqueId val="{00000001-2288-47F8-B564-D80102936BDE}"/>
              </c:ext>
            </c:extLst>
          </c:dPt>
          <c:dPt>
            <c:idx val="6"/>
            <c:invertIfNegative val="0"/>
            <c:bubble3D val="0"/>
            <c:extLst>
              <c:ext xmlns:c16="http://schemas.microsoft.com/office/drawing/2014/chart" uri="{C3380CC4-5D6E-409C-BE32-E72D297353CC}">
                <c16:uniqueId val="{00000002-2288-47F8-B564-D80102936BDE}"/>
              </c:ext>
            </c:extLst>
          </c:dPt>
          <c:dPt>
            <c:idx val="7"/>
            <c:invertIfNegative val="0"/>
            <c:bubble3D val="0"/>
            <c:extLst>
              <c:ext xmlns:c16="http://schemas.microsoft.com/office/drawing/2014/chart" uri="{C3380CC4-5D6E-409C-BE32-E72D297353CC}">
                <c16:uniqueId val="{00000003-2288-47F8-B564-D80102936BDE}"/>
              </c:ext>
            </c:extLst>
          </c:dPt>
          <c:dPt>
            <c:idx val="8"/>
            <c:invertIfNegative val="0"/>
            <c:bubble3D val="0"/>
            <c:spPr>
              <a:solidFill>
                <a:srgbClr val="7C878E"/>
              </a:solidFill>
              <a:ln>
                <a:noFill/>
              </a:ln>
              <a:effectLst/>
            </c:spPr>
            <c:extLst>
              <c:ext xmlns:c16="http://schemas.microsoft.com/office/drawing/2014/chart" uri="{C3380CC4-5D6E-409C-BE32-E72D297353CC}">
                <c16:uniqueId val="{00000005-2288-47F8-B564-D80102936BDE}"/>
              </c:ext>
            </c:extLst>
          </c:dPt>
          <c:dPt>
            <c:idx val="10"/>
            <c:invertIfNegative val="0"/>
            <c:bubble3D val="0"/>
            <c:spPr>
              <a:solidFill>
                <a:srgbClr val="FFC000"/>
              </a:solidFill>
              <a:ln>
                <a:noFill/>
              </a:ln>
              <a:effectLst/>
            </c:spPr>
            <c:extLst>
              <c:ext xmlns:c16="http://schemas.microsoft.com/office/drawing/2014/chart" uri="{C3380CC4-5D6E-409C-BE32-E72D297353CC}">
                <c16:uniqueId val="{00000007-2288-47F8-B564-D80102936BDE}"/>
              </c:ext>
            </c:extLst>
          </c:dPt>
          <c:dPt>
            <c:idx val="17"/>
            <c:invertIfNegative val="0"/>
            <c:bubble3D val="0"/>
            <c:extLst>
              <c:ext xmlns:c16="http://schemas.microsoft.com/office/drawing/2014/chart" uri="{C3380CC4-5D6E-409C-BE32-E72D297353CC}">
                <c16:uniqueId val="{00000008-2288-47F8-B564-D80102936BDE}"/>
              </c:ext>
            </c:extLst>
          </c:dPt>
          <c:dPt>
            <c:idx val="18"/>
            <c:invertIfNegative val="0"/>
            <c:bubble3D val="0"/>
            <c:extLst>
              <c:ext xmlns:c16="http://schemas.microsoft.com/office/drawing/2014/chart" uri="{C3380CC4-5D6E-409C-BE32-E72D297353CC}">
                <c16:uniqueId val="{00000009-2288-47F8-B564-D80102936BDE}"/>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88-47F8-B564-D80102936BDE}"/>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88-47F8-B564-D80102936BDE}"/>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88-47F8-B564-D80102936BDE}"/>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'F114'!$A$6:$A$16</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formatCode="mmm\-yy">
                  <c:v>45108</c:v>
                </c:pt>
              </c:numCache>
            </c:numRef>
          </c:cat>
          <c:val>
            <c:numRef>
              <c:f>'F114'!$B$6:$B$16</c:f>
              <c:numCache>
                <c:formatCode>#,##0</c:formatCode>
                <c:ptCount val="11"/>
                <c:pt idx="0">
                  <c:v>78051</c:v>
                </c:pt>
                <c:pt idx="1">
                  <c:v>79961</c:v>
                </c:pt>
                <c:pt idx="2">
                  <c:v>82957</c:v>
                </c:pt>
                <c:pt idx="3">
                  <c:v>86097</c:v>
                </c:pt>
                <c:pt idx="4">
                  <c:v>90125</c:v>
                </c:pt>
                <c:pt idx="5">
                  <c:v>93370</c:v>
                </c:pt>
                <c:pt idx="6">
                  <c:v>97390</c:v>
                </c:pt>
                <c:pt idx="7">
                  <c:v>98067</c:v>
                </c:pt>
                <c:pt idx="8">
                  <c:v>103251</c:v>
                </c:pt>
                <c:pt idx="9">
                  <c:v>105675</c:v>
                </c:pt>
                <c:pt idx="10">
                  <c:v>107086</c:v>
                </c:pt>
              </c:numCache>
            </c:numRef>
          </c:val>
          <c:extLst>
            <c:ext xmlns:c16="http://schemas.microsoft.com/office/drawing/2014/chart" uri="{C3380CC4-5D6E-409C-BE32-E72D297353CC}">
              <c16:uniqueId val="{0000000A-2288-47F8-B564-D80102936BDE}"/>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626-47D1-92EC-07F754CAF175}"/>
              </c:ext>
            </c:extLst>
          </c:dPt>
          <c:dPt>
            <c:idx val="1"/>
            <c:invertIfNegative val="0"/>
            <c:bubble3D val="0"/>
            <c:extLst>
              <c:ext xmlns:c16="http://schemas.microsoft.com/office/drawing/2014/chart" uri="{C3380CC4-5D6E-409C-BE32-E72D297353CC}">
                <c16:uniqueId val="{00000001-3626-47D1-92EC-07F754CAF175}"/>
              </c:ext>
            </c:extLst>
          </c:dPt>
          <c:dPt>
            <c:idx val="2"/>
            <c:invertIfNegative val="0"/>
            <c:bubble3D val="0"/>
            <c:extLst>
              <c:ext xmlns:c16="http://schemas.microsoft.com/office/drawing/2014/chart" uri="{C3380CC4-5D6E-409C-BE32-E72D297353CC}">
                <c16:uniqueId val="{00000002-3626-47D1-92EC-07F754CAF175}"/>
              </c:ext>
            </c:extLst>
          </c:dPt>
          <c:dPt>
            <c:idx val="3"/>
            <c:invertIfNegative val="0"/>
            <c:bubble3D val="0"/>
            <c:extLst>
              <c:ext xmlns:c16="http://schemas.microsoft.com/office/drawing/2014/chart" uri="{C3380CC4-5D6E-409C-BE32-E72D297353CC}">
                <c16:uniqueId val="{00000003-3626-47D1-92EC-07F754CAF175}"/>
              </c:ext>
            </c:extLst>
          </c:dPt>
          <c:dPt>
            <c:idx val="4"/>
            <c:invertIfNegative val="0"/>
            <c:bubble3D val="0"/>
            <c:extLst>
              <c:ext xmlns:c16="http://schemas.microsoft.com/office/drawing/2014/chart" uri="{C3380CC4-5D6E-409C-BE32-E72D297353CC}">
                <c16:uniqueId val="{00000004-3626-47D1-92EC-07F754CAF175}"/>
              </c:ext>
            </c:extLst>
          </c:dPt>
          <c:dPt>
            <c:idx val="5"/>
            <c:invertIfNegative val="0"/>
            <c:bubble3D val="0"/>
            <c:spPr>
              <a:solidFill>
                <a:srgbClr val="F79646">
                  <a:lumMod val="75000"/>
                </a:srgbClr>
              </a:solidFill>
              <a:ln>
                <a:noFill/>
              </a:ln>
              <a:effectLst/>
            </c:spPr>
            <c:extLst>
              <c:ext xmlns:c16="http://schemas.microsoft.com/office/drawing/2014/chart" uri="{C3380CC4-5D6E-409C-BE32-E72D297353CC}">
                <c16:uniqueId val="{00000006-3626-47D1-92EC-07F754CAF175}"/>
              </c:ext>
            </c:extLst>
          </c:dPt>
          <c:dPt>
            <c:idx val="6"/>
            <c:invertIfNegative val="0"/>
            <c:bubble3D val="0"/>
            <c:extLst>
              <c:ext xmlns:c16="http://schemas.microsoft.com/office/drawing/2014/chart" uri="{C3380CC4-5D6E-409C-BE32-E72D297353CC}">
                <c16:uniqueId val="{00000007-3626-47D1-92EC-07F754CAF175}"/>
              </c:ext>
            </c:extLst>
          </c:dPt>
          <c:dPt>
            <c:idx val="7"/>
            <c:invertIfNegative val="0"/>
            <c:bubble3D val="0"/>
            <c:extLst>
              <c:ext xmlns:c16="http://schemas.microsoft.com/office/drawing/2014/chart" uri="{C3380CC4-5D6E-409C-BE32-E72D297353CC}">
                <c16:uniqueId val="{00000008-3626-47D1-92EC-07F754CAF175}"/>
              </c:ext>
            </c:extLst>
          </c:dPt>
          <c:dPt>
            <c:idx val="8"/>
            <c:invertIfNegative val="0"/>
            <c:bubble3D val="0"/>
            <c:extLst>
              <c:ext xmlns:c16="http://schemas.microsoft.com/office/drawing/2014/chart" uri="{C3380CC4-5D6E-409C-BE32-E72D297353CC}">
                <c16:uniqueId val="{00000009-3626-47D1-92EC-07F754CAF175}"/>
              </c:ext>
            </c:extLst>
          </c:dPt>
          <c:dPt>
            <c:idx val="9"/>
            <c:invertIfNegative val="0"/>
            <c:bubble3D val="0"/>
            <c:extLst>
              <c:ext xmlns:c16="http://schemas.microsoft.com/office/drawing/2014/chart" uri="{C3380CC4-5D6E-409C-BE32-E72D297353CC}">
                <c16:uniqueId val="{0000000A-3626-47D1-92EC-07F754CAF175}"/>
              </c:ext>
            </c:extLst>
          </c:dPt>
          <c:dPt>
            <c:idx val="10"/>
            <c:invertIfNegative val="0"/>
            <c:bubble3D val="0"/>
            <c:extLst>
              <c:ext xmlns:c16="http://schemas.microsoft.com/office/drawing/2014/chart" uri="{C3380CC4-5D6E-409C-BE32-E72D297353CC}">
                <c16:uniqueId val="{0000000B-3626-47D1-92EC-07F754CAF175}"/>
              </c:ext>
            </c:extLst>
          </c:dPt>
          <c:dPt>
            <c:idx val="11"/>
            <c:invertIfNegative val="0"/>
            <c:bubble3D val="0"/>
            <c:extLst>
              <c:ext xmlns:c16="http://schemas.microsoft.com/office/drawing/2014/chart" uri="{C3380CC4-5D6E-409C-BE32-E72D297353CC}">
                <c16:uniqueId val="{0000000C-3626-47D1-92EC-07F754CAF175}"/>
              </c:ext>
            </c:extLst>
          </c:dPt>
          <c:dPt>
            <c:idx val="12"/>
            <c:invertIfNegative val="0"/>
            <c:bubble3D val="0"/>
            <c:extLst>
              <c:ext xmlns:c16="http://schemas.microsoft.com/office/drawing/2014/chart" uri="{C3380CC4-5D6E-409C-BE32-E72D297353CC}">
                <c16:uniqueId val="{0000000D-3626-47D1-92EC-07F754CAF175}"/>
              </c:ext>
            </c:extLst>
          </c:dPt>
          <c:dPt>
            <c:idx val="13"/>
            <c:invertIfNegative val="0"/>
            <c:bubble3D val="0"/>
            <c:extLst>
              <c:ext xmlns:c16="http://schemas.microsoft.com/office/drawing/2014/chart" uri="{C3380CC4-5D6E-409C-BE32-E72D297353CC}">
                <c16:uniqueId val="{0000000E-3626-47D1-92EC-07F754CAF175}"/>
              </c:ext>
            </c:extLst>
          </c:dPt>
          <c:dPt>
            <c:idx val="14"/>
            <c:invertIfNegative val="0"/>
            <c:bubble3D val="0"/>
            <c:extLst>
              <c:ext xmlns:c16="http://schemas.microsoft.com/office/drawing/2014/chart" uri="{C3380CC4-5D6E-409C-BE32-E72D297353CC}">
                <c16:uniqueId val="{0000000F-3626-47D1-92EC-07F754CAF175}"/>
              </c:ext>
            </c:extLst>
          </c:dPt>
          <c:dPt>
            <c:idx val="15"/>
            <c:invertIfNegative val="0"/>
            <c:bubble3D val="0"/>
            <c:extLst>
              <c:ext xmlns:c16="http://schemas.microsoft.com/office/drawing/2014/chart" uri="{C3380CC4-5D6E-409C-BE32-E72D297353CC}">
                <c16:uniqueId val="{00000010-3626-47D1-92EC-07F754CAF175}"/>
              </c:ext>
            </c:extLst>
          </c:dPt>
          <c:dPt>
            <c:idx val="16"/>
            <c:invertIfNegative val="0"/>
            <c:bubble3D val="0"/>
            <c:extLst>
              <c:ext xmlns:c16="http://schemas.microsoft.com/office/drawing/2014/chart" uri="{C3380CC4-5D6E-409C-BE32-E72D297353CC}">
                <c16:uniqueId val="{00000011-3626-47D1-92EC-07F754CAF175}"/>
              </c:ext>
            </c:extLst>
          </c:dPt>
          <c:dPt>
            <c:idx val="17"/>
            <c:invertIfNegative val="0"/>
            <c:bubble3D val="0"/>
            <c:extLst>
              <c:ext xmlns:c16="http://schemas.microsoft.com/office/drawing/2014/chart" uri="{C3380CC4-5D6E-409C-BE32-E72D297353CC}">
                <c16:uniqueId val="{00000012-3626-47D1-92EC-07F754CAF175}"/>
              </c:ext>
            </c:extLst>
          </c:dPt>
          <c:dPt>
            <c:idx val="31"/>
            <c:invertIfNegative val="0"/>
            <c:bubble3D val="0"/>
            <c:spPr>
              <a:solidFill>
                <a:srgbClr val="FBBB27"/>
              </a:solidFill>
              <a:ln>
                <a:noFill/>
              </a:ln>
              <a:effectLst/>
            </c:spPr>
            <c:extLst>
              <c:ext xmlns:c16="http://schemas.microsoft.com/office/drawing/2014/chart" uri="{C3380CC4-5D6E-409C-BE32-E72D297353CC}">
                <c16:uniqueId val="{00000014-3626-47D1-92EC-07F754CAF175}"/>
              </c:ext>
            </c:extLst>
          </c:dPt>
          <c:dLbls>
            <c:numFmt formatCode="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'F14'!$A$7:$A$38</c:f>
              <c:strCache>
                <c:ptCount val="32"/>
                <c:pt idx="0">
                  <c:v>Sinaloa</c:v>
                </c:pt>
                <c:pt idx="1">
                  <c:v>Tabasco</c:v>
                </c:pt>
                <c:pt idx="2">
                  <c:v>Chihuahua</c:v>
                </c:pt>
                <c:pt idx="3">
                  <c:v>Jalisco</c:v>
                </c:pt>
                <c:pt idx="4">
                  <c:v>Tamaulipas</c:v>
                </c:pt>
                <c:pt idx="5">
                  <c:v>Sonora</c:v>
                </c:pt>
                <c:pt idx="6">
                  <c:v>Nuevo León</c:v>
                </c:pt>
                <c:pt idx="7">
                  <c:v>Quintana Roo</c:v>
                </c:pt>
                <c:pt idx="8">
                  <c:v>Michoacán</c:v>
                </c:pt>
                <c:pt idx="9">
                  <c:v>Coahuila</c:v>
                </c:pt>
                <c:pt idx="10">
                  <c:v>Nayarit</c:v>
                </c:pt>
                <c:pt idx="11">
                  <c:v>Baja California</c:v>
                </c:pt>
                <c:pt idx="12">
                  <c:v>Durango</c:v>
                </c:pt>
                <c:pt idx="13">
                  <c:v>Querétaro</c:v>
                </c:pt>
                <c:pt idx="14">
                  <c:v>Zacatecas</c:v>
                </c:pt>
                <c:pt idx="15">
                  <c:v>San Luis Potosí</c:v>
                </c:pt>
                <c:pt idx="16">
                  <c:v>Morelos</c:v>
                </c:pt>
                <c:pt idx="17">
                  <c:v>Guerrero</c:v>
                </c:pt>
                <c:pt idx="18">
                  <c:v>Guanajuato</c:v>
                </c:pt>
                <c:pt idx="19">
                  <c:v>Oaxaca</c:v>
                </c:pt>
                <c:pt idx="20">
                  <c:v>Tlaxcala</c:v>
                </c:pt>
                <c:pt idx="21">
                  <c:v>Hidalgo</c:v>
                </c:pt>
                <c:pt idx="22">
                  <c:v>Ciudad de México</c:v>
                </c:pt>
                <c:pt idx="23">
                  <c:v>Campeche</c:v>
                </c:pt>
                <c:pt idx="24">
                  <c:v>Yucatán</c:v>
                </c:pt>
                <c:pt idx="25">
                  <c:v>Colima</c:v>
                </c:pt>
                <c:pt idx="26">
                  <c:v>Aguascalientes</c:v>
                </c:pt>
                <c:pt idx="27">
                  <c:v>Veracruz</c:v>
                </c:pt>
                <c:pt idx="28">
                  <c:v>Baja California Sur</c:v>
                </c:pt>
                <c:pt idx="29">
                  <c:v>Puebla</c:v>
                </c:pt>
                <c:pt idx="30">
                  <c:v>Estado de México</c:v>
                </c:pt>
                <c:pt idx="31">
                  <c:v>Chiapas</c:v>
                </c:pt>
              </c:strCache>
            </c:strRef>
          </c:cat>
          <c:val>
            <c:numRef>
              <c:f>'F14'!$F$7:$F$38</c:f>
              <c:numCache>
                <c:formatCode>0.0%</c:formatCode>
                <c:ptCount val="32"/>
                <c:pt idx="0">
                  <c:v>-6.2439368108730187E-2</c:v>
                </c:pt>
                <c:pt idx="1">
                  <c:v>-3.1498366209699036E-2</c:v>
                </c:pt>
                <c:pt idx="2">
                  <c:v>-2.4233385975722221E-2</c:v>
                </c:pt>
                <c:pt idx="3">
                  <c:v>-1.7653270823462575E-2</c:v>
                </c:pt>
                <c:pt idx="4">
                  <c:v>-1.4267345078323945E-2</c:v>
                </c:pt>
                <c:pt idx="5">
                  <c:v>-1.1363229790552931E-2</c:v>
                </c:pt>
                <c:pt idx="6">
                  <c:v>-8.4467363947944296E-3</c:v>
                </c:pt>
                <c:pt idx="7">
                  <c:v>7.7626900122689246E-3</c:v>
                </c:pt>
                <c:pt idx="8">
                  <c:v>1.3154809708054271E-2</c:v>
                </c:pt>
                <c:pt idx="9">
                  <c:v>1.4457636302426025E-2</c:v>
                </c:pt>
                <c:pt idx="10">
                  <c:v>1.6557672704461623E-2</c:v>
                </c:pt>
                <c:pt idx="11">
                  <c:v>2.9660536457385422E-2</c:v>
                </c:pt>
                <c:pt idx="12">
                  <c:v>3.5246662213974211E-2</c:v>
                </c:pt>
                <c:pt idx="13">
                  <c:v>4.3022220278219114E-2</c:v>
                </c:pt>
                <c:pt idx="14">
                  <c:v>5.7756738849715106E-2</c:v>
                </c:pt>
                <c:pt idx="15">
                  <c:v>5.7894112880938486E-2</c:v>
                </c:pt>
                <c:pt idx="16">
                  <c:v>6.9423597254217428E-2</c:v>
                </c:pt>
                <c:pt idx="17">
                  <c:v>7.0140753122867716E-2</c:v>
                </c:pt>
                <c:pt idx="18">
                  <c:v>7.2788597687106771E-2</c:v>
                </c:pt>
                <c:pt idx="19">
                  <c:v>8.9132572801105869E-2</c:v>
                </c:pt>
                <c:pt idx="20">
                  <c:v>9.0135636170060485E-2</c:v>
                </c:pt>
                <c:pt idx="21">
                  <c:v>9.5315174342085252E-2</c:v>
                </c:pt>
                <c:pt idx="22">
                  <c:v>9.8460737807483767E-2</c:v>
                </c:pt>
                <c:pt idx="23">
                  <c:v>0.11078584706573413</c:v>
                </c:pt>
                <c:pt idx="24">
                  <c:v>0.11785439781718532</c:v>
                </c:pt>
                <c:pt idx="25">
                  <c:v>0.12760462749955748</c:v>
                </c:pt>
                <c:pt idx="26">
                  <c:v>0.13098769497424234</c:v>
                </c:pt>
                <c:pt idx="27">
                  <c:v>0.13475099821903869</c:v>
                </c:pt>
                <c:pt idx="28">
                  <c:v>0.15589288204937479</c:v>
                </c:pt>
                <c:pt idx="29">
                  <c:v>0.17358936450600337</c:v>
                </c:pt>
                <c:pt idx="30">
                  <c:v>0.29063480789793794</c:v>
                </c:pt>
                <c:pt idx="31">
                  <c:v>0.43783821318493432</c:v>
                </c:pt>
              </c:numCache>
            </c:numRef>
          </c:val>
          <c:extLst>
            <c:ext xmlns:c16="http://schemas.microsoft.com/office/drawing/2014/chart" uri="{C3380CC4-5D6E-409C-BE32-E72D297353CC}">
              <c16:uniqueId val="{00000015-3626-47D1-92EC-07F754CAF17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min val="-0.15000000000000002"/>
        </c:scaling>
        <c:delete val="0"/>
        <c:axPos val="b"/>
        <c:numFmt formatCode="0.0%" sourceLinked="1"/>
        <c:majorTickMark val="out"/>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1A61-4CB9-BAD7-4FE71A64027A}"/>
              </c:ext>
            </c:extLst>
          </c:dPt>
          <c:dPt>
            <c:idx val="1"/>
            <c:bubble3D val="0"/>
            <c:spPr>
              <a:solidFill>
                <a:srgbClr val="ED7D31"/>
              </a:solidFill>
            </c:spPr>
            <c:extLst>
              <c:ext xmlns:c16="http://schemas.microsoft.com/office/drawing/2014/chart" uri="{C3380CC4-5D6E-409C-BE32-E72D297353CC}">
                <c16:uniqueId val="{00000003-1A61-4CB9-BAD7-4FE71A64027A}"/>
              </c:ext>
            </c:extLst>
          </c:dPt>
          <c:dPt>
            <c:idx val="2"/>
            <c:bubble3D val="0"/>
            <c:spPr>
              <a:solidFill>
                <a:srgbClr val="DAA600"/>
              </a:solidFill>
            </c:spPr>
            <c:extLst>
              <c:ext xmlns:c16="http://schemas.microsoft.com/office/drawing/2014/chart" uri="{C3380CC4-5D6E-409C-BE32-E72D297353CC}">
                <c16:uniqueId val="{00000005-1A61-4CB9-BAD7-4FE71A64027A}"/>
              </c:ext>
            </c:extLst>
          </c:dPt>
          <c:dPt>
            <c:idx val="3"/>
            <c:bubble3D val="0"/>
            <c:spPr>
              <a:solidFill>
                <a:srgbClr val="FF0000"/>
              </a:solidFill>
            </c:spPr>
            <c:extLst>
              <c:ext xmlns:c16="http://schemas.microsoft.com/office/drawing/2014/chart" uri="{C3380CC4-5D6E-409C-BE32-E72D297353CC}">
                <c16:uniqueId val="{00000007-1A61-4CB9-BAD7-4FE71A64027A}"/>
              </c:ext>
            </c:extLst>
          </c:dPt>
          <c:dPt>
            <c:idx val="4"/>
            <c:bubble3D val="0"/>
            <c:spPr>
              <a:solidFill>
                <a:srgbClr val="8A8032"/>
              </a:solidFill>
            </c:spPr>
            <c:extLst>
              <c:ext xmlns:c16="http://schemas.microsoft.com/office/drawing/2014/chart" uri="{C3380CC4-5D6E-409C-BE32-E72D297353CC}">
                <c16:uniqueId val="{00000009-1A61-4CB9-BAD7-4FE71A64027A}"/>
              </c:ext>
            </c:extLst>
          </c:dPt>
          <c:dPt>
            <c:idx val="5"/>
            <c:bubble3D val="0"/>
            <c:spPr>
              <a:solidFill>
                <a:srgbClr val="FFC000">
                  <a:lumMod val="50000"/>
                </a:srgbClr>
              </a:solidFill>
            </c:spPr>
            <c:extLst>
              <c:ext xmlns:c16="http://schemas.microsoft.com/office/drawing/2014/chart" uri="{C3380CC4-5D6E-409C-BE32-E72D297353CC}">
                <c16:uniqueId val="{0000000B-1A61-4CB9-BAD7-4FE71A64027A}"/>
              </c:ext>
            </c:extLst>
          </c:dPt>
          <c:dPt>
            <c:idx val="6"/>
            <c:bubble3D val="0"/>
            <c:spPr>
              <a:solidFill>
                <a:srgbClr val="FFCC66"/>
              </a:solidFill>
            </c:spPr>
            <c:extLst>
              <c:ext xmlns:c16="http://schemas.microsoft.com/office/drawing/2014/chart" uri="{C3380CC4-5D6E-409C-BE32-E72D297353CC}">
                <c16:uniqueId val="{0000000D-1A61-4CB9-BAD7-4FE71A64027A}"/>
              </c:ext>
            </c:extLst>
          </c:dPt>
          <c:dPt>
            <c:idx val="7"/>
            <c:bubble3D val="0"/>
            <c:spPr>
              <a:solidFill>
                <a:srgbClr val="C8BC66"/>
              </a:solidFill>
            </c:spPr>
            <c:extLst>
              <c:ext xmlns:c16="http://schemas.microsoft.com/office/drawing/2014/chart" uri="{C3380CC4-5D6E-409C-BE32-E72D297353CC}">
                <c16:uniqueId val="{0000000F-1A61-4CB9-BAD7-4FE71A64027A}"/>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A61-4CB9-BAD7-4FE71A64027A}"/>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A61-4CB9-BAD7-4FE71A64027A}"/>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A61-4CB9-BAD7-4FE71A64027A}"/>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A61-4CB9-BAD7-4FE71A64027A}"/>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A61-4CB9-BAD7-4FE71A64027A}"/>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A61-4CB9-BAD7-4FE71A64027A}"/>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A61-4CB9-BAD7-4FE71A64027A}"/>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A61-4CB9-BAD7-4FE71A64027A}"/>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'F115'!$A$6:$A$13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'F115'!$B$6:$B$13</c:f>
              <c:numCache>
                <c:formatCode>0.00%</c:formatCode>
                <c:ptCount val="8"/>
                <c:pt idx="0">
                  <c:v>3.7558597762545991E-2</c:v>
                </c:pt>
                <c:pt idx="1">
                  <c:v>0.29994583792465868</c:v>
                </c:pt>
                <c:pt idx="2">
                  <c:v>0.12842948658087891</c:v>
                </c:pt>
                <c:pt idx="3">
                  <c:v>1.9423640812057598E-3</c:v>
                </c:pt>
                <c:pt idx="4">
                  <c:v>0.14995424238462543</c:v>
                </c:pt>
                <c:pt idx="5">
                  <c:v>1.129932951086043E-3</c:v>
                </c:pt>
                <c:pt idx="6">
                  <c:v>0.32232037801393271</c:v>
                </c:pt>
                <c:pt idx="7">
                  <c:v>5.8719160301066435E-2</c:v>
                </c:pt>
              </c:numCache>
            </c:numRef>
          </c:val>
          <c:extLst>
            <c:ext xmlns:c16="http://schemas.microsoft.com/office/drawing/2014/chart" uri="{C3380CC4-5D6E-409C-BE32-E72D297353CC}">
              <c16:uniqueId val="{00000010-1A61-4CB9-BAD7-4FE71A64027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8998-4278-A3C3-8A9F7CD98CCD}"/>
              </c:ext>
            </c:extLst>
          </c:dPt>
          <c:dPt>
            <c:idx val="1"/>
            <c:invertIfNegative val="0"/>
            <c:bubble3D val="0"/>
            <c:spPr>
              <a:solidFill>
                <a:srgbClr val="606868"/>
              </a:solidFill>
              <a:ln>
                <a:noFill/>
              </a:ln>
              <a:effectLst/>
            </c:spPr>
            <c:extLst>
              <c:ext xmlns:c16="http://schemas.microsoft.com/office/drawing/2014/chart" uri="{C3380CC4-5D6E-409C-BE32-E72D297353CC}">
                <c16:uniqueId val="{00000003-8998-4278-A3C3-8A9F7CD98CCD}"/>
              </c:ext>
            </c:extLst>
          </c:dPt>
          <c:dPt>
            <c:idx val="3"/>
            <c:invertIfNegative val="0"/>
            <c:bubble3D val="0"/>
            <c:spPr>
              <a:solidFill>
                <a:srgbClr val="606868"/>
              </a:solidFill>
              <a:ln>
                <a:noFill/>
              </a:ln>
              <a:effectLst/>
            </c:spPr>
            <c:extLst>
              <c:ext xmlns:c16="http://schemas.microsoft.com/office/drawing/2014/chart" uri="{C3380CC4-5D6E-409C-BE32-E72D297353CC}">
                <c16:uniqueId val="{00000005-8998-4278-A3C3-8A9F7CD98CCD}"/>
              </c:ext>
            </c:extLst>
          </c:dPt>
          <c:dPt>
            <c:idx val="4"/>
            <c:invertIfNegative val="0"/>
            <c:bubble3D val="0"/>
            <c:spPr>
              <a:solidFill>
                <a:srgbClr val="606868"/>
              </a:solidFill>
              <a:ln>
                <a:noFill/>
              </a:ln>
              <a:effectLst/>
            </c:spPr>
            <c:extLst>
              <c:ext xmlns:c16="http://schemas.microsoft.com/office/drawing/2014/chart" uri="{C3380CC4-5D6E-409C-BE32-E72D297353CC}">
                <c16:uniqueId val="{00000007-8998-4278-A3C3-8A9F7CD98CCD}"/>
              </c:ext>
            </c:extLst>
          </c:dPt>
          <c:dPt>
            <c:idx val="6"/>
            <c:invertIfNegative val="0"/>
            <c:bubble3D val="0"/>
            <c:spPr>
              <a:solidFill>
                <a:srgbClr val="606868"/>
              </a:solidFill>
              <a:ln>
                <a:noFill/>
              </a:ln>
              <a:effectLst/>
            </c:spPr>
            <c:extLst>
              <c:ext xmlns:c16="http://schemas.microsoft.com/office/drawing/2014/chart" uri="{C3380CC4-5D6E-409C-BE32-E72D297353CC}">
                <c16:uniqueId val="{00000009-8998-4278-A3C3-8A9F7CD98CCD}"/>
              </c:ext>
            </c:extLst>
          </c:dPt>
          <c:dPt>
            <c:idx val="11"/>
            <c:invertIfNegative val="0"/>
            <c:bubble3D val="0"/>
            <c:spPr>
              <a:solidFill>
                <a:srgbClr val="606868"/>
              </a:solidFill>
              <a:ln>
                <a:noFill/>
              </a:ln>
              <a:effectLst/>
            </c:spPr>
            <c:extLst>
              <c:ext xmlns:c16="http://schemas.microsoft.com/office/drawing/2014/chart" uri="{C3380CC4-5D6E-409C-BE32-E72D297353CC}">
                <c16:uniqueId val="{0000000B-8998-4278-A3C3-8A9F7CD98CCD}"/>
              </c:ext>
            </c:extLst>
          </c:dPt>
          <c:dPt>
            <c:idx val="14"/>
            <c:invertIfNegative val="0"/>
            <c:bubble3D val="0"/>
            <c:spPr>
              <a:solidFill>
                <a:srgbClr val="606868"/>
              </a:solidFill>
              <a:ln>
                <a:noFill/>
              </a:ln>
              <a:effectLst/>
            </c:spPr>
            <c:extLst>
              <c:ext xmlns:c16="http://schemas.microsoft.com/office/drawing/2014/chart" uri="{C3380CC4-5D6E-409C-BE32-E72D297353CC}">
                <c16:uniqueId val="{0000000D-8998-4278-A3C3-8A9F7CD98CCD}"/>
              </c:ext>
            </c:extLst>
          </c:dPt>
          <c:dPt>
            <c:idx val="19"/>
            <c:invertIfNegative val="0"/>
            <c:bubble3D val="0"/>
            <c:spPr>
              <a:solidFill>
                <a:srgbClr val="606868"/>
              </a:solidFill>
              <a:ln>
                <a:noFill/>
              </a:ln>
              <a:effectLst/>
            </c:spPr>
            <c:extLst>
              <c:ext xmlns:c16="http://schemas.microsoft.com/office/drawing/2014/chart" uri="{C3380CC4-5D6E-409C-BE32-E72D297353CC}">
                <c16:uniqueId val="{0000000F-8998-4278-A3C3-8A9F7CD98CCD}"/>
              </c:ext>
            </c:extLst>
          </c:dPt>
          <c:dPt>
            <c:idx val="24"/>
            <c:invertIfNegative val="0"/>
            <c:bubble3D val="0"/>
            <c:spPr>
              <a:solidFill>
                <a:srgbClr val="606868"/>
              </a:solidFill>
              <a:ln>
                <a:noFill/>
              </a:ln>
              <a:effectLst/>
            </c:spPr>
            <c:extLst>
              <c:ext xmlns:c16="http://schemas.microsoft.com/office/drawing/2014/chart" uri="{C3380CC4-5D6E-409C-BE32-E72D297353CC}">
                <c16:uniqueId val="{00000011-8998-4278-A3C3-8A9F7CD98CCD}"/>
              </c:ext>
            </c:extLst>
          </c:dPt>
          <c:dPt>
            <c:idx val="25"/>
            <c:invertIfNegative val="0"/>
            <c:bubble3D val="0"/>
            <c:spPr>
              <a:solidFill>
                <a:srgbClr val="606868"/>
              </a:solidFill>
              <a:ln>
                <a:noFill/>
              </a:ln>
              <a:effectLst/>
            </c:spPr>
            <c:extLst>
              <c:ext xmlns:c16="http://schemas.microsoft.com/office/drawing/2014/chart" uri="{C3380CC4-5D6E-409C-BE32-E72D297353CC}">
                <c16:uniqueId val="{00000013-8998-4278-A3C3-8A9F7CD98CCD}"/>
              </c:ext>
            </c:extLst>
          </c:dPt>
          <c:dPt>
            <c:idx val="27"/>
            <c:invertIfNegative val="0"/>
            <c:bubble3D val="0"/>
            <c:spPr>
              <a:solidFill>
                <a:srgbClr val="606868"/>
              </a:solidFill>
              <a:ln>
                <a:noFill/>
              </a:ln>
              <a:effectLst/>
            </c:spPr>
            <c:extLst>
              <c:ext xmlns:c16="http://schemas.microsoft.com/office/drawing/2014/chart" uri="{C3380CC4-5D6E-409C-BE32-E72D297353CC}">
                <c16:uniqueId val="{00000015-8998-4278-A3C3-8A9F7CD98CCD}"/>
              </c:ext>
            </c:extLst>
          </c:dPt>
          <c:dPt>
            <c:idx val="28"/>
            <c:invertIfNegative val="0"/>
            <c:bubble3D val="0"/>
            <c:spPr>
              <a:solidFill>
                <a:srgbClr val="FFC000"/>
              </a:solidFill>
              <a:ln>
                <a:noFill/>
              </a:ln>
              <a:effectLst/>
            </c:spPr>
            <c:extLst>
              <c:ext xmlns:c16="http://schemas.microsoft.com/office/drawing/2014/chart" uri="{C3380CC4-5D6E-409C-BE32-E72D297353CC}">
                <c16:uniqueId val="{00000017-8998-4278-A3C3-8A9F7CD98CCD}"/>
              </c:ext>
            </c:extLst>
          </c:dPt>
          <c:dPt>
            <c:idx val="30"/>
            <c:invertIfNegative val="0"/>
            <c:bubble3D val="0"/>
            <c:spPr>
              <a:solidFill>
                <a:srgbClr val="606868"/>
              </a:solidFill>
              <a:ln>
                <a:noFill/>
              </a:ln>
              <a:effectLst/>
            </c:spPr>
            <c:extLst>
              <c:ext xmlns:c16="http://schemas.microsoft.com/office/drawing/2014/chart" uri="{C3380CC4-5D6E-409C-BE32-E72D297353CC}">
                <c16:uniqueId val="{00000019-8998-4278-A3C3-8A9F7CD98CCD}"/>
              </c:ext>
            </c:extLst>
          </c:dPt>
          <c:dPt>
            <c:idx val="31"/>
            <c:invertIfNegative val="0"/>
            <c:bubble3D val="0"/>
            <c:spPr>
              <a:solidFill>
                <a:srgbClr val="606868"/>
              </a:solidFill>
              <a:ln>
                <a:noFill/>
              </a:ln>
              <a:effectLst/>
            </c:spPr>
            <c:extLst>
              <c:ext xmlns:c16="http://schemas.microsoft.com/office/drawing/2014/chart" uri="{C3380CC4-5D6E-409C-BE32-E72D297353CC}">
                <c16:uniqueId val="{0000001B-8998-4278-A3C3-8A9F7CD98CCD}"/>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98-4278-A3C3-8A9F7CD98C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'F116'!$A$7:$A$38</c:f>
              <c:strCache>
                <c:ptCount val="32"/>
                <c:pt idx="0">
                  <c:v>Michoacán</c:v>
                </c:pt>
                <c:pt idx="1">
                  <c:v>Campeche</c:v>
                </c:pt>
                <c:pt idx="2">
                  <c:v>Durango</c:v>
                </c:pt>
                <c:pt idx="3">
                  <c:v>Sinaloa</c:v>
                </c:pt>
                <c:pt idx="4">
                  <c:v>Guerrero</c:v>
                </c:pt>
                <c:pt idx="5">
                  <c:v>Tamaulipas</c:v>
                </c:pt>
                <c:pt idx="6">
                  <c:v>Zacatecas</c:v>
                </c:pt>
                <c:pt idx="7">
                  <c:v>San Luis Potosí</c:v>
                </c:pt>
                <c:pt idx="8">
                  <c:v>Sonora</c:v>
                </c:pt>
                <c:pt idx="9">
                  <c:v>Aguascalientes</c:v>
                </c:pt>
                <c:pt idx="10">
                  <c:v>Puebla</c:v>
                </c:pt>
                <c:pt idx="11">
                  <c:v>Colima</c:v>
                </c:pt>
                <c:pt idx="12">
                  <c:v>Veracruz</c:v>
                </c:pt>
                <c:pt idx="13">
                  <c:v>Nayarit</c:v>
                </c:pt>
                <c:pt idx="14">
                  <c:v>Morelos</c:v>
                </c:pt>
                <c:pt idx="15">
                  <c:v>Coahuila</c:v>
                </c:pt>
                <c:pt idx="16">
                  <c:v>Chihuahua</c:v>
                </c:pt>
                <c:pt idx="17">
                  <c:v>Baja California Sur</c:v>
                </c:pt>
                <c:pt idx="18">
                  <c:v>Oaxaca</c:v>
                </c:pt>
                <c:pt idx="19">
                  <c:v>Tlaxcala</c:v>
                </c:pt>
                <c:pt idx="20">
                  <c:v>Chiapas</c:v>
                </c:pt>
                <c:pt idx="21">
                  <c:v>Hidalgo</c:v>
                </c:pt>
                <c:pt idx="22">
                  <c:v>Querétaro</c:v>
                </c:pt>
                <c:pt idx="23">
                  <c:v>Quintana Roo</c:v>
                </c:pt>
                <c:pt idx="24">
                  <c:v>Guanajuato</c:v>
                </c:pt>
                <c:pt idx="25">
                  <c:v>Estado de México</c:v>
                </c:pt>
                <c:pt idx="26">
                  <c:v>Tabasco</c:v>
                </c:pt>
                <c:pt idx="27">
                  <c:v>Yucatán</c:v>
                </c:pt>
                <c:pt idx="28">
                  <c:v>Jalisco</c:v>
                </c:pt>
                <c:pt idx="29">
                  <c:v>Baja California</c:v>
                </c:pt>
                <c:pt idx="30">
                  <c:v>Nuevo León</c:v>
                </c:pt>
                <c:pt idx="31">
                  <c:v>Ciudad de México</c:v>
                </c:pt>
              </c:strCache>
            </c:strRef>
          </c:cat>
          <c:val>
            <c:numRef>
              <c:f>'F116'!$F$7:$F$38</c:f>
              <c:numCache>
                <c:formatCode>#,##0</c:formatCode>
                <c:ptCount val="32"/>
                <c:pt idx="0">
                  <c:v>-110</c:v>
                </c:pt>
                <c:pt idx="1">
                  <c:v>-91</c:v>
                </c:pt>
                <c:pt idx="2">
                  <c:v>-78</c:v>
                </c:pt>
                <c:pt idx="3">
                  <c:v>-68</c:v>
                </c:pt>
                <c:pt idx="4">
                  <c:v>-60</c:v>
                </c:pt>
                <c:pt idx="5">
                  <c:v>-56</c:v>
                </c:pt>
                <c:pt idx="6">
                  <c:v>-48</c:v>
                </c:pt>
                <c:pt idx="7">
                  <c:v>-45</c:v>
                </c:pt>
                <c:pt idx="8">
                  <c:v>-29</c:v>
                </c:pt>
                <c:pt idx="9">
                  <c:v>-22</c:v>
                </c:pt>
                <c:pt idx="10">
                  <c:v>-20</c:v>
                </c:pt>
                <c:pt idx="11">
                  <c:v>-11</c:v>
                </c:pt>
                <c:pt idx="12">
                  <c:v>-11</c:v>
                </c:pt>
                <c:pt idx="13">
                  <c:v>-7</c:v>
                </c:pt>
                <c:pt idx="14">
                  <c:v>-5</c:v>
                </c:pt>
                <c:pt idx="15">
                  <c:v>10</c:v>
                </c:pt>
                <c:pt idx="16">
                  <c:v>12</c:v>
                </c:pt>
                <c:pt idx="17">
                  <c:v>18</c:v>
                </c:pt>
                <c:pt idx="18">
                  <c:v>18</c:v>
                </c:pt>
                <c:pt idx="19">
                  <c:v>22</c:v>
                </c:pt>
                <c:pt idx="20">
                  <c:v>42</c:v>
                </c:pt>
                <c:pt idx="21">
                  <c:v>54</c:v>
                </c:pt>
                <c:pt idx="22">
                  <c:v>67</c:v>
                </c:pt>
                <c:pt idx="23">
                  <c:v>68</c:v>
                </c:pt>
                <c:pt idx="24">
                  <c:v>77</c:v>
                </c:pt>
                <c:pt idx="25">
                  <c:v>81</c:v>
                </c:pt>
                <c:pt idx="26">
                  <c:v>81</c:v>
                </c:pt>
                <c:pt idx="27">
                  <c:v>90</c:v>
                </c:pt>
                <c:pt idx="28">
                  <c:v>99</c:v>
                </c:pt>
                <c:pt idx="29">
                  <c:v>106</c:v>
                </c:pt>
                <c:pt idx="30">
                  <c:v>158</c:v>
                </c:pt>
                <c:pt idx="31">
                  <c:v>223</c:v>
                </c:pt>
              </c:numCache>
            </c:numRef>
          </c:val>
          <c:extLst>
            <c:ext xmlns:c16="http://schemas.microsoft.com/office/drawing/2014/chart" uri="{C3380CC4-5D6E-409C-BE32-E72D297353CC}">
              <c16:uniqueId val="{0000001C-8998-4278-A3C3-8A9F7CD98CCD}"/>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73"/>
          <c:min val="-16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AD51-4EC2-B3B5-F20271EF051E}"/>
              </c:ext>
            </c:extLst>
          </c:dPt>
          <c:dPt>
            <c:idx val="6"/>
            <c:invertIfNegative val="0"/>
            <c:bubble3D val="0"/>
            <c:extLst>
              <c:ext xmlns:c16="http://schemas.microsoft.com/office/drawing/2014/chart" uri="{C3380CC4-5D6E-409C-BE32-E72D297353CC}">
                <c16:uniqueId val="{00000001-AD51-4EC2-B3B5-F20271EF051E}"/>
              </c:ext>
            </c:extLst>
          </c:dPt>
          <c:dPt>
            <c:idx val="8"/>
            <c:invertIfNegative val="0"/>
            <c:bubble3D val="0"/>
            <c:extLst>
              <c:ext xmlns:c16="http://schemas.microsoft.com/office/drawing/2014/chart" uri="{C3380CC4-5D6E-409C-BE32-E72D297353CC}">
                <c16:uniqueId val="{00000002-AD51-4EC2-B3B5-F20271EF051E}"/>
              </c:ext>
            </c:extLst>
          </c:dPt>
          <c:dPt>
            <c:idx val="9"/>
            <c:invertIfNegative val="0"/>
            <c:bubble3D val="0"/>
            <c:extLst>
              <c:ext xmlns:c16="http://schemas.microsoft.com/office/drawing/2014/chart" uri="{C3380CC4-5D6E-409C-BE32-E72D297353CC}">
                <c16:uniqueId val="{00000003-AD51-4EC2-B3B5-F20271EF051E}"/>
              </c:ext>
            </c:extLst>
          </c:dPt>
          <c:dPt>
            <c:idx val="13"/>
            <c:invertIfNegative val="0"/>
            <c:bubble3D val="0"/>
            <c:extLst>
              <c:ext xmlns:c16="http://schemas.microsoft.com/office/drawing/2014/chart" uri="{C3380CC4-5D6E-409C-BE32-E72D297353CC}">
                <c16:uniqueId val="{00000004-AD51-4EC2-B3B5-F20271EF051E}"/>
              </c:ext>
            </c:extLst>
          </c:dPt>
          <c:dPt>
            <c:idx val="14"/>
            <c:invertIfNegative val="0"/>
            <c:bubble3D val="0"/>
            <c:extLst>
              <c:ext xmlns:c16="http://schemas.microsoft.com/office/drawing/2014/chart" uri="{C3380CC4-5D6E-409C-BE32-E72D297353CC}">
                <c16:uniqueId val="{00000005-AD51-4EC2-B3B5-F20271EF051E}"/>
              </c:ext>
            </c:extLst>
          </c:dPt>
          <c:dPt>
            <c:idx val="15"/>
            <c:invertIfNegative val="0"/>
            <c:bubble3D val="0"/>
            <c:extLst>
              <c:ext xmlns:c16="http://schemas.microsoft.com/office/drawing/2014/chart" uri="{C3380CC4-5D6E-409C-BE32-E72D297353CC}">
                <c16:uniqueId val="{00000006-AD51-4EC2-B3B5-F20271EF051E}"/>
              </c:ext>
            </c:extLst>
          </c:dPt>
          <c:dPt>
            <c:idx val="16"/>
            <c:invertIfNegative val="0"/>
            <c:bubble3D val="0"/>
            <c:extLst>
              <c:ext xmlns:c16="http://schemas.microsoft.com/office/drawing/2014/chart" uri="{C3380CC4-5D6E-409C-BE32-E72D297353CC}">
                <c16:uniqueId val="{00000007-AD51-4EC2-B3B5-F20271EF051E}"/>
              </c:ext>
            </c:extLst>
          </c:dPt>
          <c:dPt>
            <c:idx val="17"/>
            <c:invertIfNegative val="0"/>
            <c:bubble3D val="0"/>
            <c:spPr>
              <a:solidFill>
                <a:srgbClr val="E46C0A"/>
              </a:solidFill>
              <a:ln>
                <a:noFill/>
              </a:ln>
              <a:effectLst/>
            </c:spPr>
            <c:extLst>
              <c:ext xmlns:c16="http://schemas.microsoft.com/office/drawing/2014/chart" uri="{C3380CC4-5D6E-409C-BE32-E72D297353CC}">
                <c16:uniqueId val="{00000009-AD51-4EC2-B3B5-F20271EF051E}"/>
              </c:ext>
            </c:extLst>
          </c:dPt>
          <c:dPt>
            <c:idx val="18"/>
            <c:invertIfNegative val="0"/>
            <c:bubble3D val="0"/>
            <c:spPr>
              <a:solidFill>
                <a:srgbClr val="FFC000"/>
              </a:solidFill>
              <a:ln>
                <a:noFill/>
              </a:ln>
              <a:effectLst/>
            </c:spPr>
            <c:extLst>
              <c:ext xmlns:c16="http://schemas.microsoft.com/office/drawing/2014/chart" uri="{C3380CC4-5D6E-409C-BE32-E72D297353CC}">
                <c16:uniqueId val="{0000000B-AD51-4EC2-B3B5-F20271EF051E}"/>
              </c:ext>
            </c:extLst>
          </c:dPt>
          <c:dPt>
            <c:idx val="19"/>
            <c:invertIfNegative val="0"/>
            <c:bubble3D val="0"/>
            <c:extLst>
              <c:ext xmlns:c16="http://schemas.microsoft.com/office/drawing/2014/chart" uri="{C3380CC4-5D6E-409C-BE32-E72D297353CC}">
                <c16:uniqueId val="{0000000C-AD51-4EC2-B3B5-F20271EF051E}"/>
              </c:ext>
            </c:extLst>
          </c:dPt>
          <c:dPt>
            <c:idx val="21"/>
            <c:invertIfNegative val="0"/>
            <c:bubble3D val="0"/>
            <c:extLst>
              <c:ext xmlns:c16="http://schemas.microsoft.com/office/drawing/2014/chart" uri="{C3380CC4-5D6E-409C-BE32-E72D297353CC}">
                <c16:uniqueId val="{0000000D-AD51-4EC2-B3B5-F20271EF051E}"/>
              </c:ext>
            </c:extLst>
          </c:dPt>
          <c:dPt>
            <c:idx val="22"/>
            <c:invertIfNegative val="0"/>
            <c:bubble3D val="0"/>
            <c:extLst>
              <c:ext xmlns:c16="http://schemas.microsoft.com/office/drawing/2014/chart" uri="{C3380CC4-5D6E-409C-BE32-E72D297353CC}">
                <c16:uniqueId val="{0000000E-AD51-4EC2-B3B5-F20271EF051E}"/>
              </c:ext>
            </c:extLst>
          </c:dPt>
          <c:dPt>
            <c:idx val="23"/>
            <c:invertIfNegative val="0"/>
            <c:bubble3D val="0"/>
            <c:extLst>
              <c:ext xmlns:c16="http://schemas.microsoft.com/office/drawing/2014/chart" uri="{C3380CC4-5D6E-409C-BE32-E72D297353CC}">
                <c16:uniqueId val="{0000000F-AD51-4EC2-B3B5-F20271EF051E}"/>
              </c:ext>
            </c:extLst>
          </c:dPt>
          <c:dPt>
            <c:idx val="24"/>
            <c:invertIfNegative val="0"/>
            <c:bubble3D val="0"/>
            <c:extLst>
              <c:ext xmlns:c16="http://schemas.microsoft.com/office/drawing/2014/chart" uri="{C3380CC4-5D6E-409C-BE32-E72D297353CC}">
                <c16:uniqueId val="{00000010-AD51-4EC2-B3B5-F20271EF051E}"/>
              </c:ext>
            </c:extLst>
          </c:dPt>
          <c:dPt>
            <c:idx val="26"/>
            <c:invertIfNegative val="0"/>
            <c:bubble3D val="0"/>
            <c:extLst>
              <c:ext xmlns:c16="http://schemas.microsoft.com/office/drawing/2014/chart" uri="{C3380CC4-5D6E-409C-BE32-E72D297353CC}">
                <c16:uniqueId val="{00000011-AD51-4EC2-B3B5-F20271EF051E}"/>
              </c:ext>
            </c:extLst>
          </c:dPt>
          <c:dPt>
            <c:idx val="32"/>
            <c:invertIfNegative val="0"/>
            <c:bubble3D val="0"/>
            <c:extLst>
              <c:ext xmlns:c16="http://schemas.microsoft.com/office/drawing/2014/chart" uri="{C3380CC4-5D6E-409C-BE32-E72D297353CC}">
                <c16:uniqueId val="{00000012-AD51-4EC2-B3B5-F20271EF051E}"/>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D51-4EC2-B3B5-F20271EF051E}"/>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D51-4EC2-B3B5-F20271EF051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'F117'!$A$7:$A$39</c:f>
              <c:strCache>
                <c:ptCount val="33"/>
                <c:pt idx="0">
                  <c:v>Campeche</c:v>
                </c:pt>
                <c:pt idx="1">
                  <c:v>Durango</c:v>
                </c:pt>
                <c:pt idx="2">
                  <c:v>Guerrero</c:v>
                </c:pt>
                <c:pt idx="3">
                  <c:v>Zacatecas</c:v>
                </c:pt>
                <c:pt idx="4">
                  <c:v>Michoacán</c:v>
                </c:pt>
                <c:pt idx="5">
                  <c:v>San Luis Potosí</c:v>
                </c:pt>
                <c:pt idx="6">
                  <c:v>Tamaulipas</c:v>
                </c:pt>
                <c:pt idx="7">
                  <c:v>Sinaloa</c:v>
                </c:pt>
                <c:pt idx="8">
                  <c:v>Aguascalientes</c:v>
                </c:pt>
                <c:pt idx="9">
                  <c:v>Colima</c:v>
                </c:pt>
                <c:pt idx="10">
                  <c:v>Sonora</c:v>
                </c:pt>
                <c:pt idx="11">
                  <c:v>Puebla</c:v>
                </c:pt>
                <c:pt idx="12">
                  <c:v>Nayarit</c:v>
                </c:pt>
                <c:pt idx="13">
                  <c:v>Morelos</c:v>
                </c:pt>
                <c:pt idx="14">
                  <c:v>Veracruz</c:v>
                </c:pt>
                <c:pt idx="15">
                  <c:v>Coahuila</c:v>
                </c:pt>
                <c:pt idx="16">
                  <c:v>Chihuahua</c:v>
                </c:pt>
                <c:pt idx="17">
                  <c:v>Nacional</c:v>
                </c:pt>
                <c:pt idx="18">
                  <c:v>Jalisco</c:v>
                </c:pt>
                <c:pt idx="19">
                  <c:v>Estado de México</c:v>
                </c:pt>
                <c:pt idx="20">
                  <c:v>Baja California Sur</c:v>
                </c:pt>
                <c:pt idx="21">
                  <c:v>Oaxaca</c:v>
                </c:pt>
                <c:pt idx="22">
                  <c:v>Guanajuato</c:v>
                </c:pt>
                <c:pt idx="23">
                  <c:v>Ciudad de México</c:v>
                </c:pt>
                <c:pt idx="24">
                  <c:v>Nuevo León</c:v>
                </c:pt>
                <c:pt idx="25">
                  <c:v>Querétaro</c:v>
                </c:pt>
                <c:pt idx="26">
                  <c:v>Baja California</c:v>
                </c:pt>
                <c:pt idx="27">
                  <c:v>Chiapas</c:v>
                </c:pt>
                <c:pt idx="28">
                  <c:v>Quintana Roo</c:v>
                </c:pt>
                <c:pt idx="29">
                  <c:v>Hidalgo</c:v>
                </c:pt>
                <c:pt idx="30">
                  <c:v>Tlaxcala</c:v>
                </c:pt>
                <c:pt idx="31">
                  <c:v>Yucatán</c:v>
                </c:pt>
                <c:pt idx="32">
                  <c:v>Tabasco</c:v>
                </c:pt>
              </c:strCache>
            </c:strRef>
          </c:cat>
          <c:val>
            <c:numRef>
              <c:f>'F117'!$F$7:$F$39</c:f>
              <c:numCache>
                <c:formatCode>0.00%</c:formatCode>
                <c:ptCount val="33"/>
                <c:pt idx="0">
                  <c:v>-1.40497143739385E-2</c:v>
                </c:pt>
                <c:pt idx="1">
                  <c:v>-5.3475935828877202E-3</c:v>
                </c:pt>
                <c:pt idx="2">
                  <c:v>-4.4319692716797698E-3</c:v>
                </c:pt>
                <c:pt idx="3">
                  <c:v>-4.0346305791375504E-3</c:v>
                </c:pt>
                <c:pt idx="4">
                  <c:v>-2.96952190697297E-3</c:v>
                </c:pt>
                <c:pt idx="5">
                  <c:v>-1.8807991306528701E-3</c:v>
                </c:pt>
                <c:pt idx="6">
                  <c:v>-1.64362654456873E-3</c:v>
                </c:pt>
                <c:pt idx="7">
                  <c:v>-1.55531666704789E-3</c:v>
                </c:pt>
                <c:pt idx="8">
                  <c:v>-1.3174441583327901E-3</c:v>
                </c:pt>
                <c:pt idx="9">
                  <c:v>-9.3792633015010696E-4</c:v>
                </c:pt>
                <c:pt idx="10">
                  <c:v>-7.4592314419463801E-4</c:v>
                </c:pt>
                <c:pt idx="11">
                  <c:v>-5.6487600971588702E-4</c:v>
                </c:pt>
                <c:pt idx="12">
                  <c:v>-5.0392340364269195E-4</c:v>
                </c:pt>
                <c:pt idx="13">
                  <c:v>-3.9704597792422598E-4</c:v>
                </c:pt>
                <c:pt idx="14">
                  <c:v>-2.52594837880094E-4</c:v>
                </c:pt>
                <c:pt idx="15">
                  <c:v>2.7936082243828998E-4</c:v>
                </c:pt>
                <c:pt idx="16">
                  <c:v>2.8132692533122699E-4</c:v>
                </c:pt>
                <c:pt idx="17">
                  <c:v>5.2693869138265004E-4</c:v>
                </c:pt>
                <c:pt idx="18">
                  <c:v>9.2534607008332203E-4</c:v>
                </c:pt>
                <c:pt idx="19">
                  <c:v>1.0356334624679301E-3</c:v>
                </c:pt>
                <c:pt idx="20">
                  <c:v>1.1964902951342401E-3</c:v>
                </c:pt>
                <c:pt idx="21">
                  <c:v>1.2294242196571E-3</c:v>
                </c:pt>
                <c:pt idx="22">
                  <c:v>1.5423134702052799E-3</c:v>
                </c:pt>
                <c:pt idx="23">
                  <c:v>1.75576726242022E-3</c:v>
                </c:pt>
                <c:pt idx="24">
                  <c:v>2.05397535229568E-3</c:v>
                </c:pt>
                <c:pt idx="25">
                  <c:v>2.23117652935501E-3</c:v>
                </c:pt>
                <c:pt idx="26">
                  <c:v>2.36506838617556E-3</c:v>
                </c:pt>
                <c:pt idx="27">
                  <c:v>2.7932960893855001E-3</c:v>
                </c:pt>
                <c:pt idx="28">
                  <c:v>3.1806913326162299E-3</c:v>
                </c:pt>
                <c:pt idx="29">
                  <c:v>3.2671829622459301E-3</c:v>
                </c:pt>
                <c:pt idx="30">
                  <c:v>3.9956411187795898E-3</c:v>
                </c:pt>
                <c:pt idx="31">
                  <c:v>4.13488927685379E-3</c:v>
                </c:pt>
                <c:pt idx="32">
                  <c:v>6.7663520173752998E-3</c:v>
                </c:pt>
              </c:numCache>
            </c:numRef>
          </c:val>
          <c:extLst>
            <c:ext xmlns:c16="http://schemas.microsoft.com/office/drawing/2014/chart" uri="{C3380CC4-5D6E-409C-BE32-E72D297353CC}">
              <c16:uniqueId val="{00000014-AD51-4EC2-B3B5-F20271EF051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7.7663520173752998E-3"/>
          <c:min val="-1.6049714373938498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DD0E-4AD3-875B-A5DFB61E36F7}"/>
              </c:ext>
            </c:extLst>
          </c:dPt>
          <c:dPt>
            <c:idx val="1"/>
            <c:invertIfNegative val="0"/>
            <c:bubble3D val="0"/>
            <c:spPr>
              <a:solidFill>
                <a:srgbClr val="606868"/>
              </a:solidFill>
              <a:ln>
                <a:noFill/>
              </a:ln>
              <a:effectLst/>
            </c:spPr>
            <c:extLst>
              <c:ext xmlns:c16="http://schemas.microsoft.com/office/drawing/2014/chart" uri="{C3380CC4-5D6E-409C-BE32-E72D297353CC}">
                <c16:uniqueId val="{00000003-DD0E-4AD3-875B-A5DFB61E36F7}"/>
              </c:ext>
            </c:extLst>
          </c:dPt>
          <c:dPt>
            <c:idx val="3"/>
            <c:invertIfNegative val="0"/>
            <c:bubble3D val="0"/>
            <c:spPr>
              <a:solidFill>
                <a:srgbClr val="606868"/>
              </a:solidFill>
              <a:ln>
                <a:noFill/>
              </a:ln>
              <a:effectLst/>
            </c:spPr>
            <c:extLst>
              <c:ext xmlns:c16="http://schemas.microsoft.com/office/drawing/2014/chart" uri="{C3380CC4-5D6E-409C-BE32-E72D297353CC}">
                <c16:uniqueId val="{00000005-DD0E-4AD3-875B-A5DFB61E36F7}"/>
              </c:ext>
            </c:extLst>
          </c:dPt>
          <c:dPt>
            <c:idx val="4"/>
            <c:invertIfNegative val="0"/>
            <c:bubble3D val="0"/>
            <c:spPr>
              <a:solidFill>
                <a:srgbClr val="606868"/>
              </a:solidFill>
              <a:ln>
                <a:noFill/>
              </a:ln>
              <a:effectLst/>
            </c:spPr>
            <c:extLst>
              <c:ext xmlns:c16="http://schemas.microsoft.com/office/drawing/2014/chart" uri="{C3380CC4-5D6E-409C-BE32-E72D297353CC}">
                <c16:uniqueId val="{00000007-DD0E-4AD3-875B-A5DFB61E36F7}"/>
              </c:ext>
            </c:extLst>
          </c:dPt>
          <c:dPt>
            <c:idx val="6"/>
            <c:invertIfNegative val="0"/>
            <c:bubble3D val="0"/>
            <c:spPr>
              <a:solidFill>
                <a:srgbClr val="606868"/>
              </a:solidFill>
              <a:ln>
                <a:noFill/>
              </a:ln>
              <a:effectLst/>
            </c:spPr>
            <c:extLst>
              <c:ext xmlns:c16="http://schemas.microsoft.com/office/drawing/2014/chart" uri="{C3380CC4-5D6E-409C-BE32-E72D297353CC}">
                <c16:uniqueId val="{00000009-DD0E-4AD3-875B-A5DFB61E36F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DD0E-4AD3-875B-A5DFB61E36F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DD0E-4AD3-875B-A5DFB61E36F7}"/>
              </c:ext>
            </c:extLst>
          </c:dPt>
          <c:dPt>
            <c:idx val="19"/>
            <c:invertIfNegative val="0"/>
            <c:bubble3D val="0"/>
            <c:spPr>
              <a:solidFill>
                <a:srgbClr val="606868"/>
              </a:solidFill>
              <a:ln>
                <a:noFill/>
              </a:ln>
              <a:effectLst/>
            </c:spPr>
            <c:extLst>
              <c:ext xmlns:c16="http://schemas.microsoft.com/office/drawing/2014/chart" uri="{C3380CC4-5D6E-409C-BE32-E72D297353CC}">
                <c16:uniqueId val="{0000000F-DD0E-4AD3-875B-A5DFB61E36F7}"/>
              </c:ext>
            </c:extLst>
          </c:dPt>
          <c:dPt>
            <c:idx val="24"/>
            <c:invertIfNegative val="0"/>
            <c:bubble3D val="0"/>
            <c:spPr>
              <a:solidFill>
                <a:srgbClr val="606868"/>
              </a:solidFill>
              <a:ln>
                <a:noFill/>
              </a:ln>
              <a:effectLst/>
            </c:spPr>
            <c:extLst>
              <c:ext xmlns:c16="http://schemas.microsoft.com/office/drawing/2014/chart" uri="{C3380CC4-5D6E-409C-BE32-E72D297353CC}">
                <c16:uniqueId val="{00000011-DD0E-4AD3-875B-A5DFB61E36F7}"/>
              </c:ext>
            </c:extLst>
          </c:dPt>
          <c:dPt>
            <c:idx val="25"/>
            <c:invertIfNegative val="0"/>
            <c:bubble3D val="0"/>
            <c:spPr>
              <a:solidFill>
                <a:srgbClr val="606868"/>
              </a:solidFill>
              <a:ln>
                <a:noFill/>
              </a:ln>
              <a:effectLst/>
            </c:spPr>
            <c:extLst>
              <c:ext xmlns:c16="http://schemas.microsoft.com/office/drawing/2014/chart" uri="{C3380CC4-5D6E-409C-BE32-E72D297353CC}">
                <c16:uniqueId val="{00000013-DD0E-4AD3-875B-A5DFB61E36F7}"/>
              </c:ext>
            </c:extLst>
          </c:dPt>
          <c:dPt>
            <c:idx val="27"/>
            <c:invertIfNegative val="0"/>
            <c:bubble3D val="0"/>
            <c:spPr>
              <a:solidFill>
                <a:srgbClr val="606868"/>
              </a:solidFill>
              <a:ln>
                <a:noFill/>
              </a:ln>
              <a:effectLst/>
            </c:spPr>
            <c:extLst>
              <c:ext xmlns:c16="http://schemas.microsoft.com/office/drawing/2014/chart" uri="{C3380CC4-5D6E-409C-BE32-E72D297353CC}">
                <c16:uniqueId val="{00000015-DD0E-4AD3-875B-A5DFB61E36F7}"/>
              </c:ext>
            </c:extLst>
          </c:dPt>
          <c:dPt>
            <c:idx val="30"/>
            <c:invertIfNegative val="0"/>
            <c:bubble3D val="0"/>
            <c:spPr>
              <a:solidFill>
                <a:srgbClr val="606868"/>
              </a:solidFill>
              <a:ln>
                <a:noFill/>
              </a:ln>
              <a:effectLst/>
            </c:spPr>
            <c:extLst>
              <c:ext xmlns:c16="http://schemas.microsoft.com/office/drawing/2014/chart" uri="{C3380CC4-5D6E-409C-BE32-E72D297353CC}">
                <c16:uniqueId val="{00000017-DD0E-4AD3-875B-A5DFB61E36F7}"/>
              </c:ext>
            </c:extLst>
          </c:dPt>
          <c:dPt>
            <c:idx val="31"/>
            <c:invertIfNegative val="0"/>
            <c:bubble3D val="0"/>
            <c:spPr>
              <a:solidFill>
                <a:srgbClr val="FFC000"/>
              </a:solidFill>
              <a:ln>
                <a:noFill/>
              </a:ln>
              <a:effectLst/>
            </c:spPr>
            <c:extLst>
              <c:ext xmlns:c16="http://schemas.microsoft.com/office/drawing/2014/chart" uri="{C3380CC4-5D6E-409C-BE32-E72D297353CC}">
                <c16:uniqueId val="{00000019-DD0E-4AD3-875B-A5DFB61E36F7}"/>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0E-4AD3-875B-A5DFB61E36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'F118'!$A$7:$A$38</c:f>
              <c:strCache>
                <c:ptCount val="32"/>
                <c:pt idx="0">
                  <c:v>Veracruz</c:v>
                </c:pt>
                <c:pt idx="1">
                  <c:v>Tamaulipas</c:v>
                </c:pt>
                <c:pt idx="2">
                  <c:v>Sonora</c:v>
                </c:pt>
                <c:pt idx="3">
                  <c:v>Michoacán</c:v>
                </c:pt>
                <c:pt idx="4">
                  <c:v>Guerrero</c:v>
                </c:pt>
                <c:pt idx="5">
                  <c:v>Zacatecas</c:v>
                </c:pt>
                <c:pt idx="6">
                  <c:v>Durango</c:v>
                </c:pt>
                <c:pt idx="7">
                  <c:v>Aguascalientes</c:v>
                </c:pt>
                <c:pt idx="8">
                  <c:v>Morelos</c:v>
                </c:pt>
                <c:pt idx="9">
                  <c:v>Campeche</c:v>
                </c:pt>
                <c:pt idx="10">
                  <c:v>Coahuila</c:v>
                </c:pt>
                <c:pt idx="11">
                  <c:v>Tlaxcala</c:v>
                </c:pt>
                <c:pt idx="12">
                  <c:v>San Luis Potosí</c:v>
                </c:pt>
                <c:pt idx="13">
                  <c:v>Estado de México</c:v>
                </c:pt>
                <c:pt idx="14">
                  <c:v>Colima</c:v>
                </c:pt>
                <c:pt idx="15">
                  <c:v>Oaxaca</c:v>
                </c:pt>
                <c:pt idx="16">
                  <c:v>Nayarit</c:v>
                </c:pt>
                <c:pt idx="17">
                  <c:v>Chiapas</c:v>
                </c:pt>
                <c:pt idx="18">
                  <c:v>Chihuahua</c:v>
                </c:pt>
                <c:pt idx="19">
                  <c:v>Guanajuato</c:v>
                </c:pt>
                <c:pt idx="20">
                  <c:v>Hidalgo</c:v>
                </c:pt>
                <c:pt idx="21">
                  <c:v>Sinaloa</c:v>
                </c:pt>
                <c:pt idx="22">
                  <c:v>Tabasco</c:v>
                </c:pt>
                <c:pt idx="23">
                  <c:v>Ciudad de México</c:v>
                </c:pt>
                <c:pt idx="24">
                  <c:v>Baja California</c:v>
                </c:pt>
                <c:pt idx="25">
                  <c:v>Baja California Sur</c:v>
                </c:pt>
                <c:pt idx="26">
                  <c:v>Puebla</c:v>
                </c:pt>
                <c:pt idx="27">
                  <c:v>Yucatán</c:v>
                </c:pt>
                <c:pt idx="28">
                  <c:v>Querétaro</c:v>
                </c:pt>
                <c:pt idx="29">
                  <c:v>Nuevo León</c:v>
                </c:pt>
                <c:pt idx="30">
                  <c:v>Quintana Roo</c:v>
                </c:pt>
                <c:pt idx="31">
                  <c:v>Jalisco</c:v>
                </c:pt>
              </c:strCache>
            </c:strRef>
          </c:cat>
          <c:val>
            <c:numRef>
              <c:f>'F118'!$F$7:$F$38</c:f>
              <c:numCache>
                <c:formatCode>#,##0</c:formatCode>
                <c:ptCount val="32"/>
                <c:pt idx="0">
                  <c:v>-685</c:v>
                </c:pt>
                <c:pt idx="1">
                  <c:v>-652</c:v>
                </c:pt>
                <c:pt idx="2">
                  <c:v>-443</c:v>
                </c:pt>
                <c:pt idx="3">
                  <c:v>-252</c:v>
                </c:pt>
                <c:pt idx="4">
                  <c:v>-232</c:v>
                </c:pt>
                <c:pt idx="5">
                  <c:v>-182</c:v>
                </c:pt>
                <c:pt idx="6">
                  <c:v>-133</c:v>
                </c:pt>
                <c:pt idx="7">
                  <c:v>-80</c:v>
                </c:pt>
                <c:pt idx="8">
                  <c:v>-71</c:v>
                </c:pt>
                <c:pt idx="9">
                  <c:v>21</c:v>
                </c:pt>
                <c:pt idx="10">
                  <c:v>22</c:v>
                </c:pt>
                <c:pt idx="11">
                  <c:v>66</c:v>
                </c:pt>
                <c:pt idx="12">
                  <c:v>71</c:v>
                </c:pt>
                <c:pt idx="13">
                  <c:v>76</c:v>
                </c:pt>
                <c:pt idx="14">
                  <c:v>154</c:v>
                </c:pt>
                <c:pt idx="15">
                  <c:v>169</c:v>
                </c:pt>
                <c:pt idx="16">
                  <c:v>178</c:v>
                </c:pt>
                <c:pt idx="17">
                  <c:v>265</c:v>
                </c:pt>
                <c:pt idx="18">
                  <c:v>269</c:v>
                </c:pt>
                <c:pt idx="19">
                  <c:v>277</c:v>
                </c:pt>
                <c:pt idx="20">
                  <c:v>375</c:v>
                </c:pt>
                <c:pt idx="21">
                  <c:v>380</c:v>
                </c:pt>
                <c:pt idx="22">
                  <c:v>426</c:v>
                </c:pt>
                <c:pt idx="23">
                  <c:v>461</c:v>
                </c:pt>
                <c:pt idx="24">
                  <c:v>538</c:v>
                </c:pt>
                <c:pt idx="25">
                  <c:v>550</c:v>
                </c:pt>
                <c:pt idx="26">
                  <c:v>620</c:v>
                </c:pt>
                <c:pt idx="27">
                  <c:v>652</c:v>
                </c:pt>
                <c:pt idx="28">
                  <c:v>700</c:v>
                </c:pt>
                <c:pt idx="29">
                  <c:v>1193</c:v>
                </c:pt>
                <c:pt idx="30">
                  <c:v>1268</c:v>
                </c:pt>
                <c:pt idx="31">
                  <c:v>2008</c:v>
                </c:pt>
              </c:numCache>
            </c:numRef>
          </c:val>
          <c:extLst>
            <c:ext xmlns:c16="http://schemas.microsoft.com/office/drawing/2014/chart" uri="{C3380CC4-5D6E-409C-BE32-E72D297353CC}">
              <c16:uniqueId val="{0000001A-DD0E-4AD3-875B-A5DFB61E36F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108"/>
          <c:min val="-8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846-4DE4-B19F-F135BFF4F2F4}"/>
              </c:ext>
            </c:extLst>
          </c:dPt>
          <c:dPt>
            <c:idx val="6"/>
            <c:invertIfNegative val="0"/>
            <c:bubble3D val="0"/>
            <c:extLst>
              <c:ext xmlns:c16="http://schemas.microsoft.com/office/drawing/2014/chart" uri="{C3380CC4-5D6E-409C-BE32-E72D297353CC}">
                <c16:uniqueId val="{00000001-E846-4DE4-B19F-F135BFF4F2F4}"/>
              </c:ext>
            </c:extLst>
          </c:dPt>
          <c:dPt>
            <c:idx val="8"/>
            <c:invertIfNegative val="0"/>
            <c:bubble3D val="0"/>
            <c:extLst>
              <c:ext xmlns:c16="http://schemas.microsoft.com/office/drawing/2014/chart" uri="{C3380CC4-5D6E-409C-BE32-E72D297353CC}">
                <c16:uniqueId val="{00000002-E846-4DE4-B19F-F135BFF4F2F4}"/>
              </c:ext>
            </c:extLst>
          </c:dPt>
          <c:dPt>
            <c:idx val="9"/>
            <c:invertIfNegative val="0"/>
            <c:bubble3D val="0"/>
            <c:extLst>
              <c:ext xmlns:c16="http://schemas.microsoft.com/office/drawing/2014/chart" uri="{C3380CC4-5D6E-409C-BE32-E72D297353CC}">
                <c16:uniqueId val="{00000003-E846-4DE4-B19F-F135BFF4F2F4}"/>
              </c:ext>
            </c:extLst>
          </c:dPt>
          <c:dPt>
            <c:idx val="13"/>
            <c:invertIfNegative val="0"/>
            <c:bubble3D val="0"/>
            <c:extLst>
              <c:ext xmlns:c16="http://schemas.microsoft.com/office/drawing/2014/chart" uri="{C3380CC4-5D6E-409C-BE32-E72D297353CC}">
                <c16:uniqueId val="{00000004-E846-4DE4-B19F-F135BFF4F2F4}"/>
              </c:ext>
            </c:extLst>
          </c:dPt>
          <c:dPt>
            <c:idx val="14"/>
            <c:invertIfNegative val="0"/>
            <c:bubble3D val="0"/>
            <c:extLst>
              <c:ext xmlns:c16="http://schemas.microsoft.com/office/drawing/2014/chart" uri="{C3380CC4-5D6E-409C-BE32-E72D297353CC}">
                <c16:uniqueId val="{00000005-E846-4DE4-B19F-F135BFF4F2F4}"/>
              </c:ext>
            </c:extLst>
          </c:dPt>
          <c:dPt>
            <c:idx val="15"/>
            <c:invertIfNegative val="0"/>
            <c:bubble3D val="0"/>
            <c:extLst>
              <c:ext xmlns:c16="http://schemas.microsoft.com/office/drawing/2014/chart" uri="{C3380CC4-5D6E-409C-BE32-E72D297353CC}">
                <c16:uniqueId val="{00000006-E846-4DE4-B19F-F135BFF4F2F4}"/>
              </c:ext>
            </c:extLst>
          </c:dPt>
          <c:dPt>
            <c:idx val="16"/>
            <c:invertIfNegative val="0"/>
            <c:bubble3D val="0"/>
            <c:spPr>
              <a:solidFill>
                <a:srgbClr val="E46C0A"/>
              </a:solidFill>
              <a:ln>
                <a:noFill/>
              </a:ln>
              <a:effectLst/>
            </c:spPr>
            <c:extLst>
              <c:ext xmlns:c16="http://schemas.microsoft.com/office/drawing/2014/chart" uri="{C3380CC4-5D6E-409C-BE32-E72D297353CC}">
                <c16:uniqueId val="{00000008-E846-4DE4-B19F-F135BFF4F2F4}"/>
              </c:ext>
            </c:extLst>
          </c:dPt>
          <c:dPt>
            <c:idx val="17"/>
            <c:invertIfNegative val="0"/>
            <c:bubble3D val="0"/>
            <c:extLst>
              <c:ext xmlns:c16="http://schemas.microsoft.com/office/drawing/2014/chart" uri="{C3380CC4-5D6E-409C-BE32-E72D297353CC}">
                <c16:uniqueId val="{00000009-E846-4DE4-B19F-F135BFF4F2F4}"/>
              </c:ext>
            </c:extLst>
          </c:dPt>
          <c:dPt>
            <c:idx val="19"/>
            <c:invertIfNegative val="0"/>
            <c:bubble3D val="0"/>
            <c:extLst>
              <c:ext xmlns:c16="http://schemas.microsoft.com/office/drawing/2014/chart" uri="{C3380CC4-5D6E-409C-BE32-E72D297353CC}">
                <c16:uniqueId val="{0000000A-E846-4DE4-B19F-F135BFF4F2F4}"/>
              </c:ext>
            </c:extLst>
          </c:dPt>
          <c:dPt>
            <c:idx val="21"/>
            <c:invertIfNegative val="0"/>
            <c:bubble3D val="0"/>
            <c:extLst>
              <c:ext xmlns:c16="http://schemas.microsoft.com/office/drawing/2014/chart" uri="{C3380CC4-5D6E-409C-BE32-E72D297353CC}">
                <c16:uniqueId val="{0000000B-E846-4DE4-B19F-F135BFF4F2F4}"/>
              </c:ext>
            </c:extLst>
          </c:dPt>
          <c:dPt>
            <c:idx val="22"/>
            <c:invertIfNegative val="0"/>
            <c:bubble3D val="0"/>
            <c:extLst>
              <c:ext xmlns:c16="http://schemas.microsoft.com/office/drawing/2014/chart" uri="{C3380CC4-5D6E-409C-BE32-E72D297353CC}">
                <c16:uniqueId val="{0000000C-E846-4DE4-B19F-F135BFF4F2F4}"/>
              </c:ext>
            </c:extLst>
          </c:dPt>
          <c:dPt>
            <c:idx val="23"/>
            <c:invertIfNegative val="0"/>
            <c:bubble3D val="0"/>
            <c:extLst>
              <c:ext xmlns:c16="http://schemas.microsoft.com/office/drawing/2014/chart" uri="{C3380CC4-5D6E-409C-BE32-E72D297353CC}">
                <c16:uniqueId val="{0000000D-E846-4DE4-B19F-F135BFF4F2F4}"/>
              </c:ext>
            </c:extLst>
          </c:dPt>
          <c:dPt>
            <c:idx val="24"/>
            <c:invertIfNegative val="0"/>
            <c:bubble3D val="0"/>
            <c:extLst>
              <c:ext xmlns:c16="http://schemas.microsoft.com/office/drawing/2014/chart" uri="{C3380CC4-5D6E-409C-BE32-E72D297353CC}">
                <c16:uniqueId val="{0000000E-E846-4DE4-B19F-F135BFF4F2F4}"/>
              </c:ext>
            </c:extLst>
          </c:dPt>
          <c:dPt>
            <c:idx val="26"/>
            <c:invertIfNegative val="0"/>
            <c:bubble3D val="0"/>
            <c:spPr>
              <a:solidFill>
                <a:srgbClr val="FFC000"/>
              </a:solidFill>
              <a:ln>
                <a:noFill/>
              </a:ln>
              <a:effectLst/>
            </c:spPr>
            <c:extLst>
              <c:ext xmlns:c16="http://schemas.microsoft.com/office/drawing/2014/chart" uri="{C3380CC4-5D6E-409C-BE32-E72D297353CC}">
                <c16:uniqueId val="{00000010-E846-4DE4-B19F-F135BFF4F2F4}"/>
              </c:ext>
            </c:extLst>
          </c:dPt>
          <c:dPt>
            <c:idx val="32"/>
            <c:invertIfNegative val="0"/>
            <c:bubble3D val="0"/>
            <c:extLst>
              <c:ext xmlns:c16="http://schemas.microsoft.com/office/drawing/2014/chart" uri="{C3380CC4-5D6E-409C-BE32-E72D297353CC}">
                <c16:uniqueId val="{00000011-E846-4DE4-B19F-F135BFF4F2F4}"/>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46-4DE4-B19F-F135BFF4F2F4}"/>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46-4DE4-B19F-F135BFF4F2F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'F119'!$A$7:$A$39</c:f>
              <c:strCache>
                <c:ptCount val="33"/>
                <c:pt idx="0">
                  <c:v>Tamaulipas</c:v>
                </c:pt>
                <c:pt idx="1">
                  <c:v>Guerrero</c:v>
                </c:pt>
                <c:pt idx="2">
                  <c:v>Veracruz</c:v>
                </c:pt>
                <c:pt idx="3">
                  <c:v>Zacatecas</c:v>
                </c:pt>
                <c:pt idx="4">
                  <c:v>Sonora</c:v>
                </c:pt>
                <c:pt idx="5">
                  <c:v>Durango</c:v>
                </c:pt>
                <c:pt idx="6">
                  <c:v>Michoacán</c:v>
                </c:pt>
                <c:pt idx="7">
                  <c:v>Morelos</c:v>
                </c:pt>
                <c:pt idx="8">
                  <c:v>Aguascalientes</c:v>
                </c:pt>
                <c:pt idx="9">
                  <c:v>Coahuila</c:v>
                </c:pt>
                <c:pt idx="10">
                  <c:v>Estado de México</c:v>
                </c:pt>
                <c:pt idx="11">
                  <c:v>San Luis Potosí</c:v>
                </c:pt>
                <c:pt idx="12">
                  <c:v>Campeche</c:v>
                </c:pt>
                <c:pt idx="13">
                  <c:v>Ciudad de México</c:v>
                </c:pt>
                <c:pt idx="14">
                  <c:v>Guanajuato</c:v>
                </c:pt>
                <c:pt idx="15">
                  <c:v>Chihuahua</c:v>
                </c:pt>
                <c:pt idx="16">
                  <c:v>Nacional</c:v>
                </c:pt>
                <c:pt idx="17">
                  <c:v>Sinaloa</c:v>
                </c:pt>
                <c:pt idx="18">
                  <c:v>Oaxaca</c:v>
                </c:pt>
                <c:pt idx="19">
                  <c:v>Tlaxcala</c:v>
                </c:pt>
                <c:pt idx="20">
                  <c:v>Baja California</c:v>
                </c:pt>
                <c:pt idx="21">
                  <c:v>Nayarit</c:v>
                </c:pt>
                <c:pt idx="22">
                  <c:v>Colima</c:v>
                </c:pt>
                <c:pt idx="23">
                  <c:v>Nuevo León</c:v>
                </c:pt>
                <c:pt idx="24">
                  <c:v>Puebla</c:v>
                </c:pt>
                <c:pt idx="25">
                  <c:v>Chiapas</c:v>
                </c:pt>
                <c:pt idx="26">
                  <c:v>Jalisco</c:v>
                </c:pt>
                <c:pt idx="27">
                  <c:v>Hidalgo</c:v>
                </c:pt>
                <c:pt idx="28">
                  <c:v>Querétaro</c:v>
                </c:pt>
                <c:pt idx="29">
                  <c:v>Yucatán</c:v>
                </c:pt>
                <c:pt idx="30">
                  <c:v>Tabasco</c:v>
                </c:pt>
                <c:pt idx="31">
                  <c:v>Baja California Sur</c:v>
                </c:pt>
                <c:pt idx="32">
                  <c:v>Quintana Roo</c:v>
                </c:pt>
              </c:strCache>
            </c:strRef>
          </c:cat>
          <c:val>
            <c:numRef>
              <c:f>'F119'!$F$7:$F$39</c:f>
              <c:numCache>
                <c:formatCode>0.00%</c:formatCode>
                <c:ptCount val="33"/>
                <c:pt idx="0">
                  <c:v>-1.88075114662359E-2</c:v>
                </c:pt>
                <c:pt idx="1">
                  <c:v>-1.6921954777534699E-2</c:v>
                </c:pt>
                <c:pt idx="2">
                  <c:v>-1.54900275880784E-2</c:v>
                </c:pt>
                <c:pt idx="3">
                  <c:v>-1.51275870667442E-2</c:v>
                </c:pt>
                <c:pt idx="4">
                  <c:v>-1.12745597068106E-2</c:v>
                </c:pt>
                <c:pt idx="5">
                  <c:v>-9.0840789563554295E-3</c:v>
                </c:pt>
                <c:pt idx="6">
                  <c:v>-6.77692617991121E-3</c:v>
                </c:pt>
                <c:pt idx="7">
                  <c:v>-5.6086578718698198E-3</c:v>
                </c:pt>
                <c:pt idx="8">
                  <c:v>-4.7741242465835203E-3</c:v>
                </c:pt>
                <c:pt idx="9">
                  <c:v>6.1479991057455897E-4</c:v>
                </c:pt>
                <c:pt idx="10">
                  <c:v>9.7164335574939599E-4</c:v>
                </c:pt>
                <c:pt idx="11">
                  <c:v>2.9819403611928098E-3</c:v>
                </c:pt>
                <c:pt idx="12">
                  <c:v>3.2992930086410701E-3</c:v>
                </c:pt>
                <c:pt idx="13">
                  <c:v>3.6364496892058499E-3</c:v>
                </c:pt>
                <c:pt idx="14">
                  <c:v>5.5706385118150497E-3</c:v>
                </c:pt>
                <c:pt idx="15">
                  <c:v>6.34463889806125E-3</c:v>
                </c:pt>
                <c:pt idx="16">
                  <c:v>7.5216921318535003E-3</c:v>
                </c:pt>
                <c:pt idx="17">
                  <c:v>8.7814572597231192E-3</c:v>
                </c:pt>
                <c:pt idx="18">
                  <c:v>1.16632160110421E-2</c:v>
                </c:pt>
                <c:pt idx="19">
                  <c:v>1.20834859025998E-2</c:v>
                </c:pt>
                <c:pt idx="20">
                  <c:v>1.2120665960754199E-2</c:v>
                </c:pt>
                <c:pt idx="21">
                  <c:v>1.2987012987012899E-2</c:v>
                </c:pt>
                <c:pt idx="22">
                  <c:v>1.33183429905734E-2</c:v>
                </c:pt>
                <c:pt idx="23">
                  <c:v>1.5720328374336099E-2</c:v>
                </c:pt>
                <c:pt idx="24">
                  <c:v>1.78335155036531E-2</c:v>
                </c:pt>
                <c:pt idx="25">
                  <c:v>1.78896914872071E-2</c:v>
                </c:pt>
                <c:pt idx="26">
                  <c:v>1.9109613810693E-2</c:v>
                </c:pt>
                <c:pt idx="27">
                  <c:v>2.3138150182019999E-2</c:v>
                </c:pt>
                <c:pt idx="28">
                  <c:v>2.3812763641311699E-2</c:v>
                </c:pt>
                <c:pt idx="29">
                  <c:v>3.0748915299000101E-2</c:v>
                </c:pt>
                <c:pt idx="30">
                  <c:v>3.6642009289523401E-2</c:v>
                </c:pt>
                <c:pt idx="31">
                  <c:v>3.7899669239250401E-2</c:v>
                </c:pt>
                <c:pt idx="32">
                  <c:v>6.2837603449130294E-2</c:v>
                </c:pt>
              </c:numCache>
            </c:numRef>
          </c:val>
          <c:extLst>
            <c:ext xmlns:c16="http://schemas.microsoft.com/office/drawing/2014/chart" uri="{C3380CC4-5D6E-409C-BE32-E72D297353CC}">
              <c16:uniqueId val="{00000013-E846-4DE4-B19F-F135BFF4F2F4}"/>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6.5837603449130297E-2"/>
          <c:min val="-3.0000000000000006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CCFF-4196-AB03-314493DF3B40}"/>
              </c:ext>
            </c:extLst>
          </c:dPt>
          <c:dPt>
            <c:idx val="1"/>
            <c:invertIfNegative val="0"/>
            <c:bubble3D val="0"/>
            <c:spPr>
              <a:solidFill>
                <a:srgbClr val="606868"/>
              </a:solidFill>
              <a:ln>
                <a:noFill/>
              </a:ln>
              <a:effectLst/>
            </c:spPr>
            <c:extLst>
              <c:ext xmlns:c16="http://schemas.microsoft.com/office/drawing/2014/chart" uri="{C3380CC4-5D6E-409C-BE32-E72D297353CC}">
                <c16:uniqueId val="{00000003-CCFF-4196-AB03-314493DF3B40}"/>
              </c:ext>
            </c:extLst>
          </c:dPt>
          <c:dPt>
            <c:idx val="3"/>
            <c:invertIfNegative val="0"/>
            <c:bubble3D val="0"/>
            <c:spPr>
              <a:solidFill>
                <a:srgbClr val="606868"/>
              </a:solidFill>
              <a:ln>
                <a:noFill/>
              </a:ln>
              <a:effectLst/>
            </c:spPr>
            <c:extLst>
              <c:ext xmlns:c16="http://schemas.microsoft.com/office/drawing/2014/chart" uri="{C3380CC4-5D6E-409C-BE32-E72D297353CC}">
                <c16:uniqueId val="{00000005-CCFF-4196-AB03-314493DF3B40}"/>
              </c:ext>
            </c:extLst>
          </c:dPt>
          <c:dPt>
            <c:idx val="4"/>
            <c:invertIfNegative val="0"/>
            <c:bubble3D val="0"/>
            <c:spPr>
              <a:solidFill>
                <a:srgbClr val="606868"/>
              </a:solidFill>
              <a:ln>
                <a:noFill/>
              </a:ln>
              <a:effectLst/>
            </c:spPr>
            <c:extLst>
              <c:ext xmlns:c16="http://schemas.microsoft.com/office/drawing/2014/chart" uri="{C3380CC4-5D6E-409C-BE32-E72D297353CC}">
                <c16:uniqueId val="{00000007-CCFF-4196-AB03-314493DF3B40}"/>
              </c:ext>
            </c:extLst>
          </c:dPt>
          <c:dPt>
            <c:idx val="6"/>
            <c:invertIfNegative val="0"/>
            <c:bubble3D val="0"/>
            <c:spPr>
              <a:solidFill>
                <a:srgbClr val="606868"/>
              </a:solidFill>
              <a:ln>
                <a:noFill/>
              </a:ln>
              <a:effectLst/>
            </c:spPr>
            <c:extLst>
              <c:ext xmlns:c16="http://schemas.microsoft.com/office/drawing/2014/chart" uri="{C3380CC4-5D6E-409C-BE32-E72D297353CC}">
                <c16:uniqueId val="{00000009-CCFF-4196-AB03-314493DF3B40}"/>
              </c:ext>
            </c:extLst>
          </c:dPt>
          <c:dPt>
            <c:idx val="11"/>
            <c:invertIfNegative val="0"/>
            <c:bubble3D val="0"/>
            <c:spPr>
              <a:solidFill>
                <a:srgbClr val="606868"/>
              </a:solidFill>
              <a:ln>
                <a:noFill/>
              </a:ln>
              <a:effectLst/>
            </c:spPr>
            <c:extLst>
              <c:ext xmlns:c16="http://schemas.microsoft.com/office/drawing/2014/chart" uri="{C3380CC4-5D6E-409C-BE32-E72D297353CC}">
                <c16:uniqueId val="{0000000B-CCFF-4196-AB03-314493DF3B40}"/>
              </c:ext>
            </c:extLst>
          </c:dPt>
          <c:dPt>
            <c:idx val="14"/>
            <c:invertIfNegative val="0"/>
            <c:bubble3D val="0"/>
            <c:spPr>
              <a:solidFill>
                <a:srgbClr val="606868"/>
              </a:solidFill>
              <a:ln>
                <a:noFill/>
              </a:ln>
              <a:effectLst/>
            </c:spPr>
            <c:extLst>
              <c:ext xmlns:c16="http://schemas.microsoft.com/office/drawing/2014/chart" uri="{C3380CC4-5D6E-409C-BE32-E72D297353CC}">
                <c16:uniqueId val="{0000000D-CCFF-4196-AB03-314493DF3B40}"/>
              </c:ext>
            </c:extLst>
          </c:dPt>
          <c:dPt>
            <c:idx val="19"/>
            <c:invertIfNegative val="0"/>
            <c:bubble3D val="0"/>
            <c:spPr>
              <a:solidFill>
                <a:srgbClr val="606868"/>
              </a:solidFill>
              <a:ln>
                <a:noFill/>
              </a:ln>
              <a:effectLst/>
            </c:spPr>
            <c:extLst>
              <c:ext xmlns:c16="http://schemas.microsoft.com/office/drawing/2014/chart" uri="{C3380CC4-5D6E-409C-BE32-E72D297353CC}">
                <c16:uniqueId val="{0000000F-CCFF-4196-AB03-314493DF3B40}"/>
              </c:ext>
            </c:extLst>
          </c:dPt>
          <c:dPt>
            <c:idx val="24"/>
            <c:invertIfNegative val="0"/>
            <c:bubble3D val="0"/>
            <c:spPr>
              <a:solidFill>
                <a:srgbClr val="606868"/>
              </a:solidFill>
              <a:ln>
                <a:noFill/>
              </a:ln>
              <a:effectLst/>
            </c:spPr>
            <c:extLst>
              <c:ext xmlns:c16="http://schemas.microsoft.com/office/drawing/2014/chart" uri="{C3380CC4-5D6E-409C-BE32-E72D297353CC}">
                <c16:uniqueId val="{00000011-CCFF-4196-AB03-314493DF3B40}"/>
              </c:ext>
            </c:extLst>
          </c:dPt>
          <c:dPt>
            <c:idx val="25"/>
            <c:invertIfNegative val="0"/>
            <c:bubble3D val="0"/>
            <c:spPr>
              <a:solidFill>
                <a:srgbClr val="606868"/>
              </a:solidFill>
              <a:ln>
                <a:noFill/>
              </a:ln>
              <a:effectLst/>
            </c:spPr>
            <c:extLst>
              <c:ext xmlns:c16="http://schemas.microsoft.com/office/drawing/2014/chart" uri="{C3380CC4-5D6E-409C-BE32-E72D297353CC}">
                <c16:uniqueId val="{00000013-CCFF-4196-AB03-314493DF3B40}"/>
              </c:ext>
            </c:extLst>
          </c:dPt>
          <c:dPt>
            <c:idx val="27"/>
            <c:invertIfNegative val="0"/>
            <c:bubble3D val="0"/>
            <c:spPr>
              <a:solidFill>
                <a:srgbClr val="606868"/>
              </a:solidFill>
              <a:ln>
                <a:noFill/>
              </a:ln>
              <a:effectLst/>
            </c:spPr>
            <c:extLst>
              <c:ext xmlns:c16="http://schemas.microsoft.com/office/drawing/2014/chart" uri="{C3380CC4-5D6E-409C-BE32-E72D297353CC}">
                <c16:uniqueId val="{00000015-CCFF-4196-AB03-314493DF3B40}"/>
              </c:ext>
            </c:extLst>
          </c:dPt>
          <c:dPt>
            <c:idx val="30"/>
            <c:invertIfNegative val="0"/>
            <c:bubble3D val="0"/>
            <c:spPr>
              <a:solidFill>
                <a:srgbClr val="606868"/>
              </a:solidFill>
              <a:ln>
                <a:noFill/>
              </a:ln>
              <a:effectLst/>
            </c:spPr>
            <c:extLst>
              <c:ext xmlns:c16="http://schemas.microsoft.com/office/drawing/2014/chart" uri="{C3380CC4-5D6E-409C-BE32-E72D297353CC}">
                <c16:uniqueId val="{00000017-CCFF-4196-AB03-314493DF3B40}"/>
              </c:ext>
            </c:extLst>
          </c:dPt>
          <c:dPt>
            <c:idx val="31"/>
            <c:invertIfNegative val="0"/>
            <c:bubble3D val="0"/>
            <c:spPr>
              <a:solidFill>
                <a:srgbClr val="FFC000"/>
              </a:solidFill>
              <a:ln>
                <a:noFill/>
              </a:ln>
              <a:effectLst/>
            </c:spPr>
            <c:extLst>
              <c:ext xmlns:c16="http://schemas.microsoft.com/office/drawing/2014/chart" uri="{C3380CC4-5D6E-409C-BE32-E72D297353CC}">
                <c16:uniqueId val="{00000019-CCFF-4196-AB03-314493DF3B40}"/>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FF-4196-AB03-314493DF3B40}"/>
                </c:ext>
              </c:extLst>
            </c:dLbl>
            <c:dLbl>
              <c:idx val="1"/>
              <c:layout>
                <c:manualLayout>
                  <c:x val="-8.552189991951177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FF-4196-AB03-314493DF3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'F120'!$A$7:$A$38</c:f>
              <c:strCache>
                <c:ptCount val="32"/>
                <c:pt idx="0">
                  <c:v>Guerrero</c:v>
                </c:pt>
                <c:pt idx="1">
                  <c:v>Michoacán</c:v>
                </c:pt>
                <c:pt idx="2">
                  <c:v>Sonora</c:v>
                </c:pt>
                <c:pt idx="3">
                  <c:v>Tamaulipas</c:v>
                </c:pt>
                <c:pt idx="4">
                  <c:v>Zacatecas</c:v>
                </c:pt>
                <c:pt idx="5">
                  <c:v>Campeche</c:v>
                </c:pt>
                <c:pt idx="6">
                  <c:v>Aguascalientes</c:v>
                </c:pt>
                <c:pt idx="7">
                  <c:v>Durango</c:v>
                </c:pt>
                <c:pt idx="8">
                  <c:v>Tlaxcala</c:v>
                </c:pt>
                <c:pt idx="9">
                  <c:v>Morelos</c:v>
                </c:pt>
                <c:pt idx="10">
                  <c:v>Veracruz</c:v>
                </c:pt>
                <c:pt idx="11">
                  <c:v>Nayarit</c:v>
                </c:pt>
                <c:pt idx="12">
                  <c:v>Colima</c:v>
                </c:pt>
                <c:pt idx="13">
                  <c:v>San Luis Potosí</c:v>
                </c:pt>
                <c:pt idx="14">
                  <c:v>Coahuila</c:v>
                </c:pt>
                <c:pt idx="15">
                  <c:v>Sinaloa</c:v>
                </c:pt>
                <c:pt idx="16">
                  <c:v>Oaxaca</c:v>
                </c:pt>
                <c:pt idx="17">
                  <c:v>Estado de México</c:v>
                </c:pt>
                <c:pt idx="18">
                  <c:v>Baja California</c:v>
                </c:pt>
                <c:pt idx="19">
                  <c:v>Tabasco</c:v>
                </c:pt>
                <c:pt idx="20">
                  <c:v>Chiapas</c:v>
                </c:pt>
                <c:pt idx="21">
                  <c:v>Baja California Sur</c:v>
                </c:pt>
                <c:pt idx="22">
                  <c:v>Hidalgo</c:v>
                </c:pt>
                <c:pt idx="23">
                  <c:v>Puebla</c:v>
                </c:pt>
                <c:pt idx="24">
                  <c:v>Chihuahua</c:v>
                </c:pt>
                <c:pt idx="25">
                  <c:v>Yucatán</c:v>
                </c:pt>
                <c:pt idx="26">
                  <c:v>Guanajuato</c:v>
                </c:pt>
                <c:pt idx="27">
                  <c:v>Querétaro</c:v>
                </c:pt>
                <c:pt idx="28">
                  <c:v>Ciudad de México</c:v>
                </c:pt>
                <c:pt idx="29">
                  <c:v>Quintana Roo</c:v>
                </c:pt>
                <c:pt idx="30">
                  <c:v>Nuevo León</c:v>
                </c:pt>
                <c:pt idx="31">
                  <c:v>Jalisco</c:v>
                </c:pt>
              </c:strCache>
            </c:strRef>
          </c:cat>
          <c:val>
            <c:numRef>
              <c:f>'F120'!$F$7:$F$38</c:f>
              <c:numCache>
                <c:formatCode>#,##0</c:formatCode>
                <c:ptCount val="32"/>
                <c:pt idx="0">
                  <c:v>-241</c:v>
                </c:pt>
                <c:pt idx="1">
                  <c:v>-237</c:v>
                </c:pt>
                <c:pt idx="2">
                  <c:v>-175</c:v>
                </c:pt>
                <c:pt idx="3">
                  <c:v>-159</c:v>
                </c:pt>
                <c:pt idx="4">
                  <c:v>-117</c:v>
                </c:pt>
                <c:pt idx="5">
                  <c:v>-32</c:v>
                </c:pt>
                <c:pt idx="6">
                  <c:v>-30</c:v>
                </c:pt>
                <c:pt idx="7">
                  <c:v>-24</c:v>
                </c:pt>
                <c:pt idx="8">
                  <c:v>-21</c:v>
                </c:pt>
                <c:pt idx="9">
                  <c:v>-8</c:v>
                </c:pt>
                <c:pt idx="10">
                  <c:v>4</c:v>
                </c:pt>
                <c:pt idx="11">
                  <c:v>15</c:v>
                </c:pt>
                <c:pt idx="12">
                  <c:v>44</c:v>
                </c:pt>
                <c:pt idx="13">
                  <c:v>79</c:v>
                </c:pt>
                <c:pt idx="14">
                  <c:v>111</c:v>
                </c:pt>
                <c:pt idx="15">
                  <c:v>146</c:v>
                </c:pt>
                <c:pt idx="16">
                  <c:v>211</c:v>
                </c:pt>
                <c:pt idx="17">
                  <c:v>220</c:v>
                </c:pt>
                <c:pt idx="18">
                  <c:v>272</c:v>
                </c:pt>
                <c:pt idx="19">
                  <c:v>289</c:v>
                </c:pt>
                <c:pt idx="20">
                  <c:v>292</c:v>
                </c:pt>
                <c:pt idx="21">
                  <c:v>303</c:v>
                </c:pt>
                <c:pt idx="22">
                  <c:v>337</c:v>
                </c:pt>
                <c:pt idx="23">
                  <c:v>366</c:v>
                </c:pt>
                <c:pt idx="24">
                  <c:v>367</c:v>
                </c:pt>
                <c:pt idx="25">
                  <c:v>413</c:v>
                </c:pt>
                <c:pt idx="26">
                  <c:v>495</c:v>
                </c:pt>
                <c:pt idx="27">
                  <c:v>508</c:v>
                </c:pt>
                <c:pt idx="28">
                  <c:v>673</c:v>
                </c:pt>
                <c:pt idx="29">
                  <c:v>733</c:v>
                </c:pt>
                <c:pt idx="30">
                  <c:v>995</c:v>
                </c:pt>
                <c:pt idx="31">
                  <c:v>1411</c:v>
                </c:pt>
              </c:numCache>
            </c:numRef>
          </c:val>
          <c:extLst>
            <c:ext xmlns:c16="http://schemas.microsoft.com/office/drawing/2014/chart" uri="{C3380CC4-5D6E-409C-BE32-E72D297353CC}">
              <c16:uniqueId val="{0000001A-CCFF-4196-AB03-314493DF3B40}"/>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461"/>
          <c:min val="-40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5023-47EE-BC7F-C02352231CC6}"/>
              </c:ext>
            </c:extLst>
          </c:dPt>
          <c:dPt>
            <c:idx val="6"/>
            <c:invertIfNegative val="0"/>
            <c:bubble3D val="0"/>
            <c:extLst>
              <c:ext xmlns:c16="http://schemas.microsoft.com/office/drawing/2014/chart" uri="{C3380CC4-5D6E-409C-BE32-E72D297353CC}">
                <c16:uniqueId val="{00000001-5023-47EE-BC7F-C02352231CC6}"/>
              </c:ext>
            </c:extLst>
          </c:dPt>
          <c:dPt>
            <c:idx val="8"/>
            <c:invertIfNegative val="0"/>
            <c:bubble3D val="0"/>
            <c:extLst>
              <c:ext xmlns:c16="http://schemas.microsoft.com/office/drawing/2014/chart" uri="{C3380CC4-5D6E-409C-BE32-E72D297353CC}">
                <c16:uniqueId val="{00000002-5023-47EE-BC7F-C02352231CC6}"/>
              </c:ext>
            </c:extLst>
          </c:dPt>
          <c:dPt>
            <c:idx val="9"/>
            <c:invertIfNegative val="0"/>
            <c:bubble3D val="0"/>
            <c:extLst>
              <c:ext xmlns:c16="http://schemas.microsoft.com/office/drawing/2014/chart" uri="{C3380CC4-5D6E-409C-BE32-E72D297353CC}">
                <c16:uniqueId val="{00000003-5023-47EE-BC7F-C02352231CC6}"/>
              </c:ext>
            </c:extLst>
          </c:dPt>
          <c:dPt>
            <c:idx val="13"/>
            <c:invertIfNegative val="0"/>
            <c:bubble3D val="0"/>
            <c:extLst>
              <c:ext xmlns:c16="http://schemas.microsoft.com/office/drawing/2014/chart" uri="{C3380CC4-5D6E-409C-BE32-E72D297353CC}">
                <c16:uniqueId val="{00000004-5023-47EE-BC7F-C02352231CC6}"/>
              </c:ext>
            </c:extLst>
          </c:dPt>
          <c:dPt>
            <c:idx val="14"/>
            <c:invertIfNegative val="0"/>
            <c:bubble3D val="0"/>
            <c:extLst>
              <c:ext xmlns:c16="http://schemas.microsoft.com/office/drawing/2014/chart" uri="{C3380CC4-5D6E-409C-BE32-E72D297353CC}">
                <c16:uniqueId val="{00000005-5023-47EE-BC7F-C02352231CC6}"/>
              </c:ext>
            </c:extLst>
          </c:dPt>
          <c:dPt>
            <c:idx val="15"/>
            <c:invertIfNegative val="0"/>
            <c:bubble3D val="0"/>
            <c:extLst>
              <c:ext xmlns:c16="http://schemas.microsoft.com/office/drawing/2014/chart" uri="{C3380CC4-5D6E-409C-BE32-E72D297353CC}">
                <c16:uniqueId val="{00000006-5023-47EE-BC7F-C02352231CC6}"/>
              </c:ext>
            </c:extLst>
          </c:dPt>
          <c:dPt>
            <c:idx val="16"/>
            <c:invertIfNegative val="0"/>
            <c:bubble3D val="0"/>
            <c:extLst>
              <c:ext xmlns:c16="http://schemas.microsoft.com/office/drawing/2014/chart" uri="{C3380CC4-5D6E-409C-BE32-E72D297353CC}">
                <c16:uniqueId val="{00000007-5023-47EE-BC7F-C02352231CC6}"/>
              </c:ext>
            </c:extLst>
          </c:dPt>
          <c:dPt>
            <c:idx val="17"/>
            <c:invertIfNegative val="0"/>
            <c:bubble3D val="0"/>
            <c:extLst>
              <c:ext xmlns:c16="http://schemas.microsoft.com/office/drawing/2014/chart" uri="{C3380CC4-5D6E-409C-BE32-E72D297353CC}">
                <c16:uniqueId val="{00000008-5023-47EE-BC7F-C02352231CC6}"/>
              </c:ext>
            </c:extLst>
          </c:dPt>
          <c:dPt>
            <c:idx val="19"/>
            <c:invertIfNegative val="0"/>
            <c:bubble3D val="0"/>
            <c:spPr>
              <a:solidFill>
                <a:srgbClr val="E46C0A"/>
              </a:solidFill>
              <a:ln>
                <a:noFill/>
              </a:ln>
              <a:effectLst/>
            </c:spPr>
            <c:extLst>
              <c:ext xmlns:c16="http://schemas.microsoft.com/office/drawing/2014/chart" uri="{C3380CC4-5D6E-409C-BE32-E72D297353CC}">
                <c16:uniqueId val="{0000000A-5023-47EE-BC7F-C02352231CC6}"/>
              </c:ext>
            </c:extLst>
          </c:dPt>
          <c:dPt>
            <c:idx val="21"/>
            <c:invertIfNegative val="0"/>
            <c:bubble3D val="0"/>
            <c:extLst>
              <c:ext xmlns:c16="http://schemas.microsoft.com/office/drawing/2014/chart" uri="{C3380CC4-5D6E-409C-BE32-E72D297353CC}">
                <c16:uniqueId val="{0000000B-5023-47EE-BC7F-C02352231CC6}"/>
              </c:ext>
            </c:extLst>
          </c:dPt>
          <c:dPt>
            <c:idx val="22"/>
            <c:invertIfNegative val="0"/>
            <c:bubble3D val="0"/>
            <c:extLst>
              <c:ext xmlns:c16="http://schemas.microsoft.com/office/drawing/2014/chart" uri="{C3380CC4-5D6E-409C-BE32-E72D297353CC}">
                <c16:uniqueId val="{0000000C-5023-47EE-BC7F-C02352231CC6}"/>
              </c:ext>
            </c:extLst>
          </c:dPt>
          <c:dPt>
            <c:idx val="23"/>
            <c:invertIfNegative val="0"/>
            <c:bubble3D val="0"/>
            <c:extLst>
              <c:ext xmlns:c16="http://schemas.microsoft.com/office/drawing/2014/chart" uri="{C3380CC4-5D6E-409C-BE32-E72D297353CC}">
                <c16:uniqueId val="{0000000D-5023-47EE-BC7F-C02352231CC6}"/>
              </c:ext>
            </c:extLst>
          </c:dPt>
          <c:dPt>
            <c:idx val="24"/>
            <c:invertIfNegative val="0"/>
            <c:bubble3D val="0"/>
            <c:spPr>
              <a:solidFill>
                <a:srgbClr val="FFC000"/>
              </a:solidFill>
              <a:ln>
                <a:noFill/>
              </a:ln>
              <a:effectLst/>
            </c:spPr>
            <c:extLst>
              <c:ext xmlns:c16="http://schemas.microsoft.com/office/drawing/2014/chart" uri="{C3380CC4-5D6E-409C-BE32-E72D297353CC}">
                <c16:uniqueId val="{0000000F-5023-47EE-BC7F-C02352231CC6}"/>
              </c:ext>
            </c:extLst>
          </c:dPt>
          <c:dPt>
            <c:idx val="26"/>
            <c:invertIfNegative val="0"/>
            <c:bubble3D val="0"/>
            <c:extLst>
              <c:ext xmlns:c16="http://schemas.microsoft.com/office/drawing/2014/chart" uri="{C3380CC4-5D6E-409C-BE32-E72D297353CC}">
                <c16:uniqueId val="{00000010-5023-47EE-BC7F-C02352231CC6}"/>
              </c:ext>
            </c:extLst>
          </c:dPt>
          <c:dPt>
            <c:idx val="32"/>
            <c:invertIfNegative val="0"/>
            <c:bubble3D val="0"/>
            <c:extLst>
              <c:ext xmlns:c16="http://schemas.microsoft.com/office/drawing/2014/chart" uri="{C3380CC4-5D6E-409C-BE32-E72D297353CC}">
                <c16:uniqueId val="{00000011-5023-47EE-BC7F-C02352231CC6}"/>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023-47EE-BC7F-C02352231CC6}"/>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23-47EE-BC7F-C02352231CC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'F121'!$A$7:$A$39</c:f>
              <c:strCache>
                <c:ptCount val="33"/>
                <c:pt idx="0">
                  <c:v>Guerrero</c:v>
                </c:pt>
                <c:pt idx="1">
                  <c:v>Zacatecas</c:v>
                </c:pt>
                <c:pt idx="2">
                  <c:v>Michoacán</c:v>
                </c:pt>
                <c:pt idx="3">
                  <c:v>Campeche</c:v>
                </c:pt>
                <c:pt idx="4">
                  <c:v>Tamaulipas</c:v>
                </c:pt>
                <c:pt idx="5">
                  <c:v>Sonora</c:v>
                </c:pt>
                <c:pt idx="6">
                  <c:v>Tlaxcala</c:v>
                </c:pt>
                <c:pt idx="7">
                  <c:v>Aguascalientes</c:v>
                </c:pt>
                <c:pt idx="8">
                  <c:v>Durango</c:v>
                </c:pt>
                <c:pt idx="9">
                  <c:v>Morelos</c:v>
                </c:pt>
                <c:pt idx="10">
                  <c:v>Veracruz</c:v>
                </c:pt>
                <c:pt idx="11">
                  <c:v>Nayarit</c:v>
                </c:pt>
                <c:pt idx="12">
                  <c:v>Estado de México</c:v>
                </c:pt>
                <c:pt idx="13">
                  <c:v>Coahuila</c:v>
                </c:pt>
                <c:pt idx="14">
                  <c:v>San Luis Potosí</c:v>
                </c:pt>
                <c:pt idx="15">
                  <c:v>Sinaloa</c:v>
                </c:pt>
                <c:pt idx="16">
                  <c:v>Colima</c:v>
                </c:pt>
                <c:pt idx="17">
                  <c:v>Ciudad de México</c:v>
                </c:pt>
                <c:pt idx="18">
                  <c:v>Baja California</c:v>
                </c:pt>
                <c:pt idx="19">
                  <c:v>Nacional</c:v>
                </c:pt>
                <c:pt idx="20">
                  <c:v>Chihuahua</c:v>
                </c:pt>
                <c:pt idx="21">
                  <c:v>Guanajuato</c:v>
                </c:pt>
                <c:pt idx="22">
                  <c:v>Puebla</c:v>
                </c:pt>
                <c:pt idx="23">
                  <c:v>Nuevo León</c:v>
                </c:pt>
                <c:pt idx="24">
                  <c:v>Jalisco</c:v>
                </c:pt>
                <c:pt idx="25">
                  <c:v>Oaxaca</c:v>
                </c:pt>
                <c:pt idx="26">
                  <c:v>Querétaro</c:v>
                </c:pt>
                <c:pt idx="27">
                  <c:v>Yucatán</c:v>
                </c:pt>
                <c:pt idx="28">
                  <c:v>Chiapas</c:v>
                </c:pt>
                <c:pt idx="29">
                  <c:v>Baja California Sur</c:v>
                </c:pt>
                <c:pt idx="30">
                  <c:v>Hidalgo</c:v>
                </c:pt>
                <c:pt idx="31">
                  <c:v>Tabasco</c:v>
                </c:pt>
                <c:pt idx="32">
                  <c:v>Quintana Roo</c:v>
                </c:pt>
              </c:strCache>
            </c:strRef>
          </c:cat>
          <c:val>
            <c:numRef>
              <c:f>'F121'!$F$7:$F$39</c:f>
              <c:numCache>
                <c:formatCode>0.00%</c:formatCode>
                <c:ptCount val="33"/>
                <c:pt idx="0">
                  <c:v>-1.7566878052336098E-2</c:v>
                </c:pt>
                <c:pt idx="1">
                  <c:v>-9.7777034932308195E-3</c:v>
                </c:pt>
                <c:pt idx="2">
                  <c:v>-6.37610976594027E-3</c:v>
                </c:pt>
                <c:pt idx="3">
                  <c:v>-4.9859769398566999E-3</c:v>
                </c:pt>
                <c:pt idx="4">
                  <c:v>-4.6526599168959003E-3</c:v>
                </c:pt>
                <c:pt idx="5">
                  <c:v>-4.4844198441984498E-3</c:v>
                </c:pt>
                <c:pt idx="6">
                  <c:v>-3.7844656694899798E-3</c:v>
                </c:pt>
                <c:pt idx="7">
                  <c:v>-1.7956545160711099E-3</c:v>
                </c:pt>
                <c:pt idx="8">
                  <c:v>-1.6515276630884E-3</c:v>
                </c:pt>
                <c:pt idx="9">
                  <c:v>-6.3512226103523705E-4</c:v>
                </c:pt>
                <c:pt idx="10">
                  <c:v>9.1884317644064199E-5</c:v>
                </c:pt>
                <c:pt idx="11">
                  <c:v>1.0815487778499399E-3</c:v>
                </c:pt>
                <c:pt idx="12">
                  <c:v>2.8178394856162E-3</c:v>
                </c:pt>
                <c:pt idx="13">
                  <c:v>3.1096792267823999E-3</c:v>
                </c:pt>
                <c:pt idx="14">
                  <c:v>3.31904881942702E-3</c:v>
                </c:pt>
                <c:pt idx="15">
                  <c:v>3.3557818282115002E-3</c:v>
                </c:pt>
                <c:pt idx="16">
                  <c:v>3.7693823353037699E-3</c:v>
                </c:pt>
                <c:pt idx="17">
                  <c:v>5.31763590391909E-3</c:v>
                </c:pt>
                <c:pt idx="18">
                  <c:v>6.0914160302778502E-3</c:v>
                </c:pt>
                <c:pt idx="19">
                  <c:v>6.7945748510636096E-3</c:v>
                </c:pt>
                <c:pt idx="20">
                  <c:v>8.6761229314420395E-3</c:v>
                </c:pt>
                <c:pt idx="21">
                  <c:v>9.9985860585372101E-3</c:v>
                </c:pt>
                <c:pt idx="22">
                  <c:v>1.0451170759566E-2</c:v>
                </c:pt>
                <c:pt idx="23">
                  <c:v>1.30771353844941E-2</c:v>
                </c:pt>
                <c:pt idx="24">
                  <c:v>1.3352259285545299E-2</c:v>
                </c:pt>
                <c:pt idx="25">
                  <c:v>1.46040974529347E-2</c:v>
                </c:pt>
                <c:pt idx="26">
                  <c:v>1.71691226172772E-2</c:v>
                </c:pt>
                <c:pt idx="27">
                  <c:v>1.92603646877769E-2</c:v>
                </c:pt>
                <c:pt idx="28">
                  <c:v>1.97484106587313E-2</c:v>
                </c:pt>
                <c:pt idx="29">
                  <c:v>2.0529846195541698E-2</c:v>
                </c:pt>
                <c:pt idx="30">
                  <c:v>2.07448445675593E-2</c:v>
                </c:pt>
                <c:pt idx="31">
                  <c:v>2.45685624415539E-2</c:v>
                </c:pt>
                <c:pt idx="32">
                  <c:v>3.5386694988896399E-2</c:v>
                </c:pt>
              </c:numCache>
            </c:numRef>
          </c:val>
          <c:extLst>
            <c:ext xmlns:c16="http://schemas.microsoft.com/office/drawing/2014/chart" uri="{C3380CC4-5D6E-409C-BE32-E72D297353CC}">
              <c16:uniqueId val="{00000013-5023-47EE-BC7F-C02352231CC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3.73866949888964E-2"/>
          <c:min val="-2.5000000000000005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'F122'!$C$5</c:f>
              <c:strCache>
                <c:ptCount val="1"/>
                <c:pt idx="0">
                  <c:v>Variación</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1CA9-4C14-9097-4320B98D50C9}"/>
              </c:ext>
            </c:extLst>
          </c:dPt>
          <c:dPt>
            <c:idx val="15"/>
            <c:invertIfNegative val="0"/>
            <c:bubble3D val="0"/>
            <c:spPr>
              <a:solidFill>
                <a:srgbClr val="7C878E"/>
              </a:solidFill>
              <a:ln>
                <a:noFill/>
              </a:ln>
              <a:effectLst/>
            </c:spPr>
            <c:extLst>
              <c:ext xmlns:c16="http://schemas.microsoft.com/office/drawing/2014/chart" uri="{C3380CC4-5D6E-409C-BE32-E72D297353CC}">
                <c16:uniqueId val="{00000003-1CA9-4C14-9097-4320B98D50C9}"/>
              </c:ext>
            </c:extLst>
          </c:dPt>
          <c:dPt>
            <c:idx val="27"/>
            <c:invertIfNegative val="0"/>
            <c:bubble3D val="0"/>
            <c:spPr>
              <a:solidFill>
                <a:srgbClr val="7C878E"/>
              </a:solidFill>
              <a:ln>
                <a:noFill/>
              </a:ln>
              <a:effectLst/>
            </c:spPr>
            <c:extLst>
              <c:ext xmlns:c16="http://schemas.microsoft.com/office/drawing/2014/chart" uri="{C3380CC4-5D6E-409C-BE32-E72D297353CC}">
                <c16:uniqueId val="{00000005-1CA9-4C14-9097-4320B98D50C9}"/>
              </c:ext>
            </c:extLst>
          </c:dPt>
          <c:dPt>
            <c:idx val="39"/>
            <c:invertIfNegative val="0"/>
            <c:bubble3D val="0"/>
            <c:spPr>
              <a:solidFill>
                <a:srgbClr val="7C878E"/>
              </a:solidFill>
              <a:ln>
                <a:noFill/>
              </a:ln>
              <a:effectLst/>
            </c:spPr>
            <c:extLst>
              <c:ext xmlns:c16="http://schemas.microsoft.com/office/drawing/2014/chart" uri="{C3380CC4-5D6E-409C-BE32-E72D297353CC}">
                <c16:uniqueId val="{00000007-1CA9-4C14-9097-4320B98D50C9}"/>
              </c:ext>
            </c:extLst>
          </c:dPt>
          <c:dPt>
            <c:idx val="51"/>
            <c:invertIfNegative val="0"/>
            <c:bubble3D val="0"/>
            <c:spPr>
              <a:solidFill>
                <a:srgbClr val="7C878E"/>
              </a:solidFill>
              <a:ln>
                <a:noFill/>
              </a:ln>
              <a:effectLst/>
            </c:spPr>
            <c:extLst>
              <c:ext xmlns:c16="http://schemas.microsoft.com/office/drawing/2014/chart" uri="{C3380CC4-5D6E-409C-BE32-E72D297353CC}">
                <c16:uniqueId val="{00000009-1CA9-4C14-9097-4320B98D50C9}"/>
              </c:ext>
            </c:extLst>
          </c:dPt>
          <c:dPt>
            <c:idx val="63"/>
            <c:invertIfNegative val="0"/>
            <c:bubble3D val="0"/>
            <c:spPr>
              <a:solidFill>
                <a:srgbClr val="7C878E"/>
              </a:solidFill>
              <a:ln>
                <a:noFill/>
              </a:ln>
              <a:effectLst/>
            </c:spPr>
            <c:extLst>
              <c:ext xmlns:c16="http://schemas.microsoft.com/office/drawing/2014/chart" uri="{C3380CC4-5D6E-409C-BE32-E72D297353CC}">
                <c16:uniqueId val="{0000000B-1CA9-4C14-9097-4320B98D50C9}"/>
              </c:ext>
            </c:extLst>
          </c:dPt>
          <c:dPt>
            <c:idx val="75"/>
            <c:invertIfNegative val="0"/>
            <c:bubble3D val="0"/>
            <c:spPr>
              <a:solidFill>
                <a:srgbClr val="7C878E"/>
              </a:solidFill>
              <a:ln>
                <a:noFill/>
              </a:ln>
              <a:effectLst/>
            </c:spPr>
            <c:extLst>
              <c:ext xmlns:c16="http://schemas.microsoft.com/office/drawing/2014/chart" uri="{C3380CC4-5D6E-409C-BE32-E72D297353CC}">
                <c16:uniqueId val="{0000000D-1CA9-4C14-9097-4320B98D50C9}"/>
              </c:ext>
            </c:extLst>
          </c:dPt>
          <c:dPt>
            <c:idx val="87"/>
            <c:invertIfNegative val="0"/>
            <c:bubble3D val="0"/>
            <c:spPr>
              <a:solidFill>
                <a:srgbClr val="7C878E"/>
              </a:solidFill>
              <a:ln>
                <a:noFill/>
              </a:ln>
              <a:effectLst/>
            </c:spPr>
            <c:extLst>
              <c:ext xmlns:c16="http://schemas.microsoft.com/office/drawing/2014/chart" uri="{C3380CC4-5D6E-409C-BE32-E72D297353CC}">
                <c16:uniqueId val="{0000000F-1CA9-4C14-9097-4320B98D50C9}"/>
              </c:ext>
            </c:extLst>
          </c:dPt>
          <c:dPt>
            <c:idx val="99"/>
            <c:invertIfNegative val="0"/>
            <c:bubble3D val="0"/>
            <c:spPr>
              <a:solidFill>
                <a:srgbClr val="7C878E"/>
              </a:solidFill>
              <a:ln>
                <a:noFill/>
              </a:ln>
              <a:effectLst/>
            </c:spPr>
            <c:extLst>
              <c:ext xmlns:c16="http://schemas.microsoft.com/office/drawing/2014/chart" uri="{C3380CC4-5D6E-409C-BE32-E72D297353CC}">
                <c16:uniqueId val="{00000011-1CA9-4C14-9097-4320B98D50C9}"/>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1CA9-4C14-9097-4320B98D50C9}"/>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1CA9-4C14-9097-4320B98D50C9}"/>
              </c:ext>
            </c:extLst>
          </c:dPt>
          <c:cat>
            <c:multiLvlStrRef>
              <c:f>'F122'!$A$6:$B$129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'F122'!$C$6:$C$129</c:f>
              <c:numCache>
                <c:formatCode>0.0</c:formatCode>
                <c:ptCount val="124"/>
                <c:pt idx="0">
                  <c:v>1.028516611421</c:v>
                </c:pt>
                <c:pt idx="1">
                  <c:v>2.7223853702020002</c:v>
                </c:pt>
                <c:pt idx="2">
                  <c:v>-4.0247020714439996</c:v>
                </c:pt>
                <c:pt idx="3">
                  <c:v>7.9403875686159999</c:v>
                </c:pt>
                <c:pt idx="4">
                  <c:v>0.94793275797599996</c:v>
                </c:pt>
                <c:pt idx="5">
                  <c:v>6.1511301672000002E-2</c:v>
                </c:pt>
                <c:pt idx="6">
                  <c:v>1.8397750191169999</c:v>
                </c:pt>
                <c:pt idx="7">
                  <c:v>5.0786299946520002</c:v>
                </c:pt>
                <c:pt idx="8">
                  <c:v>3.6738036597689998</c:v>
                </c:pt>
                <c:pt idx="9">
                  <c:v>8.0135524177280004</c:v>
                </c:pt>
                <c:pt idx="10">
                  <c:v>4.6293981151379997</c:v>
                </c:pt>
                <c:pt idx="11">
                  <c:v>5.1315295410530002</c:v>
                </c:pt>
                <c:pt idx="12">
                  <c:v>5.8808797911450004</c:v>
                </c:pt>
                <c:pt idx="13">
                  <c:v>3.4970992871959998</c:v>
                </c:pt>
                <c:pt idx="14">
                  <c:v>12.292803274672</c:v>
                </c:pt>
                <c:pt idx="15">
                  <c:v>6.8374107022599997</c:v>
                </c:pt>
                <c:pt idx="16">
                  <c:v>13.353399467541999</c:v>
                </c:pt>
                <c:pt idx="17">
                  <c:v>12.409707795508</c:v>
                </c:pt>
                <c:pt idx="18">
                  <c:v>7.4083633096000003</c:v>
                </c:pt>
                <c:pt idx="19">
                  <c:v>4.5745215481120001</c:v>
                </c:pt>
                <c:pt idx="20">
                  <c:v>9.2810602554389998</c:v>
                </c:pt>
                <c:pt idx="21">
                  <c:v>6.3788486479389999</c:v>
                </c:pt>
                <c:pt idx="22">
                  <c:v>6.946346732256</c:v>
                </c:pt>
                <c:pt idx="23">
                  <c:v>10.880566730177</c:v>
                </c:pt>
                <c:pt idx="24">
                  <c:v>10.519380859549001</c:v>
                </c:pt>
                <c:pt idx="25">
                  <c:v>6.8258966035790003</c:v>
                </c:pt>
                <c:pt idx="26">
                  <c:v>2.2918218800860002</c:v>
                </c:pt>
                <c:pt idx="27">
                  <c:v>2.2066811887509998</c:v>
                </c:pt>
                <c:pt idx="28">
                  <c:v>1.0785350631220001</c:v>
                </c:pt>
                <c:pt idx="29">
                  <c:v>4.4837892354419999</c:v>
                </c:pt>
                <c:pt idx="30">
                  <c:v>9.3543172687999991</c:v>
                </c:pt>
                <c:pt idx="31">
                  <c:v>8.4389178097389994</c:v>
                </c:pt>
                <c:pt idx="32">
                  <c:v>15.371479110318001</c:v>
                </c:pt>
                <c:pt idx="33">
                  <c:v>1.5679061853559999</c:v>
                </c:pt>
                <c:pt idx="34">
                  <c:v>2.5240866475399999</c:v>
                </c:pt>
                <c:pt idx="35">
                  <c:v>4.1403678553049996</c:v>
                </c:pt>
                <c:pt idx="36">
                  <c:v>3.0276293934340002</c:v>
                </c:pt>
                <c:pt idx="37">
                  <c:v>6.0916194941609998</c:v>
                </c:pt>
                <c:pt idx="38">
                  <c:v>3.4086199190530002</c:v>
                </c:pt>
                <c:pt idx="39">
                  <c:v>6.6957351106859999</c:v>
                </c:pt>
                <c:pt idx="40">
                  <c:v>2.5315946954399999</c:v>
                </c:pt>
                <c:pt idx="41">
                  <c:v>2.1406137836719998</c:v>
                </c:pt>
                <c:pt idx="42">
                  <c:v>-5.7895154197530001</c:v>
                </c:pt>
                <c:pt idx="43">
                  <c:v>-2.12920429992</c:v>
                </c:pt>
                <c:pt idx="44">
                  <c:v>-7.4893132143849996</c:v>
                </c:pt>
                <c:pt idx="45">
                  <c:v>-2.950858795956</c:v>
                </c:pt>
                <c:pt idx="46">
                  <c:v>1.103904021036</c:v>
                </c:pt>
                <c:pt idx="47">
                  <c:v>-1.855429471391</c:v>
                </c:pt>
                <c:pt idx="48">
                  <c:v>-0.82153181308400003</c:v>
                </c:pt>
                <c:pt idx="49">
                  <c:v>0.51821442652600003</c:v>
                </c:pt>
                <c:pt idx="50">
                  <c:v>7.3527799054020004</c:v>
                </c:pt>
                <c:pt idx="51">
                  <c:v>-4.9407184969699998</c:v>
                </c:pt>
                <c:pt idx="52">
                  <c:v>1.418899391911</c:v>
                </c:pt>
                <c:pt idx="53">
                  <c:v>3.5925275910779999</c:v>
                </c:pt>
                <c:pt idx="54">
                  <c:v>2.1895295028319999</c:v>
                </c:pt>
                <c:pt idx="55">
                  <c:v>2.9687039871310001</c:v>
                </c:pt>
                <c:pt idx="56">
                  <c:v>3.1350339690340001</c:v>
                </c:pt>
                <c:pt idx="57">
                  <c:v>1.1595984186329999</c:v>
                </c:pt>
                <c:pt idx="58">
                  <c:v>0.452282405916</c:v>
                </c:pt>
                <c:pt idx="59">
                  <c:v>4.5213311018990003</c:v>
                </c:pt>
                <c:pt idx="60">
                  <c:v>4.4057442812999996</c:v>
                </c:pt>
                <c:pt idx="61">
                  <c:v>1.2972119168780001</c:v>
                </c:pt>
                <c:pt idx="62">
                  <c:v>-2.9025132851289999</c:v>
                </c:pt>
                <c:pt idx="63">
                  <c:v>5.2903006489060003</c:v>
                </c:pt>
                <c:pt idx="64">
                  <c:v>0.56805564453199997</c:v>
                </c:pt>
                <c:pt idx="65">
                  <c:v>-2.5010798104599998</c:v>
                </c:pt>
                <c:pt idx="66">
                  <c:v>2.6769517732220001</c:v>
                </c:pt>
                <c:pt idx="67">
                  <c:v>2.2333686092199998</c:v>
                </c:pt>
                <c:pt idx="68">
                  <c:v>-2.8118232973069999</c:v>
                </c:pt>
                <c:pt idx="69">
                  <c:v>4.0318693218170001</c:v>
                </c:pt>
                <c:pt idx="70">
                  <c:v>-2.069634573563</c:v>
                </c:pt>
                <c:pt idx="71">
                  <c:v>-5.1222443348219997</c:v>
                </c:pt>
                <c:pt idx="72">
                  <c:v>-1.1668419785299999</c:v>
                </c:pt>
                <c:pt idx="73">
                  <c:v>1.9568226115939999</c:v>
                </c:pt>
                <c:pt idx="74">
                  <c:v>4.0673908531540004</c:v>
                </c:pt>
                <c:pt idx="75">
                  <c:v>2.0254569702629999</c:v>
                </c:pt>
                <c:pt idx="76">
                  <c:v>0.52496861039300002</c:v>
                </c:pt>
                <c:pt idx="77">
                  <c:v>-0.49878849874999998</c:v>
                </c:pt>
                <c:pt idx="78">
                  <c:v>0.42337580282600001</c:v>
                </c:pt>
                <c:pt idx="79">
                  <c:v>-0.58158546090200003</c:v>
                </c:pt>
                <c:pt idx="80">
                  <c:v>-1.1652068851940001</c:v>
                </c:pt>
                <c:pt idx="81">
                  <c:v>-3.4323661013739999</c:v>
                </c:pt>
                <c:pt idx="82">
                  <c:v>8.3238936245000006E-2</c:v>
                </c:pt>
                <c:pt idx="83">
                  <c:v>-0.74668742702400004</c:v>
                </c:pt>
                <c:pt idx="84">
                  <c:v>0.69320169272200005</c:v>
                </c:pt>
                <c:pt idx="85">
                  <c:v>-2.6663690256249999</c:v>
                </c:pt>
                <c:pt idx="86">
                  <c:v>-5.6498805691319998</c:v>
                </c:pt>
                <c:pt idx="87">
                  <c:v>-28.184281603513</c:v>
                </c:pt>
                <c:pt idx="88">
                  <c:v>-27.315981041941001</c:v>
                </c:pt>
                <c:pt idx="89">
                  <c:v>-15.663530626974</c:v>
                </c:pt>
                <c:pt idx="90">
                  <c:v>-12.854398971503</c:v>
                </c:pt>
                <c:pt idx="91">
                  <c:v>-11.620656624873</c:v>
                </c:pt>
                <c:pt idx="92">
                  <c:v>-4.9806685493370004</c:v>
                </c:pt>
                <c:pt idx="93">
                  <c:v>-5.6885674299859996</c:v>
                </c:pt>
                <c:pt idx="94">
                  <c:v>-2.787287958077</c:v>
                </c:pt>
                <c:pt idx="95">
                  <c:v>2.022340470169</c:v>
                </c:pt>
                <c:pt idx="96">
                  <c:v>-6.0777847175490001</c:v>
                </c:pt>
                <c:pt idx="97">
                  <c:v>-1.811964933806</c:v>
                </c:pt>
                <c:pt idx="98">
                  <c:v>0.27155810250599999</c:v>
                </c:pt>
                <c:pt idx="99">
                  <c:v>28.223588889308999</c:v>
                </c:pt>
                <c:pt idx="100">
                  <c:v>25.608993262609999</c:v>
                </c:pt>
                <c:pt idx="101">
                  <c:v>8.6962252812749998</c:v>
                </c:pt>
                <c:pt idx="102">
                  <c:v>9.5989268643069998</c:v>
                </c:pt>
                <c:pt idx="103">
                  <c:v>6.3027375655059998</c:v>
                </c:pt>
                <c:pt idx="104">
                  <c:v>-0.26676298425299999</c:v>
                </c:pt>
                <c:pt idx="105">
                  <c:v>0.38901492092899997</c:v>
                </c:pt>
                <c:pt idx="106">
                  <c:v>0.53234254424299998</c:v>
                </c:pt>
                <c:pt idx="107">
                  <c:v>-1.82573260789</c:v>
                </c:pt>
                <c:pt idx="108">
                  <c:v>3.0706958599040002</c:v>
                </c:pt>
                <c:pt idx="109">
                  <c:v>3.8075113523119999</c:v>
                </c:pt>
                <c:pt idx="110">
                  <c:v>7.2671890339420004</c:v>
                </c:pt>
                <c:pt idx="111">
                  <c:v>9.4422591050389997</c:v>
                </c:pt>
                <c:pt idx="112">
                  <c:v>12.556836219992</c:v>
                </c:pt>
                <c:pt idx="113">
                  <c:v>11.973439323267</c:v>
                </c:pt>
                <c:pt idx="114">
                  <c:v>7.4488110020739997</c:v>
                </c:pt>
                <c:pt idx="115">
                  <c:v>7.3051472850110004</c:v>
                </c:pt>
                <c:pt idx="116">
                  <c:v>11.553958750672001</c:v>
                </c:pt>
                <c:pt idx="117">
                  <c:v>8.0966772416369999</c:v>
                </c:pt>
                <c:pt idx="118">
                  <c:v>3.4842987642000001</c:v>
                </c:pt>
                <c:pt idx="119">
                  <c:v>9.4673133330549994</c:v>
                </c:pt>
                <c:pt idx="120">
                  <c:v>3.427677808416</c:v>
                </c:pt>
                <c:pt idx="121">
                  <c:v>-2.0453866203179998</c:v>
                </c:pt>
                <c:pt idx="122">
                  <c:v>0.105610200993</c:v>
                </c:pt>
                <c:pt idx="123">
                  <c:v>-2.8385523235560002</c:v>
                </c:pt>
              </c:numCache>
            </c:numRef>
          </c:val>
          <c:extLst>
            <c:ext xmlns:c16="http://schemas.microsoft.com/office/drawing/2014/chart" uri="{C3380CC4-5D6E-409C-BE32-E72D297353CC}">
              <c16:uniqueId val="{00000016-1CA9-4C14-9097-4320B98D50C9}"/>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'F122'!$D$5</c:f>
              <c:strCache>
                <c:ptCount val="1"/>
                <c:pt idx="0">
                  <c:v>Variación promedio</c:v>
                </c:pt>
              </c:strCache>
            </c:strRef>
          </c:tx>
          <c:spPr>
            <a:ln w="28575" cap="rnd">
              <a:solidFill>
                <a:srgbClr val="B69630"/>
              </a:solidFill>
              <a:round/>
            </a:ln>
            <a:effectLst/>
          </c:spPr>
          <c:marker>
            <c:symbol val="none"/>
          </c:marker>
          <c:cat>
            <c:multiLvlStrRef>
              <c:f>'F122'!$A$6:$B$129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'F122'!$D$6:$D$129</c:f>
              <c:numCache>
                <c:formatCode>0.0</c:formatCode>
                <c:ptCount val="124"/>
                <c:pt idx="0">
                  <c:v>3.9266172870278302</c:v>
                </c:pt>
                <c:pt idx="1">
                  <c:v>3.6952595159506698</c:v>
                </c:pt>
                <c:pt idx="2">
                  <c:v>2.6846772551570801</c:v>
                </c:pt>
                <c:pt idx="3">
                  <c:v>3.30650285224183</c:v>
                </c:pt>
                <c:pt idx="4">
                  <c:v>2.8096732693587501</c:v>
                </c:pt>
                <c:pt idx="5">
                  <c:v>2.4367208100768298</c:v>
                </c:pt>
                <c:pt idx="6">
                  <c:v>1.874143483656</c:v>
                </c:pt>
                <c:pt idx="7">
                  <c:v>1.89660738192667</c:v>
                </c:pt>
                <c:pt idx="8">
                  <c:v>1.9973166048379201</c:v>
                </c:pt>
                <c:pt idx="9">
                  <c:v>2.43019202634675</c:v>
                </c:pt>
                <c:pt idx="10">
                  <c:v>2.7817478817526702</c:v>
                </c:pt>
                <c:pt idx="11">
                  <c:v>3.0868933571583299</c:v>
                </c:pt>
                <c:pt idx="12">
                  <c:v>3.4912569554686699</c:v>
                </c:pt>
                <c:pt idx="13">
                  <c:v>3.5558164485515</c:v>
                </c:pt>
                <c:pt idx="14">
                  <c:v>4.9156085607278301</c:v>
                </c:pt>
                <c:pt idx="15">
                  <c:v>4.82369382186483</c:v>
                </c:pt>
                <c:pt idx="16">
                  <c:v>5.8574827143286701</c:v>
                </c:pt>
                <c:pt idx="17">
                  <c:v>6.8864990888150004</c:v>
                </c:pt>
                <c:pt idx="18">
                  <c:v>7.3505481130219197</c:v>
                </c:pt>
                <c:pt idx="19">
                  <c:v>7.3085390758102502</c:v>
                </c:pt>
                <c:pt idx="20">
                  <c:v>7.7758104587827503</c:v>
                </c:pt>
                <c:pt idx="21">
                  <c:v>7.6395851446336698</c:v>
                </c:pt>
                <c:pt idx="22">
                  <c:v>7.8326641960601702</c:v>
                </c:pt>
                <c:pt idx="23">
                  <c:v>8.3117506284871698</c:v>
                </c:pt>
                <c:pt idx="24">
                  <c:v>8.6982923841874999</c:v>
                </c:pt>
                <c:pt idx="25">
                  <c:v>8.9756921605527502</c:v>
                </c:pt>
                <c:pt idx="26">
                  <c:v>8.1422770443372503</c:v>
                </c:pt>
                <c:pt idx="27">
                  <c:v>7.7563829182115001</c:v>
                </c:pt>
                <c:pt idx="28">
                  <c:v>6.7334775511764997</c:v>
                </c:pt>
                <c:pt idx="29">
                  <c:v>6.0729843378376698</c:v>
                </c:pt>
                <c:pt idx="30">
                  <c:v>6.2351471677710002</c:v>
                </c:pt>
                <c:pt idx="31">
                  <c:v>6.5571801895732502</c:v>
                </c:pt>
                <c:pt idx="32">
                  <c:v>7.0647150941465</c:v>
                </c:pt>
                <c:pt idx="33">
                  <c:v>6.6638032222645798</c:v>
                </c:pt>
                <c:pt idx="34">
                  <c:v>6.2952815485382496</c:v>
                </c:pt>
                <c:pt idx="35">
                  <c:v>5.73359830896558</c:v>
                </c:pt>
                <c:pt idx="36">
                  <c:v>5.1092856867893301</c:v>
                </c:pt>
                <c:pt idx="37">
                  <c:v>5.0480959276711701</c:v>
                </c:pt>
                <c:pt idx="38">
                  <c:v>5.1411624309184196</c:v>
                </c:pt>
                <c:pt idx="39">
                  <c:v>5.51525025774633</c:v>
                </c:pt>
                <c:pt idx="40">
                  <c:v>5.6363385604395004</c:v>
                </c:pt>
                <c:pt idx="41">
                  <c:v>5.4410739394586702</c:v>
                </c:pt>
                <c:pt idx="42">
                  <c:v>4.1790878820792496</c:v>
                </c:pt>
                <c:pt idx="43">
                  <c:v>3.2984110396076698</c:v>
                </c:pt>
                <c:pt idx="44">
                  <c:v>1.3933450125490801</c:v>
                </c:pt>
                <c:pt idx="45">
                  <c:v>1.01678126410642</c:v>
                </c:pt>
                <c:pt idx="46">
                  <c:v>0.89843271189774998</c:v>
                </c:pt>
                <c:pt idx="47">
                  <c:v>0.39878293467308301</c:v>
                </c:pt>
                <c:pt idx="48">
                  <c:v>7.8019500796583305E-2</c:v>
                </c:pt>
                <c:pt idx="49">
                  <c:v>-0.38643092150633301</c:v>
                </c:pt>
                <c:pt idx="50">
                  <c:v>-5.7750922643916597E-2</c:v>
                </c:pt>
                <c:pt idx="51">
                  <c:v>-1.0274553899485801</c:v>
                </c:pt>
                <c:pt idx="52">
                  <c:v>-1.1201799985759999</c:v>
                </c:pt>
                <c:pt idx="53">
                  <c:v>-0.99918718129216699</c:v>
                </c:pt>
                <c:pt idx="54">
                  <c:v>-0.33426677107675001</c:v>
                </c:pt>
                <c:pt idx="55">
                  <c:v>9.0558919510833405E-2</c:v>
                </c:pt>
                <c:pt idx="56">
                  <c:v>0.97592118479574996</c:v>
                </c:pt>
                <c:pt idx="57">
                  <c:v>1.3184592860115001</c:v>
                </c:pt>
                <c:pt idx="58">
                  <c:v>1.2641574847515</c:v>
                </c:pt>
                <c:pt idx="59">
                  <c:v>1.7955541991923301</c:v>
                </c:pt>
                <c:pt idx="60">
                  <c:v>2.231160540391</c:v>
                </c:pt>
                <c:pt idx="61">
                  <c:v>2.2960769979203302</c:v>
                </c:pt>
                <c:pt idx="62">
                  <c:v>1.44146923204275</c:v>
                </c:pt>
                <c:pt idx="63">
                  <c:v>2.2940541608657501</c:v>
                </c:pt>
                <c:pt idx="64">
                  <c:v>2.22315051525083</c:v>
                </c:pt>
                <c:pt idx="65">
                  <c:v>1.7153498984560001</c:v>
                </c:pt>
                <c:pt idx="66">
                  <c:v>1.7559684209885</c:v>
                </c:pt>
                <c:pt idx="67">
                  <c:v>1.69469047282925</c:v>
                </c:pt>
                <c:pt idx="68">
                  <c:v>1.1991190339675</c:v>
                </c:pt>
                <c:pt idx="69">
                  <c:v>1.43847494256617</c:v>
                </c:pt>
                <c:pt idx="70">
                  <c:v>1.22831519427625</c:v>
                </c:pt>
                <c:pt idx="71">
                  <c:v>0.424683907882833</c:v>
                </c:pt>
                <c:pt idx="72">
                  <c:v>-3.9698280436333201E-2</c:v>
                </c:pt>
                <c:pt idx="73">
                  <c:v>1.52692774566667E-2</c:v>
                </c:pt>
                <c:pt idx="74">
                  <c:v>0.59609462231358301</c:v>
                </c:pt>
                <c:pt idx="75">
                  <c:v>0.32402431576000001</c:v>
                </c:pt>
                <c:pt idx="76">
                  <c:v>0.32043372958174998</c:v>
                </c:pt>
                <c:pt idx="77">
                  <c:v>0.48729133889091703</c:v>
                </c:pt>
                <c:pt idx="78">
                  <c:v>0.299493341357917</c:v>
                </c:pt>
                <c:pt idx="79">
                  <c:v>6.4913835514416707E-2</c:v>
                </c:pt>
                <c:pt idx="80">
                  <c:v>0.202131869857167</c:v>
                </c:pt>
                <c:pt idx="81">
                  <c:v>-0.41988774874208301</c:v>
                </c:pt>
                <c:pt idx="82">
                  <c:v>-0.24048162292475</c:v>
                </c:pt>
                <c:pt idx="83">
                  <c:v>0.12414811939174999</c:v>
                </c:pt>
                <c:pt idx="84">
                  <c:v>0.27915175866274999</c:v>
                </c:pt>
                <c:pt idx="85">
                  <c:v>-0.1061142111055</c:v>
                </c:pt>
                <c:pt idx="86">
                  <c:v>-0.91588682962933299</c:v>
                </c:pt>
                <c:pt idx="87">
                  <c:v>-3.43336504411067</c:v>
                </c:pt>
                <c:pt idx="88">
                  <c:v>-5.75344418180517</c:v>
                </c:pt>
                <c:pt idx="89">
                  <c:v>-7.0171726924905</c:v>
                </c:pt>
                <c:pt idx="90">
                  <c:v>-8.1236539236845804</c:v>
                </c:pt>
                <c:pt idx="91">
                  <c:v>-9.0435765206821692</c:v>
                </c:pt>
                <c:pt idx="92">
                  <c:v>-9.3615316593607503</c:v>
                </c:pt>
                <c:pt idx="93">
                  <c:v>-9.5495484367450807</c:v>
                </c:pt>
                <c:pt idx="94">
                  <c:v>-9.7887590112719192</c:v>
                </c:pt>
                <c:pt idx="95">
                  <c:v>-9.5580066865058306</c:v>
                </c:pt>
                <c:pt idx="96">
                  <c:v>-10.122255554028399</c:v>
                </c:pt>
                <c:pt idx="97">
                  <c:v>-10.051055213043499</c:v>
                </c:pt>
                <c:pt idx="98">
                  <c:v>-9.5576019904070009</c:v>
                </c:pt>
                <c:pt idx="99">
                  <c:v>-4.8569461160051697</c:v>
                </c:pt>
                <c:pt idx="100">
                  <c:v>-0.44653159062591702</c:v>
                </c:pt>
                <c:pt idx="101">
                  <c:v>1.58344806839483</c:v>
                </c:pt>
                <c:pt idx="102">
                  <c:v>3.4545585547123299</c:v>
                </c:pt>
                <c:pt idx="103">
                  <c:v>4.94817473724392</c:v>
                </c:pt>
                <c:pt idx="104">
                  <c:v>5.3410002010009201</c:v>
                </c:pt>
                <c:pt idx="105">
                  <c:v>5.8474653969104997</c:v>
                </c:pt>
                <c:pt idx="106">
                  <c:v>6.1241012721038297</c:v>
                </c:pt>
                <c:pt idx="107">
                  <c:v>5.8034285155989203</c:v>
                </c:pt>
                <c:pt idx="108">
                  <c:v>6.5658018970533298</c:v>
                </c:pt>
                <c:pt idx="109">
                  <c:v>7.0340915875631698</c:v>
                </c:pt>
                <c:pt idx="110">
                  <c:v>7.6170608318494999</c:v>
                </c:pt>
                <c:pt idx="111">
                  <c:v>6.0519500164936701</c:v>
                </c:pt>
                <c:pt idx="112">
                  <c:v>4.9642702629421702</c:v>
                </c:pt>
                <c:pt idx="113">
                  <c:v>5.2373714331081702</c:v>
                </c:pt>
                <c:pt idx="114">
                  <c:v>5.0581951112554204</c:v>
                </c:pt>
                <c:pt idx="115">
                  <c:v>5.1417292545475002</c:v>
                </c:pt>
                <c:pt idx="116">
                  <c:v>6.1267893991245801</c:v>
                </c:pt>
                <c:pt idx="117">
                  <c:v>6.7690945925169199</c:v>
                </c:pt>
                <c:pt idx="118">
                  <c:v>7.0150909441799998</c:v>
                </c:pt>
                <c:pt idx="119">
                  <c:v>7.95617810592542</c:v>
                </c:pt>
                <c:pt idx="120">
                  <c:v>7.9859266016347501</c:v>
                </c:pt>
                <c:pt idx="121">
                  <c:v>7.4981851039155796</c:v>
                </c:pt>
                <c:pt idx="122">
                  <c:v>6.9013868678365</c:v>
                </c:pt>
                <c:pt idx="123">
                  <c:v>5.8779859154535803</c:v>
                </c:pt>
              </c:numCache>
            </c:numRef>
          </c:val>
          <c:smooth val="0"/>
          <c:extLst>
            <c:ext xmlns:c16="http://schemas.microsoft.com/office/drawing/2014/chart" uri="{C3380CC4-5D6E-409C-BE32-E72D297353CC}">
              <c16:uniqueId val="{00000017-1CA9-4C14-9097-4320B98D50C9}"/>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78C-472E-8B46-3C54352EEBBF}"/>
              </c:ext>
            </c:extLst>
          </c:dPt>
          <c:dPt>
            <c:idx val="1"/>
            <c:invertIfNegative val="0"/>
            <c:bubble3D val="0"/>
            <c:spPr>
              <a:solidFill>
                <a:srgbClr val="7C878E"/>
              </a:solidFill>
              <a:ln>
                <a:noFill/>
              </a:ln>
              <a:effectLst/>
            </c:spPr>
            <c:extLst>
              <c:ext xmlns:c16="http://schemas.microsoft.com/office/drawing/2014/chart" uri="{C3380CC4-5D6E-409C-BE32-E72D297353CC}">
                <c16:uniqueId val="{00000003-678C-472E-8B46-3C54352EEBBF}"/>
              </c:ext>
            </c:extLst>
          </c:dPt>
          <c:dPt>
            <c:idx val="2"/>
            <c:invertIfNegative val="0"/>
            <c:bubble3D val="0"/>
            <c:spPr>
              <a:solidFill>
                <a:srgbClr val="7C878E"/>
              </a:solidFill>
              <a:ln>
                <a:noFill/>
              </a:ln>
              <a:effectLst/>
            </c:spPr>
            <c:extLst>
              <c:ext xmlns:c16="http://schemas.microsoft.com/office/drawing/2014/chart" uri="{C3380CC4-5D6E-409C-BE32-E72D297353CC}">
                <c16:uniqueId val="{00000005-678C-472E-8B46-3C54352EEBBF}"/>
              </c:ext>
            </c:extLst>
          </c:dPt>
          <c:dPt>
            <c:idx val="3"/>
            <c:invertIfNegative val="0"/>
            <c:bubble3D val="0"/>
            <c:spPr>
              <a:solidFill>
                <a:srgbClr val="7C878E"/>
              </a:solidFill>
              <a:ln>
                <a:noFill/>
              </a:ln>
              <a:effectLst/>
            </c:spPr>
            <c:extLst>
              <c:ext xmlns:c16="http://schemas.microsoft.com/office/drawing/2014/chart" uri="{C3380CC4-5D6E-409C-BE32-E72D297353CC}">
                <c16:uniqueId val="{00000007-678C-472E-8B46-3C54352EEBBF}"/>
              </c:ext>
            </c:extLst>
          </c:dPt>
          <c:dPt>
            <c:idx val="4"/>
            <c:invertIfNegative val="0"/>
            <c:bubble3D val="0"/>
            <c:spPr>
              <a:solidFill>
                <a:srgbClr val="7C878E"/>
              </a:solidFill>
              <a:ln>
                <a:noFill/>
              </a:ln>
              <a:effectLst/>
            </c:spPr>
            <c:extLst>
              <c:ext xmlns:c16="http://schemas.microsoft.com/office/drawing/2014/chart" uri="{C3380CC4-5D6E-409C-BE32-E72D297353CC}">
                <c16:uniqueId val="{00000009-678C-472E-8B46-3C54352EEBBF}"/>
              </c:ext>
            </c:extLst>
          </c:dPt>
          <c:dPt>
            <c:idx val="5"/>
            <c:invertIfNegative val="0"/>
            <c:bubble3D val="0"/>
            <c:spPr>
              <a:solidFill>
                <a:srgbClr val="7C878E"/>
              </a:solidFill>
              <a:ln>
                <a:noFill/>
              </a:ln>
              <a:effectLst/>
            </c:spPr>
            <c:extLst>
              <c:ext xmlns:c16="http://schemas.microsoft.com/office/drawing/2014/chart" uri="{C3380CC4-5D6E-409C-BE32-E72D297353CC}">
                <c16:uniqueId val="{0000000B-678C-472E-8B46-3C54352EEBBF}"/>
              </c:ext>
            </c:extLst>
          </c:dPt>
          <c:dPt>
            <c:idx val="6"/>
            <c:invertIfNegative val="0"/>
            <c:bubble3D val="0"/>
            <c:spPr>
              <a:solidFill>
                <a:srgbClr val="FBBB27"/>
              </a:solidFill>
              <a:ln>
                <a:noFill/>
              </a:ln>
              <a:effectLst/>
            </c:spPr>
            <c:extLst>
              <c:ext xmlns:c16="http://schemas.microsoft.com/office/drawing/2014/chart" uri="{C3380CC4-5D6E-409C-BE32-E72D297353CC}">
                <c16:uniqueId val="{0000000D-678C-472E-8B46-3C54352EEBBF}"/>
              </c:ext>
            </c:extLst>
          </c:dPt>
          <c:dPt>
            <c:idx val="7"/>
            <c:invertIfNegative val="0"/>
            <c:bubble3D val="0"/>
            <c:spPr>
              <a:solidFill>
                <a:srgbClr val="7C878E"/>
              </a:solidFill>
              <a:ln>
                <a:noFill/>
              </a:ln>
              <a:effectLst/>
            </c:spPr>
            <c:extLst>
              <c:ext xmlns:c16="http://schemas.microsoft.com/office/drawing/2014/chart" uri="{C3380CC4-5D6E-409C-BE32-E72D297353CC}">
                <c16:uniqueId val="{0000000F-678C-472E-8B46-3C54352EEBBF}"/>
              </c:ext>
            </c:extLst>
          </c:dPt>
          <c:dPt>
            <c:idx val="8"/>
            <c:invertIfNegative val="0"/>
            <c:bubble3D val="0"/>
            <c:spPr>
              <a:solidFill>
                <a:srgbClr val="7C878E"/>
              </a:solidFill>
              <a:ln>
                <a:noFill/>
              </a:ln>
              <a:effectLst/>
            </c:spPr>
            <c:extLst>
              <c:ext xmlns:c16="http://schemas.microsoft.com/office/drawing/2014/chart" uri="{C3380CC4-5D6E-409C-BE32-E72D297353CC}">
                <c16:uniqueId val="{00000011-678C-472E-8B46-3C54352EEBBF}"/>
              </c:ext>
            </c:extLst>
          </c:dPt>
          <c:dPt>
            <c:idx val="9"/>
            <c:invertIfNegative val="0"/>
            <c:bubble3D val="0"/>
            <c:spPr>
              <a:solidFill>
                <a:srgbClr val="7C878E"/>
              </a:solidFill>
              <a:ln>
                <a:noFill/>
              </a:ln>
              <a:effectLst/>
            </c:spPr>
            <c:extLst>
              <c:ext xmlns:c16="http://schemas.microsoft.com/office/drawing/2014/chart" uri="{C3380CC4-5D6E-409C-BE32-E72D297353CC}">
                <c16:uniqueId val="{00000013-678C-472E-8B46-3C54352EEBB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78C-472E-8B46-3C54352EEBB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78C-472E-8B46-3C54352EEBB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78C-472E-8B46-3C54352EEBB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78C-472E-8B46-3C54352EEBB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78C-472E-8B46-3C54352EEBBF}"/>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78C-472E-8B46-3C54352EEBB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78C-472E-8B46-3C54352EEBBF}"/>
              </c:ext>
            </c:extLst>
          </c:dPt>
          <c:dPt>
            <c:idx val="17"/>
            <c:invertIfNegative val="0"/>
            <c:bubble3D val="0"/>
            <c:spPr>
              <a:solidFill>
                <a:srgbClr val="95682B"/>
              </a:solidFill>
              <a:ln>
                <a:noFill/>
              </a:ln>
              <a:effectLst/>
            </c:spPr>
            <c:extLst>
              <c:ext xmlns:c16="http://schemas.microsoft.com/office/drawing/2014/chart" uri="{C3380CC4-5D6E-409C-BE32-E72D297353CC}">
                <c16:uniqueId val="{00000023-678C-472E-8B46-3C54352EEBB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'F123'!$A$6:$A$38</c:f>
              <c:strCache>
                <c:ptCount val="33"/>
                <c:pt idx="0">
                  <c:v>Morelos</c:v>
                </c:pt>
                <c:pt idx="1">
                  <c:v>Tamaulipas</c:v>
                </c:pt>
                <c:pt idx="2">
                  <c:v>Sinaloa</c:v>
                </c:pt>
                <c:pt idx="3">
                  <c:v>Tlaxcala</c:v>
                </c:pt>
                <c:pt idx="4">
                  <c:v>Colima</c:v>
                </c:pt>
                <c:pt idx="5">
                  <c:v>Nayarit</c:v>
                </c:pt>
                <c:pt idx="6">
                  <c:v>Jalisco</c:v>
                </c:pt>
                <c:pt idx="7">
                  <c:v>Nuevo León</c:v>
                </c:pt>
                <c:pt idx="8">
                  <c:v>Querétaro</c:v>
                </c:pt>
                <c:pt idx="9">
                  <c:v>Durango</c:v>
                </c:pt>
                <c:pt idx="10">
                  <c:v>Veracruz</c:v>
                </c:pt>
                <c:pt idx="11">
                  <c:v>Michoacán</c:v>
                </c:pt>
                <c:pt idx="12">
                  <c:v>Hidalgo</c:v>
                </c:pt>
                <c:pt idx="13">
                  <c:v>Ciudad de México</c:v>
                </c:pt>
                <c:pt idx="14">
                  <c:v>Coahuila</c:v>
                </c:pt>
                <c:pt idx="15">
                  <c:v>Guerrero</c:v>
                </c:pt>
                <c:pt idx="16">
                  <c:v>Chiapas</c:v>
                </c:pt>
                <c:pt idx="17">
                  <c:v>Nacional</c:v>
                </c:pt>
                <c:pt idx="18">
                  <c:v>Chihuahua</c:v>
                </c:pt>
                <c:pt idx="19">
                  <c:v>Campeche</c:v>
                </c:pt>
                <c:pt idx="20">
                  <c:v>Sonora</c:v>
                </c:pt>
                <c:pt idx="21">
                  <c:v>Estado de México</c:v>
                </c:pt>
                <c:pt idx="22">
                  <c:v>Aguascalientes</c:v>
                </c:pt>
                <c:pt idx="23">
                  <c:v>Puebla</c:v>
                </c:pt>
                <c:pt idx="24">
                  <c:v>Yucatán</c:v>
                </c:pt>
                <c:pt idx="25">
                  <c:v>Baja California</c:v>
                </c:pt>
                <c:pt idx="26">
                  <c:v>Tabasco</c:v>
                </c:pt>
                <c:pt idx="27">
                  <c:v>San Luis Potosí</c:v>
                </c:pt>
                <c:pt idx="28">
                  <c:v>Guanajuato</c:v>
                </c:pt>
                <c:pt idx="29">
                  <c:v>Baja California Sur</c:v>
                </c:pt>
                <c:pt idx="30">
                  <c:v>Zacatecas</c:v>
                </c:pt>
                <c:pt idx="31">
                  <c:v>Oaxaca</c:v>
                </c:pt>
                <c:pt idx="32">
                  <c:v>Quintana Roo</c:v>
                </c:pt>
              </c:strCache>
            </c:strRef>
          </c:cat>
          <c:val>
            <c:numRef>
              <c:f>'F123'!$B$6:$B$38</c:f>
              <c:numCache>
                <c:formatCode>0.0</c:formatCode>
                <c:ptCount val="33"/>
                <c:pt idx="0">
                  <c:v>-20.905022488379</c:v>
                </c:pt>
                <c:pt idx="1">
                  <c:v>-6.6633980734730001</c:v>
                </c:pt>
                <c:pt idx="2">
                  <c:v>-6.6466458220889999</c:v>
                </c:pt>
                <c:pt idx="3">
                  <c:v>-6.5776965120000002</c:v>
                </c:pt>
                <c:pt idx="4">
                  <c:v>-6.497975158239</c:v>
                </c:pt>
                <c:pt idx="5">
                  <c:v>-4.7357712780270003</c:v>
                </c:pt>
                <c:pt idx="6">
                  <c:v>-2.8385523235560002</c:v>
                </c:pt>
                <c:pt idx="7">
                  <c:v>-2.7098549460150001</c:v>
                </c:pt>
                <c:pt idx="8">
                  <c:v>-2.4418372904819998</c:v>
                </c:pt>
                <c:pt idx="9">
                  <c:v>-2.417715487403</c:v>
                </c:pt>
                <c:pt idx="10">
                  <c:v>-1.981896440304</c:v>
                </c:pt>
                <c:pt idx="11">
                  <c:v>-1.871654028547</c:v>
                </c:pt>
                <c:pt idx="12">
                  <c:v>-0.48440960349500001</c:v>
                </c:pt>
                <c:pt idx="13">
                  <c:v>-4.1606750573999998E-2</c:v>
                </c:pt>
                <c:pt idx="14">
                  <c:v>-2.4778951189999999E-2</c:v>
                </c:pt>
                <c:pt idx="15">
                  <c:v>0.218103930329</c:v>
                </c:pt>
                <c:pt idx="16">
                  <c:v>0.33853148068900002</c:v>
                </c:pt>
                <c:pt idx="17">
                  <c:v>0.71099688026100005</c:v>
                </c:pt>
                <c:pt idx="18">
                  <c:v>0.88461319699200003</c:v>
                </c:pt>
                <c:pt idx="19">
                  <c:v>0.89589727438300004</c:v>
                </c:pt>
                <c:pt idx="20">
                  <c:v>1.016779926678</c:v>
                </c:pt>
                <c:pt idx="21">
                  <c:v>2.5182435377629999</c:v>
                </c:pt>
                <c:pt idx="22">
                  <c:v>2.7151149686520002</c:v>
                </c:pt>
                <c:pt idx="23">
                  <c:v>3.0245424100689999</c:v>
                </c:pt>
                <c:pt idx="24">
                  <c:v>4.0250967837209997</c:v>
                </c:pt>
                <c:pt idx="25">
                  <c:v>4.1589912802119997</c:v>
                </c:pt>
                <c:pt idx="26">
                  <c:v>5.4903822998520004</c:v>
                </c:pt>
                <c:pt idx="27">
                  <c:v>6.5984414534380003</c:v>
                </c:pt>
                <c:pt idx="28">
                  <c:v>7.3063360873410002</c:v>
                </c:pt>
                <c:pt idx="29">
                  <c:v>9.1191765996169991</c:v>
                </c:pt>
                <c:pt idx="30">
                  <c:v>9.705635022449</c:v>
                </c:pt>
                <c:pt idx="31">
                  <c:v>11.460240570307</c:v>
                </c:pt>
                <c:pt idx="32">
                  <c:v>46.946215455671997</c:v>
                </c:pt>
              </c:numCache>
            </c:numRef>
          </c:val>
          <c:extLst>
            <c:ext xmlns:c16="http://schemas.microsoft.com/office/drawing/2014/chart" uri="{C3380CC4-5D6E-409C-BE32-E72D297353CC}">
              <c16:uniqueId val="{00000024-678C-472E-8B46-3C54352EEBB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'F124'!$C$5</c:f>
              <c:strCache>
                <c:ptCount val="1"/>
                <c:pt idx="0">
                  <c:v>Serie desestacionalizada</c:v>
                </c:pt>
              </c:strCache>
            </c:strRef>
          </c:tx>
          <c:spPr>
            <a:solidFill>
              <a:srgbClr val="C9D0D6"/>
            </a:solidFill>
            <a:ln>
              <a:noFill/>
            </a:ln>
            <a:effectLst/>
          </c:spPr>
          <c:invertIfNegative val="0"/>
          <c:dPt>
            <c:idx val="3"/>
            <c:invertIfNegative val="0"/>
            <c:bubble3D val="0"/>
            <c:spPr>
              <a:solidFill>
                <a:srgbClr val="7C878E"/>
              </a:solidFill>
              <a:ln>
                <a:noFill/>
              </a:ln>
              <a:effectLst/>
            </c:spPr>
            <c:extLst>
              <c:ext xmlns:c16="http://schemas.microsoft.com/office/drawing/2014/chart" uri="{C3380CC4-5D6E-409C-BE32-E72D297353CC}">
                <c16:uniqueId val="{00000001-C20F-471C-B946-77BBA41201DF}"/>
              </c:ext>
            </c:extLst>
          </c:dPt>
          <c:dPt>
            <c:idx val="15"/>
            <c:invertIfNegative val="0"/>
            <c:bubble3D val="0"/>
            <c:spPr>
              <a:solidFill>
                <a:srgbClr val="7C878E"/>
              </a:solidFill>
              <a:ln>
                <a:noFill/>
              </a:ln>
              <a:effectLst/>
            </c:spPr>
            <c:extLst>
              <c:ext xmlns:c16="http://schemas.microsoft.com/office/drawing/2014/chart" uri="{C3380CC4-5D6E-409C-BE32-E72D297353CC}">
                <c16:uniqueId val="{00000003-C20F-471C-B946-77BBA41201DF}"/>
              </c:ext>
            </c:extLst>
          </c:dPt>
          <c:dPt>
            <c:idx val="27"/>
            <c:invertIfNegative val="0"/>
            <c:bubble3D val="0"/>
            <c:spPr>
              <a:solidFill>
                <a:srgbClr val="7C878E"/>
              </a:solidFill>
              <a:ln>
                <a:noFill/>
              </a:ln>
              <a:effectLst/>
            </c:spPr>
            <c:extLst>
              <c:ext xmlns:c16="http://schemas.microsoft.com/office/drawing/2014/chart" uri="{C3380CC4-5D6E-409C-BE32-E72D297353CC}">
                <c16:uniqueId val="{00000005-C20F-471C-B946-77BBA41201DF}"/>
              </c:ext>
            </c:extLst>
          </c:dPt>
          <c:dPt>
            <c:idx val="39"/>
            <c:invertIfNegative val="0"/>
            <c:bubble3D val="0"/>
            <c:spPr>
              <a:solidFill>
                <a:srgbClr val="7C878E"/>
              </a:solidFill>
              <a:ln>
                <a:noFill/>
              </a:ln>
              <a:effectLst/>
            </c:spPr>
            <c:extLst>
              <c:ext xmlns:c16="http://schemas.microsoft.com/office/drawing/2014/chart" uri="{C3380CC4-5D6E-409C-BE32-E72D297353CC}">
                <c16:uniqueId val="{00000007-C20F-471C-B946-77BBA41201DF}"/>
              </c:ext>
            </c:extLst>
          </c:dPt>
          <c:dPt>
            <c:idx val="51"/>
            <c:invertIfNegative val="0"/>
            <c:bubble3D val="0"/>
            <c:spPr>
              <a:solidFill>
                <a:srgbClr val="7C878E"/>
              </a:solidFill>
              <a:ln>
                <a:noFill/>
              </a:ln>
              <a:effectLst/>
            </c:spPr>
            <c:extLst>
              <c:ext xmlns:c16="http://schemas.microsoft.com/office/drawing/2014/chart" uri="{C3380CC4-5D6E-409C-BE32-E72D297353CC}">
                <c16:uniqueId val="{00000009-C20F-471C-B946-77BBA41201DF}"/>
              </c:ext>
            </c:extLst>
          </c:dPt>
          <c:dPt>
            <c:idx val="63"/>
            <c:invertIfNegative val="0"/>
            <c:bubble3D val="0"/>
            <c:spPr>
              <a:solidFill>
                <a:srgbClr val="7C878E"/>
              </a:solidFill>
              <a:ln>
                <a:noFill/>
              </a:ln>
              <a:effectLst/>
            </c:spPr>
            <c:extLst>
              <c:ext xmlns:c16="http://schemas.microsoft.com/office/drawing/2014/chart" uri="{C3380CC4-5D6E-409C-BE32-E72D297353CC}">
                <c16:uniqueId val="{0000000B-C20F-471C-B946-77BBA41201DF}"/>
              </c:ext>
            </c:extLst>
          </c:dPt>
          <c:dPt>
            <c:idx val="75"/>
            <c:invertIfNegative val="0"/>
            <c:bubble3D val="0"/>
            <c:spPr>
              <a:solidFill>
                <a:srgbClr val="7C878E"/>
              </a:solidFill>
              <a:ln>
                <a:noFill/>
              </a:ln>
              <a:effectLst/>
            </c:spPr>
            <c:extLst>
              <c:ext xmlns:c16="http://schemas.microsoft.com/office/drawing/2014/chart" uri="{C3380CC4-5D6E-409C-BE32-E72D297353CC}">
                <c16:uniqueId val="{0000000D-C20F-471C-B946-77BBA41201DF}"/>
              </c:ext>
            </c:extLst>
          </c:dPt>
          <c:dPt>
            <c:idx val="87"/>
            <c:invertIfNegative val="0"/>
            <c:bubble3D val="0"/>
            <c:spPr>
              <a:solidFill>
                <a:srgbClr val="7C878E"/>
              </a:solidFill>
              <a:ln>
                <a:noFill/>
              </a:ln>
              <a:effectLst/>
            </c:spPr>
            <c:extLst>
              <c:ext xmlns:c16="http://schemas.microsoft.com/office/drawing/2014/chart" uri="{C3380CC4-5D6E-409C-BE32-E72D297353CC}">
                <c16:uniqueId val="{0000000F-C20F-471C-B946-77BBA41201DF}"/>
              </c:ext>
            </c:extLst>
          </c:dPt>
          <c:dPt>
            <c:idx val="99"/>
            <c:invertIfNegative val="0"/>
            <c:bubble3D val="0"/>
            <c:spPr>
              <a:solidFill>
                <a:srgbClr val="7C878E"/>
              </a:solidFill>
              <a:ln>
                <a:noFill/>
              </a:ln>
              <a:effectLst/>
            </c:spPr>
            <c:extLst>
              <c:ext xmlns:c16="http://schemas.microsoft.com/office/drawing/2014/chart" uri="{C3380CC4-5D6E-409C-BE32-E72D297353CC}">
                <c16:uniqueId val="{00000011-C20F-471C-B946-77BBA41201DF}"/>
              </c:ext>
            </c:extLst>
          </c:dPt>
          <c:dPt>
            <c:idx val="111"/>
            <c:invertIfNegative val="0"/>
            <c:bubble3D val="0"/>
            <c:spPr>
              <a:solidFill>
                <a:srgbClr val="7C878E"/>
              </a:solidFill>
              <a:ln>
                <a:noFill/>
              </a:ln>
              <a:effectLst/>
            </c:spPr>
            <c:extLst>
              <c:ext xmlns:c16="http://schemas.microsoft.com/office/drawing/2014/chart" uri="{C3380CC4-5D6E-409C-BE32-E72D297353CC}">
                <c16:uniqueId val="{00000013-C20F-471C-B946-77BBA41201DF}"/>
              </c:ext>
            </c:extLst>
          </c:dPt>
          <c:dPt>
            <c:idx val="123"/>
            <c:invertIfNegative val="0"/>
            <c:bubble3D val="0"/>
            <c:spPr>
              <a:solidFill>
                <a:srgbClr val="FBBB27"/>
              </a:solidFill>
              <a:ln>
                <a:noFill/>
              </a:ln>
              <a:effectLst/>
            </c:spPr>
            <c:extLst>
              <c:ext xmlns:c16="http://schemas.microsoft.com/office/drawing/2014/chart" uri="{C3380CC4-5D6E-409C-BE32-E72D297353CC}">
                <c16:uniqueId val="{00000015-C20F-471C-B946-77BBA41201DF}"/>
              </c:ext>
            </c:extLst>
          </c:dPt>
          <c:cat>
            <c:multiLvlStrRef>
              <c:f>'F124'!$A$6:$B$129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'F124'!$C$6:$C$129</c:f>
              <c:numCache>
                <c:formatCode>0.0</c:formatCode>
                <c:ptCount val="124"/>
                <c:pt idx="0">
                  <c:v>94.881552918409994</c:v>
                </c:pt>
                <c:pt idx="1">
                  <c:v>99.308896850788003</c:v>
                </c:pt>
                <c:pt idx="2">
                  <c:v>97.353253904615002</c:v>
                </c:pt>
                <c:pt idx="3">
                  <c:v>98.084659510565999</c:v>
                </c:pt>
                <c:pt idx="4">
                  <c:v>97.048088291312993</c:v>
                </c:pt>
                <c:pt idx="5">
                  <c:v>98.276176702642005</c:v>
                </c:pt>
                <c:pt idx="6">
                  <c:v>100.101203366184</c:v>
                </c:pt>
                <c:pt idx="7">
                  <c:v>102.683698187722</c:v>
                </c:pt>
                <c:pt idx="8">
                  <c:v>101.075384105192</c:v>
                </c:pt>
                <c:pt idx="9">
                  <c:v>104.955716583607</c:v>
                </c:pt>
                <c:pt idx="10">
                  <c:v>102.358479125491</c:v>
                </c:pt>
                <c:pt idx="11">
                  <c:v>102.47298679538901</c:v>
                </c:pt>
                <c:pt idx="12">
                  <c:v>100.419645075693</c:v>
                </c:pt>
                <c:pt idx="13">
                  <c:v>102.84404355864901</c:v>
                </c:pt>
                <c:pt idx="14">
                  <c:v>106.59652957607</c:v>
                </c:pt>
                <c:pt idx="15">
                  <c:v>108.254464135118</c:v>
                </c:pt>
                <c:pt idx="16">
                  <c:v>110.634328578539</c:v>
                </c:pt>
                <c:pt idx="17">
                  <c:v>110.217537048431</c:v>
                </c:pt>
                <c:pt idx="18">
                  <c:v>107.694703544286</c:v>
                </c:pt>
                <c:pt idx="19">
                  <c:v>107.889771319698</c:v>
                </c:pt>
                <c:pt idx="20">
                  <c:v>108.22088579462699</c:v>
                </c:pt>
                <c:pt idx="21">
                  <c:v>111.942461668794</c:v>
                </c:pt>
                <c:pt idx="22">
                  <c:v>111.959329913788</c:v>
                </c:pt>
                <c:pt idx="23">
                  <c:v>111.462363239062</c:v>
                </c:pt>
                <c:pt idx="24">
                  <c:v>111.81717554375901</c:v>
                </c:pt>
                <c:pt idx="25">
                  <c:v>109.778293338018</c:v>
                </c:pt>
                <c:pt idx="26">
                  <c:v>109.847560601211</c:v>
                </c:pt>
                <c:pt idx="27">
                  <c:v>110.350939025564</c:v>
                </c:pt>
                <c:pt idx="28">
                  <c:v>112.480149227222</c:v>
                </c:pt>
                <c:pt idx="29">
                  <c:v>112.98472674656701</c:v>
                </c:pt>
                <c:pt idx="30">
                  <c:v>117.65211382050499</c:v>
                </c:pt>
                <c:pt idx="31">
                  <c:v>117.73928789868199</c:v>
                </c:pt>
                <c:pt idx="32">
                  <c:v>123.39515878619299</c:v>
                </c:pt>
                <c:pt idx="33">
                  <c:v>115.20472796820999</c:v>
                </c:pt>
                <c:pt idx="34">
                  <c:v>115.607666735077</c:v>
                </c:pt>
                <c:pt idx="35">
                  <c:v>116.45882445709501</c:v>
                </c:pt>
                <c:pt idx="36">
                  <c:v>115.907725044872</c:v>
                </c:pt>
                <c:pt idx="37">
                  <c:v>116.136450198464</c:v>
                </c:pt>
                <c:pt idx="38">
                  <c:v>113.58893047308401</c:v>
                </c:pt>
                <c:pt idx="39">
                  <c:v>115.068805243496</c:v>
                </c:pt>
                <c:pt idx="40">
                  <c:v>115.662234463975</c:v>
                </c:pt>
                <c:pt idx="41">
                  <c:v>115.522854837368</c:v>
                </c:pt>
                <c:pt idx="42">
                  <c:v>112.53626624765501</c:v>
                </c:pt>
                <c:pt idx="43">
                  <c:v>112.306597756466</c:v>
                </c:pt>
                <c:pt idx="44">
                  <c:v>114.98160587698599</c:v>
                </c:pt>
                <c:pt idx="45">
                  <c:v>114.251398277536</c:v>
                </c:pt>
                <c:pt idx="46">
                  <c:v>114.937117208467</c:v>
                </c:pt>
                <c:pt idx="47">
                  <c:v>115.135509459095</c:v>
                </c:pt>
                <c:pt idx="48">
                  <c:v>114.8957442043</c:v>
                </c:pt>
                <c:pt idx="49">
                  <c:v>115.912256616931</c:v>
                </c:pt>
                <c:pt idx="50">
                  <c:v>117.07341483507</c:v>
                </c:pt>
                <c:pt idx="51">
                  <c:v>114.861845621933</c:v>
                </c:pt>
                <c:pt idx="52">
                  <c:v>115.31524326632599</c:v>
                </c:pt>
                <c:pt idx="53">
                  <c:v>119.809568580684</c:v>
                </c:pt>
                <c:pt idx="54">
                  <c:v>115.863695806942</c:v>
                </c:pt>
                <c:pt idx="55">
                  <c:v>116.09922273604801</c:v>
                </c:pt>
                <c:pt idx="56">
                  <c:v>118.23575896147899</c:v>
                </c:pt>
                <c:pt idx="57">
                  <c:v>115.710686034342</c:v>
                </c:pt>
                <c:pt idx="58">
                  <c:v>117.213996885095</c:v>
                </c:pt>
                <c:pt idx="59">
                  <c:v>121.234578800995</c:v>
                </c:pt>
                <c:pt idx="60">
                  <c:v>117.622529704106</c:v>
                </c:pt>
                <c:pt idx="61">
                  <c:v>116.488951622193</c:v>
                </c:pt>
                <c:pt idx="62">
                  <c:v>117.687318433443</c:v>
                </c:pt>
                <c:pt idx="63">
                  <c:v>116.529413783858</c:v>
                </c:pt>
                <c:pt idx="64">
                  <c:v>116.735044822207</c:v>
                </c:pt>
                <c:pt idx="65">
                  <c:v>116.713155441916</c:v>
                </c:pt>
                <c:pt idx="66">
                  <c:v>118.175506798879</c:v>
                </c:pt>
                <c:pt idx="67">
                  <c:v>118.472286772156</c:v>
                </c:pt>
                <c:pt idx="68">
                  <c:v>117.42306211480199</c:v>
                </c:pt>
                <c:pt idx="69">
                  <c:v>118.885724757299</c:v>
                </c:pt>
                <c:pt idx="70">
                  <c:v>115.29591340264599</c:v>
                </c:pt>
                <c:pt idx="71">
                  <c:v>115.826130425394</c:v>
                </c:pt>
                <c:pt idx="72">
                  <c:v>116.44287035553199</c:v>
                </c:pt>
                <c:pt idx="73">
                  <c:v>118.068454908749</c:v>
                </c:pt>
                <c:pt idx="74">
                  <c:v>118.655719476982</c:v>
                </c:pt>
                <c:pt idx="75">
                  <c:v>120.506593024061</c:v>
                </c:pt>
                <c:pt idx="76">
                  <c:v>117.23878850654501</c:v>
                </c:pt>
                <c:pt idx="77">
                  <c:v>118.617438288945</c:v>
                </c:pt>
                <c:pt idx="78">
                  <c:v>116.33922705585501</c:v>
                </c:pt>
                <c:pt idx="79">
                  <c:v>118.92961813711101</c:v>
                </c:pt>
                <c:pt idx="80">
                  <c:v>116.721949859475</c:v>
                </c:pt>
                <c:pt idx="81">
                  <c:v>115.471197832344</c:v>
                </c:pt>
                <c:pt idx="82">
                  <c:v>115.217763370718</c:v>
                </c:pt>
                <c:pt idx="83">
                  <c:v>114.19248436863199</c:v>
                </c:pt>
                <c:pt idx="84">
                  <c:v>116.960669214169</c:v>
                </c:pt>
                <c:pt idx="85">
                  <c:v>114.580093236916</c:v>
                </c:pt>
                <c:pt idx="86">
                  <c:v>111.711078306427</c:v>
                </c:pt>
                <c:pt idx="87">
                  <c:v>86.401641988787006</c:v>
                </c:pt>
                <c:pt idx="88">
                  <c:v>86.471719692145996</c:v>
                </c:pt>
                <c:pt idx="89">
                  <c:v>98.788642659586998</c:v>
                </c:pt>
                <c:pt idx="90">
                  <c:v>101.363760600213</c:v>
                </c:pt>
                <c:pt idx="91">
                  <c:v>106.839676292468</c:v>
                </c:pt>
                <c:pt idx="92">
                  <c:v>108.717907909621</c:v>
                </c:pt>
                <c:pt idx="93">
                  <c:v>109.788672599317</c:v>
                </c:pt>
                <c:pt idx="94">
                  <c:v>114.29418567096801</c:v>
                </c:pt>
                <c:pt idx="95">
                  <c:v>114.54628610688199</c:v>
                </c:pt>
                <c:pt idx="96">
                  <c:v>111.233325098346</c:v>
                </c:pt>
                <c:pt idx="97">
                  <c:v>112.30283197923499</c:v>
                </c:pt>
                <c:pt idx="98">
                  <c:v>112.047515076286</c:v>
                </c:pt>
                <c:pt idx="99">
                  <c:v>108.44678377101999</c:v>
                </c:pt>
                <c:pt idx="100">
                  <c:v>109.093929420094</c:v>
                </c:pt>
                <c:pt idx="101">
                  <c:v>106.84460122474999</c:v>
                </c:pt>
                <c:pt idx="102">
                  <c:v>111.723552235958</c:v>
                </c:pt>
                <c:pt idx="103">
                  <c:v>113.42558822188199</c:v>
                </c:pt>
                <c:pt idx="104">
                  <c:v>109.683135036961</c:v>
                </c:pt>
                <c:pt idx="105">
                  <c:v>111.076660826398</c:v>
                </c:pt>
                <c:pt idx="106">
                  <c:v>113.172345936722</c:v>
                </c:pt>
                <c:pt idx="107">
                  <c:v>111.973195088822</c:v>
                </c:pt>
                <c:pt idx="108">
                  <c:v>115.32956279127499</c:v>
                </c:pt>
                <c:pt idx="109">
                  <c:v>116.663058064593</c:v>
                </c:pt>
                <c:pt idx="110">
                  <c:v>118.161272807242</c:v>
                </c:pt>
                <c:pt idx="111">
                  <c:v>120.486454717841</c:v>
                </c:pt>
                <c:pt idx="112">
                  <c:v>121.926543239347</c:v>
                </c:pt>
                <c:pt idx="113">
                  <c:v>120.94698181119701</c:v>
                </c:pt>
                <c:pt idx="114">
                  <c:v>120.74980757457899</c:v>
                </c:pt>
                <c:pt idx="115">
                  <c:v>119.79011864452301</c:v>
                </c:pt>
                <c:pt idx="116">
                  <c:v>122.55308595380301</c:v>
                </c:pt>
                <c:pt idx="117">
                  <c:v>120.909548248165</c:v>
                </c:pt>
                <c:pt idx="118">
                  <c:v>116.361266806996</c:v>
                </c:pt>
                <c:pt idx="119">
                  <c:v>123.241732950881</c:v>
                </c:pt>
                <c:pt idx="120">
                  <c:v>118.44592263738799</c:v>
                </c:pt>
                <c:pt idx="121">
                  <c:v>114.51062835309099</c:v>
                </c:pt>
                <c:pt idx="122">
                  <c:v>118.125253596549</c:v>
                </c:pt>
                <c:pt idx="123">
                  <c:v>119.09874290736499</c:v>
                </c:pt>
              </c:numCache>
            </c:numRef>
          </c:val>
          <c:extLst>
            <c:ext xmlns:c16="http://schemas.microsoft.com/office/drawing/2014/chart" uri="{C3380CC4-5D6E-409C-BE32-E72D297353CC}">
              <c16:uniqueId val="{00000016-C20F-471C-B946-77BBA41201D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'F124'!$D$5</c:f>
              <c:strCache>
                <c:ptCount val="1"/>
                <c:pt idx="0">
                  <c:v>Tendencia-ciclo</c:v>
                </c:pt>
              </c:strCache>
            </c:strRef>
          </c:tx>
          <c:spPr>
            <a:ln w="28575" cap="rnd">
              <a:solidFill>
                <a:srgbClr val="B69630"/>
              </a:solidFill>
              <a:round/>
            </a:ln>
            <a:effectLst/>
          </c:spPr>
          <c:marker>
            <c:symbol val="none"/>
          </c:marker>
          <c:cat>
            <c:multiLvlStrRef>
              <c:f>'F124'!$A$6:$B$129</c:f>
              <c:multiLvlStrCache>
                <c:ptCount val="1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pt idx="119">
                    <c:v>DIC</c:v>
                  </c:pt>
                  <c:pt idx="120">
                    <c:v>ENE</c:v>
                  </c:pt>
                  <c:pt idx="121">
                    <c:v>FEB</c:v>
                  </c:pt>
                  <c:pt idx="122">
                    <c:v>MAR</c:v>
                  </c:pt>
                  <c:pt idx="123">
                    <c:v>ABR</c:v>
                  </c:pt>
                </c:lvl>
                <c:lvl>
                  <c:pt idx="0">
                    <c:v>2013</c:v>
                  </c:pt>
                  <c:pt idx="12">
                    <c:v>2014</c:v>
                  </c:pt>
                  <c:pt idx="24">
                    <c:v>2015</c:v>
                  </c:pt>
                  <c:pt idx="36">
                    <c:v>2016</c:v>
                  </c:pt>
                  <c:pt idx="48">
                    <c:v>2017</c:v>
                  </c:pt>
                  <c:pt idx="60">
                    <c:v>2018</c:v>
                  </c:pt>
                  <c:pt idx="72">
                    <c:v>2019</c:v>
                  </c:pt>
                  <c:pt idx="84">
                    <c:v>2020</c:v>
                  </c:pt>
                  <c:pt idx="96">
                    <c:v>2021</c:v>
                  </c:pt>
                  <c:pt idx="108">
                    <c:v>2022</c:v>
                  </c:pt>
                  <c:pt idx="120">
                    <c:v>2023</c:v>
                  </c:pt>
                </c:lvl>
              </c:multiLvlStrCache>
            </c:multiLvlStrRef>
          </c:cat>
          <c:val>
            <c:numRef>
              <c:f>'F124'!$D$6:$D$129</c:f>
              <c:numCache>
                <c:formatCode>0.0</c:formatCode>
                <c:ptCount val="124"/>
                <c:pt idx="0">
                  <c:v>97.985715333618003</c:v>
                </c:pt>
                <c:pt idx="1">
                  <c:v>97.897350503365004</c:v>
                </c:pt>
                <c:pt idx="2">
                  <c:v>97.788258785965994</c:v>
                </c:pt>
                <c:pt idx="3">
                  <c:v>97.840295912738</c:v>
                </c:pt>
                <c:pt idx="4">
                  <c:v>98.219540176180999</c:v>
                </c:pt>
                <c:pt idx="5">
                  <c:v>98.981809978355002</c:v>
                </c:pt>
                <c:pt idx="6">
                  <c:v>99.982693420451</c:v>
                </c:pt>
                <c:pt idx="7">
                  <c:v>101.02799427831199</c:v>
                </c:pt>
                <c:pt idx="8">
                  <c:v>101.841327781579</c:v>
                </c:pt>
                <c:pt idx="9">
                  <c:v>102.276661562288</c:v>
                </c:pt>
                <c:pt idx="10">
                  <c:v>102.47873196529</c:v>
                </c:pt>
                <c:pt idx="11">
                  <c:v>102.764832855926</c:v>
                </c:pt>
                <c:pt idx="12">
                  <c:v>103.52516483986101</c:v>
                </c:pt>
                <c:pt idx="13">
                  <c:v>104.81937956871199</c:v>
                </c:pt>
                <c:pt idx="14">
                  <c:v>106.38273689154801</c:v>
                </c:pt>
                <c:pt idx="15">
                  <c:v>107.743751993573</c:v>
                </c:pt>
                <c:pt idx="16">
                  <c:v>108.639586281239</c:v>
                </c:pt>
                <c:pt idx="17">
                  <c:v>109.02067553911699</c:v>
                </c:pt>
                <c:pt idx="18">
                  <c:v>109.119767733855</c:v>
                </c:pt>
                <c:pt idx="19">
                  <c:v>109.28164332768</c:v>
                </c:pt>
                <c:pt idx="20">
                  <c:v>109.719612622198</c:v>
                </c:pt>
                <c:pt idx="21">
                  <c:v>110.393550907598</c:v>
                </c:pt>
                <c:pt idx="22">
                  <c:v>110.97864735262</c:v>
                </c:pt>
                <c:pt idx="23">
                  <c:v>111.220722855079</c:v>
                </c:pt>
                <c:pt idx="24">
                  <c:v>110.990928675723</c:v>
                </c:pt>
                <c:pt idx="25">
                  <c:v>110.58920143012899</c:v>
                </c:pt>
                <c:pt idx="26">
                  <c:v>110.540140540309</c:v>
                </c:pt>
                <c:pt idx="27">
                  <c:v>111.21529824931299</c:v>
                </c:pt>
                <c:pt idx="28">
                  <c:v>112.574425729737</c:v>
                </c:pt>
                <c:pt idx="29">
                  <c:v>114.18271435716299</c:v>
                </c:pt>
                <c:pt idx="30">
                  <c:v>115.606585839697</c:v>
                </c:pt>
                <c:pt idx="31">
                  <c:v>116.509872624775</c:v>
                </c:pt>
                <c:pt idx="32">
                  <c:v>116.83182446136399</c:v>
                </c:pt>
                <c:pt idx="33">
                  <c:v>116.702300448914</c:v>
                </c:pt>
                <c:pt idx="34">
                  <c:v>116.31038743187401</c:v>
                </c:pt>
                <c:pt idx="35">
                  <c:v>115.879587167769</c:v>
                </c:pt>
                <c:pt idx="36">
                  <c:v>115.615005208976</c:v>
                </c:pt>
                <c:pt idx="37">
                  <c:v>115.53044765688099</c:v>
                </c:pt>
                <c:pt idx="38">
                  <c:v>115.365212576282</c:v>
                </c:pt>
                <c:pt idx="39">
                  <c:v>115.044641698597</c:v>
                </c:pt>
                <c:pt idx="40">
                  <c:v>114.61820706082</c:v>
                </c:pt>
                <c:pt idx="41">
                  <c:v>114.22049156500699</c:v>
                </c:pt>
                <c:pt idx="42">
                  <c:v>113.942699389119</c:v>
                </c:pt>
                <c:pt idx="43">
                  <c:v>113.823236663448</c:v>
                </c:pt>
                <c:pt idx="44">
                  <c:v>113.883800951366</c:v>
                </c:pt>
                <c:pt idx="45">
                  <c:v>114.18288416379499</c:v>
                </c:pt>
                <c:pt idx="46">
                  <c:v>114.689139415398</c:v>
                </c:pt>
                <c:pt idx="47">
                  <c:v>115.183425225587</c:v>
                </c:pt>
                <c:pt idx="48">
                  <c:v>115.51245289906301</c:v>
                </c:pt>
                <c:pt idx="49">
                  <c:v>115.66448849255001</c:v>
                </c:pt>
                <c:pt idx="50">
                  <c:v>115.705148833921</c:v>
                </c:pt>
                <c:pt idx="51">
                  <c:v>115.740794120286</c:v>
                </c:pt>
                <c:pt idx="52">
                  <c:v>115.786116999461</c:v>
                </c:pt>
                <c:pt idx="53">
                  <c:v>115.90405338147001</c:v>
                </c:pt>
                <c:pt idx="54">
                  <c:v>116.10380075504401</c:v>
                </c:pt>
                <c:pt idx="55">
                  <c:v>116.40109146575701</c:v>
                </c:pt>
                <c:pt idx="56">
                  <c:v>116.718237914016</c:v>
                </c:pt>
                <c:pt idx="57">
                  <c:v>116.969915387003</c:v>
                </c:pt>
                <c:pt idx="58">
                  <c:v>117.114284732192</c:v>
                </c:pt>
                <c:pt idx="59">
                  <c:v>117.194045770735</c:v>
                </c:pt>
                <c:pt idx="60">
                  <c:v>117.17241429590599</c:v>
                </c:pt>
                <c:pt idx="61">
                  <c:v>117.063941641665</c:v>
                </c:pt>
                <c:pt idx="62">
                  <c:v>116.97654885429201</c:v>
                </c:pt>
                <c:pt idx="63">
                  <c:v>116.94845698527701</c:v>
                </c:pt>
                <c:pt idx="64">
                  <c:v>117.077060791959</c:v>
                </c:pt>
                <c:pt idx="65">
                  <c:v>117.392025256747</c:v>
                </c:pt>
                <c:pt idx="66">
                  <c:v>117.697912943327</c:v>
                </c:pt>
                <c:pt idx="67">
                  <c:v>117.78825512871801</c:v>
                </c:pt>
                <c:pt idx="68">
                  <c:v>117.585686724479</c:v>
                </c:pt>
                <c:pt idx="69">
                  <c:v>117.16651314633999</c:v>
                </c:pt>
                <c:pt idx="70">
                  <c:v>116.803029665355</c:v>
                </c:pt>
                <c:pt idx="71">
                  <c:v>116.73980283319599</c:v>
                </c:pt>
                <c:pt idx="72">
                  <c:v>117.08852978370599</c:v>
                </c:pt>
                <c:pt idx="73">
                  <c:v>117.66908809085</c:v>
                </c:pt>
                <c:pt idx="74">
                  <c:v>118.23445495707099</c:v>
                </c:pt>
                <c:pt idx="75">
                  <c:v>118.59355195954601</c:v>
                </c:pt>
                <c:pt idx="76">
                  <c:v>118.624671973346</c:v>
                </c:pt>
                <c:pt idx="77">
                  <c:v>118.31989625401199</c:v>
                </c:pt>
                <c:pt idx="78">
                  <c:v>117.810352957448</c:v>
                </c:pt>
                <c:pt idx="79">
                  <c:v>117.1983651166</c:v>
                </c:pt>
                <c:pt idx="80">
                  <c:v>116.623414776026</c:v>
                </c:pt>
                <c:pt idx="81">
                  <c:v>116.084307138114</c:v>
                </c:pt>
                <c:pt idx="82">
                  <c:v>115.531858812618</c:v>
                </c:pt>
                <c:pt idx="83">
                  <c:v>114.935403151483</c:v>
                </c:pt>
                <c:pt idx="84">
                  <c:v>114.33059791143501</c:v>
                </c:pt>
                <c:pt idx="85">
                  <c:v>113.672709944188</c:v>
                </c:pt>
                <c:pt idx="86">
                  <c:v>112.909302262325</c:v>
                </c:pt>
                <c:pt idx="87">
                  <c:v>111.942610112362</c:v>
                </c:pt>
                <c:pt idx="88">
                  <c:v>110.85149712749801</c:v>
                </c:pt>
                <c:pt idx="89">
                  <c:v>109.82486410808301</c:v>
                </c:pt>
                <c:pt idx="90">
                  <c:v>109.195215496317</c:v>
                </c:pt>
                <c:pt idx="91">
                  <c:v>109.13950952779101</c:v>
                </c:pt>
                <c:pt idx="92">
                  <c:v>109.609310205602</c:v>
                </c:pt>
                <c:pt idx="93">
                  <c:v>110.515776848548</c:v>
                </c:pt>
                <c:pt idx="94">
                  <c:v>111.55563239190001</c:v>
                </c:pt>
                <c:pt idx="95">
                  <c:v>112.273274693704</c:v>
                </c:pt>
                <c:pt idx="96">
                  <c:v>112.336789823253</c:v>
                </c:pt>
                <c:pt idx="97">
                  <c:v>111.76455499249801</c:v>
                </c:pt>
                <c:pt idx="98">
                  <c:v>110.92535625510401</c:v>
                </c:pt>
                <c:pt idx="99">
                  <c:v>110.230426988232</c:v>
                </c:pt>
                <c:pt idx="100">
                  <c:v>109.87810344114</c:v>
                </c:pt>
                <c:pt idx="101">
                  <c:v>109.930387581622</c:v>
                </c:pt>
                <c:pt idx="102">
                  <c:v>110.204990978572</c:v>
                </c:pt>
                <c:pt idx="103">
                  <c:v>110.565425709539</c:v>
                </c:pt>
                <c:pt idx="104">
                  <c:v>111.006152489212</c:v>
                </c:pt>
                <c:pt idx="105">
                  <c:v>111.51019489666101</c:v>
                </c:pt>
                <c:pt idx="106">
                  <c:v>112.218495101096</c:v>
                </c:pt>
                <c:pt idx="107">
                  <c:v>113.369975028347</c:v>
                </c:pt>
                <c:pt idx="108">
                  <c:v>114.96190833978601</c:v>
                </c:pt>
                <c:pt idx="109">
                  <c:v>116.801413859709</c:v>
                </c:pt>
                <c:pt idx="110">
                  <c:v>118.484349272266</c:v>
                </c:pt>
                <c:pt idx="111">
                  <c:v>119.80082514950401</c:v>
                </c:pt>
                <c:pt idx="112">
                  <c:v>120.72651947162301</c:v>
                </c:pt>
                <c:pt idx="113">
                  <c:v>121.220285821434</c:v>
                </c:pt>
                <c:pt idx="114">
                  <c:v>121.329993700278</c:v>
                </c:pt>
                <c:pt idx="115">
                  <c:v>121.18843956124201</c:v>
                </c:pt>
                <c:pt idx="116">
                  <c:v>120.837385457091</c:v>
                </c:pt>
                <c:pt idx="117">
                  <c:v>120.333662752501</c:v>
                </c:pt>
                <c:pt idx="118">
                  <c:v>119.737174877882</c:v>
                </c:pt>
                <c:pt idx="119">
                  <c:v>119.11640984203601</c:v>
                </c:pt>
                <c:pt idx="120">
                  <c:v>118.60270021081899</c:v>
                </c:pt>
                <c:pt idx="121">
                  <c:v>118.35241768727499</c:v>
                </c:pt>
                <c:pt idx="122">
                  <c:v>118.408828333952</c:v>
                </c:pt>
                <c:pt idx="123">
                  <c:v>118.68628034127499</c:v>
                </c:pt>
              </c:numCache>
            </c:numRef>
          </c:val>
          <c:smooth val="0"/>
          <c:extLst>
            <c:ext xmlns:c16="http://schemas.microsoft.com/office/drawing/2014/chart" uri="{C3380CC4-5D6E-409C-BE32-E72D297353CC}">
              <c16:uniqueId val="{00000017-C20F-471C-B946-77BBA41201D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0.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30.xml"/><Relationship Id="rId7" Type="http://schemas.openxmlformats.org/officeDocument/2006/relationships/chart" Target="../charts/chart134.xml"/><Relationship Id="rId2" Type="http://schemas.openxmlformats.org/officeDocument/2006/relationships/chart" Target="../charts/chart129.xml"/><Relationship Id="rId1" Type="http://schemas.openxmlformats.org/officeDocument/2006/relationships/chart" Target="../charts/chart128.xml"/><Relationship Id="rId6" Type="http://schemas.openxmlformats.org/officeDocument/2006/relationships/chart" Target="../charts/chart133.xml"/><Relationship Id="rId5" Type="http://schemas.openxmlformats.org/officeDocument/2006/relationships/chart" Target="../charts/chart132.xml"/><Relationship Id="rId4" Type="http://schemas.openxmlformats.org/officeDocument/2006/relationships/chart" Target="../charts/chart131.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5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8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97.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drawing1.xml><?xml version="1.0" encoding="utf-8"?>
<xdr:wsDr xmlns:xdr="http://schemas.openxmlformats.org/drawingml/2006/spreadsheetDrawing" xmlns:a="http://schemas.openxmlformats.org/drawingml/2006/main">
  <xdr:twoCellAnchor>
    <xdr:from>
      <xdr:col>6</xdr:col>
      <xdr:colOff>336549</xdr:colOff>
      <xdr:row>3</xdr:row>
      <xdr:rowOff>146050</xdr:rowOff>
    </xdr:from>
    <xdr:to>
      <xdr:col>13</xdr:col>
      <xdr:colOff>104774</xdr:colOff>
      <xdr:row>32</xdr:row>
      <xdr:rowOff>114300</xdr:rowOff>
    </xdr:to>
    <xdr:graphicFrame macro="">
      <xdr:nvGraphicFramePr>
        <xdr:cNvPr id="2" name="Gráfico 1">
          <a:extLst>
            <a:ext uri="{FF2B5EF4-FFF2-40B4-BE49-F238E27FC236}">
              <a16:creationId xmlns:a16="http://schemas.microsoft.com/office/drawing/2014/main" id="{C7A04D35-AFF8-4EDA-9C5E-DCE406EA5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11</xdr:col>
      <xdr:colOff>730249</xdr:colOff>
      <xdr:row>19</xdr:row>
      <xdr:rowOff>139700</xdr:rowOff>
    </xdr:to>
    <xdr:graphicFrame macro="">
      <xdr:nvGraphicFramePr>
        <xdr:cNvPr id="2" name="Gráfico 1">
          <a:extLst>
            <a:ext uri="{FF2B5EF4-FFF2-40B4-BE49-F238E27FC236}">
              <a16:creationId xmlns:a16="http://schemas.microsoft.com/office/drawing/2014/main" id="{3CC2C135-FB03-405C-B953-1AB17807A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527050</xdr:colOff>
      <xdr:row>275</xdr:row>
      <xdr:rowOff>0</xdr:rowOff>
    </xdr:from>
    <xdr:to>
      <xdr:col>17</xdr:col>
      <xdr:colOff>683875</xdr:colOff>
      <xdr:row>300</xdr:row>
      <xdr:rowOff>129900</xdr:rowOff>
    </xdr:to>
    <xdr:graphicFrame macro="">
      <xdr:nvGraphicFramePr>
        <xdr:cNvPr id="2" name="Gráfico 1">
          <a:extLst>
            <a:ext uri="{FF2B5EF4-FFF2-40B4-BE49-F238E27FC236}">
              <a16:creationId xmlns:a16="http://schemas.microsoft.com/office/drawing/2014/main" id="{C612F65A-3605-4D24-8DB3-4B28634CF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26</xdr:row>
      <xdr:rowOff>57150</xdr:rowOff>
    </xdr:to>
    <xdr:graphicFrame macro="">
      <xdr:nvGraphicFramePr>
        <xdr:cNvPr id="2" name="Gráfico 1">
          <a:extLst>
            <a:ext uri="{FF2B5EF4-FFF2-40B4-BE49-F238E27FC236}">
              <a16:creationId xmlns:a16="http://schemas.microsoft.com/office/drawing/2014/main" id="{FFBEAE82-472D-4C29-AE4F-52E0B1BB5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519FD0F7-6B58-4796-AA1B-8B8B97808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10</xdr:col>
      <xdr:colOff>587375</xdr:colOff>
      <xdr:row>6</xdr:row>
      <xdr:rowOff>0</xdr:rowOff>
    </xdr:from>
    <xdr:to>
      <xdr:col>18</xdr:col>
      <xdr:colOff>583774</xdr:colOff>
      <xdr:row>34</xdr:row>
      <xdr:rowOff>66002</xdr:rowOff>
    </xdr:to>
    <xdr:graphicFrame macro="">
      <xdr:nvGraphicFramePr>
        <xdr:cNvPr id="2" name="Gráfico 1">
          <a:extLst>
            <a:ext uri="{FF2B5EF4-FFF2-40B4-BE49-F238E27FC236}">
              <a16:creationId xmlns:a16="http://schemas.microsoft.com/office/drawing/2014/main" id="{D3016005-38D6-4B8C-BACD-9EA7DD823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10</xdr:col>
      <xdr:colOff>758825</xdr:colOff>
      <xdr:row>6</xdr:row>
      <xdr:rowOff>0</xdr:rowOff>
    </xdr:from>
    <xdr:to>
      <xdr:col>18</xdr:col>
      <xdr:colOff>602824</xdr:colOff>
      <xdr:row>34</xdr:row>
      <xdr:rowOff>66002</xdr:rowOff>
    </xdr:to>
    <xdr:graphicFrame macro="">
      <xdr:nvGraphicFramePr>
        <xdr:cNvPr id="2" name="Gráfico 1">
          <a:extLst>
            <a:ext uri="{FF2B5EF4-FFF2-40B4-BE49-F238E27FC236}">
              <a16:creationId xmlns:a16="http://schemas.microsoft.com/office/drawing/2014/main" id="{25730258-4554-4E30-B198-366A656480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10</xdr:col>
      <xdr:colOff>577850</xdr:colOff>
      <xdr:row>6</xdr:row>
      <xdr:rowOff>0</xdr:rowOff>
    </xdr:from>
    <xdr:to>
      <xdr:col>18</xdr:col>
      <xdr:colOff>574249</xdr:colOff>
      <xdr:row>34</xdr:row>
      <xdr:rowOff>66002</xdr:rowOff>
    </xdr:to>
    <xdr:graphicFrame macro="">
      <xdr:nvGraphicFramePr>
        <xdr:cNvPr id="2" name="Gráfico 1">
          <a:extLst>
            <a:ext uri="{FF2B5EF4-FFF2-40B4-BE49-F238E27FC236}">
              <a16:creationId xmlns:a16="http://schemas.microsoft.com/office/drawing/2014/main" id="{28A01849-D999-46C1-9559-229706C46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11</xdr:col>
      <xdr:colOff>101600</xdr:colOff>
      <xdr:row>6</xdr:row>
      <xdr:rowOff>0</xdr:rowOff>
    </xdr:from>
    <xdr:to>
      <xdr:col>18</xdr:col>
      <xdr:colOff>707599</xdr:colOff>
      <xdr:row>34</xdr:row>
      <xdr:rowOff>66002</xdr:rowOff>
    </xdr:to>
    <xdr:graphicFrame macro="">
      <xdr:nvGraphicFramePr>
        <xdr:cNvPr id="2" name="Gráfico 1">
          <a:extLst>
            <a:ext uri="{FF2B5EF4-FFF2-40B4-BE49-F238E27FC236}">
              <a16:creationId xmlns:a16="http://schemas.microsoft.com/office/drawing/2014/main" id="{D2B50ED2-8A4F-4ECC-96DC-58D92BD30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11</xdr:col>
      <xdr:colOff>44450</xdr:colOff>
      <xdr:row>6</xdr:row>
      <xdr:rowOff>0</xdr:rowOff>
    </xdr:from>
    <xdr:to>
      <xdr:col>18</xdr:col>
      <xdr:colOff>650449</xdr:colOff>
      <xdr:row>34</xdr:row>
      <xdr:rowOff>66002</xdr:rowOff>
    </xdr:to>
    <xdr:graphicFrame macro="">
      <xdr:nvGraphicFramePr>
        <xdr:cNvPr id="2" name="Gráfico 1">
          <a:extLst>
            <a:ext uri="{FF2B5EF4-FFF2-40B4-BE49-F238E27FC236}">
              <a16:creationId xmlns:a16="http://schemas.microsoft.com/office/drawing/2014/main" id="{83E51C4D-648C-42A3-BB05-F27539AEC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10</xdr:col>
      <xdr:colOff>339725</xdr:colOff>
      <xdr:row>6</xdr:row>
      <xdr:rowOff>0</xdr:rowOff>
    </xdr:from>
    <xdr:to>
      <xdr:col>18</xdr:col>
      <xdr:colOff>336124</xdr:colOff>
      <xdr:row>34</xdr:row>
      <xdr:rowOff>66002</xdr:rowOff>
    </xdr:to>
    <xdr:graphicFrame macro="">
      <xdr:nvGraphicFramePr>
        <xdr:cNvPr id="2" name="Gráfico 1">
          <a:extLst>
            <a:ext uri="{FF2B5EF4-FFF2-40B4-BE49-F238E27FC236}">
              <a16:creationId xmlns:a16="http://schemas.microsoft.com/office/drawing/2014/main" id="{2952AD88-31DB-4212-A2F2-9CAB827F9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4971DBC4-F6DD-4F56-9D68-2D10892AB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11</xdr:col>
      <xdr:colOff>730249</xdr:colOff>
      <xdr:row>19</xdr:row>
      <xdr:rowOff>0</xdr:rowOff>
    </xdr:to>
    <xdr:graphicFrame macro="">
      <xdr:nvGraphicFramePr>
        <xdr:cNvPr id="2" name="Gráfico 1">
          <a:extLst>
            <a:ext uri="{FF2B5EF4-FFF2-40B4-BE49-F238E27FC236}">
              <a16:creationId xmlns:a16="http://schemas.microsoft.com/office/drawing/2014/main" id="{0C2CD804-FA68-4A7F-A666-77231A7CA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42C2E813-CD6F-4AE1-9F74-65801092F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370A26E5-6173-43F4-BC5E-57A826A4C4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8EE593E6-1DB5-4651-9041-DBC285E80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05CDE590-6465-451A-8D46-A6995AED5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EF6FA2E6-0C31-46A7-A7BA-45BA73CCE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5465CB0F-D043-4A02-AEE7-12E79BBCA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43B027B5-C6C7-4519-A294-36B330B92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383D4352-8ADF-45FF-9B7E-387C7ED88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E26A0087-9EDD-4F2D-8836-EF9E6A6BB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8575DC02-8787-4A78-8EF3-5B672851A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5</xdr:row>
      <xdr:rowOff>0</xdr:rowOff>
    </xdr:from>
    <xdr:to>
      <xdr:col>12</xdr:col>
      <xdr:colOff>709614</xdr:colOff>
      <xdr:row>19</xdr:row>
      <xdr:rowOff>80963</xdr:rowOff>
    </xdr:to>
    <xdr:graphicFrame macro="">
      <xdr:nvGraphicFramePr>
        <xdr:cNvPr id="2" name="Gráfico 1">
          <a:extLst>
            <a:ext uri="{FF2B5EF4-FFF2-40B4-BE49-F238E27FC236}">
              <a16:creationId xmlns:a16="http://schemas.microsoft.com/office/drawing/2014/main" id="{4503F300-9428-4572-AA4E-D9849B7D7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3A8EF379-3AFA-4096-A038-8D29B5C41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AAF56831-12BB-4144-A5EF-A0FB21007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7752EDF3-FC02-470C-96D9-3E8A87542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CD2F13E9-0A68-48C6-8CE2-B30718747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6</xdr:col>
      <xdr:colOff>304800</xdr:colOff>
      <xdr:row>4</xdr:row>
      <xdr:rowOff>0</xdr:rowOff>
    </xdr:from>
    <xdr:to>
      <xdr:col>14</xdr:col>
      <xdr:colOff>153670</xdr:colOff>
      <xdr:row>20</xdr:row>
      <xdr:rowOff>127000</xdr:rowOff>
    </xdr:to>
    <xdr:graphicFrame macro="">
      <xdr:nvGraphicFramePr>
        <xdr:cNvPr id="2" name="Gráfico 1">
          <a:extLst>
            <a:ext uri="{FF2B5EF4-FFF2-40B4-BE49-F238E27FC236}">
              <a16:creationId xmlns:a16="http://schemas.microsoft.com/office/drawing/2014/main" id="{D80BA7CC-7F74-4D81-A6E4-1CBC61E63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5</xdr:col>
      <xdr:colOff>457200</xdr:colOff>
      <xdr:row>4</xdr:row>
      <xdr:rowOff>0</xdr:rowOff>
    </xdr:from>
    <xdr:to>
      <xdr:col>13</xdr:col>
      <xdr:colOff>306070</xdr:colOff>
      <xdr:row>20</xdr:row>
      <xdr:rowOff>127000</xdr:rowOff>
    </xdr:to>
    <xdr:graphicFrame macro="">
      <xdr:nvGraphicFramePr>
        <xdr:cNvPr id="2" name="Gráfico 1">
          <a:extLst>
            <a:ext uri="{FF2B5EF4-FFF2-40B4-BE49-F238E27FC236}">
              <a16:creationId xmlns:a16="http://schemas.microsoft.com/office/drawing/2014/main" id="{A2C843C5-A85C-48AA-B6C0-9ACAADE8A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73725253-BB5B-47D9-963E-11341268A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4575F600-0277-42EC-A744-52C7798E0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8BEE63DC-5BDE-4B40-92E9-F90380B06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28811DC5-B511-4AF6-A6F7-BAD7ED3D2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5</xdr:row>
      <xdr:rowOff>0</xdr:rowOff>
    </xdr:from>
    <xdr:to>
      <xdr:col>18</xdr:col>
      <xdr:colOff>0</xdr:colOff>
      <xdr:row>31</xdr:row>
      <xdr:rowOff>147638</xdr:rowOff>
    </xdr:to>
    <xdr:graphicFrame macro="">
      <xdr:nvGraphicFramePr>
        <xdr:cNvPr id="3" name="Gráfico 2">
          <a:extLst>
            <a:ext uri="{FF2B5EF4-FFF2-40B4-BE49-F238E27FC236}">
              <a16:creationId xmlns:a16="http://schemas.microsoft.com/office/drawing/2014/main" id="{E3E365E8-88D2-45A9-AD07-65ED73E06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42</xdr:row>
      <xdr:rowOff>185735</xdr:rowOff>
    </xdr:from>
    <xdr:to>
      <xdr:col>13</xdr:col>
      <xdr:colOff>361950</xdr:colOff>
      <xdr:row>76</xdr:row>
      <xdr:rowOff>28574</xdr:rowOff>
    </xdr:to>
    <xdr:graphicFrame macro="">
      <xdr:nvGraphicFramePr>
        <xdr:cNvPr id="4" name="Gráfico 3">
          <a:extLst>
            <a:ext uri="{FF2B5EF4-FFF2-40B4-BE49-F238E27FC236}">
              <a16:creationId xmlns:a16="http://schemas.microsoft.com/office/drawing/2014/main" id="{A123A2C5-7501-4829-A36C-2E53AEFA7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610870</xdr:colOff>
      <xdr:row>20</xdr:row>
      <xdr:rowOff>127000</xdr:rowOff>
    </xdr:to>
    <xdr:graphicFrame macro="">
      <xdr:nvGraphicFramePr>
        <xdr:cNvPr id="2" name="Gráfico 1">
          <a:extLst>
            <a:ext uri="{FF2B5EF4-FFF2-40B4-BE49-F238E27FC236}">
              <a16:creationId xmlns:a16="http://schemas.microsoft.com/office/drawing/2014/main" id="{3F39F3FC-1AB2-4261-B0C3-0CAED147A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0</xdr:colOff>
      <xdr:row>33</xdr:row>
      <xdr:rowOff>171450</xdr:rowOff>
    </xdr:to>
    <xdr:graphicFrame macro="">
      <xdr:nvGraphicFramePr>
        <xdr:cNvPr id="2" name="Gráfico 1">
          <a:extLst>
            <a:ext uri="{FF2B5EF4-FFF2-40B4-BE49-F238E27FC236}">
              <a16:creationId xmlns:a16="http://schemas.microsoft.com/office/drawing/2014/main" id="{2B394A7E-9369-454D-90FF-5800DF123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964AE798-F3B1-4624-B03B-D6D38B695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5D21FFE5-71C1-4177-834B-C4147D4D9C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A2DBCAB-A58A-48DD-AD58-25AAD3E6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2A6AF7E-ED8E-4A41-95B7-14A3FAC82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488DC450-3D34-4730-8E4F-7A88E7281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C8F5BC7A-E31A-40FA-8AB3-4AB143AD3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039B6CFE-FF34-49FB-A06B-0E0A880FD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86FE95C4-2DA1-4FF5-8925-D34F84EB5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123825</xdr:colOff>
      <xdr:row>4</xdr:row>
      <xdr:rowOff>157162</xdr:rowOff>
    </xdr:from>
    <xdr:to>
      <xdr:col>17</xdr:col>
      <xdr:colOff>123825</xdr:colOff>
      <xdr:row>31</xdr:row>
      <xdr:rowOff>114300</xdr:rowOff>
    </xdr:to>
    <xdr:graphicFrame macro="">
      <xdr:nvGraphicFramePr>
        <xdr:cNvPr id="2" name="Gráfico 1">
          <a:extLst>
            <a:ext uri="{FF2B5EF4-FFF2-40B4-BE49-F238E27FC236}">
              <a16:creationId xmlns:a16="http://schemas.microsoft.com/office/drawing/2014/main" id="{AA495618-6D23-4AEC-9EBF-5E5D1D993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42</xdr:row>
      <xdr:rowOff>185735</xdr:rowOff>
    </xdr:from>
    <xdr:to>
      <xdr:col>13</xdr:col>
      <xdr:colOff>361950</xdr:colOff>
      <xdr:row>76</xdr:row>
      <xdr:rowOff>28574</xdr:rowOff>
    </xdr:to>
    <xdr:graphicFrame macro="">
      <xdr:nvGraphicFramePr>
        <xdr:cNvPr id="4" name="Gráfico 3">
          <a:extLst>
            <a:ext uri="{FF2B5EF4-FFF2-40B4-BE49-F238E27FC236}">
              <a16:creationId xmlns:a16="http://schemas.microsoft.com/office/drawing/2014/main" id="{8BB4945D-B3EB-49C9-8A33-BB5C11094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228600</xdr:colOff>
      <xdr:row>27</xdr:row>
      <xdr:rowOff>95250</xdr:rowOff>
    </xdr:to>
    <xdr:pic>
      <xdr:nvPicPr>
        <xdr:cNvPr id="2" name="Picture 1">
          <a:extLst>
            <a:ext uri="{FF2B5EF4-FFF2-40B4-BE49-F238E27FC236}">
              <a16:creationId xmlns:a16="http://schemas.microsoft.com/office/drawing/2014/main" id="{2ED10816-7B78-4974-9D20-DE86250081F9}"/>
            </a:ext>
          </a:extLst>
        </xdr:cNvPr>
        <xdr:cNvPicPr>
          <a:picLocks noChangeAspect="1"/>
        </xdr:cNvPicPr>
      </xdr:nvPicPr>
      <xdr:blipFill>
        <a:blip xmlns:r="http://schemas.openxmlformats.org/officeDocument/2006/relationships" r:embed="rId1"/>
        <a:srcRect/>
        <a:stretch>
          <a:fillRect/>
        </a:stretch>
      </xdr:blipFill>
      <xdr:spPr>
        <a:xfrm>
          <a:off x="5514975" y="952500"/>
          <a:ext cx="5715000" cy="4476750"/>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228600</xdr:colOff>
      <xdr:row>27</xdr:row>
      <xdr:rowOff>95250</xdr:rowOff>
    </xdr:to>
    <xdr:pic>
      <xdr:nvPicPr>
        <xdr:cNvPr id="2" name="Picture 1">
          <a:extLst>
            <a:ext uri="{FF2B5EF4-FFF2-40B4-BE49-F238E27FC236}">
              <a16:creationId xmlns:a16="http://schemas.microsoft.com/office/drawing/2014/main" id="{17945DF4-AB11-40BE-B117-240FC6701C78}"/>
            </a:ext>
          </a:extLst>
        </xdr:cNvPr>
        <xdr:cNvPicPr>
          <a:picLocks noChangeAspect="1"/>
        </xdr:cNvPicPr>
      </xdr:nvPicPr>
      <xdr:blipFill>
        <a:blip xmlns:r="http://schemas.openxmlformats.org/officeDocument/2006/relationships" r:embed="rId1"/>
        <a:srcRect/>
        <a:stretch>
          <a:fillRect/>
        </a:stretch>
      </xdr:blipFill>
      <xdr:spPr>
        <a:xfrm>
          <a:off x="2828925" y="952500"/>
          <a:ext cx="5715000" cy="4476750"/>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xdr:from>
      <xdr:col>3</xdr:col>
      <xdr:colOff>447675</xdr:colOff>
      <xdr:row>5</xdr:row>
      <xdr:rowOff>9525</xdr:rowOff>
    </xdr:from>
    <xdr:to>
      <xdr:col>13</xdr:col>
      <xdr:colOff>66675</xdr:colOff>
      <xdr:row>27</xdr:row>
      <xdr:rowOff>104775</xdr:rowOff>
    </xdr:to>
    <xdr:pic>
      <xdr:nvPicPr>
        <xdr:cNvPr id="2" name="Picture 1">
          <a:extLst>
            <a:ext uri="{FF2B5EF4-FFF2-40B4-BE49-F238E27FC236}">
              <a16:creationId xmlns:a16="http://schemas.microsoft.com/office/drawing/2014/main" id="{451153EE-7954-4D9F-8577-97E260AD9265}"/>
            </a:ext>
          </a:extLst>
        </xdr:cNvPr>
        <xdr:cNvPicPr>
          <a:picLocks noChangeAspect="1"/>
        </xdr:cNvPicPr>
      </xdr:nvPicPr>
      <xdr:blipFill>
        <a:blip xmlns:r="http://schemas.openxmlformats.org/officeDocument/2006/relationships" r:embed="rId1"/>
        <a:srcRect/>
        <a:stretch>
          <a:fillRect/>
        </a:stretch>
      </xdr:blipFill>
      <xdr:spPr>
        <a:xfrm>
          <a:off x="3390900" y="962025"/>
          <a:ext cx="5715000" cy="4476750"/>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xdr:from>
      <xdr:col>7</xdr:col>
      <xdr:colOff>0</xdr:colOff>
      <xdr:row>5</xdr:row>
      <xdr:rowOff>0</xdr:rowOff>
    </xdr:from>
    <xdr:to>
      <xdr:col>16</xdr:col>
      <xdr:colOff>228600</xdr:colOff>
      <xdr:row>27</xdr:row>
      <xdr:rowOff>95250</xdr:rowOff>
    </xdr:to>
    <xdr:pic>
      <xdr:nvPicPr>
        <xdr:cNvPr id="2" name="Picture 1">
          <a:extLst>
            <a:ext uri="{FF2B5EF4-FFF2-40B4-BE49-F238E27FC236}">
              <a16:creationId xmlns:a16="http://schemas.microsoft.com/office/drawing/2014/main" id="{7224BC9B-1705-4E4B-A793-E8C03A1EABE2}"/>
            </a:ext>
          </a:extLst>
        </xdr:cNvPr>
        <xdr:cNvPicPr>
          <a:picLocks noChangeAspect="1"/>
        </xdr:cNvPicPr>
      </xdr:nvPicPr>
      <xdr:blipFill>
        <a:blip xmlns:r="http://schemas.openxmlformats.org/officeDocument/2006/relationships" r:embed="rId1"/>
        <a:srcRect/>
        <a:stretch>
          <a:fillRect/>
        </a:stretch>
      </xdr:blipFill>
      <xdr:spPr>
        <a:xfrm>
          <a:off x="4600575" y="952500"/>
          <a:ext cx="5715000" cy="4476750"/>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228600</xdr:colOff>
      <xdr:row>27</xdr:row>
      <xdr:rowOff>95250</xdr:rowOff>
    </xdr:to>
    <xdr:pic>
      <xdr:nvPicPr>
        <xdr:cNvPr id="2" name="Picture 1">
          <a:extLst>
            <a:ext uri="{FF2B5EF4-FFF2-40B4-BE49-F238E27FC236}">
              <a16:creationId xmlns:a16="http://schemas.microsoft.com/office/drawing/2014/main" id="{B25B870F-EC56-403F-BCD7-F9702F52D636}"/>
            </a:ext>
          </a:extLst>
        </xdr:cNvPr>
        <xdr:cNvPicPr>
          <a:picLocks noChangeAspect="1"/>
        </xdr:cNvPicPr>
      </xdr:nvPicPr>
      <xdr:blipFill>
        <a:blip xmlns:r="http://schemas.openxmlformats.org/officeDocument/2006/relationships" r:embed="rId1"/>
        <a:srcRect/>
        <a:stretch>
          <a:fillRect/>
        </a:stretch>
      </xdr:blipFill>
      <xdr:spPr>
        <a:xfrm>
          <a:off x="2857500" y="952500"/>
          <a:ext cx="5715000" cy="4476750"/>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xdr:from>
      <xdr:col>3</xdr:col>
      <xdr:colOff>0</xdr:colOff>
      <xdr:row>5</xdr:row>
      <xdr:rowOff>0</xdr:rowOff>
    </xdr:from>
    <xdr:to>
      <xdr:col>12</xdr:col>
      <xdr:colOff>228600</xdr:colOff>
      <xdr:row>27</xdr:row>
      <xdr:rowOff>95250</xdr:rowOff>
    </xdr:to>
    <xdr:pic>
      <xdr:nvPicPr>
        <xdr:cNvPr id="2" name="Picture 1">
          <a:extLst>
            <a:ext uri="{FF2B5EF4-FFF2-40B4-BE49-F238E27FC236}">
              <a16:creationId xmlns:a16="http://schemas.microsoft.com/office/drawing/2014/main" id="{D7C6DD7B-C367-4FA4-B266-7C2D8598B680}"/>
            </a:ext>
          </a:extLst>
        </xdr:cNvPr>
        <xdr:cNvPicPr>
          <a:picLocks noChangeAspect="1"/>
        </xdr:cNvPicPr>
      </xdr:nvPicPr>
      <xdr:blipFill>
        <a:blip xmlns:r="http://schemas.openxmlformats.org/officeDocument/2006/relationships" r:embed="rId1"/>
        <a:srcRect/>
        <a:stretch>
          <a:fillRect/>
        </a:stretch>
      </xdr:blipFill>
      <xdr:spPr>
        <a:xfrm>
          <a:off x="2752725" y="952500"/>
          <a:ext cx="5715000" cy="4476750"/>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453BECB5-5A5C-408A-A752-149C618D4349}"/>
            </a:ext>
          </a:extLst>
        </xdr:cNvPr>
        <xdr:cNvPicPr>
          <a:picLocks noChangeAspect="1"/>
        </xdr:cNvPicPr>
      </xdr:nvPicPr>
      <xdr:blipFill>
        <a:blip xmlns:r="http://schemas.openxmlformats.org/officeDocument/2006/relationships" r:embed="rId1"/>
        <a:srcRect/>
        <a:stretch>
          <a:fillRect/>
        </a:stretch>
      </xdr:blipFill>
      <xdr:spPr>
        <a:xfrm>
          <a:off x="4133850" y="952500"/>
          <a:ext cx="8848725" cy="4953000"/>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32E6B0F0-24E7-4E9B-AB37-00EF0F48F8C4}"/>
            </a:ext>
          </a:extLst>
        </xdr:cNvPr>
        <xdr:cNvPicPr>
          <a:picLocks noChangeAspect="1"/>
        </xdr:cNvPicPr>
      </xdr:nvPicPr>
      <xdr:blipFill>
        <a:blip xmlns:r="http://schemas.openxmlformats.org/officeDocument/2006/relationships" r:embed="rId1"/>
        <a:srcRect/>
        <a:stretch>
          <a:fillRect/>
        </a:stretch>
      </xdr:blipFill>
      <xdr:spPr>
        <a:xfrm>
          <a:off x="4371975" y="952500"/>
          <a:ext cx="6486525" cy="6572250"/>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EF54BAC4-646B-42A1-8713-DAA1B4293715}"/>
            </a:ext>
          </a:extLst>
        </xdr:cNvPr>
        <xdr:cNvPicPr>
          <a:picLocks noChangeAspect="1"/>
        </xdr:cNvPicPr>
      </xdr:nvPicPr>
      <xdr:blipFill>
        <a:blip xmlns:r="http://schemas.openxmlformats.org/officeDocument/2006/relationships" r:embed="rId1"/>
        <a:srcRect/>
        <a:stretch>
          <a:fillRect/>
        </a:stretch>
      </xdr:blipFill>
      <xdr:spPr>
        <a:xfrm>
          <a:off x="4286250" y="952500"/>
          <a:ext cx="8848725" cy="5143500"/>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4264EB45-D98A-43BC-802C-1437AF2DC099}"/>
            </a:ext>
          </a:extLst>
        </xdr:cNvPr>
        <xdr:cNvPicPr>
          <a:picLocks noChangeAspect="1"/>
        </xdr:cNvPicPr>
      </xdr:nvPicPr>
      <xdr:blipFill>
        <a:blip xmlns:r="http://schemas.openxmlformats.org/officeDocument/2006/relationships" r:embed="rId1"/>
        <a:srcRect/>
        <a:stretch>
          <a:fillRect/>
        </a:stretch>
      </xdr:blipFill>
      <xdr:spPr>
        <a:xfrm>
          <a:off x="4552950" y="952500"/>
          <a:ext cx="6486525" cy="6572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123825</xdr:colOff>
      <xdr:row>4</xdr:row>
      <xdr:rowOff>157162</xdr:rowOff>
    </xdr:from>
    <xdr:to>
      <xdr:col>17</xdr:col>
      <xdr:colOff>123825</xdr:colOff>
      <xdr:row>31</xdr:row>
      <xdr:rowOff>114300</xdr:rowOff>
    </xdr:to>
    <xdr:graphicFrame macro="">
      <xdr:nvGraphicFramePr>
        <xdr:cNvPr id="2" name="Gráfico 1">
          <a:extLst>
            <a:ext uri="{FF2B5EF4-FFF2-40B4-BE49-F238E27FC236}">
              <a16:creationId xmlns:a16="http://schemas.microsoft.com/office/drawing/2014/main" id="{C4D6B72E-03BE-43A6-B14F-55954601A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5</xdr:row>
      <xdr:rowOff>0</xdr:rowOff>
    </xdr:from>
    <xdr:to>
      <xdr:col>24</xdr:col>
      <xdr:colOff>0</xdr:colOff>
      <xdr:row>31</xdr:row>
      <xdr:rowOff>147638</xdr:rowOff>
    </xdr:to>
    <xdr:graphicFrame macro="">
      <xdr:nvGraphicFramePr>
        <xdr:cNvPr id="3" name="Gráfico 2">
          <a:extLst>
            <a:ext uri="{FF2B5EF4-FFF2-40B4-BE49-F238E27FC236}">
              <a16:creationId xmlns:a16="http://schemas.microsoft.com/office/drawing/2014/main" id="{F78F7E62-29DC-4195-AC55-ECEAD71F1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886AD0E8-9149-4528-B273-7B34B5D50439}"/>
            </a:ext>
          </a:extLst>
        </xdr:cNvPr>
        <xdr:cNvPicPr>
          <a:picLocks noChangeAspect="1"/>
        </xdr:cNvPicPr>
      </xdr:nvPicPr>
      <xdr:blipFill>
        <a:blip xmlns:r="http://schemas.openxmlformats.org/officeDocument/2006/relationships" r:embed="rId1"/>
        <a:srcRect/>
        <a:stretch>
          <a:fillRect/>
        </a:stretch>
      </xdr:blipFill>
      <xdr:spPr>
        <a:xfrm>
          <a:off x="4267200" y="952500"/>
          <a:ext cx="8848725" cy="4953000"/>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0C34E54A-B2C7-4AB6-8D53-9F12962C0A3C}"/>
            </a:ext>
          </a:extLst>
        </xdr:cNvPr>
        <xdr:cNvPicPr>
          <a:picLocks noChangeAspect="1"/>
        </xdr:cNvPicPr>
      </xdr:nvPicPr>
      <xdr:blipFill>
        <a:blip xmlns:r="http://schemas.openxmlformats.org/officeDocument/2006/relationships" r:embed="rId1"/>
        <a:srcRect/>
        <a:stretch>
          <a:fillRect/>
        </a:stretch>
      </xdr:blipFill>
      <xdr:spPr>
        <a:xfrm>
          <a:off x="4676775" y="952500"/>
          <a:ext cx="6486525" cy="6381750"/>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xdr:from>
      <xdr:col>6</xdr:col>
      <xdr:colOff>0</xdr:colOff>
      <xdr:row>5</xdr:row>
      <xdr:rowOff>0</xdr:rowOff>
    </xdr:from>
    <xdr:to>
      <xdr:col>20</xdr:col>
      <xdr:colOff>314325</xdr:colOff>
      <xdr:row>30</xdr:row>
      <xdr:rowOff>0</xdr:rowOff>
    </xdr:to>
    <xdr:pic>
      <xdr:nvPicPr>
        <xdr:cNvPr id="2" name="Picture 1">
          <a:extLst>
            <a:ext uri="{FF2B5EF4-FFF2-40B4-BE49-F238E27FC236}">
              <a16:creationId xmlns:a16="http://schemas.microsoft.com/office/drawing/2014/main" id="{804E5A6D-8A74-4FBE-9D01-8A1E4B588410}"/>
            </a:ext>
          </a:extLst>
        </xdr:cNvPr>
        <xdr:cNvPicPr>
          <a:picLocks noChangeAspect="1"/>
        </xdr:cNvPicPr>
      </xdr:nvPicPr>
      <xdr:blipFill>
        <a:blip xmlns:r="http://schemas.openxmlformats.org/officeDocument/2006/relationships" r:embed="rId1"/>
        <a:srcRect/>
        <a:stretch>
          <a:fillRect/>
        </a:stretch>
      </xdr:blipFill>
      <xdr:spPr>
        <a:xfrm>
          <a:off x="4267200" y="952500"/>
          <a:ext cx="8848725" cy="5143500"/>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xdr:from>
      <xdr:col>6</xdr:col>
      <xdr:colOff>0</xdr:colOff>
      <xdr:row>5</xdr:row>
      <xdr:rowOff>0</xdr:rowOff>
    </xdr:from>
    <xdr:to>
      <xdr:col>16</xdr:col>
      <xdr:colOff>390525</xdr:colOff>
      <xdr:row>37</xdr:row>
      <xdr:rowOff>95250</xdr:rowOff>
    </xdr:to>
    <xdr:pic>
      <xdr:nvPicPr>
        <xdr:cNvPr id="2" name="Picture 1">
          <a:extLst>
            <a:ext uri="{FF2B5EF4-FFF2-40B4-BE49-F238E27FC236}">
              <a16:creationId xmlns:a16="http://schemas.microsoft.com/office/drawing/2014/main" id="{E3A35E04-227A-48AA-A3F9-BDAD43F22516}"/>
            </a:ext>
          </a:extLst>
        </xdr:cNvPr>
        <xdr:cNvPicPr>
          <a:picLocks noChangeAspect="1"/>
        </xdr:cNvPicPr>
      </xdr:nvPicPr>
      <xdr:blipFill>
        <a:blip xmlns:r="http://schemas.openxmlformats.org/officeDocument/2006/relationships" r:embed="rId1"/>
        <a:srcRect/>
        <a:stretch>
          <a:fillRect/>
        </a:stretch>
      </xdr:blipFill>
      <xdr:spPr>
        <a:xfrm>
          <a:off x="4829175" y="952500"/>
          <a:ext cx="6486525" cy="6381750"/>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995B390B-C86B-477C-9997-7663C6179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3" name="Gráfico 2">
          <a:extLst>
            <a:ext uri="{FF2B5EF4-FFF2-40B4-BE49-F238E27FC236}">
              <a16:creationId xmlns:a16="http://schemas.microsoft.com/office/drawing/2014/main" id="{8B48B694-2BDF-490F-A8BB-99A0424AE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4" name="Gráfico 3">
          <a:extLst>
            <a:ext uri="{FF2B5EF4-FFF2-40B4-BE49-F238E27FC236}">
              <a16:creationId xmlns:a16="http://schemas.microsoft.com/office/drawing/2014/main" id="{76D52165-9423-4C3F-A93C-393EBF1D1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5" name="Gráfico 4">
          <a:extLst>
            <a:ext uri="{FF2B5EF4-FFF2-40B4-BE49-F238E27FC236}">
              <a16:creationId xmlns:a16="http://schemas.microsoft.com/office/drawing/2014/main" id="{C1CAAAE6-3B88-4FDF-B8DD-DC2398052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6" name="Gráfico 5">
          <a:extLst>
            <a:ext uri="{FF2B5EF4-FFF2-40B4-BE49-F238E27FC236}">
              <a16:creationId xmlns:a16="http://schemas.microsoft.com/office/drawing/2014/main" id="{5EE081E3-DF33-4624-82BA-ECBF8448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7" name="Gráfico 6">
          <a:extLst>
            <a:ext uri="{FF2B5EF4-FFF2-40B4-BE49-F238E27FC236}">
              <a16:creationId xmlns:a16="http://schemas.microsoft.com/office/drawing/2014/main" id="{748C3FA0-F64D-4512-9198-118102128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761997</xdr:colOff>
      <xdr:row>4</xdr:row>
      <xdr:rowOff>0</xdr:rowOff>
    </xdr:from>
    <xdr:to>
      <xdr:col>20</xdr:col>
      <xdr:colOff>171450</xdr:colOff>
      <xdr:row>32</xdr:row>
      <xdr:rowOff>152400</xdr:rowOff>
    </xdr:to>
    <xdr:graphicFrame macro="">
      <xdr:nvGraphicFramePr>
        <xdr:cNvPr id="8" name="Gráfico 7">
          <a:extLst>
            <a:ext uri="{FF2B5EF4-FFF2-40B4-BE49-F238E27FC236}">
              <a16:creationId xmlns:a16="http://schemas.microsoft.com/office/drawing/2014/main" id="{000D09C9-6504-474B-84E2-7FCE19319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85AEC7C9-01FF-4AFD-A95C-5822BC52D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1B681336-5CF5-4D55-B358-6D00AD7F3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5</xdr:col>
      <xdr:colOff>752475</xdr:colOff>
      <xdr:row>1</xdr:row>
      <xdr:rowOff>14286</xdr:rowOff>
    </xdr:from>
    <xdr:to>
      <xdr:col>13</xdr:col>
      <xdr:colOff>295275</xdr:colOff>
      <xdr:row>30</xdr:row>
      <xdr:rowOff>9525</xdr:rowOff>
    </xdr:to>
    <xdr:graphicFrame macro="">
      <xdr:nvGraphicFramePr>
        <xdr:cNvPr id="2" name="Gráfico 1">
          <a:extLst>
            <a:ext uri="{FF2B5EF4-FFF2-40B4-BE49-F238E27FC236}">
              <a16:creationId xmlns:a16="http://schemas.microsoft.com/office/drawing/2014/main" id="{06A4C44C-109F-48D6-B35B-C47A24D05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F8C26AAE-80F3-472D-AFE9-07CFF33176DE}"/>
            </a:ext>
          </a:extLst>
        </xdr:cNvPr>
        <xdr:cNvPicPr>
          <a:picLocks noChangeAspect="1"/>
        </xdr:cNvPicPr>
      </xdr:nvPicPr>
      <xdr:blipFill>
        <a:blip xmlns:r="http://schemas.openxmlformats.org/officeDocument/2006/relationships" r:embed="rId1"/>
        <a:stretch>
          <a:fillRect/>
        </a:stretch>
      </xdr:blipFill>
      <xdr:spPr>
        <a:xfrm>
          <a:off x="4953000" y="952500"/>
          <a:ext cx="5486400" cy="2743200"/>
        </a:xfrm>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48A7C756-A855-4974-A9DA-88BAE80C5B7D}"/>
            </a:ext>
          </a:extLst>
        </xdr:cNvPr>
        <xdr:cNvPicPr>
          <a:picLocks noChangeAspect="1"/>
        </xdr:cNvPicPr>
      </xdr:nvPicPr>
      <xdr:blipFill>
        <a:blip xmlns:r="http://schemas.openxmlformats.org/officeDocument/2006/relationships" r:embed="rId1"/>
        <a:stretch>
          <a:fillRect/>
        </a:stretch>
      </xdr:blipFill>
      <xdr:spPr>
        <a:xfrm>
          <a:off x="4953000" y="952500"/>
          <a:ext cx="5486400" cy="27432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6918</xdr:colOff>
      <xdr:row>83</xdr:row>
      <xdr:rowOff>182654</xdr:rowOff>
    </xdr:from>
    <xdr:to>
      <xdr:col>13</xdr:col>
      <xdr:colOff>668519</xdr:colOff>
      <xdr:row>101</xdr:row>
      <xdr:rowOff>191654</xdr:rowOff>
    </xdr:to>
    <xdr:graphicFrame macro="">
      <xdr:nvGraphicFramePr>
        <xdr:cNvPr id="2" name="Gráfico 1">
          <a:extLst>
            <a:ext uri="{FF2B5EF4-FFF2-40B4-BE49-F238E27FC236}">
              <a16:creationId xmlns:a16="http://schemas.microsoft.com/office/drawing/2014/main" id="{636A81BA-68D9-4C90-A2F7-DECB720C6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D7796BBF-0D28-4C92-8FF5-44B7EF0CF0D7}"/>
            </a:ext>
          </a:extLst>
        </xdr:cNvPr>
        <xdr:cNvPicPr>
          <a:picLocks noChangeAspect="1"/>
        </xdr:cNvPicPr>
      </xdr:nvPicPr>
      <xdr:blipFill>
        <a:blip xmlns:r="http://schemas.openxmlformats.org/officeDocument/2006/relationships" r:embed="rId1"/>
        <a:stretch>
          <a:fillRect/>
        </a:stretch>
      </xdr:blipFill>
      <xdr:spPr>
        <a:xfrm>
          <a:off x="4953000" y="952500"/>
          <a:ext cx="5486400" cy="2743200"/>
        </a:xfrm>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A7EC5D71-713E-46BE-8DE3-E14E111568DE}"/>
            </a:ext>
          </a:extLst>
        </xdr:cNvPr>
        <xdr:cNvPicPr>
          <a:picLocks noChangeAspect="1"/>
        </xdr:cNvPicPr>
      </xdr:nvPicPr>
      <xdr:blipFill>
        <a:blip xmlns:r="http://schemas.openxmlformats.org/officeDocument/2006/relationships" r:embed="rId1"/>
        <a:stretch>
          <a:fillRect/>
        </a:stretch>
      </xdr:blipFill>
      <xdr:spPr>
        <a:xfrm>
          <a:off x="5867400" y="952500"/>
          <a:ext cx="5486400" cy="27432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9</xdr:col>
      <xdr:colOff>0</xdr:colOff>
      <xdr:row>4</xdr:row>
      <xdr:rowOff>180975</xdr:rowOff>
    </xdr:from>
    <xdr:to>
      <xdr:col>16</xdr:col>
      <xdr:colOff>638400</xdr:colOff>
      <xdr:row>32</xdr:row>
      <xdr:rowOff>27375</xdr:rowOff>
    </xdr:to>
    <xdr:graphicFrame macro="">
      <xdr:nvGraphicFramePr>
        <xdr:cNvPr id="2" name="Gráfico 1">
          <a:extLst>
            <a:ext uri="{FF2B5EF4-FFF2-40B4-BE49-F238E27FC236}">
              <a16:creationId xmlns:a16="http://schemas.microsoft.com/office/drawing/2014/main" id="{D7E80F48-D61F-47CD-9EB1-D3B420965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6</xdr:row>
      <xdr:rowOff>0</xdr:rowOff>
    </xdr:from>
    <xdr:to>
      <xdr:col>17</xdr:col>
      <xdr:colOff>638809</xdr:colOff>
      <xdr:row>39</xdr:row>
      <xdr:rowOff>26458</xdr:rowOff>
    </xdr:to>
    <xdr:graphicFrame macro="">
      <xdr:nvGraphicFramePr>
        <xdr:cNvPr id="3" name="Gráfico 2">
          <a:extLst>
            <a:ext uri="{FF2B5EF4-FFF2-40B4-BE49-F238E27FC236}">
              <a16:creationId xmlns:a16="http://schemas.microsoft.com/office/drawing/2014/main" id="{1A2CB1DA-7E1E-4FF2-8E22-F0739BFEE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DA1F4C1B-4A74-4DDA-9334-A07E3D457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12</xdr:col>
      <xdr:colOff>292735</xdr:colOff>
      <xdr:row>36</xdr:row>
      <xdr:rowOff>133350</xdr:rowOff>
    </xdr:to>
    <xdr:pic>
      <xdr:nvPicPr>
        <xdr:cNvPr id="2" name="Imagen 1" descr="Imagen que contiene Tabla&#10;&#10;Descripción generada automáticamente">
          <a:extLst>
            <a:ext uri="{FF2B5EF4-FFF2-40B4-BE49-F238E27FC236}">
              <a16:creationId xmlns:a16="http://schemas.microsoft.com/office/drawing/2014/main" id="{BED9983E-D833-4FB8-B6FD-37E60DD85168}"/>
            </a:ext>
          </a:extLst>
        </xdr:cNvPr>
        <xdr:cNvPicPr>
          <a:picLocks noChangeAspect="1"/>
        </xdr:cNvPicPr>
      </xdr:nvPicPr>
      <xdr:blipFill>
        <a:blip xmlns:r="http://schemas.openxmlformats.org/officeDocument/2006/relationships" r:embed="rId1"/>
        <a:stretch>
          <a:fillRect/>
        </a:stretch>
      </xdr:blipFill>
      <xdr:spPr>
        <a:xfrm>
          <a:off x="5857875" y="647700"/>
          <a:ext cx="5626735" cy="5410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76200</xdr:colOff>
      <xdr:row>16</xdr:row>
      <xdr:rowOff>85725</xdr:rowOff>
    </xdr:from>
    <xdr:to>
      <xdr:col>7</xdr:col>
      <xdr:colOff>682200</xdr:colOff>
      <xdr:row>27</xdr:row>
      <xdr:rowOff>140700</xdr:rowOff>
    </xdr:to>
    <xdr:graphicFrame macro="">
      <xdr:nvGraphicFramePr>
        <xdr:cNvPr id="2" name="Gráfico 1">
          <a:extLst>
            <a:ext uri="{FF2B5EF4-FFF2-40B4-BE49-F238E27FC236}">
              <a16:creationId xmlns:a16="http://schemas.microsoft.com/office/drawing/2014/main" id="{9DCB4250-F51E-4E01-B0C4-06A1BB96F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207643</xdr:colOff>
      <xdr:row>5</xdr:row>
      <xdr:rowOff>173355</xdr:rowOff>
    </xdr:from>
    <xdr:to>
      <xdr:col>13</xdr:col>
      <xdr:colOff>512653</xdr:colOff>
      <xdr:row>38</xdr:row>
      <xdr:rowOff>161925</xdr:rowOff>
    </xdr:to>
    <xdr:graphicFrame macro="">
      <xdr:nvGraphicFramePr>
        <xdr:cNvPr id="2" name="Gráfico 1">
          <a:extLst>
            <a:ext uri="{FF2B5EF4-FFF2-40B4-BE49-F238E27FC236}">
              <a16:creationId xmlns:a16="http://schemas.microsoft.com/office/drawing/2014/main" id="{BF01C9F2-C92E-4D4E-9205-9CF863511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9</xdr:row>
      <xdr:rowOff>184784</xdr:rowOff>
    </xdr:from>
    <xdr:to>
      <xdr:col>8</xdr:col>
      <xdr:colOff>161925</xdr:colOff>
      <xdr:row>20</xdr:row>
      <xdr:rowOff>133350</xdr:rowOff>
    </xdr:to>
    <xdr:graphicFrame macro="">
      <xdr:nvGraphicFramePr>
        <xdr:cNvPr id="2" name="Gráfico 1">
          <a:extLst>
            <a:ext uri="{FF2B5EF4-FFF2-40B4-BE49-F238E27FC236}">
              <a16:creationId xmlns:a16="http://schemas.microsoft.com/office/drawing/2014/main" id="{D9293EC3-74B2-45A5-9D2D-7425C11D5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14</xdr:row>
      <xdr:rowOff>180975</xdr:rowOff>
    </xdr:from>
    <xdr:to>
      <xdr:col>7</xdr:col>
      <xdr:colOff>606000</xdr:colOff>
      <xdr:row>30</xdr:row>
      <xdr:rowOff>144780</xdr:rowOff>
    </xdr:to>
    <xdr:graphicFrame macro="">
      <xdr:nvGraphicFramePr>
        <xdr:cNvPr id="2" name="Gráfico 1">
          <a:extLst>
            <a:ext uri="{FF2B5EF4-FFF2-40B4-BE49-F238E27FC236}">
              <a16:creationId xmlns:a16="http://schemas.microsoft.com/office/drawing/2014/main" id="{CCDF65C6-A034-452F-9BFB-B84794586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64768</xdr:colOff>
      <xdr:row>5</xdr:row>
      <xdr:rowOff>116205</xdr:rowOff>
    </xdr:from>
    <xdr:to>
      <xdr:col>14</xdr:col>
      <xdr:colOff>369778</xdr:colOff>
      <xdr:row>38</xdr:row>
      <xdr:rowOff>95250</xdr:rowOff>
    </xdr:to>
    <xdr:graphicFrame macro="">
      <xdr:nvGraphicFramePr>
        <xdr:cNvPr id="2" name="Gráfico 1">
          <a:extLst>
            <a:ext uri="{FF2B5EF4-FFF2-40B4-BE49-F238E27FC236}">
              <a16:creationId xmlns:a16="http://schemas.microsoft.com/office/drawing/2014/main" id="{6F26A95D-4A64-49AF-880A-B0AA9D787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66674</xdr:colOff>
      <xdr:row>5</xdr:row>
      <xdr:rowOff>190499</xdr:rowOff>
    </xdr:from>
    <xdr:to>
      <xdr:col>13</xdr:col>
      <xdr:colOff>438149</xdr:colOff>
      <xdr:row>34</xdr:row>
      <xdr:rowOff>95250</xdr:rowOff>
    </xdr:to>
    <xdr:graphicFrame macro="">
      <xdr:nvGraphicFramePr>
        <xdr:cNvPr id="4" name="Gráfico 3">
          <a:extLst>
            <a:ext uri="{FF2B5EF4-FFF2-40B4-BE49-F238E27FC236}">
              <a16:creationId xmlns:a16="http://schemas.microsoft.com/office/drawing/2014/main" id="{AA0F1676-6546-414D-9EFE-10E24512F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533399</xdr:colOff>
      <xdr:row>10</xdr:row>
      <xdr:rowOff>104774</xdr:rowOff>
    </xdr:from>
    <xdr:to>
      <xdr:col>13</xdr:col>
      <xdr:colOff>457200</xdr:colOff>
      <xdr:row>38</xdr:row>
      <xdr:rowOff>133350</xdr:rowOff>
    </xdr:to>
    <xdr:graphicFrame macro="">
      <xdr:nvGraphicFramePr>
        <xdr:cNvPr id="3" name="Gráfico 2">
          <a:extLst>
            <a:ext uri="{FF2B5EF4-FFF2-40B4-BE49-F238E27FC236}">
              <a16:creationId xmlns:a16="http://schemas.microsoft.com/office/drawing/2014/main" id="{53BD672D-3E68-4668-9502-12FFF8267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0</xdr:colOff>
      <xdr:row>7</xdr:row>
      <xdr:rowOff>0</xdr:rowOff>
    </xdr:from>
    <xdr:to>
      <xdr:col>13</xdr:col>
      <xdr:colOff>276225</xdr:colOff>
      <xdr:row>35</xdr:row>
      <xdr:rowOff>9526</xdr:rowOff>
    </xdr:to>
    <xdr:graphicFrame macro="">
      <xdr:nvGraphicFramePr>
        <xdr:cNvPr id="5" name="Gráfico 4">
          <a:extLst>
            <a:ext uri="{FF2B5EF4-FFF2-40B4-BE49-F238E27FC236}">
              <a16:creationId xmlns:a16="http://schemas.microsoft.com/office/drawing/2014/main" id="{B6A2C07C-E960-4B3F-8E9D-77B311D5F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28575</xdr:colOff>
      <xdr:row>3</xdr:row>
      <xdr:rowOff>171450</xdr:rowOff>
    </xdr:from>
    <xdr:to>
      <xdr:col>11</xdr:col>
      <xdr:colOff>28575</xdr:colOff>
      <xdr:row>23</xdr:row>
      <xdr:rowOff>23812</xdr:rowOff>
    </xdr:to>
    <xdr:graphicFrame macro="">
      <xdr:nvGraphicFramePr>
        <xdr:cNvPr id="2" name="Gráfico 1">
          <a:extLst>
            <a:ext uri="{FF2B5EF4-FFF2-40B4-BE49-F238E27FC236}">
              <a16:creationId xmlns:a16="http://schemas.microsoft.com/office/drawing/2014/main" id="{4C91C667-1DFB-4A73-8811-F838F45BE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6628B5F4-1AFF-4E18-A5E7-FD59BC849B66}"/>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11</xdr:col>
      <xdr:colOff>609600</xdr:colOff>
      <xdr:row>2</xdr:row>
      <xdr:rowOff>142875</xdr:rowOff>
    </xdr:from>
    <xdr:to>
      <xdr:col>21</xdr:col>
      <xdr:colOff>228600</xdr:colOff>
      <xdr:row>23</xdr:row>
      <xdr:rowOff>87630</xdr:rowOff>
    </xdr:to>
    <xdr:pic>
      <xdr:nvPicPr>
        <xdr:cNvPr id="2" name="Imagen 1" descr="Gráfico, Gráfico de barras&#10;&#10;Descripción generada automáticamente">
          <a:extLst>
            <a:ext uri="{FF2B5EF4-FFF2-40B4-BE49-F238E27FC236}">
              <a16:creationId xmlns:a16="http://schemas.microsoft.com/office/drawing/2014/main" id="{B1BE03DB-34D3-49E3-A9D7-585DC8F908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44225" y="495300"/>
          <a:ext cx="5972175" cy="358330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9</xdr:col>
      <xdr:colOff>0</xdr:colOff>
      <xdr:row>6</xdr:row>
      <xdr:rowOff>0</xdr:rowOff>
    </xdr:from>
    <xdr:ext cx="5486400" cy="9144000"/>
    <xdr:pic>
      <xdr:nvPicPr>
        <xdr:cNvPr id="2" name="Picture 1">
          <a:extLst>
            <a:ext uri="{FF2B5EF4-FFF2-40B4-BE49-F238E27FC236}">
              <a16:creationId xmlns:a16="http://schemas.microsoft.com/office/drawing/2014/main" id="{C9A9653C-FE8B-4AF8-89E4-FE427A4CECCE}"/>
            </a:ext>
          </a:extLst>
        </xdr:cNvPr>
        <xdr:cNvPicPr>
          <a:picLocks noChangeAspect="1"/>
        </xdr:cNvPicPr>
      </xdr:nvPicPr>
      <xdr:blipFill>
        <a:blip xmlns:r="http://schemas.openxmlformats.org/officeDocument/2006/relationships" r:embed="rId1"/>
        <a:stretch>
          <a:fillRect/>
        </a:stretch>
      </xdr:blipFill>
      <xdr:spPr>
        <a:xfrm>
          <a:off x="6858000" y="1143000"/>
          <a:ext cx="5486400" cy="914400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9</xdr:col>
      <xdr:colOff>0</xdr:colOff>
      <xdr:row>6</xdr:row>
      <xdr:rowOff>0</xdr:rowOff>
    </xdr:from>
    <xdr:ext cx="5486400" cy="9144000"/>
    <xdr:pic>
      <xdr:nvPicPr>
        <xdr:cNvPr id="2" name="Picture 1">
          <a:extLst>
            <a:ext uri="{FF2B5EF4-FFF2-40B4-BE49-F238E27FC236}">
              <a16:creationId xmlns:a16="http://schemas.microsoft.com/office/drawing/2014/main" id="{0C76CD07-BD61-4AF3-ACD4-FEEEAFC1E3BD}"/>
            </a:ext>
          </a:extLst>
        </xdr:cNvPr>
        <xdr:cNvPicPr>
          <a:picLocks noChangeAspect="1"/>
        </xdr:cNvPicPr>
      </xdr:nvPicPr>
      <xdr:blipFill>
        <a:blip xmlns:r="http://schemas.openxmlformats.org/officeDocument/2006/relationships" r:embed="rId1"/>
        <a:stretch>
          <a:fillRect/>
        </a:stretch>
      </xdr:blipFill>
      <xdr:spPr>
        <a:xfrm>
          <a:off x="6858000" y="1143000"/>
          <a:ext cx="5486400" cy="9144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52D09363-7354-4532-AEE8-0F501E5A5C48}"/>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FED65C5C-876A-4D99-972F-6E607125DACC}"/>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AEE0414D-CFC2-435E-ABED-C797CE96C13F}"/>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8</xdr:col>
      <xdr:colOff>38100</xdr:colOff>
      <xdr:row>6</xdr:row>
      <xdr:rowOff>28575</xdr:rowOff>
    </xdr:from>
    <xdr:to>
      <xdr:col>15</xdr:col>
      <xdr:colOff>671830</xdr:colOff>
      <xdr:row>16</xdr:row>
      <xdr:rowOff>25400</xdr:rowOff>
    </xdr:to>
    <xdr:pic>
      <xdr:nvPicPr>
        <xdr:cNvPr id="2" name="Imagen 1">
          <a:extLst>
            <a:ext uri="{FF2B5EF4-FFF2-40B4-BE49-F238E27FC236}">
              <a16:creationId xmlns:a16="http://schemas.microsoft.com/office/drawing/2014/main" id="{8A19B0F2-D23D-433D-AA3F-B372867DA9E6}"/>
            </a:ext>
          </a:extLst>
        </xdr:cNvPr>
        <xdr:cNvPicPr/>
      </xdr:nvPicPr>
      <xdr:blipFill>
        <a:blip xmlns:r="http://schemas.openxmlformats.org/officeDocument/2006/relationships" r:embed="rId1" cstate="print"/>
        <a:stretch>
          <a:fillRect/>
        </a:stretch>
      </xdr:blipFill>
      <xdr:spPr bwMode="auto">
        <a:xfrm>
          <a:off x="6134100" y="1171575"/>
          <a:ext cx="5967730" cy="161607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104775</xdr:colOff>
      <xdr:row>6</xdr:row>
      <xdr:rowOff>28575</xdr:rowOff>
    </xdr:from>
    <xdr:to>
      <xdr:col>15</xdr:col>
      <xdr:colOff>703580</xdr:colOff>
      <xdr:row>17</xdr:row>
      <xdr:rowOff>68580</xdr:rowOff>
    </xdr:to>
    <xdr:pic>
      <xdr:nvPicPr>
        <xdr:cNvPr id="2" name="Imagen 1">
          <a:extLst>
            <a:ext uri="{FF2B5EF4-FFF2-40B4-BE49-F238E27FC236}">
              <a16:creationId xmlns:a16="http://schemas.microsoft.com/office/drawing/2014/main" id="{607B5F7A-239B-48A9-BA05-CCE67707D099}"/>
            </a:ext>
          </a:extLst>
        </xdr:cNvPr>
        <xdr:cNvPicPr/>
      </xdr:nvPicPr>
      <xdr:blipFill>
        <a:blip xmlns:r="http://schemas.openxmlformats.org/officeDocument/2006/relationships" r:embed="rId1" cstate="print"/>
        <a:stretch>
          <a:fillRect/>
        </a:stretch>
      </xdr:blipFill>
      <xdr:spPr bwMode="auto">
        <a:xfrm>
          <a:off x="6200775" y="1171575"/>
          <a:ext cx="5932805" cy="1821180"/>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37B6044B-31B8-452F-8ACC-16BE5C9952B9}"/>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9</xdr:col>
      <xdr:colOff>0</xdr:colOff>
      <xdr:row>6</xdr:row>
      <xdr:rowOff>0</xdr:rowOff>
    </xdr:from>
    <xdr:ext cx="5486400" cy="9144000"/>
    <xdr:pic>
      <xdr:nvPicPr>
        <xdr:cNvPr id="2" name="Picture 1">
          <a:extLst>
            <a:ext uri="{FF2B5EF4-FFF2-40B4-BE49-F238E27FC236}">
              <a16:creationId xmlns:a16="http://schemas.microsoft.com/office/drawing/2014/main" id="{31D23E8E-5C62-44E4-8281-5F503EF14FF9}"/>
            </a:ext>
          </a:extLst>
        </xdr:cNvPr>
        <xdr:cNvPicPr>
          <a:picLocks noChangeAspect="1"/>
        </xdr:cNvPicPr>
      </xdr:nvPicPr>
      <xdr:blipFill>
        <a:blip xmlns:r="http://schemas.openxmlformats.org/officeDocument/2006/relationships" r:embed="rId1"/>
        <a:stretch>
          <a:fillRect/>
        </a:stretch>
      </xdr:blipFill>
      <xdr:spPr>
        <a:xfrm>
          <a:off x="6858000" y="1143000"/>
          <a:ext cx="5486400" cy="914400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9</xdr:col>
      <xdr:colOff>0</xdr:colOff>
      <xdr:row>6</xdr:row>
      <xdr:rowOff>0</xdr:rowOff>
    </xdr:from>
    <xdr:ext cx="5486400" cy="9144000"/>
    <xdr:pic>
      <xdr:nvPicPr>
        <xdr:cNvPr id="2" name="Picture 1">
          <a:extLst>
            <a:ext uri="{FF2B5EF4-FFF2-40B4-BE49-F238E27FC236}">
              <a16:creationId xmlns:a16="http://schemas.microsoft.com/office/drawing/2014/main" id="{88ADC2CD-F704-4325-B370-99FCE5B66CE7}"/>
            </a:ext>
          </a:extLst>
        </xdr:cNvPr>
        <xdr:cNvPicPr>
          <a:picLocks noChangeAspect="1"/>
        </xdr:cNvPicPr>
      </xdr:nvPicPr>
      <xdr:blipFill>
        <a:blip xmlns:r="http://schemas.openxmlformats.org/officeDocument/2006/relationships" r:embed="rId1"/>
        <a:stretch>
          <a:fillRect/>
        </a:stretch>
      </xdr:blipFill>
      <xdr:spPr>
        <a:xfrm>
          <a:off x="6858000" y="1143000"/>
          <a:ext cx="5486400" cy="9144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20</xdr:col>
      <xdr:colOff>180975</xdr:colOff>
      <xdr:row>23</xdr:row>
      <xdr:rowOff>125730</xdr:rowOff>
    </xdr:to>
    <xdr:pic>
      <xdr:nvPicPr>
        <xdr:cNvPr id="2" name="Imagen 1" descr="Gráfico, Gráfico de barras&#10;&#10;Descripción generada automáticamente">
          <a:extLst>
            <a:ext uri="{FF2B5EF4-FFF2-40B4-BE49-F238E27FC236}">
              <a16:creationId xmlns:a16="http://schemas.microsoft.com/office/drawing/2014/main" id="{788E40C3-B3D6-4497-8307-D39307F9AC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34625" y="514350"/>
          <a:ext cx="5972175" cy="358330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9</xdr:col>
      <xdr:colOff>0</xdr:colOff>
      <xdr:row>6</xdr:row>
      <xdr:rowOff>0</xdr:rowOff>
    </xdr:from>
    <xdr:ext cx="5486400" cy="3657600"/>
    <xdr:pic>
      <xdr:nvPicPr>
        <xdr:cNvPr id="2" name="Picture 1">
          <a:extLst>
            <a:ext uri="{FF2B5EF4-FFF2-40B4-BE49-F238E27FC236}">
              <a16:creationId xmlns:a16="http://schemas.microsoft.com/office/drawing/2014/main" id="{426D5BD7-5751-48FC-88A9-8CB19F59AD1E}"/>
            </a:ext>
          </a:extLst>
        </xdr:cNvPr>
        <xdr:cNvPicPr>
          <a:picLocks noChangeAspect="1"/>
        </xdr:cNvPicPr>
      </xdr:nvPicPr>
      <xdr:blipFill>
        <a:blip xmlns:r="http://schemas.openxmlformats.org/officeDocument/2006/relationships" r:embed="rId1"/>
        <a:stretch>
          <a:fillRect/>
        </a:stretch>
      </xdr:blipFill>
      <xdr:spPr>
        <a:xfrm>
          <a:off x="6858000" y="1143000"/>
          <a:ext cx="5486400" cy="365760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9</xdr:col>
      <xdr:colOff>0</xdr:colOff>
      <xdr:row>6</xdr:row>
      <xdr:rowOff>0</xdr:rowOff>
    </xdr:from>
    <xdr:ext cx="5486400" cy="9144000"/>
    <xdr:pic>
      <xdr:nvPicPr>
        <xdr:cNvPr id="2" name="Picture 1">
          <a:extLst>
            <a:ext uri="{FF2B5EF4-FFF2-40B4-BE49-F238E27FC236}">
              <a16:creationId xmlns:a16="http://schemas.microsoft.com/office/drawing/2014/main" id="{684E4F9D-CC00-4662-9F9A-1300801F2D97}"/>
            </a:ext>
          </a:extLst>
        </xdr:cNvPr>
        <xdr:cNvPicPr>
          <a:picLocks noChangeAspect="1"/>
        </xdr:cNvPicPr>
      </xdr:nvPicPr>
      <xdr:blipFill>
        <a:blip xmlns:r="http://schemas.openxmlformats.org/officeDocument/2006/relationships" r:embed="rId1"/>
        <a:stretch>
          <a:fillRect/>
        </a:stretch>
      </xdr:blipFill>
      <xdr:spPr>
        <a:xfrm>
          <a:off x="6858000" y="1143000"/>
          <a:ext cx="5486400" cy="9144000"/>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568325</xdr:colOff>
      <xdr:row>38</xdr:row>
      <xdr:rowOff>31115</xdr:rowOff>
    </xdr:to>
    <xdr:pic>
      <xdr:nvPicPr>
        <xdr:cNvPr id="2" name="Imagen 1">
          <a:extLst>
            <a:ext uri="{FF2B5EF4-FFF2-40B4-BE49-F238E27FC236}">
              <a16:creationId xmlns:a16="http://schemas.microsoft.com/office/drawing/2014/main" id="{FDE5B611-F0FF-479B-AD04-9956C6B96945}"/>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2188"/>
        <a:stretch/>
      </xdr:blipFill>
      <xdr:spPr bwMode="auto">
        <a:xfrm>
          <a:off x="0" y="952500"/>
          <a:ext cx="5902325" cy="5374640"/>
        </a:xfrm>
        <a:prstGeom prst="rect">
          <a:avLst/>
        </a:prstGeom>
        <a:ln>
          <a:noFill/>
        </a:ln>
        <a:extLst>
          <a:ext uri="{53640926-AAD7-44D8-BBD7-CCE9431645EC}">
            <a14:shadowObscured xmlns:a14="http://schemas.microsoft.com/office/drawing/2010/main"/>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534035</xdr:colOff>
      <xdr:row>41</xdr:row>
      <xdr:rowOff>77470</xdr:rowOff>
    </xdr:to>
    <xdr:pic>
      <xdr:nvPicPr>
        <xdr:cNvPr id="2" name="Imagen 1">
          <a:extLst>
            <a:ext uri="{FF2B5EF4-FFF2-40B4-BE49-F238E27FC236}">
              <a16:creationId xmlns:a16="http://schemas.microsoft.com/office/drawing/2014/main" id="{C11AF660-5CF9-4D61-A085-88F0B2CE3F55}"/>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629" t="6758" r="28692" b="1012"/>
        <a:stretch/>
      </xdr:blipFill>
      <xdr:spPr bwMode="auto">
        <a:xfrm>
          <a:off x="0" y="952500"/>
          <a:ext cx="5868035" cy="5906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41</xdr:col>
      <xdr:colOff>0</xdr:colOff>
      <xdr:row>6</xdr:row>
      <xdr:rowOff>0</xdr:rowOff>
    </xdr:from>
    <xdr:to>
      <xdr:col>59</xdr:col>
      <xdr:colOff>542975</xdr:colOff>
      <xdr:row>36</xdr:row>
      <xdr:rowOff>89388</xdr:rowOff>
    </xdr:to>
    <xdr:graphicFrame macro="">
      <xdr:nvGraphicFramePr>
        <xdr:cNvPr id="3" name="Chart 2">
          <a:extLst>
            <a:ext uri="{FF2B5EF4-FFF2-40B4-BE49-F238E27FC236}">
              <a16:creationId xmlns:a16="http://schemas.microsoft.com/office/drawing/2014/main" id="{805E17D1-DA06-4746-9EA0-F8A58D1CE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37904</xdr:colOff>
      <xdr:row>30</xdr:row>
      <xdr:rowOff>131623</xdr:rowOff>
    </xdr:to>
    <xdr:graphicFrame macro="">
      <xdr:nvGraphicFramePr>
        <xdr:cNvPr id="4" name="Chart 2">
          <a:extLst>
            <a:ext uri="{FF2B5EF4-FFF2-40B4-BE49-F238E27FC236}">
              <a16:creationId xmlns:a16="http://schemas.microsoft.com/office/drawing/2014/main" id="{DABDF087-AEE4-44E2-9B9C-5BCD005A1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195261</xdr:colOff>
      <xdr:row>5</xdr:row>
      <xdr:rowOff>0</xdr:rowOff>
    </xdr:from>
    <xdr:to>
      <xdr:col>13</xdr:col>
      <xdr:colOff>112142</xdr:colOff>
      <xdr:row>39</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F0DDFED0-8F10-491A-988D-B1BF8314D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238125</xdr:colOff>
      <xdr:row>3</xdr:row>
      <xdr:rowOff>47625</xdr:rowOff>
    </xdr:from>
    <xdr:to>
      <xdr:col>21</xdr:col>
      <xdr:colOff>123825</xdr:colOff>
      <xdr:row>25</xdr:row>
      <xdr:rowOff>74295</xdr:rowOff>
    </xdr:to>
    <xdr:pic>
      <xdr:nvPicPr>
        <xdr:cNvPr id="2" name="Imagen 1" descr="Gráfico, Gráfico de barras&#10;&#10;Descripción generada automáticamente">
          <a:extLst>
            <a:ext uri="{FF2B5EF4-FFF2-40B4-BE49-F238E27FC236}">
              <a16:creationId xmlns:a16="http://schemas.microsoft.com/office/drawing/2014/main" id="{9B8061E4-935A-44EC-A091-E10476CA28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6225" y="619125"/>
          <a:ext cx="5981700" cy="358902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D71E51EA-F88A-43D0-86DA-8F913FBDE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946076CD-17C6-4AE4-ABC7-7F8BFAA09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421004</xdr:colOff>
      <xdr:row>37</xdr:row>
      <xdr:rowOff>130492</xdr:rowOff>
    </xdr:from>
    <xdr:to>
      <xdr:col>18</xdr:col>
      <xdr:colOff>232604</xdr:colOff>
      <xdr:row>50</xdr:row>
      <xdr:rowOff>58792</xdr:rowOff>
    </xdr:to>
    <xdr:graphicFrame macro="">
      <xdr:nvGraphicFramePr>
        <xdr:cNvPr id="2" name="Gráfico 1">
          <a:extLst>
            <a:ext uri="{FF2B5EF4-FFF2-40B4-BE49-F238E27FC236}">
              <a16:creationId xmlns:a16="http://schemas.microsoft.com/office/drawing/2014/main" id="{7873D565-AF68-474D-B59E-CBB1EE61C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601E96D9-CBB7-4DCB-A20F-BA1B6A750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D3AAFD3D-A93F-45C3-AB25-106678673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8EA58E43-985D-4121-A15C-A9A188C2E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8C480B81-EBA5-4AA0-99A4-A190F5905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F1E1DA50-3C81-44F3-AB35-5A404B965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C61A2350-1CF1-4304-A822-7B6D63209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68F2031A-AC75-4E92-86B4-7BD69CC68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485775</xdr:colOff>
      <xdr:row>4</xdr:row>
      <xdr:rowOff>0</xdr:rowOff>
    </xdr:from>
    <xdr:to>
      <xdr:col>11</xdr:col>
      <xdr:colOff>361950</xdr:colOff>
      <xdr:row>26</xdr:row>
      <xdr:rowOff>20955</xdr:rowOff>
    </xdr:to>
    <xdr:pic>
      <xdr:nvPicPr>
        <xdr:cNvPr id="2" name="Imagen 1" descr="Gráfico, Gráfico de barras&#10;&#10;Descripción generada automáticamente">
          <a:extLst>
            <a:ext uri="{FF2B5EF4-FFF2-40B4-BE49-F238E27FC236}">
              <a16:creationId xmlns:a16="http://schemas.microsoft.com/office/drawing/2014/main" id="{E68B041E-1A70-452C-ABA2-61B80DA25E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50" y="762000"/>
          <a:ext cx="5972175" cy="358330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9495DCE4-AF28-4E1B-B3BF-0BA749A5F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93891B26-953A-4E2F-9A51-BCC411B1B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D11DBDDE-A360-456E-B908-03F365422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248A193F-CD4A-4058-BB94-575D8D6EF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58EBCDE8-E6C1-4082-9632-7E1C02B29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12CC9FDC-8263-492B-8349-537E5EC32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9B546769-50A0-4055-B36A-C1D724AFA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4FC22776-B011-4121-A68E-497D31486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DB17C419-B42C-4E48-9CCD-4F621DAD2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671511</xdr:colOff>
      <xdr:row>6</xdr:row>
      <xdr:rowOff>138112</xdr:rowOff>
    </xdr:from>
    <xdr:to>
      <xdr:col>11</xdr:col>
      <xdr:colOff>257174</xdr:colOff>
      <xdr:row>22</xdr:row>
      <xdr:rowOff>23812</xdr:rowOff>
    </xdr:to>
    <xdr:graphicFrame macro="">
      <xdr:nvGraphicFramePr>
        <xdr:cNvPr id="2" name="Gráfico 1">
          <a:extLst>
            <a:ext uri="{FF2B5EF4-FFF2-40B4-BE49-F238E27FC236}">
              <a16:creationId xmlns:a16="http://schemas.microsoft.com/office/drawing/2014/main" id="{690A3EFB-59CD-48AC-A50A-68BE52FC4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4</xdr:col>
      <xdr:colOff>614361</xdr:colOff>
      <xdr:row>5</xdr:row>
      <xdr:rowOff>142875</xdr:rowOff>
    </xdr:from>
    <xdr:to>
      <xdr:col>12</xdr:col>
      <xdr:colOff>161924</xdr:colOff>
      <xdr:row>40</xdr:row>
      <xdr:rowOff>47625</xdr:rowOff>
    </xdr:to>
    <xdr:graphicFrame macro="">
      <xdr:nvGraphicFramePr>
        <xdr:cNvPr id="2" name="Gráfico 1">
          <a:extLst>
            <a:ext uri="{FF2B5EF4-FFF2-40B4-BE49-F238E27FC236}">
              <a16:creationId xmlns:a16="http://schemas.microsoft.com/office/drawing/2014/main" id="{5C8A912E-2A98-4992-B109-B8FE4A1AC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147637</xdr:colOff>
      <xdr:row>5</xdr:row>
      <xdr:rowOff>23811</xdr:rowOff>
    </xdr:from>
    <xdr:to>
      <xdr:col>9</xdr:col>
      <xdr:colOff>676275</xdr:colOff>
      <xdr:row>38</xdr:row>
      <xdr:rowOff>0</xdr:rowOff>
    </xdr:to>
    <xdr:graphicFrame macro="">
      <xdr:nvGraphicFramePr>
        <xdr:cNvPr id="2" name="Gráfico 1">
          <a:extLst>
            <a:ext uri="{FF2B5EF4-FFF2-40B4-BE49-F238E27FC236}">
              <a16:creationId xmlns:a16="http://schemas.microsoft.com/office/drawing/2014/main" id="{C9FB32E9-EE5D-4B20-BA93-275CC9896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0</xdr:colOff>
      <xdr:row>5</xdr:row>
      <xdr:rowOff>0</xdr:rowOff>
    </xdr:from>
    <xdr:to>
      <xdr:col>18</xdr:col>
      <xdr:colOff>453599</xdr:colOff>
      <xdr:row>23</xdr:row>
      <xdr:rowOff>171005</xdr:rowOff>
    </xdr:to>
    <xdr:graphicFrame macro="">
      <xdr:nvGraphicFramePr>
        <xdr:cNvPr id="4" name="Gráfico 3">
          <a:extLst>
            <a:ext uri="{FF2B5EF4-FFF2-40B4-BE49-F238E27FC236}">
              <a16:creationId xmlns:a16="http://schemas.microsoft.com/office/drawing/2014/main" id="{B09BD180-AC8D-4C19-8ABF-412A7724D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161925</xdr:colOff>
      <xdr:row>4</xdr:row>
      <xdr:rowOff>9525</xdr:rowOff>
    </xdr:from>
    <xdr:to>
      <xdr:col>11</xdr:col>
      <xdr:colOff>32385</xdr:colOff>
      <xdr:row>36</xdr:row>
      <xdr:rowOff>9525</xdr:rowOff>
    </xdr:to>
    <xdr:pic>
      <xdr:nvPicPr>
        <xdr:cNvPr id="2" name="Imagen 1" descr="Imagen que contiene Gráfico&#10;&#10;Descripción generada automáticamente">
          <a:extLst>
            <a:ext uri="{FF2B5EF4-FFF2-40B4-BE49-F238E27FC236}">
              <a16:creationId xmlns:a16="http://schemas.microsoft.com/office/drawing/2014/main" id="{BFCCAF35-B4EB-4996-B140-B70A1B178D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5600" y="771525"/>
          <a:ext cx="5966460" cy="51816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8</xdr:col>
      <xdr:colOff>0</xdr:colOff>
      <xdr:row>5</xdr:row>
      <xdr:rowOff>0</xdr:rowOff>
    </xdr:from>
    <xdr:to>
      <xdr:col>17</xdr:col>
      <xdr:colOff>448934</xdr:colOff>
      <xdr:row>19</xdr:row>
      <xdr:rowOff>76200</xdr:rowOff>
    </xdr:to>
    <xdr:graphicFrame macro="">
      <xdr:nvGraphicFramePr>
        <xdr:cNvPr id="3" name="Gráfico 2">
          <a:extLst>
            <a:ext uri="{FF2B5EF4-FFF2-40B4-BE49-F238E27FC236}">
              <a16:creationId xmlns:a16="http://schemas.microsoft.com/office/drawing/2014/main" id="{A409B048-5D8E-4872-A1DB-866CBC30B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46</xdr:col>
      <xdr:colOff>47625</xdr:colOff>
      <xdr:row>6</xdr:row>
      <xdr:rowOff>0</xdr:rowOff>
    </xdr:from>
    <xdr:to>
      <xdr:col>55</xdr:col>
      <xdr:colOff>501224</xdr:colOff>
      <xdr:row>34</xdr:row>
      <xdr:rowOff>66002</xdr:rowOff>
    </xdr:to>
    <xdr:graphicFrame macro="">
      <xdr:nvGraphicFramePr>
        <xdr:cNvPr id="2" name="Gráfico 1">
          <a:extLst>
            <a:ext uri="{FF2B5EF4-FFF2-40B4-BE49-F238E27FC236}">
              <a16:creationId xmlns:a16="http://schemas.microsoft.com/office/drawing/2014/main" id="{F7778364-2609-4C47-A64F-11066452E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116</xdr:col>
      <xdr:colOff>0</xdr:colOff>
      <xdr:row>5</xdr:row>
      <xdr:rowOff>0</xdr:rowOff>
    </xdr:from>
    <xdr:to>
      <xdr:col>125</xdr:col>
      <xdr:colOff>453599</xdr:colOff>
      <xdr:row>33</xdr:row>
      <xdr:rowOff>66002</xdr:rowOff>
    </xdr:to>
    <xdr:graphicFrame macro="">
      <xdr:nvGraphicFramePr>
        <xdr:cNvPr id="3" name="Gráfico 2">
          <a:extLst>
            <a:ext uri="{FF2B5EF4-FFF2-40B4-BE49-F238E27FC236}">
              <a16:creationId xmlns:a16="http://schemas.microsoft.com/office/drawing/2014/main" id="{76F1B519-BF3A-438C-BB1C-B42407D75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111125</xdr:colOff>
      <xdr:row>6</xdr:row>
      <xdr:rowOff>0</xdr:rowOff>
    </xdr:from>
    <xdr:to>
      <xdr:col>17</xdr:col>
      <xdr:colOff>317074</xdr:colOff>
      <xdr:row>34</xdr:row>
      <xdr:rowOff>66002</xdr:rowOff>
    </xdr:to>
    <xdr:graphicFrame macro="">
      <xdr:nvGraphicFramePr>
        <xdr:cNvPr id="2" name="Gráfico 1">
          <a:extLst>
            <a:ext uri="{FF2B5EF4-FFF2-40B4-BE49-F238E27FC236}">
              <a16:creationId xmlns:a16="http://schemas.microsoft.com/office/drawing/2014/main" id="{67942CDD-AA53-42F5-81EB-F2D9C2CAA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F7B58C2D-DE74-4793-8767-0E563A0CC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5DE3200F-BAFC-4736-A32B-52A6A552D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196850</xdr:colOff>
      <xdr:row>6</xdr:row>
      <xdr:rowOff>9525</xdr:rowOff>
    </xdr:from>
    <xdr:to>
      <xdr:col>17</xdr:col>
      <xdr:colOff>155149</xdr:colOff>
      <xdr:row>34</xdr:row>
      <xdr:rowOff>75527</xdr:rowOff>
    </xdr:to>
    <xdr:graphicFrame macro="">
      <xdr:nvGraphicFramePr>
        <xdr:cNvPr id="2" name="Gráfico 1">
          <a:extLst>
            <a:ext uri="{FF2B5EF4-FFF2-40B4-BE49-F238E27FC236}">
              <a16:creationId xmlns:a16="http://schemas.microsoft.com/office/drawing/2014/main" id="{77CADE0B-9034-4FAF-AF19-CADA7D5E6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932C7B7A-08BA-4B24-B844-82BDF7219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DF0BB698-FEA5-4BE3-9FDE-27AB177A6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4825C39A-82F1-484F-9EB3-C2E1EC9E4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3EE28A27-87E7-45A6-8D57-2CA940809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12</xdr:col>
      <xdr:colOff>457200</xdr:colOff>
      <xdr:row>20</xdr:row>
      <xdr:rowOff>0</xdr:rowOff>
    </xdr:to>
    <xdr:graphicFrame macro="">
      <xdr:nvGraphicFramePr>
        <xdr:cNvPr id="2" name="Gráfico 1">
          <a:extLst>
            <a:ext uri="{FF2B5EF4-FFF2-40B4-BE49-F238E27FC236}">
              <a16:creationId xmlns:a16="http://schemas.microsoft.com/office/drawing/2014/main" id="{9E81376B-9736-409C-B595-263186BB0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0</xdr:colOff>
      <xdr:row>5</xdr:row>
      <xdr:rowOff>0</xdr:rowOff>
    </xdr:from>
    <xdr:to>
      <xdr:col>10</xdr:col>
      <xdr:colOff>347664</xdr:colOff>
      <xdr:row>34</xdr:row>
      <xdr:rowOff>57150</xdr:rowOff>
    </xdr:to>
    <xdr:graphicFrame macro="">
      <xdr:nvGraphicFramePr>
        <xdr:cNvPr id="5" name="Gráfico 4">
          <a:extLst>
            <a:ext uri="{FF2B5EF4-FFF2-40B4-BE49-F238E27FC236}">
              <a16:creationId xmlns:a16="http://schemas.microsoft.com/office/drawing/2014/main" id="{F6CDB9D4-6955-4E9B-8063-E4955133D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0458A941-45C8-4EA0-BFEA-826D1D173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92BD6128-43A4-42E8-96D4-1285C8FE5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74CFB9CB-7085-4BCF-9298-C7981C450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FB231F33-A63E-405F-BE71-88413A6F9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2.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957D8EE3-A68C-403F-8B35-A30D5C5F9474}"/>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7DA950BB-6FF9-4800-8514-4748E7D23C43}"/>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49241BE1-7F32-49B0-A898-313304C615CC}"/>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1</xdr:col>
      <xdr:colOff>296261</xdr:colOff>
      <xdr:row>21</xdr:row>
      <xdr:rowOff>96636</xdr:rowOff>
    </xdr:from>
    <xdr:to>
      <xdr:col>8</xdr:col>
      <xdr:colOff>420086</xdr:colOff>
      <xdr:row>41</xdr:row>
      <xdr:rowOff>23611</xdr:rowOff>
    </xdr:to>
    <xdr:graphicFrame macro="">
      <xdr:nvGraphicFramePr>
        <xdr:cNvPr id="2" name="Gráfico 1">
          <a:extLst>
            <a:ext uri="{FF2B5EF4-FFF2-40B4-BE49-F238E27FC236}">
              <a16:creationId xmlns:a16="http://schemas.microsoft.com/office/drawing/2014/main" id="{26EE50AE-446C-4D4A-9E24-C78AF3AA5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6F1A9BCF-86C1-444C-B048-F07377D0F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29</xdr:row>
      <xdr:rowOff>56966</xdr:rowOff>
    </xdr:to>
    <xdr:graphicFrame macro="">
      <xdr:nvGraphicFramePr>
        <xdr:cNvPr id="2" name="Gráfico 1">
          <a:extLst>
            <a:ext uri="{FF2B5EF4-FFF2-40B4-BE49-F238E27FC236}">
              <a16:creationId xmlns:a16="http://schemas.microsoft.com/office/drawing/2014/main" id="{7CDA5585-F115-4EF5-A0ED-E9FD9BADA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2</xdr:col>
      <xdr:colOff>715578</xdr:colOff>
      <xdr:row>2</xdr:row>
      <xdr:rowOff>7620</xdr:rowOff>
    </xdr:from>
    <xdr:to>
      <xdr:col>10</xdr:col>
      <xdr:colOff>175260</xdr:colOff>
      <xdr:row>28</xdr:row>
      <xdr:rowOff>30480</xdr:rowOff>
    </xdr:to>
    <xdr:graphicFrame macro="">
      <xdr:nvGraphicFramePr>
        <xdr:cNvPr id="2" name="Gráfico 1">
          <a:extLst>
            <a:ext uri="{FF2B5EF4-FFF2-40B4-BE49-F238E27FC236}">
              <a16:creationId xmlns:a16="http://schemas.microsoft.com/office/drawing/2014/main" id="{21F6F563-2B12-481B-9EE1-B57DFE0B8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11</xdr:col>
      <xdr:colOff>94890</xdr:colOff>
      <xdr:row>25</xdr:row>
      <xdr:rowOff>8627</xdr:rowOff>
    </xdr:to>
    <xdr:graphicFrame macro="">
      <xdr:nvGraphicFramePr>
        <xdr:cNvPr id="2" name="Gráfico 1">
          <a:extLst>
            <a:ext uri="{FF2B5EF4-FFF2-40B4-BE49-F238E27FC236}">
              <a16:creationId xmlns:a16="http://schemas.microsoft.com/office/drawing/2014/main" id="{5487FA94-579F-49AD-918C-C7C3AD522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117474</xdr:colOff>
      <xdr:row>1</xdr:row>
      <xdr:rowOff>63500</xdr:rowOff>
    </xdr:from>
    <xdr:to>
      <xdr:col>11</xdr:col>
      <xdr:colOff>730249</xdr:colOff>
      <xdr:row>19</xdr:row>
      <xdr:rowOff>139700</xdr:rowOff>
    </xdr:to>
    <xdr:graphicFrame macro="">
      <xdr:nvGraphicFramePr>
        <xdr:cNvPr id="2" name="Gráfico 1">
          <a:extLst>
            <a:ext uri="{FF2B5EF4-FFF2-40B4-BE49-F238E27FC236}">
              <a16:creationId xmlns:a16="http://schemas.microsoft.com/office/drawing/2014/main" id="{D64636EC-1901-4326-A130-45C74603B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2</xdr:col>
      <xdr:colOff>685800</xdr:colOff>
      <xdr:row>1</xdr:row>
      <xdr:rowOff>114300</xdr:rowOff>
    </xdr:from>
    <xdr:to>
      <xdr:col>11</xdr:col>
      <xdr:colOff>38100</xdr:colOff>
      <xdr:row>47</xdr:row>
      <xdr:rowOff>6829</xdr:rowOff>
    </xdr:to>
    <xdr:graphicFrame macro="">
      <xdr:nvGraphicFramePr>
        <xdr:cNvPr id="2" name="Gráfico 1">
          <a:extLst>
            <a:ext uri="{FF2B5EF4-FFF2-40B4-BE49-F238E27FC236}">
              <a16:creationId xmlns:a16="http://schemas.microsoft.com/office/drawing/2014/main" id="{B2CF3AA9-C950-49E4-8FE1-6E4FE2493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21</xdr:row>
      <xdr:rowOff>85724</xdr:rowOff>
    </xdr:to>
    <xdr:graphicFrame macro="">
      <xdr:nvGraphicFramePr>
        <xdr:cNvPr id="2" name="Gráfico 1">
          <a:extLst>
            <a:ext uri="{FF2B5EF4-FFF2-40B4-BE49-F238E27FC236}">
              <a16:creationId xmlns:a16="http://schemas.microsoft.com/office/drawing/2014/main" id="{F523C92E-86DC-4D6B-9ED3-0CBD383F4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B3BDBA17-8523-4D54-AA4F-E08F466F4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22</xdr:row>
      <xdr:rowOff>6087</xdr:rowOff>
    </xdr:to>
    <xdr:graphicFrame macro="">
      <xdr:nvGraphicFramePr>
        <xdr:cNvPr id="2" name="Gráfico 1">
          <a:extLst>
            <a:ext uri="{FF2B5EF4-FFF2-40B4-BE49-F238E27FC236}">
              <a16:creationId xmlns:a16="http://schemas.microsoft.com/office/drawing/2014/main" id="{127D2378-1232-4B16-B5BF-4E4FB72AB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3</xdr:col>
      <xdr:colOff>706358</xdr:colOff>
      <xdr:row>1</xdr:row>
      <xdr:rowOff>11788</xdr:rowOff>
    </xdr:from>
    <xdr:to>
      <xdr:col>11</xdr:col>
      <xdr:colOff>206495</xdr:colOff>
      <xdr:row>43</xdr:row>
      <xdr:rowOff>159876</xdr:rowOff>
    </xdr:to>
    <xdr:graphicFrame macro="">
      <xdr:nvGraphicFramePr>
        <xdr:cNvPr id="2" name="Gráfico 1">
          <a:extLst>
            <a:ext uri="{FF2B5EF4-FFF2-40B4-BE49-F238E27FC236}">
              <a16:creationId xmlns:a16="http://schemas.microsoft.com/office/drawing/2014/main" id="{1BAD3082-3150-4934-AC2B-CBD8E6094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0</xdr:colOff>
      <xdr:row>5</xdr:row>
      <xdr:rowOff>0</xdr:rowOff>
    </xdr:from>
    <xdr:to>
      <xdr:col>11</xdr:col>
      <xdr:colOff>200025</xdr:colOff>
      <xdr:row>27</xdr:row>
      <xdr:rowOff>60960</xdr:rowOff>
    </xdr:to>
    <xdr:pic>
      <xdr:nvPicPr>
        <xdr:cNvPr id="2" name="Imagen 1" descr="Gráfico de barras&#10;&#10;Descripción generada automáticamente con confianza media">
          <a:extLst>
            <a:ext uri="{FF2B5EF4-FFF2-40B4-BE49-F238E27FC236}">
              <a16:creationId xmlns:a16="http://schemas.microsoft.com/office/drawing/2014/main" id="{8A1CE4AD-4ED9-4E31-B8ED-F740AAA17289}"/>
            </a:ext>
          </a:extLst>
        </xdr:cNvPr>
        <xdr:cNvPicPr>
          <a:picLocks noChangeAspect="1"/>
        </xdr:cNvPicPr>
      </xdr:nvPicPr>
      <xdr:blipFill rotWithShape="1">
        <a:blip xmlns:r="http://schemas.openxmlformats.org/officeDocument/2006/relationships" r:embed="rId1"/>
        <a:srcRect r="28389" b="29823"/>
        <a:stretch/>
      </xdr:blipFill>
      <xdr:spPr bwMode="auto">
        <a:xfrm>
          <a:off x="3048000" y="952500"/>
          <a:ext cx="5534025" cy="3623310"/>
        </a:xfrm>
        <a:prstGeom prst="rect">
          <a:avLst/>
        </a:prstGeom>
        <a:ln>
          <a:noFill/>
        </a:ln>
        <a:extLst>
          <a:ext uri="{53640926-AAD7-44D8-BBD7-CCE9431645EC}">
            <a14:shadowObscured xmlns:a14="http://schemas.microsoft.com/office/drawing/2010/main"/>
          </a:ext>
        </a:extLst>
      </xdr:spPr>
    </xdr:pic>
    <xdr:clientData/>
  </xdr:twoCellAnchor>
</xdr:wsDr>
</file>

<file path=xl/drawings/drawing96.xml><?xml version="1.0" encoding="utf-8"?>
<xdr:wsDr xmlns:xdr="http://schemas.openxmlformats.org/drawingml/2006/spreadsheetDrawing" xmlns:a="http://schemas.openxmlformats.org/drawingml/2006/main">
  <xdr:oneCellAnchor>
    <xdr:from>
      <xdr:col>5</xdr:col>
      <xdr:colOff>0</xdr:colOff>
      <xdr:row>5</xdr:row>
      <xdr:rowOff>0</xdr:rowOff>
    </xdr:from>
    <xdr:ext cx="5486400" cy="2743200"/>
    <xdr:pic>
      <xdr:nvPicPr>
        <xdr:cNvPr id="2" name="Picture 1">
          <a:extLst>
            <a:ext uri="{FF2B5EF4-FFF2-40B4-BE49-F238E27FC236}">
              <a16:creationId xmlns:a16="http://schemas.microsoft.com/office/drawing/2014/main" id="{4CD02B72-2364-40A6-95E9-5DBAC16E36CD}"/>
            </a:ext>
          </a:extLst>
        </xdr:cNvPr>
        <xdr:cNvPicPr>
          <a:picLocks noChangeAspect="1"/>
        </xdr:cNvPicPr>
      </xdr:nvPicPr>
      <xdr:blipFill>
        <a:blip xmlns:r="http://schemas.openxmlformats.org/officeDocument/2006/relationships" r:embed="rId1"/>
        <a:stretch>
          <a:fillRect/>
        </a:stretch>
      </xdr:blipFill>
      <xdr:spPr>
        <a:xfrm>
          <a:off x="3810000" y="952500"/>
          <a:ext cx="5486400" cy="2743200"/>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786A60DB-F040-471D-9A5B-E90B16649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34874C42-19B3-42E3-85F9-744BAB762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0</xdr:colOff>
      <xdr:row>6</xdr:row>
      <xdr:rowOff>0</xdr:rowOff>
    </xdr:from>
    <xdr:to>
      <xdr:col>12</xdr:col>
      <xdr:colOff>605999</xdr:colOff>
      <xdr:row>34</xdr:row>
      <xdr:rowOff>66002</xdr:rowOff>
    </xdr:to>
    <xdr:graphicFrame macro="">
      <xdr:nvGraphicFramePr>
        <xdr:cNvPr id="2" name="Gráfico 1">
          <a:extLst>
            <a:ext uri="{FF2B5EF4-FFF2-40B4-BE49-F238E27FC236}">
              <a16:creationId xmlns:a16="http://schemas.microsoft.com/office/drawing/2014/main" id="{D00E3B78-49ED-4A34-A2D6-F9B99D8D8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6</xdr:row>
      <xdr:rowOff>0</xdr:rowOff>
    </xdr:from>
    <xdr:to>
      <xdr:col>17</xdr:col>
      <xdr:colOff>612000</xdr:colOff>
      <xdr:row>30</xdr:row>
      <xdr:rowOff>86400</xdr:rowOff>
    </xdr:to>
    <xdr:graphicFrame macro="">
      <xdr:nvGraphicFramePr>
        <xdr:cNvPr id="3" name="Gráfico 2">
          <a:extLst>
            <a:ext uri="{FF2B5EF4-FFF2-40B4-BE49-F238E27FC236}">
              <a16:creationId xmlns:a16="http://schemas.microsoft.com/office/drawing/2014/main" id="{CBB96E2A-D4B5-47AC-BBFF-A138681CA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6</xdr:row>
      <xdr:rowOff>0</xdr:rowOff>
    </xdr:from>
    <xdr:to>
      <xdr:col>21</xdr:col>
      <xdr:colOff>612000</xdr:colOff>
      <xdr:row>30</xdr:row>
      <xdr:rowOff>86400</xdr:rowOff>
    </xdr:to>
    <xdr:graphicFrame macro="">
      <xdr:nvGraphicFramePr>
        <xdr:cNvPr id="4" name="Gráfico 3">
          <a:extLst>
            <a:ext uri="{FF2B5EF4-FFF2-40B4-BE49-F238E27FC236}">
              <a16:creationId xmlns:a16="http://schemas.microsoft.com/office/drawing/2014/main" id="{CC532E94-0C71-48B1-9EE2-728278DF7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11</xdr:col>
      <xdr:colOff>0</xdr:colOff>
      <xdr:row>6</xdr:row>
      <xdr:rowOff>0</xdr:rowOff>
    </xdr:from>
    <xdr:to>
      <xdr:col>18</xdr:col>
      <xdr:colOff>605999</xdr:colOff>
      <xdr:row>20</xdr:row>
      <xdr:rowOff>76200</xdr:rowOff>
    </xdr:to>
    <xdr:graphicFrame macro="">
      <xdr:nvGraphicFramePr>
        <xdr:cNvPr id="2" name="Gráfico 1">
          <a:extLst>
            <a:ext uri="{FF2B5EF4-FFF2-40B4-BE49-F238E27FC236}">
              <a16:creationId xmlns:a16="http://schemas.microsoft.com/office/drawing/2014/main" id="{BD2BB764-459A-461E-B484-25F1EF9D0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0</xdr:rowOff>
    </xdr:from>
    <xdr:to>
      <xdr:col>18</xdr:col>
      <xdr:colOff>605999</xdr:colOff>
      <xdr:row>35</xdr:row>
      <xdr:rowOff>76200</xdr:rowOff>
    </xdr:to>
    <xdr:graphicFrame macro="">
      <xdr:nvGraphicFramePr>
        <xdr:cNvPr id="3" name="Gráfico 2">
          <a:extLst>
            <a:ext uri="{FF2B5EF4-FFF2-40B4-BE49-F238E27FC236}">
              <a16:creationId xmlns:a16="http://schemas.microsoft.com/office/drawing/2014/main" id="{0330EEC2-D743-4CFB-9625-635D9642F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Gr&#225;ficos_ENIGH_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s/INFONAVIT%20a%20Junio%20202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oberto.galindo\Documents\Inflacion\InflacionXEdoxObG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gnolia.lara\Documents\hibridos\Venta%20Hibridos%20jun%202019_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Gr&#225;ficos_ENIGH_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H2" t="str">
            <v>Jalisco</v>
          </cell>
          <cell r="W2" t="str">
            <v>Nacional</v>
          </cell>
          <cell r="AI2" t="str">
            <v>Jalisco: Cartera en prórroga</v>
          </cell>
          <cell r="AJ2" t="str">
            <v>Jalisco: Cartera vencida</v>
          </cell>
          <cell r="AM2" t="str">
            <v>Nacional: Cartera en prórroga</v>
          </cell>
          <cell r="AN2" t="str">
            <v>Nacional: Cartera vencida</v>
          </cell>
        </row>
        <row r="3">
          <cell r="A3">
            <v>2018</v>
          </cell>
          <cell r="B3" t="str">
            <v>Enero</v>
          </cell>
          <cell r="H3">
            <v>4.5949208423403699E-2</v>
          </cell>
          <cell r="W3">
            <v>5.8039058144557336E-2</v>
          </cell>
          <cell r="AG3">
            <v>2018</v>
          </cell>
          <cell r="AH3" t="str">
            <v>Enero</v>
          </cell>
          <cell r="AI3">
            <v>4.0931184479757965E-2</v>
          </cell>
          <cell r="AJ3">
            <v>6.2933926924759451E-2</v>
          </cell>
          <cell r="AM3">
            <v>4.1908600566468536E-2</v>
          </cell>
          <cell r="AN3">
            <v>7.8838823001645075E-2</v>
          </cell>
        </row>
        <row r="4">
          <cell r="B4" t="str">
            <v>Febrero</v>
          </cell>
          <cell r="H4">
            <v>4.619089215808618E-2</v>
          </cell>
          <cell r="W4">
            <v>5.8352863524522861E-2</v>
          </cell>
          <cell r="AH4" t="str">
            <v>Febrero</v>
          </cell>
          <cell r="AI4">
            <v>3.9811552292802158E-2</v>
          </cell>
          <cell r="AJ4">
            <v>6.3015362514989418E-2</v>
          </cell>
          <cell r="AM4">
            <v>4.045763443320028E-2</v>
          </cell>
          <cell r="AN4">
            <v>7.9049442966268535E-2</v>
          </cell>
        </row>
        <row r="5">
          <cell r="B5" t="str">
            <v>Marzo</v>
          </cell>
          <cell r="H5">
            <v>4.5893680793183095E-2</v>
          </cell>
          <cell r="W5">
            <v>5.8772921160575899E-2</v>
          </cell>
          <cell r="AH5" t="str">
            <v>Marzo</v>
          </cell>
          <cell r="AI5">
            <v>4.1367840294514263E-2</v>
          </cell>
          <cell r="AJ5">
            <v>6.3163593117657624E-2</v>
          </cell>
          <cell r="AM5">
            <v>4.1670444039278311E-2</v>
          </cell>
          <cell r="AN5">
            <v>8.0009644694729959E-2</v>
          </cell>
        </row>
        <row r="6">
          <cell r="B6" t="str">
            <v>Abril</v>
          </cell>
          <cell r="H6">
            <v>4.5180847589388805E-2</v>
          </cell>
          <cell r="W6">
            <v>5.8990332433742403E-2</v>
          </cell>
          <cell r="AH6" t="str">
            <v>Abril</v>
          </cell>
          <cell r="AI6">
            <v>3.9513563582854579E-2</v>
          </cell>
          <cell r="AJ6">
            <v>6.1674374640313716E-2</v>
          </cell>
          <cell r="AM6">
            <v>4.0039163836293974E-2</v>
          </cell>
          <cell r="AN6">
            <v>7.946316528403452E-2</v>
          </cell>
        </row>
        <row r="7">
          <cell r="B7" t="str">
            <v>Mayo</v>
          </cell>
          <cell r="H7">
            <v>4.4723860220728266E-2</v>
          </cell>
          <cell r="W7">
            <v>5.8363394602311741E-2</v>
          </cell>
          <cell r="AH7" t="str">
            <v>Mayo</v>
          </cell>
          <cell r="AI7">
            <v>4.0323165159157653E-2</v>
          </cell>
          <cell r="AJ7">
            <v>6.0937207055575426E-2</v>
          </cell>
          <cell r="AM7">
            <v>4.1084838036470894E-2</v>
          </cell>
          <cell r="AN7">
            <v>7.8645026380104857E-2</v>
          </cell>
        </row>
        <row r="8">
          <cell r="B8" t="str">
            <v>Junio</v>
          </cell>
          <cell r="H8">
            <v>4.4358953869336408E-2</v>
          </cell>
          <cell r="W8">
            <v>5.7638662023780998E-2</v>
          </cell>
          <cell r="AH8" t="str">
            <v>Junio</v>
          </cell>
          <cell r="AI8">
            <v>3.6934377492993428E-2</v>
          </cell>
          <cell r="AJ8">
            <v>6.0412996245941576E-2</v>
          </cell>
          <cell r="AM8">
            <v>3.7251339258620939E-2</v>
          </cell>
          <cell r="AN8">
            <v>7.7700474291856975E-2</v>
          </cell>
        </row>
        <row r="9">
          <cell r="B9" t="str">
            <v>Julio</v>
          </cell>
          <cell r="H9">
            <v>4.4686655947820779E-2</v>
          </cell>
          <cell r="W9">
            <v>5.7344820703878648E-2</v>
          </cell>
          <cell r="AH9" t="str">
            <v>Julio</v>
          </cell>
          <cell r="AI9">
            <v>3.9542317218209756E-2</v>
          </cell>
          <cell r="AJ9">
            <v>6.110643883657349E-2</v>
          </cell>
          <cell r="AM9">
            <v>3.9485004622921302E-2</v>
          </cell>
          <cell r="AN9">
            <v>7.7557381471072398E-2</v>
          </cell>
        </row>
        <row r="10">
          <cell r="B10" t="str">
            <v>Agosto</v>
          </cell>
          <cell r="H10">
            <v>4.4349566922699785E-2</v>
          </cell>
          <cell r="W10">
            <v>5.6872989256004237E-2</v>
          </cell>
          <cell r="AH10" t="str">
            <v>Agosto</v>
          </cell>
          <cell r="AI10">
            <v>3.5271643516572332E-2</v>
          </cell>
          <cell r="AJ10">
            <v>6.0590792341586965E-2</v>
          </cell>
          <cell r="AM10">
            <v>3.5052231531424317E-2</v>
          </cell>
          <cell r="AN10">
            <v>7.6611551239286521E-2</v>
          </cell>
        </row>
        <row r="11">
          <cell r="B11" t="str">
            <v>Septiembre</v>
          </cell>
          <cell r="H11">
            <v>4.3550595211111813E-2</v>
          </cell>
          <cell r="W11">
            <v>5.6172995561989E-2</v>
          </cell>
          <cell r="AH11" t="str">
            <v>Septiembre</v>
          </cell>
          <cell r="AI11">
            <v>3.6834607150578243E-2</v>
          </cell>
          <cell r="AJ11">
            <v>6.0016125293587137E-2</v>
          </cell>
          <cell r="AM11">
            <v>3.6959832375328759E-2</v>
          </cell>
          <cell r="AN11">
            <v>7.6277738996861924E-2</v>
          </cell>
        </row>
        <row r="12">
          <cell r="B12" t="str">
            <v>Octubre</v>
          </cell>
          <cell r="H12">
            <v>4.3427450253507631E-2</v>
          </cell>
          <cell r="W12">
            <v>5.6213884319815811E-2</v>
          </cell>
          <cell r="AH12" t="str">
            <v>Octubre</v>
          </cell>
          <cell r="AI12">
            <v>3.4141755901481219E-2</v>
          </cell>
          <cell r="AJ12">
            <v>5.980075068103944E-2</v>
          </cell>
          <cell r="AM12">
            <v>3.3415183491260964E-2</v>
          </cell>
          <cell r="AN12">
            <v>7.6164106746489699E-2</v>
          </cell>
        </row>
        <row r="13">
          <cell r="B13" t="str">
            <v>Noviembre</v>
          </cell>
          <cell r="H13">
            <v>4.2986231219772131E-2</v>
          </cell>
          <cell r="W13">
            <v>5.5964575797152381E-2</v>
          </cell>
          <cell r="AH13" t="str">
            <v>Noviembre</v>
          </cell>
          <cell r="AI13">
            <v>3.2809290968900451E-2</v>
          </cell>
          <cell r="AJ13">
            <v>5.9423014585093296E-2</v>
          </cell>
          <cell r="AM13">
            <v>3.269898032993105E-2</v>
          </cell>
          <cell r="AN13">
            <v>7.5975510609979188E-2</v>
          </cell>
        </row>
        <row r="14">
          <cell r="B14" t="str">
            <v>Diciembre</v>
          </cell>
          <cell r="H14">
            <v>4.383107014277126E-2</v>
          </cell>
          <cell r="W14">
            <v>5.6158535569925519E-2</v>
          </cell>
          <cell r="AH14" t="str">
            <v>Diciembre</v>
          </cell>
          <cell r="AI14">
            <v>3.0138593845821567E-2</v>
          </cell>
          <cell r="AJ14">
            <v>6.0247070229374089E-2</v>
          </cell>
          <cell r="AM14">
            <v>2.9485438912324746E-2</v>
          </cell>
          <cell r="AN14">
            <v>7.5783729081586121E-2</v>
          </cell>
        </row>
        <row r="15">
          <cell r="A15">
            <v>2019</v>
          </cell>
          <cell r="B15" t="str">
            <v>Enero</v>
          </cell>
          <cell r="H15">
            <v>4.4192976296576369E-2</v>
          </cell>
          <cell r="W15">
            <v>5.6301794643203222E-2</v>
          </cell>
          <cell r="AG15">
            <v>2019</v>
          </cell>
          <cell r="AH15" t="str">
            <v>Enero</v>
          </cell>
          <cell r="AI15">
            <v>3.8651452390359761E-2</v>
          </cell>
          <cell r="AJ15">
            <v>6.1684620541800628E-2</v>
          </cell>
          <cell r="AM15">
            <v>3.8346023777673439E-2</v>
          </cell>
          <cell r="AN15">
            <v>7.699560077352445E-2</v>
          </cell>
        </row>
        <row r="16">
          <cell r="B16" t="str">
            <v>Febrero</v>
          </cell>
          <cell r="H16">
            <v>4.4898105819060362E-2</v>
          </cell>
          <cell r="W16">
            <v>5.6850537765425584E-2</v>
          </cell>
          <cell r="AH16" t="str">
            <v>Febrero</v>
          </cell>
          <cell r="AI16">
            <v>3.3613438585584417E-2</v>
          </cell>
          <cell r="AJ16">
            <v>6.202403856519241E-2</v>
          </cell>
          <cell r="AM16">
            <v>3.3177910565851919E-2</v>
          </cell>
          <cell r="AN16">
            <v>7.6914850574331672E-2</v>
          </cell>
        </row>
        <row r="17">
          <cell r="B17" t="str">
            <v>Marzo</v>
          </cell>
          <cell r="H17">
            <v>4.5250035886025983E-2</v>
          </cell>
          <cell r="W17">
            <v>5.7069968606765109E-2</v>
          </cell>
          <cell r="AH17" t="str">
            <v>Marzo</v>
          </cell>
          <cell r="AI17">
            <v>3.5476956093233307E-2</v>
          </cell>
          <cell r="AJ17">
            <v>6.2566353255355076E-2</v>
          </cell>
          <cell r="AM17">
            <v>3.4425613970336465E-2</v>
          </cell>
          <cell r="AN17">
            <v>7.7220714023111106E-2</v>
          </cell>
        </row>
        <row r="18">
          <cell r="B18" t="str">
            <v>Abril</v>
          </cell>
          <cell r="H18">
            <v>4.4783947711715101E-2</v>
          </cell>
          <cell r="W18">
            <v>5.7440479175716534E-2</v>
          </cell>
          <cell r="AH18" t="str">
            <v>Abril</v>
          </cell>
          <cell r="AI18">
            <v>3.3674163585528813E-2</v>
          </cell>
          <cell r="AJ18">
            <v>6.1446917608619429E-2</v>
          </cell>
          <cell r="AM18">
            <v>3.233458188127282E-2</v>
          </cell>
          <cell r="AN18">
            <v>7.7188017406474463E-2</v>
          </cell>
        </row>
        <row r="19">
          <cell r="B19" t="str">
            <v>Mayo</v>
          </cell>
          <cell r="H19">
            <v>4.5291683544558752E-2</v>
          </cell>
          <cell r="W19">
            <v>5.7850719699571534E-2</v>
          </cell>
          <cell r="AH19" t="str">
            <v>Mayo</v>
          </cell>
          <cell r="AI19">
            <v>3.6569421704101643E-2</v>
          </cell>
          <cell r="AJ19">
            <v>6.2770041613867067E-2</v>
          </cell>
          <cell r="AM19">
            <v>3.4555412576495921E-2</v>
          </cell>
          <cell r="AN19">
            <v>7.8254181047467647E-2</v>
          </cell>
        </row>
        <row r="20">
          <cell r="B20" t="str">
            <v>Junio</v>
          </cell>
          <cell r="H20">
            <v>4.5914928377889769E-2</v>
          </cell>
          <cell r="W20">
            <v>5.7836699963812868E-2</v>
          </cell>
          <cell r="AH20" t="str">
            <v>Junio</v>
          </cell>
          <cell r="AI20">
            <v>3.4624249404285178E-2</v>
          </cell>
          <cell r="AJ20">
            <v>6.3450441874328536E-2</v>
          </cell>
          <cell r="AM20">
            <v>3.3133171722488496E-2</v>
          </cell>
          <cell r="AN20">
            <v>7.8186505196954373E-2</v>
          </cell>
        </row>
        <row r="21">
          <cell r="B21" t="str">
            <v>Julio</v>
          </cell>
          <cell r="H21">
            <v>4.6416272852535065E-2</v>
          </cell>
          <cell r="W21">
            <v>5.7873237323502712E-2</v>
          </cell>
          <cell r="AH21" t="str">
            <v>Julio</v>
          </cell>
          <cell r="AI21">
            <v>3.8245710236100627E-2</v>
          </cell>
          <cell r="AJ21">
            <v>6.4298340886633873E-2</v>
          </cell>
          <cell r="AM21">
            <v>3.6442472099498392E-2</v>
          </cell>
          <cell r="AN21">
            <v>7.8440036039788705E-2</v>
          </cell>
        </row>
        <row r="22">
          <cell r="B22" t="str">
            <v>Agosto</v>
          </cell>
          <cell r="H22">
            <v>4.7947650473653444E-2</v>
          </cell>
          <cell r="W22">
            <v>5.9138120605385626E-2</v>
          </cell>
          <cell r="AH22" t="str">
            <v>Agosto</v>
          </cell>
          <cell r="AI22">
            <v>3.7596605911798045E-2</v>
          </cell>
          <cell r="AJ22">
            <v>6.5141205451279743E-2</v>
          </cell>
          <cell r="AM22">
            <v>3.5708040014824707E-2</v>
          </cell>
          <cell r="AN22">
            <v>7.8821348570396299E-2</v>
          </cell>
        </row>
        <row r="23">
          <cell r="B23" t="str">
            <v>Septiembre</v>
          </cell>
          <cell r="H23">
            <v>4.9785352298333585E-2</v>
          </cell>
          <cell r="W23">
            <v>6.068630924320402E-2</v>
          </cell>
          <cell r="AH23" t="str">
            <v>Septiembre</v>
          </cell>
          <cell r="AI23">
            <v>3.9761456518229335E-2</v>
          </cell>
          <cell r="AJ23">
            <v>6.7480420346656203E-2</v>
          </cell>
          <cell r="AM23">
            <v>3.8629680895040666E-2</v>
          </cell>
          <cell r="AN23">
            <v>8.0757780900566484E-2</v>
          </cell>
        </row>
        <row r="24">
          <cell r="B24" t="str">
            <v>Octubre</v>
          </cell>
          <cell r="H24">
            <v>5.253486734079451E-2</v>
          </cell>
          <cell r="W24">
            <v>6.3534825249674021E-2</v>
          </cell>
          <cell r="AH24" t="str">
            <v>Octubre</v>
          </cell>
          <cell r="AI24">
            <v>3.6136716644600365E-2</v>
          </cell>
          <cell r="AJ24">
            <v>7.1638299820573584E-2</v>
          </cell>
          <cell r="AM24">
            <v>3.6132368843057261E-2</v>
          </cell>
          <cell r="AN24">
            <v>8.5576751265161913E-2</v>
          </cell>
        </row>
        <row r="25">
          <cell r="B25" t="str">
            <v>Noviembre</v>
          </cell>
          <cell r="H25">
            <v>5.6314431550378075E-2</v>
          </cell>
          <cell r="W25">
            <v>6.7990099316020125E-2</v>
          </cell>
          <cell r="AH25" t="str">
            <v>Noviembre</v>
          </cell>
          <cell r="AI25">
            <v>4.970618679522773E-2</v>
          </cell>
          <cell r="AJ25">
            <v>7.7184710587249322E-2</v>
          </cell>
          <cell r="AM25">
            <v>4.7941964336866309E-2</v>
          </cell>
          <cell r="AN25">
            <v>9.2256082538805212E-2</v>
          </cell>
        </row>
        <row r="26">
          <cell r="B26" t="str">
            <v>Diciembre</v>
          </cell>
          <cell r="H26">
            <v>7.3347597345201701E-2</v>
          </cell>
          <cell r="W26">
            <v>8.8664199682685241E-2</v>
          </cell>
          <cell r="AH26" t="str">
            <v>Diciembre</v>
          </cell>
          <cell r="AI26">
            <v>3.8872545902774717E-2</v>
          </cell>
          <cell r="AJ26">
            <v>9.7835689908061033E-2</v>
          </cell>
          <cell r="AM26">
            <v>3.7390053101261096E-2</v>
          </cell>
          <cell r="AN26">
            <v>0.11689497138863619</v>
          </cell>
        </row>
        <row r="27">
          <cell r="A27">
            <v>2020</v>
          </cell>
          <cell r="B27" t="str">
            <v>Enero</v>
          </cell>
          <cell r="H27">
            <v>7.9413821207006352E-2</v>
          </cell>
          <cell r="W27">
            <v>9.5810472003197561E-2</v>
          </cell>
          <cell r="AG27">
            <v>2020</v>
          </cell>
          <cell r="AH27" t="str">
            <v>Enero</v>
          </cell>
          <cell r="AI27">
            <v>4.685005625796277E-2</v>
          </cell>
          <cell r="AJ27">
            <v>0.10703821064883803</v>
          </cell>
          <cell r="AM27">
            <v>4.4919010750206032E-2</v>
          </cell>
          <cell r="AN27">
            <v>0.12760889315478124</v>
          </cell>
        </row>
        <row r="28">
          <cell r="B28" t="str">
            <v>Febrero</v>
          </cell>
          <cell r="H28">
            <v>8.3946797261951145E-2</v>
          </cell>
          <cell r="W28">
            <v>0.1016165187954733</v>
          </cell>
          <cell r="AH28" t="str">
            <v>Febrero</v>
          </cell>
          <cell r="AI28">
            <v>4.1815207584014039E-2</v>
          </cell>
          <cell r="AJ28">
            <v>0.11212391642062181</v>
          </cell>
          <cell r="AM28">
            <v>4.0529445304394437E-2</v>
          </cell>
          <cell r="AN28">
            <v>0.1339019421336026</v>
          </cell>
        </row>
        <row r="29">
          <cell r="B29" t="str">
            <v>Marzo</v>
          </cell>
          <cell r="H29">
            <v>8.5885060126427645E-2</v>
          </cell>
          <cell r="W29">
            <v>0.10423210739422495</v>
          </cell>
          <cell r="AH29" t="str">
            <v>Marzo</v>
          </cell>
          <cell r="AI29">
            <v>3.937618872108975E-2</v>
          </cell>
          <cell r="AJ29">
            <v>0.11536050731019142</v>
          </cell>
          <cell r="AM29">
            <v>3.7854973297316206E-2</v>
          </cell>
          <cell r="AN29">
            <v>0.13788089784138308</v>
          </cell>
        </row>
        <row r="30">
          <cell r="B30" t="str">
            <v>Abril</v>
          </cell>
          <cell r="H30">
            <v>8.9919923381840433E-2</v>
          </cell>
          <cell r="W30">
            <v>0.10925548599630389</v>
          </cell>
          <cell r="AH30" t="str">
            <v>Abril</v>
          </cell>
          <cell r="AI30">
            <v>4.3349119138567302E-2</v>
          </cell>
          <cell r="AJ30">
            <v>0.11940737063929616</v>
          </cell>
          <cell r="AM30">
            <v>4.4668014207687359E-2</v>
          </cell>
          <cell r="AN30">
            <v>0.14285723981673676</v>
          </cell>
        </row>
        <row r="31">
          <cell r="B31" t="str">
            <v>Mayo</v>
          </cell>
          <cell r="H31">
            <v>9.1432769568152633E-2</v>
          </cell>
          <cell r="W31">
            <v>0.11088736692301117</v>
          </cell>
          <cell r="AH31" t="str">
            <v>Mayo</v>
          </cell>
          <cell r="AI31">
            <v>6.3526464902228505E-2</v>
          </cell>
          <cell r="AJ31">
            <v>0.12229239777500057</v>
          </cell>
          <cell r="AM31">
            <v>6.4602585520551217E-2</v>
          </cell>
          <cell r="AN31">
            <v>0.14630507796333814</v>
          </cell>
        </row>
        <row r="32">
          <cell r="B32" t="str">
            <v>Junio</v>
          </cell>
          <cell r="H32">
            <v>9.420064276538187E-2</v>
          </cell>
          <cell r="W32">
            <v>0.113894079939988</v>
          </cell>
          <cell r="AH32" t="str">
            <v>Junio</v>
          </cell>
          <cell r="AI32">
            <v>5.0601103397093367E-2</v>
          </cell>
          <cell r="AJ32">
            <v>0.12493221195745094</v>
          </cell>
          <cell r="AM32">
            <v>5.3601777782284497E-2</v>
          </cell>
          <cell r="AN32">
            <v>0.14928476222702736</v>
          </cell>
        </row>
        <row r="33">
          <cell r="B33" t="str">
            <v>Julio</v>
          </cell>
          <cell r="H33">
            <v>9.452291020181286E-2</v>
          </cell>
          <cell r="W33">
            <v>0.11468434444245257</v>
          </cell>
          <cell r="AH33" t="str">
            <v>Julio</v>
          </cell>
          <cell r="AI33">
            <v>5.8049707239328681E-2</v>
          </cell>
          <cell r="AJ33">
            <v>0.12585438445376496</v>
          </cell>
          <cell r="AM33">
            <v>5.8574803340557063E-2</v>
          </cell>
          <cell r="AN33">
            <v>0.15113912866114548</v>
          </cell>
        </row>
        <row r="34">
          <cell r="B34" t="str">
            <v>Agosto</v>
          </cell>
          <cell r="H34">
            <v>9.6365611198540757E-2</v>
          </cell>
          <cell r="W34">
            <v>0.11688954510774237</v>
          </cell>
          <cell r="AH34" t="str">
            <v>Agosto</v>
          </cell>
          <cell r="AI34">
            <v>3.9415393279741792E-2</v>
          </cell>
          <cell r="AJ34">
            <v>0.12716774317970189</v>
          </cell>
          <cell r="AM34">
            <v>4.0085754659612345E-2</v>
          </cell>
          <cell r="AN34">
            <v>0.15287797197849309</v>
          </cell>
        </row>
        <row r="35">
          <cell r="B35" t="str">
            <v>Septiembre</v>
          </cell>
          <cell r="H35">
            <v>9.6940583961605625E-2</v>
          </cell>
          <cell r="W35">
            <v>0.11729624609582179</v>
          </cell>
          <cell r="AH35" t="str">
            <v>Septiembre</v>
          </cell>
          <cell r="AI35">
            <v>5.3295790511521904E-2</v>
          </cell>
          <cell r="AJ35">
            <v>0.12837884802016086</v>
          </cell>
          <cell r="AM35">
            <v>5.4417987253325945E-2</v>
          </cell>
          <cell r="AN35">
            <v>0.15418725384274212</v>
          </cell>
        </row>
        <row r="36">
          <cell r="B36" t="str">
            <v>Octubre</v>
          </cell>
          <cell r="H36">
            <v>9.899936635907329E-2</v>
          </cell>
          <cell r="W36">
            <v>0.11977153482935839</v>
          </cell>
          <cell r="AH36" t="str">
            <v>Octubre</v>
          </cell>
          <cell r="AI36">
            <v>3.7493826706857615E-2</v>
          </cell>
          <cell r="AJ36">
            <v>0.12999483922141555</v>
          </cell>
          <cell r="AM36">
            <v>3.9015694609885562E-2</v>
          </cell>
          <cell r="AN36">
            <v>0.15624547182727491</v>
          </cell>
        </row>
        <row r="37">
          <cell r="B37" t="str">
            <v>Noviembre</v>
          </cell>
          <cell r="H37">
            <v>9.9452613919863722E-2</v>
          </cell>
          <cell r="W37">
            <v>0.12060093339245599</v>
          </cell>
          <cell r="AH37" t="str">
            <v>Noviembre</v>
          </cell>
          <cell r="AI37">
            <v>5.4363643978593577E-2</v>
          </cell>
          <cell r="AJ37">
            <v>0.13135424495762513</v>
          </cell>
          <cell r="AM37">
            <v>5.6099816642968398E-2</v>
          </cell>
          <cell r="AN37">
            <v>0.15830099499295511</v>
          </cell>
        </row>
        <row r="38">
          <cell r="B38" t="str">
            <v>Diciembre</v>
          </cell>
          <cell r="H38">
            <v>0.10181896598199364</v>
          </cell>
          <cell r="W38">
            <v>0.12302204958680746</v>
          </cell>
          <cell r="AH38" t="str">
            <v>Diciembre</v>
          </cell>
          <cell r="AI38">
            <v>5.1588153641549984E-2</v>
          </cell>
          <cell r="AJ38">
            <v>0.13323370927851563</v>
          </cell>
          <cell r="AM38">
            <v>5.3039713624676153E-2</v>
          </cell>
          <cell r="AN38">
            <v>0.15997891853743451</v>
          </cell>
        </row>
        <row r="39">
          <cell r="A39">
            <v>2021</v>
          </cell>
          <cell r="B39" t="str">
            <v>Enero</v>
          </cell>
          <cell r="H39">
            <v>0.10296532364383319</v>
          </cell>
          <cell r="W39">
            <v>0.12440540451394101</v>
          </cell>
          <cell r="AG39">
            <v>2021</v>
          </cell>
          <cell r="AH39" t="str">
            <v>Enero</v>
          </cell>
          <cell r="AI39">
            <v>6.6292687098387454E-2</v>
          </cell>
          <cell r="AJ39">
            <v>0.13647210028858506</v>
          </cell>
          <cell r="AM39">
            <v>6.6834523488522229E-2</v>
          </cell>
          <cell r="AN39">
            <v>0.16401720048668958</v>
          </cell>
        </row>
        <row r="40">
          <cell r="B40" t="str">
            <v>Febrero</v>
          </cell>
          <cell r="H40">
            <v>0.10577049533768124</v>
          </cell>
          <cell r="W40">
            <v>0.12760052423688681</v>
          </cell>
          <cell r="AH40" t="str">
            <v>Febrero</v>
          </cell>
          <cell r="AI40">
            <v>6.7373296133710375E-2</v>
          </cell>
          <cell r="AJ40">
            <v>0.13897586473101525</v>
          </cell>
          <cell r="AM40">
            <v>6.7884006749311304E-2</v>
          </cell>
          <cell r="AN40">
            <v>0.16663575368851871</v>
          </cell>
        </row>
        <row r="41">
          <cell r="B41" t="str">
            <v>Marzo</v>
          </cell>
          <cell r="H41">
            <v>0.10587185736357936</v>
          </cell>
          <cell r="W41">
            <v>0.12740844891624309</v>
          </cell>
          <cell r="AH41" t="str">
            <v>Marzo</v>
          </cell>
          <cell r="AI41">
            <v>7.0864849621042073E-2</v>
          </cell>
          <cell r="AJ41">
            <v>0.13995034096954945</v>
          </cell>
          <cell r="AM41">
            <v>7.1208634898172488E-2</v>
          </cell>
          <cell r="AN41">
            <v>0.1673554829535065</v>
          </cell>
        </row>
        <row r="42">
          <cell r="B42" t="str">
            <v>Abril</v>
          </cell>
          <cell r="H42">
            <v>0.10867085119939385</v>
          </cell>
          <cell r="W42">
            <v>0.13045422576724031</v>
          </cell>
          <cell r="AH42" t="str">
            <v>Abril</v>
          </cell>
          <cell r="AI42">
            <v>5.0434852213563378E-2</v>
          </cell>
          <cell r="AJ42">
            <v>0.14235163178314456</v>
          </cell>
          <cell r="AM42">
            <v>4.9322279526174816E-2</v>
          </cell>
          <cell r="AN42">
            <v>0.16991521222450953</v>
          </cell>
        </row>
        <row r="43">
          <cell r="B43" t="str">
            <v>Mayo</v>
          </cell>
          <cell r="H43">
            <v>0.10977430346417939</v>
          </cell>
          <cell r="W43">
            <v>0.13083140306510355</v>
          </cell>
          <cell r="AH43" t="str">
            <v>Mayo</v>
          </cell>
          <cell r="AI43">
            <v>5.3332984012631049E-2</v>
          </cell>
          <cell r="AJ43">
            <v>0.14413848800101189</v>
          </cell>
          <cell r="AM43">
            <v>5.300748200854339E-2</v>
          </cell>
          <cell r="AN43">
            <v>0.17104496589193238</v>
          </cell>
        </row>
        <row r="44">
          <cell r="B44" t="str">
            <v>Junio</v>
          </cell>
          <cell r="H44">
            <v>0.11180368699871594</v>
          </cell>
          <cell r="W44">
            <v>0.1330246192165413</v>
          </cell>
          <cell r="AH44" t="str">
            <v>Junio</v>
          </cell>
          <cell r="AI44">
            <v>3.9157399618078091E-2</v>
          </cell>
          <cell r="AJ44">
            <v>0.14532963629816115</v>
          </cell>
          <cell r="AM44">
            <v>3.9179293128660538E-2</v>
          </cell>
          <cell r="AN44">
            <v>0.17227064155611621</v>
          </cell>
        </row>
        <row r="45">
          <cell r="B45" t="str">
            <v>Julio</v>
          </cell>
          <cell r="H45">
            <v>0.11028001411296789</v>
          </cell>
          <cell r="W45">
            <v>0.13103280142168003</v>
          </cell>
          <cell r="AH45" t="str">
            <v>Julio</v>
          </cell>
          <cell r="AI45">
            <v>4.7877332158901144E-2</v>
          </cell>
          <cell r="AJ45">
            <v>0.14407608636901786</v>
          </cell>
          <cell r="AM45">
            <v>4.818131164294661E-2</v>
          </cell>
          <cell r="AN45">
            <v>0.17075570933695286</v>
          </cell>
        </row>
        <row r="46">
          <cell r="B46" t="str">
            <v>Agosto</v>
          </cell>
          <cell r="H46">
            <v>0.11233128310268238</v>
          </cell>
          <cell r="W46">
            <v>0.1329665764043266</v>
          </cell>
          <cell r="AH46" t="str">
            <v>Agosto</v>
          </cell>
          <cell r="AI46">
            <v>3.7155119123653546E-2</v>
          </cell>
          <cell r="AJ46">
            <v>0.14546689708457103</v>
          </cell>
          <cell r="AM46">
            <v>3.6853815095306608E-2</v>
          </cell>
          <cell r="AN46">
            <v>0.17169394662862253</v>
          </cell>
        </row>
        <row r="47">
          <cell r="B47" t="str">
            <v>Septiembre</v>
          </cell>
          <cell r="H47">
            <v>0.11143413527799073</v>
          </cell>
          <cell r="W47">
            <v>0.13179697606426774</v>
          </cell>
          <cell r="AH47" t="str">
            <v>Septiembre</v>
          </cell>
          <cell r="AI47">
            <v>4.4193421728809509E-2</v>
          </cell>
          <cell r="AJ47">
            <v>0.14522828272141136</v>
          </cell>
          <cell r="AM47">
            <v>4.3320422460700912E-2</v>
          </cell>
          <cell r="AN47">
            <v>0.17120702491378825</v>
          </cell>
        </row>
        <row r="48">
          <cell r="B48" t="str">
            <v>Octubre</v>
          </cell>
          <cell r="H48">
            <v>0.11342888025771762</v>
          </cell>
          <cell r="W48">
            <v>0.1334237307773426</v>
          </cell>
          <cell r="AH48" t="str">
            <v>Octubre</v>
          </cell>
          <cell r="AI48">
            <v>3.6121091115825801E-2</v>
          </cell>
          <cell r="AJ48">
            <v>0.14616988611586695</v>
          </cell>
          <cell r="AM48">
            <v>3.5290075541425887E-2</v>
          </cell>
          <cell r="AN48">
            <v>0.17159309065821016</v>
          </cell>
        </row>
        <row r="49">
          <cell r="B49" t="str">
            <v>Noviembre</v>
          </cell>
          <cell r="H49">
            <v>0.112132536494063</v>
          </cell>
          <cell r="W49">
            <v>0.13137210897550497</v>
          </cell>
          <cell r="AH49" t="str">
            <v>Noviembre</v>
          </cell>
          <cell r="AI49">
            <v>4.5436716161880525E-2</v>
          </cell>
          <cell r="AJ49">
            <v>0.14490057520124505</v>
          </cell>
          <cell r="AM49">
            <v>4.4361957061377751E-2</v>
          </cell>
          <cell r="AN49">
            <v>0.16972002812876569</v>
          </cell>
        </row>
        <row r="50">
          <cell r="B50" t="str">
            <v>Diciembre</v>
          </cell>
          <cell r="H50">
            <v>0.11429700311838829</v>
          </cell>
          <cell r="W50">
            <v>0.1329077115330817</v>
          </cell>
          <cell r="AH50" t="str">
            <v>Diciembre</v>
          </cell>
          <cell r="AI50">
            <v>3.5071314938752658E-2</v>
          </cell>
          <cell r="AJ50">
            <v>0.14600987791177503</v>
          </cell>
          <cell r="AM50">
            <v>3.4053092654728404E-2</v>
          </cell>
          <cell r="AN50">
            <v>0.16987781537282684</v>
          </cell>
        </row>
        <row r="51">
          <cell r="A51">
            <v>2022</v>
          </cell>
          <cell r="B51" t="str">
            <v>Enero</v>
          </cell>
          <cell r="H51">
            <v>0.11401924815228373</v>
          </cell>
          <cell r="W51">
            <v>0.13239091185939267</v>
          </cell>
          <cell r="AG51">
            <v>2022</v>
          </cell>
          <cell r="AH51" t="str">
            <v>Enero</v>
          </cell>
          <cell r="AI51">
            <v>4.3332886628525948E-2</v>
          </cell>
          <cell r="AJ51">
            <v>0.14822831210346379</v>
          </cell>
          <cell r="AM51">
            <v>4.1952144183965416E-2</v>
          </cell>
          <cell r="AN51">
            <v>0.17251876985475412</v>
          </cell>
        </row>
        <row r="52">
          <cell r="B52" t="str">
            <v>Febrero</v>
          </cell>
          <cell r="H52">
            <v>0.1169105050913463</v>
          </cell>
          <cell r="W52">
            <v>0.13516746736802751</v>
          </cell>
          <cell r="AH52" t="str">
            <v>Febrero</v>
          </cell>
          <cell r="AI52">
            <v>3.5080999710907904E-2</v>
          </cell>
          <cell r="AJ52">
            <v>0.15024801026790502</v>
          </cell>
          <cell r="AM52">
            <v>3.4173665452440993E-2</v>
          </cell>
          <cell r="AN52">
            <v>0.17429460481217657</v>
          </cell>
        </row>
        <row r="53">
          <cell r="B53" t="str">
            <v>Marzo</v>
          </cell>
          <cell r="H53">
            <v>0.11708746839460572</v>
          </cell>
          <cell r="W53">
            <v>0.13461848033868093</v>
          </cell>
          <cell r="AH53" t="str">
            <v>Marzo</v>
          </cell>
          <cell r="AI53">
            <v>4.0063573140926269E-2</v>
          </cell>
          <cell r="AJ53">
            <v>0.15080873643625239</v>
          </cell>
          <cell r="AM53">
            <v>3.9905989492006688E-2</v>
          </cell>
          <cell r="AN53">
            <v>0.17416098116396331</v>
          </cell>
        </row>
        <row r="54">
          <cell r="B54" t="str">
            <v>Abril</v>
          </cell>
          <cell r="H54">
            <v>0.1207204902744471</v>
          </cell>
          <cell r="W54">
            <v>0.1381338144600589</v>
          </cell>
          <cell r="AH54" t="str">
            <v>Abril</v>
          </cell>
          <cell r="AI54">
            <v>3.3287434992584269E-2</v>
          </cell>
          <cell r="AJ54">
            <v>0.15368512589095776</v>
          </cell>
          <cell r="AM54">
            <v>3.2482893792538083E-2</v>
          </cell>
          <cell r="AN54">
            <v>0.17672388849792839</v>
          </cell>
        </row>
        <row r="55">
          <cell r="B55" t="str">
            <v>Mayo</v>
          </cell>
          <cell r="H55">
            <v>0.12096197025728453</v>
          </cell>
          <cell r="W55">
            <v>0.13810218234383856</v>
          </cell>
          <cell r="AH55" t="str">
            <v>Mayo</v>
          </cell>
          <cell r="AI55">
            <v>4.0562583911229327E-2</v>
          </cell>
          <cell r="AJ55">
            <v>0.1547296502290747</v>
          </cell>
          <cell r="AM55">
            <v>3.9412352899691014E-2</v>
          </cell>
          <cell r="AN55">
            <v>0.17764171418304006</v>
          </cell>
        </row>
        <row r="56">
          <cell r="B56" t="str">
            <v>Junio</v>
          </cell>
          <cell r="H56">
            <v>0.1231869223847115</v>
          </cell>
          <cell r="W56">
            <v>0.14025850956169136</v>
          </cell>
          <cell r="AH56" t="str">
            <v>Junio</v>
          </cell>
          <cell r="AI56">
            <v>3.5509834092780267E-2</v>
          </cell>
          <cell r="AJ56">
            <v>0.15586461430339718</v>
          </cell>
          <cell r="AM56">
            <v>3.4663325240432738E-2</v>
          </cell>
          <cell r="AN56">
            <v>0.17848552855952096</v>
          </cell>
        </row>
        <row r="57">
          <cell r="B57" t="str">
            <v>Julio</v>
          </cell>
          <cell r="H57">
            <v>0.12328295896194466</v>
          </cell>
          <cell r="W57">
            <v>0.13973555009920688</v>
          </cell>
          <cell r="AH57" t="str">
            <v>Julio</v>
          </cell>
          <cell r="AI57">
            <v>4.1393810250234704E-2</v>
          </cell>
          <cell r="AJ57">
            <v>0.15629647154114051</v>
          </cell>
          <cell r="AM57">
            <v>4.1510399979741958E-2</v>
          </cell>
          <cell r="AN57">
            <v>0.17847215961489776</v>
          </cell>
        </row>
        <row r="58">
          <cell r="B58" t="str">
            <v>Agosto</v>
          </cell>
          <cell r="H58">
            <v>0.12605839182129924</v>
          </cell>
          <cell r="W58">
            <v>0.1423982754503911</v>
          </cell>
          <cell r="AH58" t="str">
            <v>Agosto</v>
          </cell>
          <cell r="AI58">
            <v>3.352005328016814E-2</v>
          </cell>
          <cell r="AJ58">
            <v>0.15809448820173946</v>
          </cell>
          <cell r="AM58">
            <v>3.3600873378454119E-2</v>
          </cell>
          <cell r="AN58">
            <v>0.17993154045581167</v>
          </cell>
        </row>
        <row r="59">
          <cell r="B59" t="str">
            <v>Septiembre</v>
          </cell>
          <cell r="H59">
            <v>0.12499359423310159</v>
          </cell>
          <cell r="W59">
            <v>0.14102409995144638</v>
          </cell>
          <cell r="AH59" t="str">
            <v>Septiembre</v>
          </cell>
          <cell r="AI59">
            <v>3.8452830332331191E-2</v>
          </cell>
          <cell r="AJ59">
            <v>0.15762791947786073</v>
          </cell>
          <cell r="AM59">
            <v>3.7831611058409265E-2</v>
          </cell>
          <cell r="AN59">
            <v>0.17937748835586248</v>
          </cell>
        </row>
        <row r="60">
          <cell r="B60" t="str">
            <v>Octubre</v>
          </cell>
          <cell r="H60">
            <v>0.12747959425500616</v>
          </cell>
          <cell r="W60">
            <v>0.14308069010160143</v>
          </cell>
          <cell r="AH60" t="str">
            <v>Octubre</v>
          </cell>
          <cell r="AI60">
            <v>3.2305054665018672E-2</v>
          </cell>
          <cell r="AJ60">
            <v>0.15904624492184552</v>
          </cell>
          <cell r="AM60">
            <v>3.1967861608754464E-2</v>
          </cell>
          <cell r="AN60">
            <v>0.18027966482978378</v>
          </cell>
        </row>
        <row r="61">
          <cell r="B61" t="str">
            <v>Noviembre</v>
          </cell>
          <cell r="H61">
            <v>0.12606530444604169</v>
          </cell>
          <cell r="W61">
            <v>0.14131099938150621</v>
          </cell>
          <cell r="AH61" t="str">
            <v>Noviembre</v>
          </cell>
          <cell r="AI61">
            <v>4.2501065983467937E-2</v>
          </cell>
          <cell r="AJ61">
            <v>0.15793826859421958</v>
          </cell>
          <cell r="AM61">
            <v>4.0523942639033778E-2</v>
          </cell>
          <cell r="AN61">
            <v>0.17895034636644566</v>
          </cell>
        </row>
        <row r="62">
          <cell r="B62" t="str">
            <v>Diciembre</v>
          </cell>
          <cell r="H62">
            <v>0.12940977550622929</v>
          </cell>
          <cell r="W62">
            <v>0.14452107388373794</v>
          </cell>
          <cell r="AH62" t="str">
            <v>Diciembre</v>
          </cell>
          <cell r="AI62">
            <v>3.1941752197392349E-2</v>
          </cell>
          <cell r="AJ62">
            <v>0.16021564869670682</v>
          </cell>
          <cell r="AM62">
            <v>3.2463665794267543E-2</v>
          </cell>
          <cell r="AN62">
            <v>0.1809359231099989</v>
          </cell>
        </row>
        <row r="63">
          <cell r="A63">
            <v>2023</v>
          </cell>
          <cell r="B63" t="str">
            <v>Enero</v>
          </cell>
          <cell r="H63">
            <v>0.12702598239209792</v>
          </cell>
          <cell r="W63">
            <v>0.14198261716831267</v>
          </cell>
          <cell r="AG63">
            <v>2023</v>
          </cell>
          <cell r="AH63" t="str">
            <v>Enero</v>
          </cell>
          <cell r="AI63">
            <v>3.4973685549285108E-2</v>
          </cell>
          <cell r="AJ63">
            <v>0.16080211397124081</v>
          </cell>
          <cell r="AM63">
            <v>3.5686285870838476E-2</v>
          </cell>
          <cell r="AN63">
            <v>0.18181556527516515</v>
          </cell>
        </row>
        <row r="64">
          <cell r="B64" t="str">
            <v>Febrero</v>
          </cell>
          <cell r="H64">
            <v>0.13204421075222664</v>
          </cell>
          <cell r="W64">
            <v>0.14702038439520529</v>
          </cell>
          <cell r="AH64" t="str">
            <v>Febrero</v>
          </cell>
          <cell r="AI64">
            <v>3.0154791420382434E-2</v>
          </cell>
          <cell r="AJ64">
            <v>0.16497427222451652</v>
          </cell>
          <cell r="AM64">
            <v>3.0936174171431876E-2</v>
          </cell>
          <cell r="AN64">
            <v>0.18587702877927223</v>
          </cell>
        </row>
        <row r="65">
          <cell r="B65" t="str">
            <v>Marzo</v>
          </cell>
          <cell r="H65">
            <v>0.13087855852756514</v>
          </cell>
          <cell r="W65">
            <v>0.14606747735835809</v>
          </cell>
          <cell r="AH65" t="str">
            <v>Marzo</v>
          </cell>
          <cell r="AI65">
            <v>3.1836159097244437E-2</v>
          </cell>
          <cell r="AJ65">
            <v>0.16421394995889585</v>
          </cell>
          <cell r="AM65">
            <v>3.3188572267150898E-2</v>
          </cell>
          <cell r="AN65">
            <v>0.18537544888208368</v>
          </cell>
        </row>
        <row r="66">
          <cell r="B66" t="str">
            <v>Abril</v>
          </cell>
          <cell r="H66">
            <v>0.13545840726998978</v>
          </cell>
          <cell r="W66">
            <v>0.15092825290913547</v>
          </cell>
          <cell r="AH66" t="str">
            <v>Abril</v>
          </cell>
          <cell r="AI66">
            <v>2.6533061759329266E-2</v>
          </cell>
          <cell r="AJ66">
            <v>0.16778879578217826</v>
          </cell>
          <cell r="AM66">
            <v>2.7506487647845572E-2</v>
          </cell>
          <cell r="AN66">
            <v>0.18918379416010059</v>
          </cell>
        </row>
        <row r="67">
          <cell r="B67" t="str">
            <v>Mayo</v>
          </cell>
          <cell r="H67">
            <v>0.13624532554850127</v>
          </cell>
          <cell r="W67">
            <v>0.15180611789749457</v>
          </cell>
          <cell r="AH67" t="str">
            <v>Mayo</v>
          </cell>
          <cell r="AI67">
            <v>3.6429045525727996E-2</v>
          </cell>
          <cell r="AJ67">
            <v>0.16919269560307737</v>
          </cell>
          <cell r="AM67">
            <v>3.7030070420784385E-2</v>
          </cell>
          <cell r="AN67">
            <v>0.19079697582450275</v>
          </cell>
        </row>
        <row r="68">
          <cell r="B68" t="str">
            <v>Junio</v>
          </cell>
          <cell r="H68">
            <v>0.13774991783081955</v>
          </cell>
          <cell r="W68">
            <v>0.15326293733789273</v>
          </cell>
          <cell r="AH68" t="str">
            <v>Junio</v>
          </cell>
          <cell r="AI68">
            <v>2.9129875323126327E-2</v>
          </cell>
          <cell r="AJ68">
            <v>0.16942010501703725</v>
          </cell>
          <cell r="AM68">
            <v>2.9018408002753564E-2</v>
          </cell>
          <cell r="AN68">
            <v>0.19088034478688157</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ow r="4">
          <cell r="E4">
            <v>7.4800000000000005E-2</v>
          </cell>
        </row>
        <row r="5">
          <cell r="E5">
            <v>5.2300000000000006E-2</v>
          </cell>
        </row>
        <row r="6">
          <cell r="E6">
            <v>-1.6899999999999998E-2</v>
          </cell>
        </row>
        <row r="7">
          <cell r="E7">
            <v>3.2000000000000001E-2</v>
          </cell>
        </row>
        <row r="8">
          <cell r="E8">
            <v>8.1000000000000003E-2</v>
          </cell>
        </row>
        <row r="9">
          <cell r="E9">
            <v>3.85E-2</v>
          </cell>
        </row>
        <row r="10">
          <cell r="E10">
            <v>4.4800000000000006E-2</v>
          </cell>
        </row>
        <row r="11">
          <cell r="E11">
            <v>9.5500000000000002E-2</v>
          </cell>
        </row>
      </sheetData>
      <sheetData sheetId="4">
        <row r="7">
          <cell r="B7" t="str">
            <v>General</v>
          </cell>
        </row>
      </sheetData>
      <sheetData sheetId="5" refreshError="1"/>
      <sheetData sheetId="6">
        <row r="7">
          <cell r="B7" t="str">
            <v>Chihuahua</v>
          </cell>
        </row>
      </sheetData>
      <sheetData sheetId="7">
        <row r="7">
          <cell r="B7" t="str">
            <v>Colima</v>
          </cell>
        </row>
      </sheetData>
      <sheetData sheetId="8">
        <row r="7">
          <cell r="B7" t="str">
            <v>Chiapas</v>
          </cell>
        </row>
      </sheetData>
      <sheetData sheetId="9">
        <row r="6">
          <cell r="B6" t="str">
            <v>Estado</v>
          </cell>
        </row>
      </sheetData>
      <sheetData sheetId="10">
        <row r="7">
          <cell r="B7" t="str">
            <v>Nayarit</v>
          </cell>
        </row>
      </sheetData>
      <sheetData sheetId="11">
        <row r="7">
          <cell r="B7" t="str">
            <v>Chiapas</v>
          </cell>
        </row>
      </sheetData>
      <sheetData sheetId="12">
        <row r="7">
          <cell r="B7" t="str">
            <v>Guanajuato</v>
          </cell>
        </row>
      </sheetData>
      <sheetData sheetId="13">
        <row r="7">
          <cell r="B7" t="str">
            <v>Tabasco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IST"/>
      <sheetName val="PASTEL"/>
      <sheetName val="RANK"/>
      <sheetName val="Texto"/>
      <sheetName val="Pedazos de Texto (NO TOCAR)"/>
      <sheetName val="GRAF_POB"/>
      <sheetName val="RANK_POB"/>
      <sheetName val="Población"/>
    </sheetNames>
    <sheetDataSet>
      <sheetData sheetId="0"/>
      <sheetData sheetId="1">
        <row r="5">
          <cell r="G5" t="str">
            <v>Total Jalisco</v>
          </cell>
        </row>
      </sheetData>
      <sheetData sheetId="2">
        <row r="6">
          <cell r="C6" t="str">
            <v>Unidades Vehiculares Eléctricas</v>
          </cell>
        </row>
      </sheetData>
      <sheetData sheetId="3">
        <row r="7">
          <cell r="A7" t="str">
            <v>Nayarit</v>
          </cell>
        </row>
      </sheetData>
      <sheetData sheetId="4"/>
      <sheetData sheetId="5"/>
      <sheetData sheetId="6">
        <row r="2">
          <cell r="D2" t="str">
            <v>Tasa por cada millón de habitantes</v>
          </cell>
        </row>
      </sheetData>
      <sheetData sheetId="7"/>
      <sheetData sheetId="8">
        <row r="2">
          <cell r="A2" t="str">
            <v>Aguascalientes</v>
          </cell>
          <cell r="B2">
            <v>1415421</v>
          </cell>
        </row>
        <row r="3">
          <cell r="A3" t="str">
            <v>Baja California</v>
          </cell>
          <cell r="B3">
            <v>3578561</v>
          </cell>
        </row>
        <row r="4">
          <cell r="A4" t="str">
            <v>Baja California Sur</v>
          </cell>
          <cell r="B4">
            <v>788119</v>
          </cell>
        </row>
        <row r="5">
          <cell r="A5" t="str">
            <v>Campeche</v>
          </cell>
          <cell r="B5">
            <v>984046</v>
          </cell>
        </row>
        <row r="6">
          <cell r="A6" t="str">
            <v>Coahuila</v>
          </cell>
          <cell r="B6">
            <v>3175643</v>
          </cell>
        </row>
        <row r="7">
          <cell r="A7" t="str">
            <v>Colima</v>
          </cell>
          <cell r="B7">
            <v>772842</v>
          </cell>
        </row>
        <row r="8">
          <cell r="A8" t="str">
            <v>Chiapas</v>
          </cell>
          <cell r="B8">
            <v>5647532</v>
          </cell>
        </row>
        <row r="9">
          <cell r="A9" t="str">
            <v>Chihuahua</v>
          </cell>
          <cell r="B9">
            <v>3765325</v>
          </cell>
        </row>
        <row r="10">
          <cell r="A10" t="str">
            <v>Ciudad de México</v>
          </cell>
          <cell r="B10">
            <v>9031213</v>
          </cell>
        </row>
        <row r="11">
          <cell r="A11" t="str">
            <v>Durango</v>
          </cell>
          <cell r="B11">
            <v>1852952</v>
          </cell>
        </row>
        <row r="12">
          <cell r="A12" t="str">
            <v>Guanajuato</v>
          </cell>
          <cell r="B12">
            <v>6173718</v>
          </cell>
        </row>
        <row r="13">
          <cell r="A13" t="str">
            <v>Guerrero</v>
          </cell>
          <cell r="B13">
            <v>3643974</v>
          </cell>
        </row>
        <row r="14">
          <cell r="A14" t="str">
            <v>Hidalgo</v>
          </cell>
          <cell r="B14">
            <v>3050720</v>
          </cell>
        </row>
        <row r="15">
          <cell r="A15" t="str">
            <v>Jalisco</v>
          </cell>
          <cell r="B15">
            <v>8325800</v>
          </cell>
        </row>
        <row r="16">
          <cell r="A16" t="str">
            <v>Estado de México</v>
          </cell>
          <cell r="B16">
            <v>17245551</v>
          </cell>
        </row>
        <row r="17">
          <cell r="A17" t="str">
            <v>Michoacán</v>
          </cell>
          <cell r="B17">
            <v>4791977</v>
          </cell>
        </row>
        <row r="18">
          <cell r="A18" t="str">
            <v>Morelos</v>
          </cell>
          <cell r="B18">
            <v>2022568</v>
          </cell>
        </row>
        <row r="19">
          <cell r="A19" t="str">
            <v>Nayarit</v>
          </cell>
          <cell r="B19">
            <v>1270646</v>
          </cell>
        </row>
        <row r="20">
          <cell r="A20" t="str">
            <v>Nuevo León</v>
          </cell>
          <cell r="B20">
            <v>5533147</v>
          </cell>
        </row>
        <row r="21">
          <cell r="A21" t="str">
            <v>Oaxaca</v>
          </cell>
          <cell r="B21">
            <v>4120741</v>
          </cell>
        </row>
        <row r="22">
          <cell r="A22" t="str">
            <v>Puebla</v>
          </cell>
          <cell r="B22">
            <v>6542484</v>
          </cell>
        </row>
        <row r="23">
          <cell r="A23" t="str">
            <v>Querétaro</v>
          </cell>
          <cell r="B23">
            <v>2239112</v>
          </cell>
        </row>
        <row r="24">
          <cell r="A24" t="str">
            <v>Quintana Roo</v>
          </cell>
          <cell r="B24">
            <v>1684541</v>
          </cell>
        </row>
        <row r="25">
          <cell r="A25" t="str">
            <v>San Luis Potosí</v>
          </cell>
          <cell r="B25">
            <v>2845959</v>
          </cell>
        </row>
        <row r="26">
          <cell r="A26" t="str">
            <v>Sinaloa</v>
          </cell>
          <cell r="B26">
            <v>3131012</v>
          </cell>
        </row>
        <row r="27">
          <cell r="A27" t="str">
            <v>Sonora</v>
          </cell>
          <cell r="B27">
            <v>3037752</v>
          </cell>
        </row>
        <row r="28">
          <cell r="A28" t="str">
            <v>Tabasco</v>
          </cell>
          <cell r="B28">
            <v>2544372</v>
          </cell>
        </row>
        <row r="29">
          <cell r="A29" t="str">
            <v>Tamaulipas</v>
          </cell>
          <cell r="B29">
            <v>3620910</v>
          </cell>
        </row>
        <row r="30">
          <cell r="A30" t="str">
            <v>Tlaxcala</v>
          </cell>
          <cell r="B30">
            <v>1364147</v>
          </cell>
        </row>
        <row r="31">
          <cell r="A31" t="str">
            <v>Veracruz</v>
          </cell>
          <cell r="B31">
            <v>8488447</v>
          </cell>
        </row>
        <row r="32">
          <cell r="A32" t="str">
            <v>Yucatán</v>
          </cell>
          <cell r="B32">
            <v>2233866</v>
          </cell>
        </row>
        <row r="33">
          <cell r="A33" t="str">
            <v>Zacatecas</v>
          </cell>
          <cell r="B33">
            <v>1654593</v>
          </cell>
        </row>
        <row r="34">
          <cell r="A34" t="str">
            <v>Nacional</v>
          </cell>
          <cell r="B34">
            <v>126577691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F3"/>
      <sheetName val="F4"/>
      <sheetName val="F5"/>
      <sheetName val="F6"/>
      <sheetName val="T2"/>
      <sheetName val="F7"/>
      <sheetName val="F8"/>
      <sheetName val="F9"/>
      <sheetName val="F10"/>
      <sheetName val="F1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C4" t="str">
            <v>Jalisco</v>
          </cell>
          <cell r="D4" t="str">
            <v>Nacional</v>
          </cell>
        </row>
        <row r="5">
          <cell r="B5" t="str">
            <v xml:space="preserve">I </v>
          </cell>
          <cell r="C5">
            <v>3.8192279999999995E-2</v>
          </cell>
          <cell r="D5">
            <v>3.8089780000000004E-2</v>
          </cell>
        </row>
        <row r="6">
          <cell r="B6" t="str">
            <v xml:space="preserve">II </v>
          </cell>
          <cell r="C6">
            <v>3.7473079999999999E-2</v>
          </cell>
          <cell r="D6">
            <v>3.1264280000000005E-2</v>
          </cell>
        </row>
        <row r="7">
          <cell r="B7" t="str">
            <v>III</v>
          </cell>
          <cell r="C7">
            <v>2.1989559999999998E-2</v>
          </cell>
          <cell r="D7">
            <v>2.7900849999999998E-2</v>
          </cell>
        </row>
        <row r="8">
          <cell r="B8" t="str">
            <v>IV</v>
          </cell>
          <cell r="C8">
            <v>4.4228669999999998E-2</v>
          </cell>
          <cell r="D8">
            <v>2.6782189999999997E-2</v>
          </cell>
        </row>
        <row r="9">
          <cell r="B9" t="str">
            <v>V</v>
          </cell>
          <cell r="C9">
            <v>3.8140260000000002E-2</v>
          </cell>
          <cell r="D9">
            <v>2.8068300000000001E-2</v>
          </cell>
        </row>
        <row r="10">
          <cell r="B10" t="str">
            <v>VI</v>
          </cell>
          <cell r="C10">
            <v>2.6261860000000001E-2</v>
          </cell>
          <cell r="D10">
            <v>3.0156640000000002E-2</v>
          </cell>
        </row>
        <row r="11">
          <cell r="B11" t="str">
            <v>VII</v>
          </cell>
          <cell r="C11">
            <v>5.1202259999999999E-2</v>
          </cell>
          <cell r="D11">
            <v>2.8724669999999997E-2</v>
          </cell>
        </row>
        <row r="12">
          <cell r="B12" t="str">
            <v>VIII</v>
          </cell>
          <cell r="C12">
            <v>3.2530219999999999E-2</v>
          </cell>
          <cell r="D12">
            <v>3.3131960000000002E-2</v>
          </cell>
        </row>
        <row r="13">
          <cell r="B13" t="str">
            <v>IX</v>
          </cell>
          <cell r="C13">
            <v>2.9979469999999998E-2</v>
          </cell>
          <cell r="D13">
            <v>3.1808040000000003E-2</v>
          </cell>
        </row>
        <row r="14">
          <cell r="B14" t="str">
            <v>X</v>
          </cell>
          <cell r="C14">
            <v>5.5682330000000002E-2</v>
          </cell>
          <cell r="D14">
            <v>4.2762190000000005E-2</v>
          </cell>
        </row>
      </sheetData>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6.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8.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0.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2.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3.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4.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5.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6.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7.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8.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9.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0.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1.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2.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53.bin"/></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iieg.gob.mx/ns/?page_id=11967"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31.bin"/><Relationship Id="rId1" Type="http://schemas.openxmlformats.org/officeDocument/2006/relationships/hyperlink" Target="https://iieg.gob.mx/ns/?page_id=11967" TargetMode="Externa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20"/>
  <sheetViews>
    <sheetView tabSelected="1" zoomScaleNormal="100" workbookViewId="0"/>
  </sheetViews>
  <sheetFormatPr baseColWidth="10" defaultColWidth="11.42578125" defaultRowHeight="12.75" x14ac:dyDescent="0.2"/>
  <cols>
    <col min="1" max="1" width="15.7109375" style="7" customWidth="1"/>
    <col min="2" max="2" width="75.7109375" style="7" customWidth="1"/>
    <col min="3" max="16384" width="11.42578125" style="7"/>
  </cols>
  <sheetData>
    <row r="1" spans="1:9" x14ac:dyDescent="0.2">
      <c r="A1" s="25" t="s">
        <v>1296</v>
      </c>
      <c r="H1" s="18"/>
      <c r="I1" s="18"/>
    </row>
    <row r="2" spans="1:9" x14ac:dyDescent="0.2">
      <c r="A2" s="25" t="s">
        <v>4686</v>
      </c>
    </row>
    <row r="4" spans="1:9" x14ac:dyDescent="0.2">
      <c r="A4" s="282" t="s">
        <v>1297</v>
      </c>
      <c r="B4" s="282" t="s">
        <v>1298</v>
      </c>
    </row>
    <row r="5" spans="1:9" x14ac:dyDescent="0.2">
      <c r="A5" s="26" t="s">
        <v>354</v>
      </c>
      <c r="B5" s="18" t="s">
        <v>2506</v>
      </c>
    </row>
    <row r="6" spans="1:9" x14ac:dyDescent="0.2">
      <c r="A6" s="26" t="s">
        <v>355</v>
      </c>
      <c r="B6" s="18" t="s">
        <v>4502</v>
      </c>
    </row>
    <row r="7" spans="1:9" x14ac:dyDescent="0.2">
      <c r="A7" s="26" t="s">
        <v>356</v>
      </c>
      <c r="B7" s="18" t="s">
        <v>4503</v>
      </c>
    </row>
    <row r="8" spans="1:9" x14ac:dyDescent="0.2">
      <c r="A8" s="26" t="s">
        <v>357</v>
      </c>
      <c r="B8" s="18" t="s">
        <v>4504</v>
      </c>
    </row>
    <row r="9" spans="1:9" x14ac:dyDescent="0.2">
      <c r="A9" s="26" t="s">
        <v>358</v>
      </c>
      <c r="B9" s="18" t="s">
        <v>4505</v>
      </c>
    </row>
    <row r="10" spans="1:9" x14ac:dyDescent="0.2">
      <c r="A10" s="26" t="s">
        <v>359</v>
      </c>
      <c r="B10" s="18" t="s">
        <v>4506</v>
      </c>
    </row>
    <row r="11" spans="1:9" x14ac:dyDescent="0.2">
      <c r="A11" s="26" t="s">
        <v>360</v>
      </c>
      <c r="B11" s="18" t="s">
        <v>4507</v>
      </c>
    </row>
    <row r="12" spans="1:9" x14ac:dyDescent="0.2">
      <c r="A12" s="26" t="s">
        <v>361</v>
      </c>
      <c r="B12" s="18" t="s">
        <v>4508</v>
      </c>
    </row>
    <row r="13" spans="1:9" x14ac:dyDescent="0.2">
      <c r="A13" s="26" t="s">
        <v>362</v>
      </c>
      <c r="B13" s="18" t="s">
        <v>4509</v>
      </c>
    </row>
    <row r="14" spans="1:9" x14ac:dyDescent="0.2">
      <c r="A14" s="26" t="s">
        <v>363</v>
      </c>
      <c r="B14" s="18" t="s">
        <v>4510</v>
      </c>
    </row>
    <row r="15" spans="1:9" x14ac:dyDescent="0.2">
      <c r="A15" s="26" t="s">
        <v>364</v>
      </c>
      <c r="B15" s="18" t="s">
        <v>4511</v>
      </c>
    </row>
    <row r="16" spans="1:9" x14ac:dyDescent="0.2">
      <c r="A16" s="26" t="s">
        <v>365</v>
      </c>
      <c r="B16" s="18" t="s">
        <v>4512</v>
      </c>
    </row>
    <row r="17" spans="1:2" x14ac:dyDescent="0.2">
      <c r="A17" s="26" t="s">
        <v>366</v>
      </c>
      <c r="B17" s="18" t="s">
        <v>4513</v>
      </c>
    </row>
    <row r="18" spans="1:2" x14ac:dyDescent="0.2">
      <c r="A18" s="26" t="s">
        <v>367</v>
      </c>
      <c r="B18" s="18" t="s">
        <v>4514</v>
      </c>
    </row>
    <row r="19" spans="1:2" x14ac:dyDescent="0.2">
      <c r="A19" s="26" t="s">
        <v>368</v>
      </c>
      <c r="B19" s="18" t="s">
        <v>4515</v>
      </c>
    </row>
    <row r="20" spans="1:2" x14ac:dyDescent="0.2">
      <c r="A20" s="26" t="s">
        <v>369</v>
      </c>
      <c r="B20" s="18" t="s">
        <v>4516</v>
      </c>
    </row>
    <row r="21" spans="1:2" x14ac:dyDescent="0.2">
      <c r="A21" s="26" t="s">
        <v>370</v>
      </c>
      <c r="B21" s="18" t="s">
        <v>4517</v>
      </c>
    </row>
    <row r="22" spans="1:2" x14ac:dyDescent="0.2">
      <c r="A22" s="26" t="s">
        <v>988</v>
      </c>
      <c r="B22" s="18" t="s">
        <v>4518</v>
      </c>
    </row>
    <row r="23" spans="1:2" x14ac:dyDescent="0.2">
      <c r="A23" s="26" t="s">
        <v>989</v>
      </c>
      <c r="B23" s="18" t="s">
        <v>4519</v>
      </c>
    </row>
    <row r="24" spans="1:2" x14ac:dyDescent="0.2">
      <c r="A24" s="26" t="s">
        <v>990</v>
      </c>
      <c r="B24" s="18" t="s">
        <v>4520</v>
      </c>
    </row>
    <row r="25" spans="1:2" x14ac:dyDescent="0.2">
      <c r="A25" s="26" t="s">
        <v>991</v>
      </c>
      <c r="B25" s="18" t="s">
        <v>4521</v>
      </c>
    </row>
    <row r="26" spans="1:2" x14ac:dyDescent="0.2">
      <c r="A26" s="26" t="s">
        <v>992</v>
      </c>
      <c r="B26" s="18" t="s">
        <v>4522</v>
      </c>
    </row>
    <row r="27" spans="1:2" x14ac:dyDescent="0.2">
      <c r="A27" s="26" t="s">
        <v>1242</v>
      </c>
      <c r="B27" s="18" t="s">
        <v>4523</v>
      </c>
    </row>
    <row r="28" spans="1:2" x14ac:dyDescent="0.2">
      <c r="A28" s="26" t="s">
        <v>4687</v>
      </c>
      <c r="B28" s="18" t="s">
        <v>4524</v>
      </c>
    </row>
    <row r="29" spans="1:2" x14ac:dyDescent="0.2">
      <c r="A29" s="26" t="s">
        <v>4688</v>
      </c>
      <c r="B29" s="18" t="s">
        <v>4525</v>
      </c>
    </row>
    <row r="30" spans="1:2" x14ac:dyDescent="0.2">
      <c r="A30" s="26" t="s">
        <v>4689</v>
      </c>
      <c r="B30" s="18" t="s">
        <v>4526</v>
      </c>
    </row>
    <row r="31" spans="1:2" x14ac:dyDescent="0.2">
      <c r="A31" s="26" t="s">
        <v>4690</v>
      </c>
      <c r="B31" s="18" t="s">
        <v>4527</v>
      </c>
    </row>
    <row r="32" spans="1:2" x14ac:dyDescent="0.2">
      <c r="A32" s="26" t="s">
        <v>4691</v>
      </c>
      <c r="B32" s="18" t="s">
        <v>4528</v>
      </c>
    </row>
    <row r="33" spans="1:2" x14ac:dyDescent="0.2">
      <c r="A33" s="26" t="s">
        <v>4692</v>
      </c>
      <c r="B33" s="18" t="s">
        <v>4529</v>
      </c>
    </row>
    <row r="34" spans="1:2" x14ac:dyDescent="0.2">
      <c r="A34" s="26" t="s">
        <v>4693</v>
      </c>
      <c r="B34" s="18" t="s">
        <v>4530</v>
      </c>
    </row>
    <row r="35" spans="1:2" x14ac:dyDescent="0.2">
      <c r="A35" s="26" t="s">
        <v>4694</v>
      </c>
      <c r="B35" s="18" t="s">
        <v>4531</v>
      </c>
    </row>
    <row r="36" spans="1:2" x14ac:dyDescent="0.2">
      <c r="A36" s="26" t="s">
        <v>4695</v>
      </c>
      <c r="B36" s="18" t="s">
        <v>4532</v>
      </c>
    </row>
    <row r="37" spans="1:2" x14ac:dyDescent="0.2">
      <c r="A37" s="26" t="s">
        <v>4696</v>
      </c>
      <c r="B37" s="18" t="s">
        <v>4533</v>
      </c>
    </row>
    <row r="38" spans="1:2" x14ac:dyDescent="0.2">
      <c r="A38" s="26" t="s">
        <v>4697</v>
      </c>
      <c r="B38" s="18" t="s">
        <v>4534</v>
      </c>
    </row>
    <row r="39" spans="1:2" x14ac:dyDescent="0.2">
      <c r="A39" s="26" t="s">
        <v>4698</v>
      </c>
      <c r="B39" s="18" t="s">
        <v>4535</v>
      </c>
    </row>
    <row r="40" spans="1:2" x14ac:dyDescent="0.2">
      <c r="A40" s="26" t="s">
        <v>4699</v>
      </c>
      <c r="B40" s="18" t="s">
        <v>4536</v>
      </c>
    </row>
    <row r="41" spans="1:2" x14ac:dyDescent="0.2">
      <c r="A41" s="26" t="s">
        <v>4700</v>
      </c>
      <c r="B41" s="18" t="s">
        <v>4537</v>
      </c>
    </row>
    <row r="42" spans="1:2" x14ac:dyDescent="0.2">
      <c r="A42" s="26" t="s">
        <v>4701</v>
      </c>
      <c r="B42" s="18" t="s">
        <v>4538</v>
      </c>
    </row>
    <row r="43" spans="1:2" x14ac:dyDescent="0.2">
      <c r="A43" s="26" t="s">
        <v>4702</v>
      </c>
      <c r="B43" s="18" t="s">
        <v>4539</v>
      </c>
    </row>
    <row r="44" spans="1:2" x14ac:dyDescent="0.2">
      <c r="A44" s="26" t="s">
        <v>4703</v>
      </c>
      <c r="B44" s="18" t="s">
        <v>4540</v>
      </c>
    </row>
    <row r="45" spans="1:2" x14ac:dyDescent="0.2">
      <c r="A45" s="27" t="s">
        <v>1086</v>
      </c>
      <c r="B45" s="18" t="s">
        <v>2507</v>
      </c>
    </row>
    <row r="46" spans="1:2" x14ac:dyDescent="0.2">
      <c r="A46" s="27" t="s">
        <v>1087</v>
      </c>
      <c r="B46" s="18" t="s">
        <v>2508</v>
      </c>
    </row>
    <row r="47" spans="1:2" x14ac:dyDescent="0.2">
      <c r="A47" s="27" t="s">
        <v>1088</v>
      </c>
      <c r="B47" s="18" t="s">
        <v>2509</v>
      </c>
    </row>
    <row r="48" spans="1:2" x14ac:dyDescent="0.2">
      <c r="A48" s="27" t="s">
        <v>1089</v>
      </c>
      <c r="B48" s="18" t="s">
        <v>2510</v>
      </c>
    </row>
    <row r="49" spans="1:2" x14ac:dyDescent="0.2">
      <c r="A49" s="27" t="s">
        <v>1090</v>
      </c>
      <c r="B49" s="18" t="s">
        <v>2511</v>
      </c>
    </row>
    <row r="50" spans="1:2" x14ac:dyDescent="0.2">
      <c r="A50" s="27" t="s">
        <v>1091</v>
      </c>
      <c r="B50" s="18" t="s">
        <v>4647</v>
      </c>
    </row>
    <row r="51" spans="1:2" x14ac:dyDescent="0.2">
      <c r="A51" s="27" t="s">
        <v>693</v>
      </c>
      <c r="B51" s="18" t="s">
        <v>4648</v>
      </c>
    </row>
    <row r="52" spans="1:2" x14ac:dyDescent="0.2">
      <c r="A52" s="27" t="s">
        <v>1038</v>
      </c>
      <c r="B52" s="18" t="s">
        <v>4649</v>
      </c>
    </row>
    <row r="53" spans="1:2" x14ac:dyDescent="0.2">
      <c r="A53" s="27" t="s">
        <v>1108</v>
      </c>
      <c r="B53" s="18" t="s">
        <v>4650</v>
      </c>
    </row>
    <row r="54" spans="1:2" x14ac:dyDescent="0.2">
      <c r="A54" s="27" t="s">
        <v>1109</v>
      </c>
      <c r="B54" s="18" t="s">
        <v>4651</v>
      </c>
    </row>
    <row r="55" spans="1:2" x14ac:dyDescent="0.2">
      <c r="A55" s="27" t="s">
        <v>1110</v>
      </c>
      <c r="B55" s="18" t="s">
        <v>4652</v>
      </c>
    </row>
    <row r="56" spans="1:2" x14ac:dyDescent="0.2">
      <c r="A56" s="27" t="s">
        <v>1111</v>
      </c>
      <c r="B56" s="18" t="s">
        <v>4653</v>
      </c>
    </row>
    <row r="57" spans="1:2" x14ac:dyDescent="0.2">
      <c r="A57" s="27" t="s">
        <v>1005</v>
      </c>
      <c r="B57" s="18" t="s">
        <v>4654</v>
      </c>
    </row>
    <row r="58" spans="1:2" x14ac:dyDescent="0.2">
      <c r="A58" s="27" t="s">
        <v>694</v>
      </c>
      <c r="B58" s="18" t="s">
        <v>4655</v>
      </c>
    </row>
    <row r="59" spans="1:2" x14ac:dyDescent="0.2">
      <c r="A59" s="27" t="s">
        <v>1006</v>
      </c>
      <c r="B59" s="18" t="s">
        <v>4656</v>
      </c>
    </row>
    <row r="60" spans="1:2" x14ac:dyDescent="0.2">
      <c r="A60" s="27" t="s">
        <v>4751</v>
      </c>
      <c r="B60" s="18" t="s">
        <v>4742</v>
      </c>
    </row>
    <row r="61" spans="1:2" x14ac:dyDescent="0.2">
      <c r="A61" s="27" t="s">
        <v>1007</v>
      </c>
      <c r="B61" s="18" t="s">
        <v>4657</v>
      </c>
    </row>
    <row r="62" spans="1:2" x14ac:dyDescent="0.2">
      <c r="A62" s="27" t="s">
        <v>371</v>
      </c>
      <c r="B62" s="18" t="s">
        <v>4658</v>
      </c>
    </row>
    <row r="63" spans="1:2" x14ac:dyDescent="0.2">
      <c r="A63" s="27" t="s">
        <v>4752</v>
      </c>
      <c r="B63" s="18" t="s">
        <v>4743</v>
      </c>
    </row>
    <row r="64" spans="1:2" x14ac:dyDescent="0.2">
      <c r="A64" s="27" t="s">
        <v>1049</v>
      </c>
      <c r="B64" s="18" t="s">
        <v>4659</v>
      </c>
    </row>
    <row r="65" spans="1:2" x14ac:dyDescent="0.2">
      <c r="A65" s="27" t="s">
        <v>1092</v>
      </c>
      <c r="B65" s="18" t="s">
        <v>4660</v>
      </c>
    </row>
    <row r="66" spans="1:2" x14ac:dyDescent="0.2">
      <c r="A66" s="27" t="s">
        <v>1093</v>
      </c>
      <c r="B66" s="18" t="s">
        <v>4661</v>
      </c>
    </row>
    <row r="67" spans="1:2" x14ac:dyDescent="0.2">
      <c r="A67" s="27" t="s">
        <v>2512</v>
      </c>
      <c r="B67" s="18" t="s">
        <v>4662</v>
      </c>
    </row>
    <row r="68" spans="1:2" x14ac:dyDescent="0.2">
      <c r="A68" s="27" t="s">
        <v>2513</v>
      </c>
      <c r="B68" s="18" t="s">
        <v>4663</v>
      </c>
    </row>
    <row r="69" spans="1:2" x14ac:dyDescent="0.2">
      <c r="A69" s="27" t="s">
        <v>2514</v>
      </c>
      <c r="B69" s="18" t="s">
        <v>4664</v>
      </c>
    </row>
    <row r="70" spans="1:2" x14ac:dyDescent="0.2">
      <c r="A70" s="27" t="s">
        <v>2515</v>
      </c>
      <c r="B70" s="18" t="s">
        <v>4665</v>
      </c>
    </row>
    <row r="71" spans="1:2" x14ac:dyDescent="0.2">
      <c r="A71" s="27" t="s">
        <v>2516</v>
      </c>
      <c r="B71" s="18" t="s">
        <v>4666</v>
      </c>
    </row>
    <row r="72" spans="1:2" x14ac:dyDescent="0.2">
      <c r="A72" s="27" t="s">
        <v>2517</v>
      </c>
      <c r="B72" s="18" t="s">
        <v>4667</v>
      </c>
    </row>
    <row r="73" spans="1:2" x14ac:dyDescent="0.2">
      <c r="A73" s="27" t="s">
        <v>1094</v>
      </c>
      <c r="B73" s="18" t="s">
        <v>4668</v>
      </c>
    </row>
    <row r="74" spans="1:2" x14ac:dyDescent="0.2">
      <c r="A74" s="27" t="s">
        <v>1288</v>
      </c>
      <c r="B74" s="18" t="s">
        <v>4669</v>
      </c>
    </row>
    <row r="75" spans="1:2" x14ac:dyDescent="0.2">
      <c r="A75" s="27" t="s">
        <v>1289</v>
      </c>
      <c r="B75" s="18" t="s">
        <v>4670</v>
      </c>
    </row>
    <row r="76" spans="1:2" x14ac:dyDescent="0.2">
      <c r="A76" s="27" t="s">
        <v>1290</v>
      </c>
      <c r="B76" s="18" t="s">
        <v>4671</v>
      </c>
    </row>
    <row r="77" spans="1:2" x14ac:dyDescent="0.2">
      <c r="A77" s="27" t="s">
        <v>1291</v>
      </c>
      <c r="B77" s="18" t="s">
        <v>4672</v>
      </c>
    </row>
    <row r="78" spans="1:2" x14ac:dyDescent="0.2">
      <c r="A78" s="27" t="s">
        <v>1292</v>
      </c>
      <c r="B78" s="18" t="s">
        <v>4673</v>
      </c>
    </row>
    <row r="79" spans="1:2" x14ac:dyDescent="0.2">
      <c r="A79" s="27" t="s">
        <v>1293</v>
      </c>
      <c r="B79" s="18" t="s">
        <v>4674</v>
      </c>
    </row>
    <row r="80" spans="1:2" x14ac:dyDescent="0.2">
      <c r="A80" s="27" t="s">
        <v>4704</v>
      </c>
      <c r="B80" s="18" t="s">
        <v>4675</v>
      </c>
    </row>
    <row r="81" spans="1:2" x14ac:dyDescent="0.2">
      <c r="A81" s="27" t="s">
        <v>1053</v>
      </c>
      <c r="B81" s="18" t="s">
        <v>4676</v>
      </c>
    </row>
    <row r="82" spans="1:2" x14ac:dyDescent="0.2">
      <c r="A82" s="27" t="s">
        <v>4705</v>
      </c>
      <c r="B82" s="18" t="s">
        <v>4677</v>
      </c>
    </row>
    <row r="83" spans="1:2" x14ac:dyDescent="0.2">
      <c r="A83" s="27" t="s">
        <v>1054</v>
      </c>
      <c r="B83" s="18" t="s">
        <v>4678</v>
      </c>
    </row>
    <row r="84" spans="1:2" x14ac:dyDescent="0.2">
      <c r="A84" s="27" t="s">
        <v>4706</v>
      </c>
      <c r="B84" s="18" t="s">
        <v>4679</v>
      </c>
    </row>
    <row r="85" spans="1:2" x14ac:dyDescent="0.2">
      <c r="A85" s="27" t="s">
        <v>1112</v>
      </c>
      <c r="B85" s="18" t="s">
        <v>4680</v>
      </c>
    </row>
    <row r="86" spans="1:2" x14ac:dyDescent="0.2">
      <c r="A86" s="27" t="s">
        <v>1113</v>
      </c>
      <c r="B86" s="18" t="s">
        <v>4681</v>
      </c>
    </row>
    <row r="87" spans="1:2" x14ac:dyDescent="0.2">
      <c r="A87" s="27" t="s">
        <v>1243</v>
      </c>
      <c r="B87" s="18" t="s">
        <v>4682</v>
      </c>
    </row>
    <row r="88" spans="1:2" x14ac:dyDescent="0.2">
      <c r="A88" s="27" t="s">
        <v>1244</v>
      </c>
      <c r="B88" s="18" t="s">
        <v>4683</v>
      </c>
    </row>
    <row r="89" spans="1:2" x14ac:dyDescent="0.2">
      <c r="A89" s="27" t="s">
        <v>1245</v>
      </c>
      <c r="B89" s="18" t="s">
        <v>4684</v>
      </c>
    </row>
    <row r="90" spans="1:2" x14ac:dyDescent="0.2">
      <c r="A90" s="27" t="s">
        <v>1246</v>
      </c>
      <c r="B90" s="18" t="s">
        <v>4498</v>
      </c>
    </row>
    <row r="91" spans="1:2" x14ac:dyDescent="0.2">
      <c r="A91" s="27" t="s">
        <v>2518</v>
      </c>
      <c r="B91" s="18" t="s">
        <v>4499</v>
      </c>
    </row>
    <row r="92" spans="1:2" x14ac:dyDescent="0.2">
      <c r="A92" s="27" t="s">
        <v>2519</v>
      </c>
      <c r="B92" s="18" t="s">
        <v>4500</v>
      </c>
    </row>
    <row r="93" spans="1:2" x14ac:dyDescent="0.2">
      <c r="A93" s="27" t="s">
        <v>2520</v>
      </c>
      <c r="B93" s="18" t="s">
        <v>4501</v>
      </c>
    </row>
    <row r="94" spans="1:2" x14ac:dyDescent="0.2">
      <c r="A94" s="27" t="s">
        <v>2521</v>
      </c>
      <c r="B94" s="18" t="s">
        <v>4541</v>
      </c>
    </row>
    <row r="95" spans="1:2" x14ac:dyDescent="0.2">
      <c r="A95" s="27" t="s">
        <v>1294</v>
      </c>
      <c r="B95" s="18" t="s">
        <v>4542</v>
      </c>
    </row>
    <row r="96" spans="1:2" x14ac:dyDescent="0.2">
      <c r="A96" s="27" t="s">
        <v>2415</v>
      </c>
      <c r="B96" s="18" t="s">
        <v>4543</v>
      </c>
    </row>
    <row r="97" spans="1:2" x14ac:dyDescent="0.2">
      <c r="A97" s="27" t="s">
        <v>2416</v>
      </c>
      <c r="B97" s="18" t="s">
        <v>4544</v>
      </c>
    </row>
    <row r="98" spans="1:2" x14ac:dyDescent="0.2">
      <c r="A98" s="27" t="s">
        <v>2417</v>
      </c>
      <c r="B98" s="18" t="s">
        <v>4545</v>
      </c>
    </row>
    <row r="99" spans="1:2" x14ac:dyDescent="0.2">
      <c r="A99" s="27" t="s">
        <v>2418</v>
      </c>
      <c r="B99" s="18" t="s">
        <v>4546</v>
      </c>
    </row>
    <row r="100" spans="1:2" x14ac:dyDescent="0.2">
      <c r="A100" s="27" t="s">
        <v>2419</v>
      </c>
      <c r="B100" s="18" t="s">
        <v>4547</v>
      </c>
    </row>
    <row r="101" spans="1:2" x14ac:dyDescent="0.2">
      <c r="A101" s="27" t="s">
        <v>4707</v>
      </c>
      <c r="B101" s="18" t="s">
        <v>4548</v>
      </c>
    </row>
    <row r="102" spans="1:2" x14ac:dyDescent="0.2">
      <c r="A102" s="27" t="s">
        <v>4708</v>
      </c>
      <c r="B102" s="18" t="s">
        <v>4549</v>
      </c>
    </row>
    <row r="103" spans="1:2" x14ac:dyDescent="0.2">
      <c r="A103" s="27" t="s">
        <v>4709</v>
      </c>
      <c r="B103" s="18" t="s">
        <v>4550</v>
      </c>
    </row>
    <row r="104" spans="1:2" x14ac:dyDescent="0.2">
      <c r="A104" s="27" t="s">
        <v>1055</v>
      </c>
      <c r="B104" s="18" t="s">
        <v>4551</v>
      </c>
    </row>
    <row r="105" spans="1:2" x14ac:dyDescent="0.2">
      <c r="A105" s="27" t="s">
        <v>1056</v>
      </c>
      <c r="B105" s="18" t="s">
        <v>4552</v>
      </c>
    </row>
    <row r="106" spans="1:2" x14ac:dyDescent="0.2">
      <c r="A106" s="27" t="s">
        <v>1247</v>
      </c>
      <c r="B106" s="18" t="s">
        <v>4553</v>
      </c>
    </row>
    <row r="107" spans="1:2" x14ac:dyDescent="0.2">
      <c r="A107" s="27" t="s">
        <v>4753</v>
      </c>
      <c r="B107" s="18" t="s">
        <v>4744</v>
      </c>
    </row>
    <row r="108" spans="1:2" x14ac:dyDescent="0.2">
      <c r="A108" s="27" t="s">
        <v>4754</v>
      </c>
      <c r="B108" s="18" t="s">
        <v>4745</v>
      </c>
    </row>
    <row r="109" spans="1:2" x14ac:dyDescent="0.2">
      <c r="A109" s="27" t="s">
        <v>4755</v>
      </c>
      <c r="B109" s="18" t="s">
        <v>4746</v>
      </c>
    </row>
    <row r="110" spans="1:2" x14ac:dyDescent="0.2">
      <c r="A110" s="27" t="s">
        <v>2522</v>
      </c>
      <c r="B110" s="18" t="s">
        <v>4554</v>
      </c>
    </row>
    <row r="111" spans="1:2" x14ac:dyDescent="0.2">
      <c r="A111" s="27" t="s">
        <v>2523</v>
      </c>
      <c r="B111" s="18" t="s">
        <v>4555</v>
      </c>
    </row>
    <row r="112" spans="1:2" x14ac:dyDescent="0.2">
      <c r="A112" s="27" t="s">
        <v>2524</v>
      </c>
      <c r="B112" s="18" t="s">
        <v>4556</v>
      </c>
    </row>
    <row r="113" spans="1:2" x14ac:dyDescent="0.2">
      <c r="A113" s="27" t="s">
        <v>2525</v>
      </c>
      <c r="B113" s="18" t="s">
        <v>4557</v>
      </c>
    </row>
    <row r="114" spans="1:2" x14ac:dyDescent="0.2">
      <c r="A114" s="27" t="s">
        <v>2420</v>
      </c>
      <c r="B114" s="18" t="s">
        <v>4558</v>
      </c>
    </row>
    <row r="115" spans="1:2" x14ac:dyDescent="0.2">
      <c r="A115" s="27" t="s">
        <v>2421</v>
      </c>
      <c r="B115" s="18" t="s">
        <v>4559</v>
      </c>
    </row>
    <row r="116" spans="1:2" x14ac:dyDescent="0.2">
      <c r="A116" s="27" t="s">
        <v>2422</v>
      </c>
      <c r="B116" s="18" t="s">
        <v>4560</v>
      </c>
    </row>
    <row r="117" spans="1:2" x14ac:dyDescent="0.2">
      <c r="A117" s="27" t="s">
        <v>2423</v>
      </c>
      <c r="B117" s="18" t="s">
        <v>4561</v>
      </c>
    </row>
    <row r="118" spans="1:2" x14ac:dyDescent="0.2">
      <c r="A118" s="27" t="s">
        <v>4710</v>
      </c>
      <c r="B118" s="18" t="s">
        <v>4562</v>
      </c>
    </row>
    <row r="119" spans="1:2" x14ac:dyDescent="0.2">
      <c r="A119" s="27" t="s">
        <v>1035</v>
      </c>
      <c r="B119" s="18" t="s">
        <v>4563</v>
      </c>
    </row>
    <row r="120" spans="1:2" x14ac:dyDescent="0.2">
      <c r="A120" s="27" t="s">
        <v>4711</v>
      </c>
      <c r="B120" s="18" t="s">
        <v>4564</v>
      </c>
    </row>
    <row r="121" spans="1:2" x14ac:dyDescent="0.2">
      <c r="A121" s="27" t="s">
        <v>1057</v>
      </c>
      <c r="B121" s="18" t="s">
        <v>4565</v>
      </c>
    </row>
    <row r="122" spans="1:2" x14ac:dyDescent="0.2">
      <c r="A122" s="27" t="s">
        <v>4712</v>
      </c>
      <c r="B122" s="18" t="s">
        <v>4566</v>
      </c>
    </row>
    <row r="123" spans="1:2" x14ac:dyDescent="0.2">
      <c r="A123" s="27" t="s">
        <v>1248</v>
      </c>
      <c r="B123" s="18" t="s">
        <v>4567</v>
      </c>
    </row>
    <row r="124" spans="1:2" x14ac:dyDescent="0.2">
      <c r="A124" s="27" t="s">
        <v>1249</v>
      </c>
      <c r="B124" s="18" t="s">
        <v>4568</v>
      </c>
    </row>
    <row r="125" spans="1:2" x14ac:dyDescent="0.2">
      <c r="A125" s="27" t="s">
        <v>1250</v>
      </c>
      <c r="B125" s="18" t="s">
        <v>4569</v>
      </c>
    </row>
    <row r="126" spans="1:2" x14ac:dyDescent="0.2">
      <c r="A126" s="27" t="s">
        <v>4756</v>
      </c>
      <c r="B126" s="18" t="s">
        <v>4747</v>
      </c>
    </row>
    <row r="127" spans="1:2" x14ac:dyDescent="0.2">
      <c r="A127" s="27" t="s">
        <v>1039</v>
      </c>
      <c r="B127" s="18" t="s">
        <v>4570</v>
      </c>
    </row>
    <row r="128" spans="1:2" x14ac:dyDescent="0.2">
      <c r="A128" s="27" t="s">
        <v>1040</v>
      </c>
      <c r="B128" s="18" t="s">
        <v>4571</v>
      </c>
    </row>
    <row r="129" spans="1:2" x14ac:dyDescent="0.2">
      <c r="A129" s="27" t="s">
        <v>1095</v>
      </c>
      <c r="B129" s="18" t="s">
        <v>4572</v>
      </c>
    </row>
    <row r="130" spans="1:2" x14ac:dyDescent="0.2">
      <c r="A130" s="27" t="s">
        <v>1096</v>
      </c>
      <c r="B130" s="18" t="s">
        <v>4573</v>
      </c>
    </row>
    <row r="131" spans="1:2" x14ac:dyDescent="0.2">
      <c r="A131" s="27" t="s">
        <v>2424</v>
      </c>
      <c r="B131" s="18" t="s">
        <v>4574</v>
      </c>
    </row>
    <row r="132" spans="1:2" x14ac:dyDescent="0.2">
      <c r="A132" s="27" t="s">
        <v>2425</v>
      </c>
      <c r="B132" s="18" t="s">
        <v>4575</v>
      </c>
    </row>
    <row r="133" spans="1:2" x14ac:dyDescent="0.2">
      <c r="A133" s="27" t="s">
        <v>2426</v>
      </c>
      <c r="B133" s="18" t="s">
        <v>4576</v>
      </c>
    </row>
    <row r="134" spans="1:2" x14ac:dyDescent="0.2">
      <c r="A134" s="27" t="s">
        <v>2427</v>
      </c>
      <c r="B134" s="18" t="s">
        <v>4577</v>
      </c>
    </row>
    <row r="135" spans="1:2" x14ac:dyDescent="0.2">
      <c r="A135" s="27" t="s">
        <v>2428</v>
      </c>
      <c r="B135" s="18" t="s">
        <v>4578</v>
      </c>
    </row>
    <row r="136" spans="1:2" x14ac:dyDescent="0.2">
      <c r="A136" s="27" t="s">
        <v>2429</v>
      </c>
      <c r="B136" s="18" t="s">
        <v>4579</v>
      </c>
    </row>
    <row r="137" spans="1:2" x14ac:dyDescent="0.2">
      <c r="A137" s="27" t="s">
        <v>374</v>
      </c>
      <c r="B137" s="18" t="s">
        <v>4580</v>
      </c>
    </row>
    <row r="138" spans="1:2" x14ac:dyDescent="0.2">
      <c r="A138" s="27" t="s">
        <v>375</v>
      </c>
      <c r="B138" s="18" t="s">
        <v>4581</v>
      </c>
    </row>
    <row r="139" spans="1:2" x14ac:dyDescent="0.2">
      <c r="A139" s="27" t="s">
        <v>376</v>
      </c>
      <c r="B139" s="18" t="s">
        <v>4582</v>
      </c>
    </row>
    <row r="140" spans="1:2" x14ac:dyDescent="0.2">
      <c r="A140" s="27" t="s">
        <v>377</v>
      </c>
      <c r="B140" s="18" t="s">
        <v>4583</v>
      </c>
    </row>
    <row r="141" spans="1:2" x14ac:dyDescent="0.2">
      <c r="A141" s="27" t="s">
        <v>385</v>
      </c>
      <c r="B141" s="18" t="s">
        <v>4584</v>
      </c>
    </row>
    <row r="142" spans="1:2" x14ac:dyDescent="0.2">
      <c r="A142" s="27" t="s">
        <v>4757</v>
      </c>
      <c r="B142" s="18" t="s">
        <v>4748</v>
      </c>
    </row>
    <row r="143" spans="1:2" x14ac:dyDescent="0.2">
      <c r="A143" s="27" t="s">
        <v>4758</v>
      </c>
      <c r="B143" s="18" t="s">
        <v>4749</v>
      </c>
    </row>
    <row r="144" spans="1:2" x14ac:dyDescent="0.2">
      <c r="A144" s="27" t="s">
        <v>4759</v>
      </c>
      <c r="B144" s="18" t="s">
        <v>4750</v>
      </c>
    </row>
    <row r="145" spans="1:2" x14ac:dyDescent="0.2">
      <c r="A145" s="27" t="s">
        <v>386</v>
      </c>
      <c r="B145" s="18" t="s">
        <v>4585</v>
      </c>
    </row>
    <row r="146" spans="1:2" x14ac:dyDescent="0.2">
      <c r="A146" s="27" t="s">
        <v>1097</v>
      </c>
      <c r="B146" s="18" t="s">
        <v>4586</v>
      </c>
    </row>
    <row r="147" spans="1:2" x14ac:dyDescent="0.2">
      <c r="A147" s="27" t="s">
        <v>1098</v>
      </c>
      <c r="B147" s="18" t="s">
        <v>4587</v>
      </c>
    </row>
    <row r="148" spans="1:2" x14ac:dyDescent="0.2">
      <c r="A148" s="27" t="s">
        <v>1099</v>
      </c>
      <c r="B148" s="18" t="s">
        <v>4588</v>
      </c>
    </row>
    <row r="149" spans="1:2" x14ac:dyDescent="0.2">
      <c r="A149" s="27" t="s">
        <v>1100</v>
      </c>
      <c r="B149" s="18" t="s">
        <v>4589</v>
      </c>
    </row>
    <row r="150" spans="1:2" x14ac:dyDescent="0.2">
      <c r="A150" s="27" t="s">
        <v>1101</v>
      </c>
      <c r="B150" s="18" t="s">
        <v>4590</v>
      </c>
    </row>
    <row r="151" spans="1:2" x14ac:dyDescent="0.2">
      <c r="A151" s="27" t="s">
        <v>1102</v>
      </c>
      <c r="B151" s="18" t="s">
        <v>4591</v>
      </c>
    </row>
    <row r="152" spans="1:2" x14ac:dyDescent="0.2">
      <c r="A152" s="27" t="s">
        <v>395</v>
      </c>
      <c r="B152" s="18" t="s">
        <v>4592</v>
      </c>
    </row>
    <row r="153" spans="1:2" x14ac:dyDescent="0.2">
      <c r="A153" s="27" t="s">
        <v>396</v>
      </c>
      <c r="B153" s="18" t="s">
        <v>4593</v>
      </c>
    </row>
    <row r="154" spans="1:2" x14ac:dyDescent="0.2">
      <c r="A154" s="27" t="s">
        <v>675</v>
      </c>
      <c r="B154" s="18" t="s">
        <v>4594</v>
      </c>
    </row>
    <row r="155" spans="1:2" x14ac:dyDescent="0.2">
      <c r="A155" s="27" t="s">
        <v>676</v>
      </c>
      <c r="B155" s="18" t="s">
        <v>4595</v>
      </c>
    </row>
    <row r="156" spans="1:2" x14ac:dyDescent="0.2">
      <c r="A156" s="89" t="s">
        <v>677</v>
      </c>
      <c r="B156" s="18" t="s">
        <v>4596</v>
      </c>
    </row>
    <row r="157" spans="1:2" x14ac:dyDescent="0.2">
      <c r="A157" s="89" t="s">
        <v>678</v>
      </c>
      <c r="B157" s="18" t="s">
        <v>4597</v>
      </c>
    </row>
    <row r="158" spans="1:2" x14ac:dyDescent="0.2">
      <c r="A158" s="89" t="s">
        <v>679</v>
      </c>
      <c r="B158" s="18" t="s">
        <v>4598</v>
      </c>
    </row>
    <row r="159" spans="1:2" x14ac:dyDescent="0.2">
      <c r="A159" s="89" t="s">
        <v>680</v>
      </c>
      <c r="B159" s="18" t="s">
        <v>4599</v>
      </c>
    </row>
    <row r="160" spans="1:2" x14ac:dyDescent="0.2">
      <c r="A160" s="89" t="s">
        <v>681</v>
      </c>
      <c r="B160" s="18" t="s">
        <v>4600</v>
      </c>
    </row>
    <row r="161" spans="1:2" x14ac:dyDescent="0.2">
      <c r="A161" s="89" t="s">
        <v>682</v>
      </c>
      <c r="B161" s="18" t="s">
        <v>4601</v>
      </c>
    </row>
    <row r="162" spans="1:2" x14ac:dyDescent="0.2">
      <c r="A162" s="89" t="s">
        <v>683</v>
      </c>
      <c r="B162" s="18" t="s">
        <v>4602</v>
      </c>
    </row>
    <row r="163" spans="1:2" x14ac:dyDescent="0.2">
      <c r="A163" s="89" t="s">
        <v>684</v>
      </c>
      <c r="B163" s="18" t="s">
        <v>4603</v>
      </c>
    </row>
    <row r="164" spans="1:2" x14ac:dyDescent="0.2">
      <c r="A164" s="89" t="s">
        <v>685</v>
      </c>
      <c r="B164" s="18" t="s">
        <v>4604</v>
      </c>
    </row>
    <row r="165" spans="1:2" x14ac:dyDescent="0.2">
      <c r="A165" s="89" t="s">
        <v>1295</v>
      </c>
      <c r="B165" s="18" t="s">
        <v>4605</v>
      </c>
    </row>
    <row r="166" spans="1:2" x14ac:dyDescent="0.2">
      <c r="A166" s="89" t="s">
        <v>2526</v>
      </c>
      <c r="B166" s="18" t="s">
        <v>4606</v>
      </c>
    </row>
    <row r="167" spans="1:2" x14ac:dyDescent="0.2">
      <c r="A167" s="89" t="s">
        <v>2527</v>
      </c>
      <c r="B167" s="18" t="s">
        <v>4607</v>
      </c>
    </row>
    <row r="168" spans="1:2" x14ac:dyDescent="0.2">
      <c r="A168" s="89" t="s">
        <v>2528</v>
      </c>
      <c r="B168" s="18" t="s">
        <v>4608</v>
      </c>
    </row>
    <row r="169" spans="1:2" x14ac:dyDescent="0.2">
      <c r="A169" s="89" t="s">
        <v>2529</v>
      </c>
      <c r="B169" s="18" t="s">
        <v>4609</v>
      </c>
    </row>
    <row r="170" spans="1:2" x14ac:dyDescent="0.2">
      <c r="A170" s="89" t="s">
        <v>2530</v>
      </c>
      <c r="B170" s="18" t="s">
        <v>4610</v>
      </c>
    </row>
    <row r="171" spans="1:2" x14ac:dyDescent="0.2">
      <c r="A171" s="89" t="s">
        <v>2531</v>
      </c>
      <c r="B171" s="18" t="s">
        <v>4611</v>
      </c>
    </row>
    <row r="172" spans="1:2" x14ac:dyDescent="0.2">
      <c r="A172" s="89" t="s">
        <v>2532</v>
      </c>
      <c r="B172" s="18" t="s">
        <v>4612</v>
      </c>
    </row>
    <row r="173" spans="1:2" x14ac:dyDescent="0.2">
      <c r="A173" s="89" t="s">
        <v>2533</v>
      </c>
      <c r="B173" s="18" t="s">
        <v>4613</v>
      </c>
    </row>
    <row r="174" spans="1:2" x14ac:dyDescent="0.2">
      <c r="A174" s="89" t="s">
        <v>2534</v>
      </c>
      <c r="B174" s="18" t="s">
        <v>4614</v>
      </c>
    </row>
    <row r="175" spans="1:2" x14ac:dyDescent="0.2">
      <c r="A175" s="89" t="s">
        <v>2535</v>
      </c>
      <c r="B175" s="18" t="s">
        <v>4615</v>
      </c>
    </row>
    <row r="176" spans="1:2" x14ac:dyDescent="0.2">
      <c r="A176" s="89" t="s">
        <v>2536</v>
      </c>
      <c r="B176" s="18" t="s">
        <v>4616</v>
      </c>
    </row>
    <row r="177" spans="1:2" x14ac:dyDescent="0.2">
      <c r="A177" s="89" t="s">
        <v>2537</v>
      </c>
      <c r="B177" s="18" t="s">
        <v>4617</v>
      </c>
    </row>
    <row r="178" spans="1:2" x14ac:dyDescent="0.2">
      <c r="A178" s="89" t="s">
        <v>2538</v>
      </c>
      <c r="B178" s="18" t="s">
        <v>4618</v>
      </c>
    </row>
    <row r="179" spans="1:2" x14ac:dyDescent="0.2">
      <c r="A179" s="89" t="s">
        <v>4713</v>
      </c>
      <c r="B179" s="18" t="s">
        <v>4619</v>
      </c>
    </row>
    <row r="180" spans="1:2" x14ac:dyDescent="0.2">
      <c r="A180" s="89" t="s">
        <v>4714</v>
      </c>
      <c r="B180" s="18" t="s">
        <v>4620</v>
      </c>
    </row>
    <row r="181" spans="1:2" x14ac:dyDescent="0.2">
      <c r="A181" s="89" t="s">
        <v>4715</v>
      </c>
      <c r="B181" s="18" t="s">
        <v>4621</v>
      </c>
    </row>
    <row r="182" spans="1:2" x14ac:dyDescent="0.2">
      <c r="A182" s="89" t="s">
        <v>4716</v>
      </c>
      <c r="B182" s="18" t="s">
        <v>4622</v>
      </c>
    </row>
    <row r="183" spans="1:2" x14ac:dyDescent="0.2">
      <c r="A183" s="89" t="s">
        <v>4717</v>
      </c>
      <c r="B183" s="18" t="s">
        <v>4623</v>
      </c>
    </row>
    <row r="184" spans="1:2" x14ac:dyDescent="0.2">
      <c r="A184" s="89" t="s">
        <v>4718</v>
      </c>
      <c r="B184" s="18" t="s">
        <v>4624</v>
      </c>
    </row>
    <row r="185" spans="1:2" x14ac:dyDescent="0.2">
      <c r="A185" s="89" t="s">
        <v>4719</v>
      </c>
      <c r="B185" s="18" t="s">
        <v>4625</v>
      </c>
    </row>
    <row r="186" spans="1:2" x14ac:dyDescent="0.2">
      <c r="A186" s="89" t="s">
        <v>4720</v>
      </c>
      <c r="B186" s="18" t="s">
        <v>4626</v>
      </c>
    </row>
    <row r="187" spans="1:2" x14ac:dyDescent="0.2">
      <c r="A187" s="89" t="s">
        <v>4721</v>
      </c>
      <c r="B187" s="18" t="s">
        <v>4627</v>
      </c>
    </row>
    <row r="188" spans="1:2" x14ac:dyDescent="0.2">
      <c r="A188" s="89" t="s">
        <v>4722</v>
      </c>
      <c r="B188" s="18" t="s">
        <v>4628</v>
      </c>
    </row>
    <row r="189" spans="1:2" x14ac:dyDescent="0.2">
      <c r="A189" s="89" t="s">
        <v>4723</v>
      </c>
      <c r="B189" s="18" t="s">
        <v>4629</v>
      </c>
    </row>
    <row r="190" spans="1:2" x14ac:dyDescent="0.2">
      <c r="A190" s="89" t="s">
        <v>4724</v>
      </c>
      <c r="B190" s="18" t="s">
        <v>4630</v>
      </c>
    </row>
    <row r="191" spans="1:2" x14ac:dyDescent="0.2">
      <c r="A191" s="89" t="s">
        <v>4725</v>
      </c>
      <c r="B191" s="18" t="s">
        <v>4631</v>
      </c>
    </row>
    <row r="192" spans="1:2" x14ac:dyDescent="0.2">
      <c r="A192" s="89" t="s">
        <v>4726</v>
      </c>
      <c r="B192" s="18" t="s">
        <v>4632</v>
      </c>
    </row>
    <row r="193" spans="1:2" x14ac:dyDescent="0.2">
      <c r="A193" s="89" t="s">
        <v>4727</v>
      </c>
      <c r="B193" s="18" t="s">
        <v>4633</v>
      </c>
    </row>
    <row r="194" spans="1:2" x14ac:dyDescent="0.2">
      <c r="A194" s="89" t="s">
        <v>4728</v>
      </c>
      <c r="B194" s="18" t="s">
        <v>4634</v>
      </c>
    </row>
    <row r="195" spans="1:2" x14ac:dyDescent="0.2">
      <c r="A195" s="89" t="s">
        <v>4729</v>
      </c>
      <c r="B195" s="18" t="s">
        <v>4635</v>
      </c>
    </row>
    <row r="196" spans="1:2" x14ac:dyDescent="0.2">
      <c r="A196" s="89" t="s">
        <v>4730</v>
      </c>
      <c r="B196" s="18" t="s">
        <v>4636</v>
      </c>
    </row>
    <row r="197" spans="1:2" x14ac:dyDescent="0.2">
      <c r="A197" s="89" t="s">
        <v>4731</v>
      </c>
      <c r="B197" s="18" t="s">
        <v>4637</v>
      </c>
    </row>
    <row r="198" spans="1:2" x14ac:dyDescent="0.2">
      <c r="A198" s="89" t="s">
        <v>4732</v>
      </c>
      <c r="B198" s="18" t="s">
        <v>4638</v>
      </c>
    </row>
    <row r="199" spans="1:2" x14ac:dyDescent="0.2">
      <c r="A199" s="89" t="s">
        <v>4733</v>
      </c>
      <c r="B199" s="18" t="s">
        <v>4639</v>
      </c>
    </row>
    <row r="200" spans="1:2" x14ac:dyDescent="0.2">
      <c r="A200" s="89" t="s">
        <v>4734</v>
      </c>
      <c r="B200" s="18" t="s">
        <v>4640</v>
      </c>
    </row>
    <row r="201" spans="1:2" x14ac:dyDescent="0.2">
      <c r="A201" s="89" t="s">
        <v>4735</v>
      </c>
      <c r="B201" s="18" t="s">
        <v>4641</v>
      </c>
    </row>
    <row r="202" spans="1:2" x14ac:dyDescent="0.2">
      <c r="A202" s="89" t="s">
        <v>4736</v>
      </c>
      <c r="B202" s="18" t="s">
        <v>4642</v>
      </c>
    </row>
    <row r="203" spans="1:2" x14ac:dyDescent="0.2">
      <c r="A203" s="89" t="s">
        <v>4737</v>
      </c>
      <c r="B203" s="18" t="s">
        <v>4643</v>
      </c>
    </row>
    <row r="204" spans="1:2" x14ac:dyDescent="0.2">
      <c r="A204" s="89" t="s">
        <v>4738</v>
      </c>
      <c r="B204" s="18" t="s">
        <v>4644</v>
      </c>
    </row>
    <row r="205" spans="1:2" x14ac:dyDescent="0.2">
      <c r="A205" s="89" t="s">
        <v>4739</v>
      </c>
      <c r="B205" s="18" t="s">
        <v>4645</v>
      </c>
    </row>
    <row r="206" spans="1:2" x14ac:dyDescent="0.2">
      <c r="A206" s="89" t="s">
        <v>4740</v>
      </c>
      <c r="B206" s="18" t="s">
        <v>4646</v>
      </c>
    </row>
    <row r="207" spans="1:2" x14ac:dyDescent="0.2">
      <c r="A207" s="89" t="s">
        <v>4741</v>
      </c>
      <c r="B207" s="18" t="s">
        <v>4685</v>
      </c>
    </row>
    <row r="208" spans="1:2" x14ac:dyDescent="0.2">
      <c r="A208" s="28"/>
      <c r="B208" s="18"/>
    </row>
    <row r="209" spans="1:2" x14ac:dyDescent="0.2">
      <c r="A209" s="28"/>
      <c r="B209" s="18"/>
    </row>
    <row r="210" spans="1:2" x14ac:dyDescent="0.2">
      <c r="A210" s="28"/>
      <c r="B210" s="18"/>
    </row>
    <row r="211" spans="1:2" x14ac:dyDescent="0.2">
      <c r="A211" s="28"/>
      <c r="B211" s="18"/>
    </row>
    <row r="212" spans="1:2" x14ac:dyDescent="0.2">
      <c r="A212" s="28"/>
      <c r="B212" s="18"/>
    </row>
    <row r="213" spans="1:2" x14ac:dyDescent="0.2">
      <c r="A213" s="28"/>
      <c r="B213" s="18"/>
    </row>
    <row r="214" spans="1:2" x14ac:dyDescent="0.2">
      <c r="A214" s="28"/>
      <c r="B214" s="18"/>
    </row>
    <row r="215" spans="1:2" x14ac:dyDescent="0.2">
      <c r="A215" s="28"/>
      <c r="B215" s="18"/>
    </row>
    <row r="216" spans="1:2" x14ac:dyDescent="0.2">
      <c r="A216" s="28"/>
      <c r="B216" s="18"/>
    </row>
    <row r="217" spans="1:2" x14ac:dyDescent="0.2">
      <c r="A217" s="28"/>
      <c r="B217" s="18"/>
    </row>
    <row r="218" spans="1:2" x14ac:dyDescent="0.2">
      <c r="A218" s="28"/>
      <c r="B218" s="18"/>
    </row>
    <row r="219" spans="1:2" x14ac:dyDescent="0.2">
      <c r="A219" s="28"/>
      <c r="B219" s="18"/>
    </row>
    <row r="220" spans="1:2" x14ac:dyDescent="0.2">
      <c r="A220" s="28"/>
    </row>
  </sheetData>
  <hyperlinks>
    <hyperlink ref="B5" location="Start2" display="Tabla 1. Composición del ingreso corriente total trimestral de los hogares en Jalisco y Nacional, 2022" xr:uid="{22C7B760-464F-4972-97D6-2E5C86E796F1}"/>
    <hyperlink ref="B6" location="Start3" display="Tabla 2. Composición del monetario trimestral de los hogares en Jalisco y Nacional, 2022" xr:uid="{BCB4AC6F-7D1D-4C63-87D6-7626BCF12C38}"/>
    <hyperlink ref="B7" location="Start4" display="Tabla 3. Comparativo estatal de la variación anual del Índice de Precios de la Vivienda de la Sociedad Hipotecaria Federal, segundo trimestre de 2023, pesos corrientes" xr:uid="{6E669730-8AF9-41CE-B69F-C8C6F481DD95}"/>
    <hyperlink ref="B8" location="Start5" display="Tabla 4. Inversión Extranjera Directa en Jalisco por sector de actividad económica, primer semestre de 2022 y 2023 con cifras preliminares, millones de dólares" xr:uid="{FB2C6A71-0072-40D5-983A-D88955968F17}"/>
    <hyperlink ref="B9" location="Start6" display="Tabla 5. Indicadores de la población de 15 años y más en Jalisco, 2023 T2" xr:uid="{E7B0B9F7-41A7-4150-8A69-4F96AD302F9C}"/>
    <hyperlink ref="B10" location="Start7" display="Tabla 6. PEA ocupada por actividad económica, 2023 T2" xr:uid="{7F357BCE-FA34-4A33-8B15-05C580138E26}"/>
    <hyperlink ref="B11" location="Start8" display="Tabla 7. Indicadores de la población de 15 años y más en Jalisco - Hombres, 2023 T2" xr:uid="{4599C953-03DC-48B9-8D85-8109257D9148}"/>
    <hyperlink ref="B12" location="Start9" display="Tabla 8. Indicadores de la población de 15 años y más en Jalisco - Mujeres, 2023 T2" xr:uid="{B79717C7-C378-46F0-A242-EE62C1BF71AD}"/>
    <hyperlink ref="B13" location="Start10" display="Tabla 9. Precio de venta de viviendas y oferta por municipio, abril 2023" xr:uid="{31457C48-E7C6-4BD3-B680-8BA4E42A4FED}"/>
    <hyperlink ref="B14" location="Start11" display="Tabla 10. Colonias con información de venta de viviendas por municipio, abril 2023" xr:uid="{9CA90BBA-7732-46A8-9D27-DB18E1A7AB37}"/>
    <hyperlink ref="B15" location="Start12" display="Tabla 11. Distribución de las colonias por rangos de precio de venta promedio, abril 2023" xr:uid="{38453B11-B720-42B1-A783-EEA78571DBDA}"/>
    <hyperlink ref="B16" location="Start13" display="Tabla 12. Listado de las 20 colonias con los precios de venta más altos, abril 2023" xr:uid="{6D07C889-B59D-42CF-9AAD-605D8AC283C8}"/>
    <hyperlink ref="B17" location="Start14" display="Tabla 13. Listado de las 20 colonias con los precios de venta más bajos, abril 2023" xr:uid="{337553DE-13A0-43D4-928C-F4E4DFFF0885}"/>
    <hyperlink ref="B18" location="Start15" display="Tabla 14. Precio de renta de viviendas por municipio, abril 2023" xr:uid="{43190AB0-2178-4331-8A32-B6796A4ED289}"/>
    <hyperlink ref="B19" location="Start16" display="Tabla 15. Colonias con información de renta de viviendas por municipio, abril 2023" xr:uid="{BC88DBAF-DE69-4D0C-9EC7-CF248574750F}"/>
    <hyperlink ref="B20" location="Start17" display="Tabla 16. Distribución de colonias por rangos de precio de renta promedio, abril 2023" xr:uid="{19272C7E-BC9F-4A83-98D6-50B3F12F9D2A}"/>
    <hyperlink ref="B21" location="Start18" display="Tabla 17. Listado de las 20 colonias con los precios de renta más altos, abril 2023" xr:uid="{B3C5B177-7A00-461C-9C26-B205B800E813}"/>
    <hyperlink ref="B22" location="Start19" display="Tabla 18. Listado de las 20 colonias con los precios de renta más bajos, abril 2023" xr:uid="{43829497-B696-4365-9FD9-7C61710ECE3C}"/>
    <hyperlink ref="B23" location="Start20" display="Tabla 19. Indicador de Confianza del Consumidor Jalisciense, nivel del indicador y subíndices a julio de 2023" xr:uid="{F82EA4F7-E3E0-4C1C-8673-B5F4EF4B2096}"/>
    <hyperlink ref="B24" location="Start21" display="Tabla 20. Top 10, municipios de Jalisco con más empleo turístico, julio 2023" xr:uid="{B0E374D0-CB7D-4A62-B8FF-30E31F7FD377}"/>
    <hyperlink ref="B25" location="Start22" display="Tabla 21. Top 10, municipios de Jalisco con mayor proporción de empleo turístico, julio 2023" xr:uid="{D20516C7-B298-41D8-9014-51509E4BD391}"/>
    <hyperlink ref="B26" location="Start23" display="Tabla 22. Empleo formal del sector turístico por entidad federativa, julio 2023" xr:uid="{516F7F20-BE0D-4CB2-9131-BF0D9350B0E4}"/>
    <hyperlink ref="B27" location="Start24" display="Tabla 23. Empleos en Jalisco por sector de actividad económica, junio 2023 vs julio 2023" xr:uid="{4D0B2A1D-8844-4AC6-B9D3-03FA899B13B1}"/>
    <hyperlink ref="B28" location="Start25" display="Tabla 24. Empleos en Jalisco por sector de actividad económica, acumulado de 2023" xr:uid="{1D694549-435E-4B8C-B883-7E86E8C7F103}"/>
    <hyperlink ref="B29" location="Start26" display="Tabla 25. Empleos en Jalisco por sector de actividad económica, anual, julio 2022-2023" xr:uid="{6FE0096D-2D3A-4790-9ACA-DE4B3ED7A764}"/>
    <hyperlink ref="B30" location="Start27" display="Tabla 26. Trabajadores asegurados en el IMSS en Jalisco por sector de actividad económica y sexo, junio y julio 2023" xr:uid="{DAD553FD-07E7-4703-956E-62D6989A495E}"/>
    <hyperlink ref="B31" location="Start28" display="Tabla 27. Empleos en Jalisco por grupos de edad, junio 2023 vs julio 2023" xr:uid="{9AF00019-84CE-4E59-865B-100D798D784F}"/>
    <hyperlink ref="B32" location="Start29" display="Tabla 28. Salario diario base cotización en Jalisco por división económica del IMSS, julio 2023, variaciones en términos reales" xr:uid="{C2941741-9F62-4027-BCD2-BECCA045541C}"/>
    <hyperlink ref="B33" location="Start30" display="Tabla 29. Patrones registrados en el IMSS en Jalisco por división económica, julio 2023 vs junio 2023" xr:uid="{1C3979B5-E45A-4EC4-A64C-7D2389D25E15}"/>
    <hyperlink ref="B34" location="Start31" display="Tabla 30. Patrones registrados en el IMSS en Jalisco por división económica, julio 2023 vs diciembre 2022" xr:uid="{FB9656FE-7E84-4A7D-B2B2-103ABD94E4DC}"/>
    <hyperlink ref="B35" location="Start32" display="Tabla 31. Patrones registrados en el IMSS en Jalisco por división económica, julio 2023 vs julio 2022" xr:uid="{859E0CC4-9DD0-4628-BC40-F61920E60A6B}"/>
    <hyperlink ref="B36" location="Start33" display="Tabla 32. Patrones registrados en el IMSS en Jalisco por tamaño, julio 2023 vs junio de 2023" xr:uid="{B23888BE-3B15-4EC6-ABCC-9B57C01E77A7}"/>
    <hyperlink ref="B37" location="Start34" display="Tabla 33. Patrones registrados en el IMSS en Jalisco por tamaño, julio 2023 vs julio 2022" xr:uid="{56BACE85-FA0E-42B3-8B72-27615628438E}"/>
    <hyperlink ref="B38" location="Start35" display="Tabla 34. Indicadores de empresas comerciales de Jalisco, variación porcentual anual, últimos doce meses" xr:uid="{F2B45597-5F0E-4CA4-B58B-5F51D9BDD953}"/>
    <hyperlink ref="B39" location="Start36" display="Tabla 35. Variación anual del número de cabezas, carne de canal y valor de la producción por especie, junio 2023" xr:uid="{6EC77536-E23B-4770-A466-E334533B41F0}"/>
    <hyperlink ref="B40" location="Start37" display="Tabla 36. Ganado bovino, distribución por entidad federativa durante junio 2023" xr:uid="{AB3A50EC-17C0-4E62-A4AB-14B8C942286A}"/>
    <hyperlink ref="B41" location="Start38" display="Tabla 37. Ganado porcino, distribución por entidad federativa durante junio 2023" xr:uid="{E5B7EE7A-D367-4889-A7DE-6A7F9302B7D7}"/>
    <hyperlink ref="B42" location="Start39" display="Tabla 38. Ganado ovino, distribución por entidad federativa durante junio 2023" xr:uid="{827DA0F4-5D2F-4670-952C-5D79015F063A}"/>
    <hyperlink ref="B43" location="Start40" display="Tabla 39. Ganado caprino, distribución por entidad federativa durante junio 2023" xr:uid="{B69691F4-C6A1-4A45-A9D1-E3664569AA41}"/>
    <hyperlink ref="B44" location="Start41" display="Tabla 40. Distribución del total de empleos de municipios, julio 2023" xr:uid="{269E52CB-A870-4DFA-B1D9-DC271FDD71E1}"/>
    <hyperlink ref="B45" location="Start42" display="Figura 1. Ingreso corriente total mensual promedio por hogar, 2018 y 2022, pesos constantes de 2022" xr:uid="{77C8AF74-18AA-4C5A-A415-5E6DD399E6D1}"/>
    <hyperlink ref="B46" location="Start43" display="Figura 2. Variación porcentual real del ingreso corriente total mensual promedio del hogar, de 2018 a 2022" xr:uid="{DF446B5F-BE5E-476C-A581-99E2D91DB35C}"/>
    <hyperlink ref="B47" location="Start44" display="Figura 3. Ingreso corriente total mensual promedio del hogar de Jalisco por deciles a pesos constantes de 2022, 2016-2022" xr:uid="{619A69C5-AFB7-402F-9142-CED4E5B815F6}"/>
    <hyperlink ref="B48" location="Start45" display="Figura 4. Ingreso por transferencias monetarias y no monetarias mensual promedio del hogar de Jalisco por deciles a pesos constantes de 2022, 2016-2022" xr:uid="{A968CBA2-A2E0-43E8-8F7E-B7B50F334A49}"/>
    <hyperlink ref="B49" location="Start46" display="Figura 5. Porcentaje del ingreso total que representan las transferencias en los hogares de Jalisco por deciles, 2016-2022" xr:uid="{BECF7EF5-55C6-4907-A49F-22C38AD503F7}"/>
    <hyperlink ref="B50" location="Start47" display="Figura 6. Porcentaje del ingreso total que representan las transferencias monetarias y no monetarias en los hogares de Jalisco por deciles, 2022" xr:uid="{038180EA-B9CD-4DA5-9728-5DC02499D98E}"/>
    <hyperlink ref="B51" location="Start48" display="Figura 7. Porcentaje del ingreso total que representan las remesas por entidad federativa, 2022" xr:uid="{4BC28A1A-1838-450C-BEE5-37297B99A651}"/>
    <hyperlink ref="B52" location="Start49" display="Figura 8. Gasto en alimentos, bebidas y tabaco, como porcentaje del gasto total por deciles de ingreso, Jalisco y nacional 2022" xr:uid="{5E2E4C2B-DA7E-41E4-B90B-7D23DC75370C}"/>
    <hyperlink ref="B53" location="Start50" display="Figura 9. Gasto en vivienda y servicios de conservación, energía eléctrica y combustibles, como porcentaje del gasto total por deciles de ingreso, Jalisco y nacional 2022" xr:uid="{2530B178-0266-4DE5-A0AB-7EB73A5B54E7}"/>
    <hyperlink ref="B54" location="Start51" display="Figura 10. Gasto en transporte; adquisición, mantenimiento, accesorios y servicios para vehículos; comunicaciones, como porcentaje del gasto total por deciles de ingreso, Jalisco y nacional 2022" xr:uid="{904715D2-72E6-43F8-B3FF-635D75BAF2E5}"/>
    <hyperlink ref="B55" location="Start52" display="Figura 11. Gasto en cuidados de la salud, como porcentaje del gasto total por deciles de ingreso, Jalisco y nacional 2022" xr:uid="{E49E952C-3627-4C8C-A5CC-DCA1615CB2E2}"/>
    <hyperlink ref="B56" location="Start53" display="Figura 12. Ingresos por remesas, millones de dólares, primer trimestre de 2009 – segundo trimestre de 2023" xr:uid="{64132511-B6A7-4889-B3EF-157F8BAC940E}"/>
    <hyperlink ref="B57" location="Start54" display="Figura 13. Ingresos por remesas por entidad federativa y su participación en el total nacional, segundo trimestre de 2023, millones de dólares y participación porcentual" xr:uid="{94A6B1AB-49E5-4162-9812-3C0557902706}"/>
    <hyperlink ref="B58" location="Start55" display="Figura 14. Variación porcentual anual de los ingresos por remesas por entidad federativa, segundo trimestre de 2023" xr:uid="{79D0BC8A-463C-4283-87CC-85C96A94DCCF}"/>
    <hyperlink ref="B59" location="Start56" display="Figura 15. Ingresos por remesas por entidad federativa y su participación en el total nacional, primer semestre de 2023" xr:uid="{E4740130-6942-47CC-A229-BDD3053DF2E3}"/>
    <hyperlink ref="B60" location="Start57" display="Figura 16-18. Porcentaje de participación de los ingresos por remesas por municipio con respecto al total estatal, segundo trimestre de 2023" xr:uid="{662F4A9A-9DDD-4523-8D38-87425F4458DD}"/>
    <hyperlink ref="B61" location="Start58" display="Figura 19. Variación porcentual anual de los precios de las viviendas en las principales zonas metropolitanas, segundo trimestre de 2013 al segundo trimestre de 2023" xr:uid="{AC439634-C9F3-4D47-A34F-9465F2BEDA34}"/>
    <hyperlink ref="B62" location="Start59" display="Figura 20. Comparativo estatal de la variación anual del Índice de Precios de la Vivienda de la Sociedad Hipotecaria Federal, segundo trimestre de 2022" xr:uid="{84B7EA73-A0BE-4814-9213-20D46EC70A76}"/>
    <hyperlink ref="B63" location="Start60" display="Figura 21-22. Comparativo municipal de la variación anual del Índice de Precios de la Vivienda de la Sociedad Hipotecaria Federal, segundo trimestre de 2023" xr:uid="{D3932D78-A431-40C8-BF2F-AD03388D7D2D}"/>
    <hyperlink ref="B64" location="Start61" display="Figura 23. Inversión Extranjera Directa, segundo trimestre de 2019 al 2023 en Jalisco, con cifras preliminares, millones de dólares" xr:uid="{079A0EED-6740-4522-B69B-0A847C4243ED}"/>
    <hyperlink ref="B65" location="Start62" display="Figura 24. Inversión Extranjera Directa por tipo, segundo trimestre, de 2019 al 2023 en Jalisco, con cifras preliminares, millones de dólares" xr:uid="{8D1230FE-AE2A-4D9F-B177-B2D035C48F46}"/>
    <hyperlink ref="B66" location="Start63" display="Figura 25. Inversión Extranjera Directa por entidad federativa, segundo trimestre, 2022 y 2023, con cifras preliminares, millones de dólares" xr:uid="{43B5AE11-F1C3-46F0-A98E-6F62395A036A}"/>
    <hyperlink ref="B67" location="Start64" display="Figura 26. Inversión Extranjera Directa, primer semestre de 2019, 2020, 2021 y 2022 en Jalisco, con cifras preliminares, millones de dólares" xr:uid="{9EAE6639-0E84-4D4C-8495-30C45271D7E0}"/>
    <hyperlink ref="B68" location="Start65" display="Figura 27. Inversión Extranjera Directa por tipo, primer semestre de 2019 al 2023, con cifras preliminares, millones de dólares" xr:uid="{DDE5B5D7-6425-40AB-AAA5-116D201E48C5}"/>
    <hyperlink ref="B69" location="Start66" display="Figura 28. Inversión Extranjera Directa por entidad federativa, primer semestre 2022 y 2023, con cifras preliminares, millones de dólares" xr:uid="{176AE4CE-998B-453F-A378-3B9DBDAE83FC}"/>
    <hyperlink ref="B70" location="Start67" display="Figura 29. Nuevas inversiones de la Inversión Extranjera Directa por entidad federativa, primer semestre 2023, con cifras preliminares, millones de dólares" xr:uid="{79602438-8337-4C2B-9ACD-DCEC0429B283}"/>
    <hyperlink ref="B71" location="Start68" display="Figura 30. Reinversión de utilidades de la Inversión Extranjera Directa por entidad federativa, primer semestre 2023, con cifras preliminares, millones de dólares" xr:uid="{4EFB58EC-D355-46B2-9C7B-A20305E76B70}"/>
    <hyperlink ref="B72" location="Start69" display="Figura 31. Cuentas entre compañías de la Inversión Extranjera Directa por entidad federativa, primer semestre 2023, con cifras preliminares, millones de dólares" xr:uid="{A837F235-AB97-4863-9D4C-F8C5FAC44403}"/>
    <hyperlink ref="B73" location="Start70" display="Figura 32. Inversión Extranjera Directa en Jalisco por país, primer semestre 2022 con cifras preliminares, millones de dólares" xr:uid="{A3D739A1-01A1-49F3-BAC3-162583ACD4B2}"/>
    <hyperlink ref="B74" location="Start71" display="Figura 33. Tasa de desocupación trimestral de Jalisco y Nacional, 2005 T1 – 2023 T2" xr:uid="{777EBBE5-7840-4F20-B1F1-442EA4497CD1}"/>
    <hyperlink ref="B75" location="Start72" display="Figura 34. Tasa de desocupación por entidad federativa, 2023 T2" xr:uid="{B8FD4A27-DCA3-4003-9B3B-5A83DEFC0EB8}"/>
    <hyperlink ref="B76" location="Start73" display="Figura 35. Tasa de informalidad laboral por entidad federativa, 2023 T2" xr:uid="{CF012682-C94A-4A4A-A5F2-AF6354D964E0}"/>
    <hyperlink ref="B77" location="Start74" display="Figura 36. Desocupación, subocupación e informalidad en Jalisco, 2005 T1 – 2023 T2" xr:uid="{7D58F490-A984-404D-A052-3043154ECAA6}"/>
    <hyperlink ref="B78" location="Start75" display="Figura 37. PEA ocupada por posición en la ocupación, 2022 T2 vs 2023 T2" xr:uid="{D6464ED9-77F1-45C2-80D9-410F44786D05}"/>
    <hyperlink ref="B79" location="Start76" display="Figura 38. PEA ocupada por nivel de ingreso, 2022 T2 vs 2023 T2" xr:uid="{DE59ABBF-9828-467C-9817-E349966901CB}"/>
    <hyperlink ref="B80" location="Start77" display="Figura 39. Tendencia de la participación y desocupación de hombres en Jalisco, 2005 T1 - 2023 T2" xr:uid="{BDF69086-636E-4CA2-8E48-261BA246E0EC}"/>
    <hyperlink ref="B81" location="Start78" display="Figura 40. Tendencia de la participación y desocupación de mujeres en Jalisco, 2005 T1 - 2023 T2" xr:uid="{68339A1D-B6A7-487B-8C9C-5C2964DB0C40}"/>
    <hyperlink ref="B82" location="Start79" display="Figura 41. Porcentaje de la población con ingreso laboral inferior al costo de la canasta alimentaria, primer trimestre de 2005 al segundo trimestre de 2023" xr:uid="{4B8B5C48-882D-45F2-82BB-D4D71A81684B}"/>
    <hyperlink ref="B83" location="Start80" display="Figura 42. Porcentaje de la población con ingreso laboral inferior al costo de la canasta alimentaria por entidad federativa, segundo trimestre de 2023" xr:uid="{942B9764-F14B-41B5-9E07-E6EA5C30B372}"/>
    <hyperlink ref="B84" location="Start81" display="Figura 43. Variación trimestral del porcentaje de la población en pobreza laboral por entidad federativa, segundo trimestre de 2023, puntos porcentuales" xr:uid="{73C6DC46-607B-4D1E-830D-EE753C056038}"/>
    <hyperlink ref="B85" location="Start82" display="Figura 44. Ingreso laboral promedio mensual de la población ocupada en Jalisco por sexo, pesos constantes, primer trimestre de 2005 al segundo trimestre de 2023" xr:uid="{2E183A4E-56AA-40A0-8069-C9910E6B6F07}"/>
    <hyperlink ref="B86" location="Start83" display="Figura 45. Porcentaje de la población con ingreso laboral inferior al costo de la canasta alimentaria por área metropolitana, segundo trimestre de 2023" xr:uid="{74989B9C-2F01-460E-8AFE-5A977DCC9360}"/>
    <hyperlink ref="B87" location="Start84" display="Figura 46. Mapa de los precios promedio de venta de vivienda por colonia, abril 2023" xr:uid="{664BAC33-3777-4C68-93E3-0E0F89099C58}"/>
    <hyperlink ref="B88" location="Start85" display="Figura 47. Mapa de precios promedio de renta de vivienda por colonia, en abril 2023" xr:uid="{9EDD9CBF-9668-48D1-B191-3CD45E9D96D0}"/>
    <hyperlink ref="B89" location="Start86" display="Figura 48. Indicador de Confianza del Consumidor Jalisciense, febrero – 2020 a julio – 2023" xr:uid="{57237E42-719A-4FB0-A786-0ED6A6C6B6D7}"/>
    <hyperlink ref="B90" location="Start87" display="Figura 49. Porcentaje de cuentas Infonavit en cartera vencida en Jalisco y a nivel nacional, enero 2018 – junio 2023" xr:uid="{8D0FC9DA-57DB-4A07-96DB-48925F63BF36}"/>
    <hyperlink ref="B91" location="Start88" display="Figura 50. Porcentaje de cuentas en cartera vencida de Infonavit por entidad federativa, junio 2023" xr:uid="{DAC01DC4-93AB-4069-9E4C-19D7B0313414}"/>
    <hyperlink ref="B92" location="Start89" display="Figura 51. Porcentaje de saldos en cartera vencida y prórroga, Jalisco y Nacional, enero 2018 – junio 2023" xr:uid="{FD123095-4E89-40BA-9BD5-4CEE729A170E}"/>
    <hyperlink ref="B93" location="Start90" display="Figura 52. Porcentaje del saldo en cartera vencida de Infonavit por entidad federativa, junio 2023" xr:uid="{22CA5DE5-046E-4EBD-94C4-EF58F71C46C4}"/>
    <hyperlink ref="B94" location="Start91" display="Figura 53. Inflación mensual a tasa anual, enero 2013 - julio 2023" xr:uid="{3E2E5BCE-7350-4DD9-94E4-74BCD99534F9}"/>
    <hyperlink ref="B95" location="Start92" display="Figura 54. Inflación anual por ciudades, julio 2023" xr:uid="{252973DC-5D29-43A8-BA78-0153013BE589}"/>
    <hyperlink ref="B96" location="Start93" display="Figura 55. Inflación mensual a tasa anual por entidad federativa, julio 2023" xr:uid="{27D36F49-ACDE-4E38-8995-1D70CA4C5F97}"/>
    <hyperlink ref="B97" location="Start94" display="Figura 56. Variación anual del índice de precios por objeto de gasto en Jalisco, marzo 2023 - julio 2023" xr:uid="{F64F6FFC-A17F-49AA-B732-EADC5663FE95}"/>
    <hyperlink ref="B98" location="Start95" display="Figura 57. Inflación anual del rubro de alimentos, bebidas y tabaco por entidad federativa, julio 2023" xr:uid="{64973851-3554-441D-A3E1-F7EEC8FC590E}"/>
    <hyperlink ref="B99" location="Start96" display="Figura 58. Inflación anual del rubro de ropa, calzado y accesorios por entidad federativa, julio 2023" xr:uid="{C3EBF448-C786-4757-8878-2ECCFCCE5459}"/>
    <hyperlink ref="B100" location="Start97" display="Figura 59. Inflación anual del rubro de gasto en vivienda por entidad federativa, julio 2023" xr:uid="{315F1C55-83DA-4B5D-A054-874E654C810C}"/>
    <hyperlink ref="B101" location="Start98" display="Figura 60. Inflación anual del rubro de muebles, aparatos y accesorios domésticos por entidad federativa, julio 2023" xr:uid="{7BC619F0-B54D-4AE9-929C-C0BDD9D3428C}"/>
    <hyperlink ref="B102" location="Start99" display="Figura 61. Inflación anual del rubro de gasto en salud y cuidado personal por entidad federativa, julio 2023" xr:uid="{7213FD4D-5A8B-40A3-B19C-CC8148DB9DC2}"/>
    <hyperlink ref="B103" location="Start100" display="Figura 62. Inflación anual del rubro de gasto en transporte por entidad federativa, julio 2023" xr:uid="{3F30C033-0FB4-4DFA-9909-D3D547E7B5F9}"/>
    <hyperlink ref="B104" location="Start101" display="Figura 63. Inflación anual del rubro de educación y esparcimiento por entidad federativa, julio 2023" xr:uid="{2ADBBF01-0503-42B4-B66E-AE9D2E449E62}"/>
    <hyperlink ref="B105" location="Start102" display="Figura 64. Inflación anual del rubro de otros servicios por entidad federativa, julio 2023" xr:uid="{70A574DA-5646-453F-A3C1-B8E27F83CC9E}"/>
    <hyperlink ref="B106" location="Start103" display="Figura 65. Precio promedio mensual de la gasolina regular, premium y diésel en Jalisco, junio- julio 2023, pesos constantes " xr:uid="{A868190B-FD9D-40E7-A04A-B8E398A73B1B}"/>
    <hyperlink ref="B107" location="Start104" display="Figura 66-67. Precio promedio mensual de la gasolina regular en Jalisco y México, enero 2017 - julio 2023, a pesos constantes " xr:uid="{2B0A6455-412F-464A-B2C4-CD26315D7656}"/>
    <hyperlink ref="B108" location="Start105" display="Figura 68-69. Precio promedio mensual de la gasolina premium Jalisco y México, enero 2017 a julio 2023, a pesos constantes " xr:uid="{416950BD-BC83-48B5-A365-A7758CEA41AE}"/>
    <hyperlink ref="B109" location="Start106" display="Figura 70-71. Precio promedio mensual de diésel en Jalisco y México, enero 2017 - julio 2023, a pesos constantes " xr:uid="{3D759FC5-41C3-40F4-870E-46E550979E55}"/>
    <hyperlink ref="B110" location="Start107" display="Figura 72. Precio promedio gasolina regular, premium, diésel, julio 2023 " xr:uid="{D3CEC2F7-53D9-41FF-8A68-91FE938A1027}"/>
    <hyperlink ref="B111" location="Start108" display="Figura 73. Tasa de desocupación en Jalisco en julio, 2006-2023" xr:uid="{438E8E34-2E20-409E-8797-407FF3DBB4EF}"/>
    <hyperlink ref="B112" location="Start109" display="Figura 74. Tasa de desocupación mensual por entidad federativa, julio 2023" xr:uid="{3E3D1E09-B5E9-4B53-B26F-A044A3375E3E}"/>
    <hyperlink ref="B113" location="Start110" display="Figura 75. Variación mensual en puntos porcentuales de la tasa de desocupación por entidad federativa, julio de 2023" xr:uid="{38F966D2-457E-4AD7-9E12-14EEA701703D}"/>
    <hyperlink ref="B114" location="Start111" display="Figura 76. Empleos formales totales en Jalisco, enero 2013 - julio 2023" xr:uid="{A96EB551-89C3-4DD1-96B3-20C1DF320779}"/>
    <hyperlink ref="B115" location="Start112" display="Figura 77. Empleos formales generados en julio en Jalisco, 2000-2023" xr:uid="{701B058C-9806-40CE-BD0A-39CC47BBFBAD}"/>
    <hyperlink ref="B116" location="Start113" display="Figura 78. Empleos formales acumulados, diciembre 2018 a julio de 2023" xr:uid="{9B99534F-B6CC-4D92-AAF4-7F06CE4F315F}"/>
    <hyperlink ref="B117" location="Start114" display="Figura 79. Empleos formales generados en julio 2023 por entidad federativa" xr:uid="{6F5C88BD-F290-4684-8EF2-99A6F5791676}"/>
    <hyperlink ref="B118" location="Start115" display="Figura 80. Variación porcentual mensual de empleos generados por entidad federativa, julio 2023" xr:uid="{66F548D1-0FEF-4565-A557-B58E22B5A8E5}"/>
    <hyperlink ref="B119" location="Start116" display="Figura 81. Variación absoluta anual de empleo formal, julio 2023" xr:uid="{518F5118-BFD5-4B6B-85F9-3EF904A8977C}"/>
    <hyperlink ref="B120" location="Start117" display="Figura 82. Variación porcentual anual de empleo formal, julio 2023" xr:uid="{B26C39B5-EACF-40C6-8573-BFED0CD243AA}"/>
    <hyperlink ref="B121" location="Start118" display="Figura 83. Empleos nuevos formales en Jalisco, acumulados 2000 - 2023" xr:uid="{C65FB8E7-BD12-4921-BD59-63AE5AFF3634}"/>
    <hyperlink ref="B122" location="Start119" display="Figura 84. Empleos generados por entidad federativa, acumulado 2023" xr:uid="{4899E975-E6C7-4F19-B6C5-22AE10B61B9B}"/>
    <hyperlink ref="B123" location="Start120" display="Figura 85. Variación porcentual por entidad federativa, acumulado 2023" xr:uid="{75D31AE1-9F25-46AF-A7F7-E7BCD2C2BE8D}"/>
    <hyperlink ref="B124" location="Start121" display="Figura 86. Empleos formales temporales y permanentes por entidad federativa, julio 2023" xr:uid="{144F2929-5E5E-49BC-93D2-421FAF7219EA}"/>
    <hyperlink ref="B125" location="Start122" display="Figura 87. Empleos formales Permanentes por entidad federativa, julio 2023" xr:uid="{9D8BCB0F-96C4-463E-9AB3-BD2EE6DB28F4}"/>
    <hyperlink ref="B126" location="Start123" display="Figura 88-91. Los 20 municipios de Jalisco con mayor generación de empleo formal en julio de 2023" xr:uid="{46E61C15-FA39-4E27-A65E-19D247E19F27}"/>
    <hyperlink ref="B127" location="Start124" display="Figura 92. Empleo formal total en el IMSS del sector turístico de Jalisco, enero 2015 - julio 2023" xr:uid="{B838FD2D-9275-4D6C-A74E-49ED05ED2808}"/>
    <hyperlink ref="B128" location="Start125" display="Figura 93. Variación absoluta y porcentual mensual del empleo en el sector turístico de Jalisco, enero 2016 - julio 2023" xr:uid="{5BC0B19C-F50A-4A97-8A37-1C79B1224C7D}"/>
    <hyperlink ref="B129" location="Start126" display="Figura 94. Variación absoluta y porcentual anual del empleo en el sector turístico de Jalisco, enero 2016 - julio 2023" xr:uid="{1819E0D6-9F94-4F23-BBE1-5594DBFC5F2B}"/>
    <hyperlink ref="B130" location="Start127" display="Figura 95. Trabajadores asegurados en Jalisco por sector, 2015-julio 2023" xr:uid="{AFB660F4-70E0-4C20-8031-ACBFDCBF29E0}"/>
    <hyperlink ref="B131" location="Start128" display="Figura 96. Porcentaje de participación de trabajadores asegurados por división de actividad económica en Jalisco, julio 2023" xr:uid="{DFA8D50A-D685-4C20-86F0-20C0D71A02B2}"/>
    <hyperlink ref="B132" location="Start129" display="Figura 97. Serie histórica de trabajadores asegurados del sector agricultura, ganadería, silvicultura, pesca y caza de Jalisco, 2013-julio 2023" xr:uid="{E624A720-33D6-4FF3-A5AC-D5B23BEC9900}"/>
    <hyperlink ref="B133" location="Start130" display="Figura 98. Distribución porcentual de los trabajadores asegurados del sector agropecuario de Jalisco por subsector, julio 2023" xr:uid="{B6F93684-A6E2-447C-B66F-F62C9D6698B4}"/>
    <hyperlink ref="B134" location="Start131" display="Figura 99. Serie histórica del empleo formal en el sector industria de la transformación de Jalisco, cierre 2013-julio 2023" xr:uid="{D4864C5A-3CC1-42B1-A7CF-1D22111331B6}"/>
    <hyperlink ref="B135" location="Start132" display="Figura 100. Distribución porcentual de los trabajadores asegurados del sector industria de la transformación de Jalisco por subsector, julio 2023" xr:uid="{1CD38A76-43AC-4A37-94FC-21297A822C94}"/>
    <hyperlink ref="B136" location="Start133" display="Figura 101. Serie histórica de los trabajadores asegurados en el IMSS del sector comercio de Jalisco, cierre 2013-julio 2023" xr:uid="{2C17FB42-56B3-42B7-BE5C-3BB40480E94A}"/>
    <hyperlink ref="B137" location="Start134" display="Figura 102. Distribución porcentual de los trabajadores asegurados del sector comercio de Jalisco por subsector, julio 2023" xr:uid="{B1DA526D-7EBC-434F-8C85-42E2C4780178}"/>
    <hyperlink ref="B138" location="Start135" display="Figura 103. Serie histórica de los trabajadores asegurados al IMSS del sector servicios de Jalisco, cierre 2013-julio 2023" xr:uid="{6D9A14E8-4EF2-433E-9855-D5C5F339B579}"/>
    <hyperlink ref="B139" location="Start136" display="Figura 104. Porcentaje de participación de los trabajadores asegurados del sector servicios, julio 2023" xr:uid="{D955BC82-3C5D-4E66-A3D7-E60BA32139F9}"/>
    <hyperlink ref="B140" location="Start137" display="Figura 105. Distribución porcentual de trabajadores asegurados en el IMSS por sector de actividad económica y sexo, julio 2023" xr:uid="{21EFA52A-2D47-4323-8B9D-02D1B5502A52}"/>
    <hyperlink ref="B141" location="Start138" display="Figura 106. Distribución porcentual de trabajadores asegurados en el IMSS grupo de edad, julio 2023" xr:uid="{2D395849-9064-4E95-BF19-37ED4D635445}"/>
    <hyperlink ref="B142" location="Start139" display="Figura 107-108. Salario diario base de cotización, Jalisco y nacional, julio 2001-2023, pesos constantes" xr:uid="{4E6A1C3D-1619-47BC-82E9-50436AADFB88}"/>
    <hyperlink ref="B143" location="Start140" display="Figura 109-110. Salario diario base de cotización por entidad federativa, julio 2023, pesos diarios" xr:uid="{2E74024C-53AA-4340-9FCA-987C50ADE1A8}"/>
    <hyperlink ref="B144" location="Start141" display="Figura 111-112. Salario diario base de cotización, Jalisco y nacional por sexo, julio 2000-2023, a pesos constantes" xr:uid="{BB35EFA3-3772-4E99-9A0A-11E908AE5AA9}"/>
    <hyperlink ref="B145" location="Start142" display="Figura 113. Patrones registrados en el IMSS en Jalisco, enero 2013-julio 2023" xr:uid="{BA2D5C94-D797-4F47-99E3-3E3A330CC7D2}"/>
    <hyperlink ref="B146" location="Start143" display="Figura 114. Patrones registrados en el IMSS en Jalisco, 2013-julio 2023" xr:uid="{410A33BC-C72A-4485-BBF2-C220B61836D6}"/>
    <hyperlink ref="B147" location="Start144" display="Figura 115. Patrones de Jalisco registrados en el IMSS, por división económica, julio 2023" xr:uid="{7FA7102D-DEBE-463F-B94D-277965BDAD3B}"/>
    <hyperlink ref="B148" location="Start145" display="Figura 116. Patrones nuevos registrados ante el IMSS, por delegación estatal, julio de 2023" xr:uid="{13918D20-B285-4867-8CC8-D24AF9FF04FC}"/>
    <hyperlink ref="B149" location="Start146" display="Figura 117. Variación mensual de patrones nuevos registrados ante el IMSS, por delegación estatal, julio de 2023" xr:uid="{E8E0F75E-1C93-44C9-BAF1-5338D2E4C0E5}"/>
    <hyperlink ref="B150" location="Start147" display="Figura 118. Variación anual absoluta de patrones nuevos registrados ante el IMSS, por delegación estatal, julio 2023" xr:uid="{5A9E2847-DDE7-4EEB-B154-BAEAEBFD28F3}"/>
    <hyperlink ref="B151" location="Start148" display="Figura 119. Variación porcentual anual de patrones nuevos registrados ante el IMSS, por delegación estatal, julio 2023" xr:uid="{507F403A-085E-4F6E-85DF-F1F8B6DD16F8}"/>
    <hyperlink ref="B152" location="Start149" display="Figura 120. Patrones nuevos registrados ante el IMSS, por delegación estatal, acumulado 2023" xr:uid="{11F8F936-E6ED-4D0B-8C35-7CE63D5DA686}"/>
    <hyperlink ref="B153" location="Start150" display="Figura 121. Variación porcentual acumulada de patrones nuevos registrados ante el IMSS, por delegación estatal, acumulado 2023" xr:uid="{5003F2C0-A57A-4FE8-B7D0-AD8F9941A135}"/>
    <hyperlink ref="B154" location="Start151" display="Figura 122. Indicador Mensual de la Actividad Industrial de Jalisco. Variación porcentual anual y variación promedio anual con cifras originales, enero 2013-abril 2023" xr:uid="{1D042A0C-C8FF-410C-8C2A-18AC932E6227}"/>
    <hyperlink ref="B155" location="Start152" display="Figura 123. Variación porcentual anual del IMAIEF por entidad federativa con cifras originales, abril 2023" xr:uid="{EFD92B20-2CEB-4101-82C4-2C62B75CB43C}"/>
    <hyperlink ref="B156" location="Start153" display="Figura 124. Indicador Mensual de la Actividad Industrial de Jalisco. Serie desestacionalizadas y de tendencia-ciclo, abril 2023" xr:uid="{D36B8BDA-6CE4-479D-B205-BF98FD247D5E}"/>
    <hyperlink ref="B157" location="Start154" display="Figura 125. Variación porcentual anual del IMAIEF por entidad federativa con cifras desestacionalizadas, abril 2023" xr:uid="{E0FB3543-35F0-4ABD-9AE3-D21C10F03301}"/>
    <hyperlink ref="B158" location="Start155" display="Figura 126. Variación porcentual mensual del IMAIEF por entidad federativa con cifras desestacionalizadas, abril 2023" xr:uid="{4B1ADD6D-C845-4B1F-BE82-324C235ADDC9}"/>
    <hyperlink ref="B159" location="Start156" display="Figura 127. Variación porcentual anual del IMAIEF de actividades secundarias, industria de la construcción, industrias manufactureras, minería y servicios públicos de Jalisco, abril 2023" xr:uid="{14554A0E-E6DD-459C-BCD8-C17ACC6D55EF}"/>
    <hyperlink ref="B160" location="Start157" display="Figura 128. Variación porcentual anual del IMAIEF de construcción de Jalisco y su promedio de últimos doce meses, enero 2013-abril 2023" xr:uid="{77995DDD-A5BB-4D5A-B967-B1B238F5BEEE}"/>
    <hyperlink ref="B161" location="Start158" display="Figura 129. Variación porcentual anual del IMAIEF de construcción por entidad federativa, abril 2023" xr:uid="{7E1C3D16-D0A9-432B-83B2-DDE42F78C696}"/>
    <hyperlink ref="B162" location="Start159" display="Figura 130. Variación porcentual anual del IMAIEF de industrias manufactureras de Jalisco y su promedio de últimos doce meses, enero 2013-abril 2023" xr:uid="{A09F1C5E-F0DB-4BB6-A144-93D3C4B06648}"/>
    <hyperlink ref="B163" location="Start160" display="Figura 131. Variación porcentual anual del IMAIEF de industrias manufactureras por entidad federativa, abril 2023" xr:uid="{D68A4733-5F8C-4C9B-AC13-F850A8039A43}"/>
    <hyperlink ref="B164" location="Start161" display="Figura 132. Valor de la producción de la industria de la construcción en Jalisco, cifras de junio en millones de pesos corrientes, junio 2018-junio 2023" xr:uid="{0036B7A8-4F42-4F69-B261-E972C81B3706}"/>
    <hyperlink ref="B165" location="Start162" display="Figura 133. Valor de la producción de la industria de la construcción en Jalisco, cifras mensuales en millones de pesos corrientes, enero 2018-junio 2023" xr:uid="{7AA95C57-9673-45B6-8599-57F54E57912D}"/>
    <hyperlink ref="B166" location="Start163" display="Figura 134. Distribución porcentual de la producción de la industria de la construcción por entidad federativa, junio 2023" xr:uid="{EEF44F0F-A21A-41A5-86AA-C823B00A7E5B}"/>
    <hyperlink ref="B167" location="Start164" display="Figura 135. Variación porcentual anual de la producción de la industria de la construcción por entidad federativa, junio 2023" xr:uid="{45F31A83-BCD9-4F86-AB48-B1EFD60086DF}"/>
    <hyperlink ref="B168" location="Start165" display="Figura 136. Variación porcentual mensual de la producción de la industria de la construcción por entidad federativa, junio 2023" xr:uid="{41C74EA0-7E4E-404D-8ED0-F73C43E29C3A}"/>
    <hyperlink ref="B169" location="Start166" display="Figura 137. Valor de la producción por sector contratante en millones de pesos corrientes y porcentaje que representa el sector público respecto al valor generado en Jalisco, junio 2023" xr:uid="{F98C7840-B380-4002-B749-08025552DDE2}"/>
    <hyperlink ref="B170" location="Start167" display="Figura 138. Valor de la producción por tipo de obra en millones de pesos corrientes, junio 2023" xr:uid="{4CAC1CAF-6E97-4A7C-A7C9-F1FCF5C6C198}"/>
    <hyperlink ref="B171" location="Start168" display="Figura 139. Personal ocupado de la industria manufacturera en Jalisco, cifras mensuales, enero 2019-junio 2023" xr:uid="{3B279AE1-4AAD-4F4E-9D8E-5BA8B782D64E}"/>
    <hyperlink ref="B172" location="Start169" display="Figura 140. Variación porcentual anual del personal ocupado de la industria manufacturera por entidad federativa, junio 2023" xr:uid="{821280C3-52CB-461E-8A48-EDAB7027181C}"/>
    <hyperlink ref="B173" location="Start170" display="Figura 141. Horas trabajadas por el personal ocupado de la industria manufacturera en Jalisco, cifras mensuales en miles de horas, enero 2019-enero 2019-junio 2023" xr:uid="{427FA244-4257-4CEF-9A95-2DFDEF1B0442}"/>
    <hyperlink ref="B174" location="Start171" display="Figura 142. Variación porcentual anual de las horas trabajadas por el personal ocupado de la industria manufacturera por entidad federativa, junio 2023" xr:uid="{9464B9B1-7820-4AA1-B5C5-85BE02CBA695}"/>
    <hyperlink ref="B175" location="Start172" display="Figura 143. Valor de la producción de la industria manufacturera en Jalisco, cifras mensuales en millones de pesos constantes, enero 2019-enero 2019-junio 2023" xr:uid="{1C5DBDD5-B4E6-4698-9080-A019C0C16F2F}"/>
    <hyperlink ref="B176" location="Start173" display="Figura 144. Variación porcentual anual del valor de la producción de la industria manufacturera en términos reales por entidad federativa, junio 2023" xr:uid="{CD589DC9-DA06-4BB0-B31C-355FBD350B6B}"/>
    <hyperlink ref="B177" location="Start174" display="Figura 145. Ingresos provenientes del mercado extranjero que obtuvieron los establecimientos manufactureros del programa IMMEX en Jalisco. Cifras mensuales en millones de pesos, enero 2013-junio 2023" xr:uid="{72400A53-E14F-4730-A793-464B9315DE4C}"/>
    <hyperlink ref="B178" location="Start175" display="Figura 146. Ingresos provenientes del mercado extranjero que obtuvieron los establecimientos no manufactureros en el programa IMMEX en Jalisco. Cifras mensuales en millones de pesos, enero 2013-junio 2023" xr:uid="{D7BCD948-B827-4590-837E-874A18EDF768}"/>
    <hyperlink ref="B179" location="Start176" display="Figura 147. Ingresos provenientes del mercado extranjero que obtuvieron los establecimientos manufactureros y no manufactureros en el programa IMMEX en Jalisco. Cifras acumuladas anuales en millones de pesos y su variación anual, enero 2013-junio 2023" xr:uid="{AEF572CD-988D-4C4C-BB11-199194AE70AE}"/>
    <hyperlink ref="B180" location="Start177" display="Figura 148. Número de establecimientos manufactureros y no manufactureros en el programa IMMEX en Jalisco, enero 2013-junio 2023" xr:uid="{2D2F57D2-39EB-4D0C-B081-D2AC5F9E6469}"/>
    <hyperlink ref="B181" location="Start178" display="Figura 149. Distribución porcentual de los establecimientos manufactureros y no manufactureros con programa IMMEX por entidad federativa, junio 2023" xr:uid="{BDFB7B16-1A54-4585-BE7D-3E592CEA8627}"/>
    <hyperlink ref="B182" location="Start179" display="Figura 150. Personal ocupado en establecimientos manufactureros y no manufactureros en el programa IMMEX en Jalisco, enero 2013-junio 2023" xr:uid="{1E43940D-F49F-4B25-B5B0-EF0E7C5B2E41}"/>
    <hyperlink ref="B183" location="Start180" display="Figura 151. Variación porcentual anual de personal ocupado en establecimientos manufactureros y no manufactureros en el programa IMMEX en Jalisco, enero 2013-junio 2023" xr:uid="{CA0F817C-6782-499A-9DD5-41E180A3BE67}"/>
    <hyperlink ref="B184" location="Start181" display="Figura 152. Distribución porcentual del personal ocupado de los establecimientos manufactureros y no manufactureros con programa IMMEX por entidad federativa, junio 2023" xr:uid="{D5DF3D90-84EF-4480-A6F1-0F2CBBE25DD1}"/>
    <hyperlink ref="B185" location="Start182" display="Figura 153. Índice de los Ingresos totales y variación mensual del comercio al por mayor, enero 2017 – junio 2023" xr:uid="{D1505C01-9EBB-4149-9EA0-3A73099CE751}"/>
    <hyperlink ref="B186" location="Start183" display="Figura 154. Variación porcentual anual de los ingresos por suministro de bienes y servicios de empresas de comercio al por mayor por entidad federativa, junio de 2023" xr:uid="{CEB09DF8-2C17-4A06-BB41-1AFF54A6F314}"/>
    <hyperlink ref="B187" location="Start184" display="Figura 155. Variación porcentual anual del personal ocupado de las empresas de comercio al por mayor, junio de 2023" xr:uid="{1D2597B7-93A5-4909-90B7-AF335AAF6BA7}"/>
    <hyperlink ref="B188" location="Start185" display="Figura 156. Índice de los Ingresos totales y variación mensual del comercio al por menor, enero 2017 – junio 2023" xr:uid="{F5392862-440E-4312-8C2E-DE7496D83999}"/>
    <hyperlink ref="B189" location="Start186" display="Figura 157. Variación porcentual anual de los ingresos por suministro de bienes y servicios de empresas de comercio al por menor por entidad federativa, junio de 2023" xr:uid="{EE9E4D26-1417-4668-AD05-88E706E45F54}"/>
    <hyperlink ref="B190" location="Start187" display="Figura 158. Variación porcentual anual del personal ocupado de las empresas de comercio al por menor, junio de 2023" xr:uid="{084C4911-7A95-4172-8FA1-D1F2DCB4BEE4}"/>
    <hyperlink ref="B191" location="Start188" display="Figura 159. Índice de los ingresos totales y variación anual en términos reales, sector 51, enero 2019 – junio 2023" xr:uid="{D07A7904-2876-4E50-82E6-7AD65B83F381}"/>
    <hyperlink ref="B192" location="Start189" display="Figura 160. Variación porcentual anual en términos reales de los ingresos por suministro de bienes y servicios, sector 51 por entidad federativa, junio de 2023" xr:uid="{B6A3B70F-4004-42F5-BE1F-D857363DBBD6}"/>
    <hyperlink ref="B193" location="Start190" display="Figura 161. Índice de personal ocupado y variación anual, sector 51, enero 2019 – junio 2023" xr:uid="{F80B13D5-1CE5-47C6-9342-BC1CEA3E5E1E}"/>
    <hyperlink ref="B194" location="Start191" display="Figura 162. Variación porcentual anual del personal ocupado, sector 51 por entidad federativa, junio de 2023" xr:uid="{71F14B83-EE14-46B6-A861-260885665A10}"/>
    <hyperlink ref="B195" location="Start192" display="Figura 163. Índice de los ingresos totales y variación anual en términos reales, sector 72, enero 2019 – junio 2023" xr:uid="{210ABBFA-8DDB-43DA-AA84-3239ED6874F9}"/>
    <hyperlink ref="B196" location="Start193" display="Figura 164. Variación porcentual anual en términos reales de los ingresos por suministro de bienes y servicios, sector 72 por entidad federativa, junio de 2023" xr:uid="{537A8307-C258-4091-AC9D-4E515990F88A}"/>
    <hyperlink ref="B197" location="Start194" display="Figura 165. Índice de personal ocupado y variación anual, sector 72, enero 2019 – junio 2023" xr:uid="{D6097824-D49E-4B5C-AFF7-A84FE682E970}"/>
    <hyperlink ref="B198" location="Start195" display="Figura 166. Variación porcentual anual del personal ocupado, sector 72 por entidad federativa, junio de 2023" xr:uid="{E7F5B4DA-02B7-4EA9-B054-67813CA28975}"/>
    <hyperlink ref="B199" location="Start196" display="Figura 167. Unidades vendidas eléctricas e hibridas (conectables y no conectables) en Jalisco, mensual, enero 2017- mayo 2023" xr:uid="{174ED6FB-EFE3-4A6B-9AE9-2AAF0D6BEF2A}"/>
    <hyperlink ref="B200" location="Start197" display="Figura 168. Distribución porcentual de unidades vendidas de vehículos híbridos (conectables y no conectables) en Jalisco en mayo 2023" xr:uid="{6FE744A4-F1AE-4EF5-BB84-4D10D88DDCB8}"/>
    <hyperlink ref="B201" location="Start198" display="Figura 169. Vehículos híbridos y eléctricos vendidos por entidad federativa, mayo 2023" xr:uid="{13A597B8-4633-4CE6-A0FE-119AF3AB1A9A}"/>
    <hyperlink ref="B202" location="Start199" display="Figura 170. Vehículos híbridos y eléctricos vendidos por cada millón de habitantes por entidad federativa, mayo 2023" xr:uid="{ECF4B362-390D-496A-9676-D53D4EDEB57E}"/>
    <hyperlink ref="B203" location="Start200" display="Figura 171. Número de cabezas sacrificadas en Jalisco en enero 2008 - junio 2023 " xr:uid="{1A409EEA-7CD2-446A-AAD4-7BFAEB46B865}"/>
    <hyperlink ref="B204" location="Start201" display="Figura 172. Producción de carne en canal en Jalisco en enero 2008 - junio 2023, toneladas " xr:uid="{8EA443D5-B1BE-46E5-8BEC-3027242F6CEB}"/>
    <hyperlink ref="B205" location="Start202" display="Figura 173. Valor de la producción de carne en canal en Jalisco en enero 2008 – junio 2023, miles de pesos corrientes " xr:uid="{C7833092-8D00-4874-83D9-3E0EC1ED008F}"/>
    <hyperlink ref="B206" location="Start203" display="Figura 174. Distribución del valor de la producción, producción de carne y número de cabezas sacrificadas por especie, junio 2023 " xr:uid="{CBDE18CA-B8A2-494B-817B-9F3AA4C180B8}"/>
    <hyperlink ref="B207" location="Start204" display="F175-186. Empleo por municipio julio 2023" xr:uid="{67B064E3-0D37-474C-8F22-E4CA1EB50C77}"/>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61B4-D754-46E3-AEF4-1B8159C08997}">
  <sheetPr codeName="Hoja46"/>
  <dimension ref="A1:I13"/>
  <sheetViews>
    <sheetView workbookViewId="0">
      <selection activeCell="F17" sqref="F17"/>
    </sheetView>
  </sheetViews>
  <sheetFormatPr baseColWidth="10" defaultRowHeight="12.75" x14ac:dyDescent="0.2"/>
  <cols>
    <col min="1" max="16384" width="11.42578125" style="28"/>
  </cols>
  <sheetData>
    <row r="1" spans="1:9" x14ac:dyDescent="0.2">
      <c r="A1" s="28" t="s">
        <v>4509</v>
      </c>
      <c r="H1" s="343" t="s">
        <v>1306</v>
      </c>
      <c r="I1" s="343"/>
    </row>
    <row r="2" spans="1:9" x14ac:dyDescent="0.2">
      <c r="A2" s="28" t="s">
        <v>4496</v>
      </c>
    </row>
    <row r="6" spans="1:9" ht="25.5" x14ac:dyDescent="0.2">
      <c r="A6" s="118" t="s">
        <v>541</v>
      </c>
      <c r="B6" s="118" t="s">
        <v>4259</v>
      </c>
      <c r="C6" s="118" t="s">
        <v>4260</v>
      </c>
      <c r="D6" s="118" t="s">
        <v>4261</v>
      </c>
      <c r="E6" s="118" t="s">
        <v>4262</v>
      </c>
      <c r="F6" s="118" t="s">
        <v>4263</v>
      </c>
    </row>
    <row r="7" spans="1:9" x14ac:dyDescent="0.2">
      <c r="A7" s="119" t="s">
        <v>157</v>
      </c>
      <c r="B7" s="120">
        <v>1689463</v>
      </c>
      <c r="C7" s="120">
        <v>990000</v>
      </c>
      <c r="D7" s="120">
        <v>250000</v>
      </c>
      <c r="E7" s="120">
        <v>19000000</v>
      </c>
      <c r="F7" s="121">
        <v>327</v>
      </c>
    </row>
    <row r="8" spans="1:9" x14ac:dyDescent="0.2">
      <c r="A8" s="119" t="s">
        <v>55</v>
      </c>
      <c r="B8" s="122">
        <v>5259512</v>
      </c>
      <c r="C8" s="122">
        <v>3820875</v>
      </c>
      <c r="D8" s="122">
        <v>295000</v>
      </c>
      <c r="E8" s="122">
        <v>95000000</v>
      </c>
      <c r="F8" s="122">
        <v>11240</v>
      </c>
    </row>
    <row r="9" spans="1:9" x14ac:dyDescent="0.2">
      <c r="A9" s="119" t="s">
        <v>4264</v>
      </c>
      <c r="B9" s="120">
        <v>4999296</v>
      </c>
      <c r="C9" s="120">
        <v>3320000</v>
      </c>
      <c r="D9" s="120">
        <v>250000</v>
      </c>
      <c r="E9" s="120">
        <v>85000000</v>
      </c>
      <c r="F9" s="120">
        <v>8097</v>
      </c>
    </row>
    <row r="10" spans="1:9" x14ac:dyDescent="0.2">
      <c r="A10" s="119" t="s">
        <v>146</v>
      </c>
      <c r="B10" s="122">
        <v>2261474</v>
      </c>
      <c r="C10" s="122">
        <v>1650000</v>
      </c>
      <c r="D10" s="122">
        <v>299000</v>
      </c>
      <c r="E10" s="122">
        <v>18000000</v>
      </c>
      <c r="F10" s="122">
        <v>2101</v>
      </c>
    </row>
    <row r="11" spans="1:9" x14ac:dyDescent="0.2">
      <c r="A11" s="119" t="s">
        <v>155</v>
      </c>
      <c r="B11" s="120">
        <v>1488689</v>
      </c>
      <c r="C11" s="120">
        <v>1087000</v>
      </c>
      <c r="D11" s="120">
        <v>300000</v>
      </c>
      <c r="E11" s="120">
        <v>16000000</v>
      </c>
      <c r="F11" s="120">
        <v>1232</v>
      </c>
    </row>
    <row r="12" spans="1:9" x14ac:dyDescent="0.2">
      <c r="A12" s="119" t="s">
        <v>143</v>
      </c>
      <c r="B12" s="122">
        <v>8517122</v>
      </c>
      <c r="C12" s="122">
        <v>5100000</v>
      </c>
      <c r="D12" s="122">
        <v>286800</v>
      </c>
      <c r="E12" s="122">
        <v>100000000</v>
      </c>
      <c r="F12" s="122">
        <v>21398</v>
      </c>
    </row>
    <row r="13" spans="1:9" x14ac:dyDescent="0.2">
      <c r="A13" s="119" t="s">
        <v>52</v>
      </c>
      <c r="B13" s="123">
        <v>6509369</v>
      </c>
      <c r="C13" s="123">
        <v>3950000</v>
      </c>
      <c r="D13" s="123">
        <v>250000</v>
      </c>
      <c r="E13" s="123">
        <v>100000000</v>
      </c>
      <c r="F13" s="123">
        <v>44395</v>
      </c>
    </row>
  </sheetData>
  <mergeCells count="1">
    <mergeCell ref="H1:I1"/>
  </mergeCells>
  <hyperlinks>
    <hyperlink ref="H1:I1" location="Index!A1" display="Regresar al Índice" xr:uid="{00F9837A-D3DE-4947-89B0-7D07B007648A}"/>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3FB89-8389-4E06-AA91-C60B0E2DFA62}">
  <sheetPr codeName="Hoja155"/>
  <dimension ref="A1:I41"/>
  <sheetViews>
    <sheetView topLeftCell="A11" workbookViewId="0">
      <selection activeCell="F17" sqref="F17"/>
    </sheetView>
  </sheetViews>
  <sheetFormatPr baseColWidth="10" defaultRowHeight="12.75" x14ac:dyDescent="0.2"/>
  <cols>
    <col min="1" max="16384" width="11.42578125" style="197"/>
  </cols>
  <sheetData>
    <row r="1" spans="1:9" x14ac:dyDescent="0.2">
      <c r="A1" s="28" t="s">
        <v>4550</v>
      </c>
      <c r="H1" s="284" t="s">
        <v>1306</v>
      </c>
      <c r="I1" s="284"/>
    </row>
    <row r="2" spans="1:9" x14ac:dyDescent="0.2">
      <c r="A2" s="197" t="s">
        <v>1255</v>
      </c>
    </row>
    <row r="6" spans="1:9" x14ac:dyDescent="0.2">
      <c r="A6" s="197" t="s">
        <v>127</v>
      </c>
      <c r="B6" s="197" t="s">
        <v>514</v>
      </c>
      <c r="C6" s="197" t="s">
        <v>520</v>
      </c>
      <c r="D6" s="197" t="s">
        <v>128</v>
      </c>
    </row>
    <row r="7" spans="1:9" x14ac:dyDescent="0.2">
      <c r="A7" s="197">
        <v>7</v>
      </c>
      <c r="B7" s="197" t="s">
        <v>7</v>
      </c>
      <c r="C7" s="46">
        <v>2.4632518938443801E-2</v>
      </c>
      <c r="D7" s="157">
        <f t="shared" ref="D7:D38" si="0">_xlfn.RANK.EQ(C7,$C$7:$C$38,0)</f>
        <v>32</v>
      </c>
    </row>
    <row r="8" spans="1:9" x14ac:dyDescent="0.2">
      <c r="A8" s="197">
        <v>13</v>
      </c>
      <c r="B8" s="197" t="s">
        <v>16</v>
      </c>
      <c r="C8" s="46">
        <v>2.4671395785520699E-2</v>
      </c>
      <c r="D8" s="157">
        <f t="shared" si="0"/>
        <v>31</v>
      </c>
    </row>
    <row r="9" spans="1:9" x14ac:dyDescent="0.2">
      <c r="A9" s="197">
        <v>23</v>
      </c>
      <c r="B9" s="197" t="s">
        <v>24</v>
      </c>
      <c r="C9" s="46">
        <v>2.5600513105304101E-2</v>
      </c>
      <c r="D9" s="157">
        <f t="shared" si="0"/>
        <v>30</v>
      </c>
    </row>
    <row r="10" spans="1:9" x14ac:dyDescent="0.2">
      <c r="A10" s="197">
        <v>32</v>
      </c>
      <c r="B10" s="197" t="s">
        <v>33</v>
      </c>
      <c r="C10" s="46">
        <v>2.6361479959895202E-2</v>
      </c>
      <c r="D10" s="157">
        <f t="shared" si="0"/>
        <v>29</v>
      </c>
    </row>
    <row r="11" spans="1:9" x14ac:dyDescent="0.2">
      <c r="A11" s="197">
        <v>9</v>
      </c>
      <c r="B11" s="197" t="s">
        <v>9</v>
      </c>
      <c r="C11" s="46">
        <v>2.6518341853115E-2</v>
      </c>
      <c r="D11" s="157">
        <f t="shared" si="0"/>
        <v>28</v>
      </c>
    </row>
    <row r="12" spans="1:9" x14ac:dyDescent="0.2">
      <c r="A12" s="197">
        <v>22</v>
      </c>
      <c r="B12" s="197" t="s">
        <v>23</v>
      </c>
      <c r="C12" s="46">
        <v>2.9909139841095101E-2</v>
      </c>
      <c r="D12" s="157">
        <f t="shared" si="0"/>
        <v>27</v>
      </c>
    </row>
    <row r="13" spans="1:9" x14ac:dyDescent="0.2">
      <c r="A13" s="197">
        <v>14</v>
      </c>
      <c r="B13" s="197" t="s">
        <v>0</v>
      </c>
      <c r="C13" s="46">
        <v>3.0785768553093E-2</v>
      </c>
      <c r="D13" s="157">
        <f t="shared" si="0"/>
        <v>26</v>
      </c>
    </row>
    <row r="14" spans="1:9" x14ac:dyDescent="0.2">
      <c r="A14" s="197">
        <v>21</v>
      </c>
      <c r="B14" s="197" t="s">
        <v>22</v>
      </c>
      <c r="C14" s="46">
        <v>3.1110207401382699E-2</v>
      </c>
      <c r="D14" s="157">
        <f t="shared" si="0"/>
        <v>25</v>
      </c>
    </row>
    <row r="15" spans="1:9" x14ac:dyDescent="0.2">
      <c r="A15" s="197">
        <v>15</v>
      </c>
      <c r="B15" s="197" t="s">
        <v>13</v>
      </c>
      <c r="C15" s="46">
        <v>3.45444979974203E-2</v>
      </c>
      <c r="D15" s="157">
        <f t="shared" si="0"/>
        <v>24</v>
      </c>
    </row>
    <row r="16" spans="1:9" x14ac:dyDescent="0.2">
      <c r="A16" s="197">
        <v>2</v>
      </c>
      <c r="B16" s="197" t="s">
        <v>4</v>
      </c>
      <c r="C16" s="46">
        <v>3.4968559907046601E-2</v>
      </c>
      <c r="D16" s="157">
        <f t="shared" si="0"/>
        <v>23</v>
      </c>
    </row>
    <row r="17" spans="1:4" x14ac:dyDescent="0.2">
      <c r="A17" s="197">
        <v>28</v>
      </c>
      <c r="B17" s="197" t="s">
        <v>29</v>
      </c>
      <c r="C17" s="46">
        <v>3.6131524797379702E-2</v>
      </c>
      <c r="D17" s="157">
        <f t="shared" si="0"/>
        <v>22</v>
      </c>
    </row>
    <row r="18" spans="1:4" x14ac:dyDescent="0.2">
      <c r="A18" s="197">
        <v>16</v>
      </c>
      <c r="B18" s="197" t="s">
        <v>17</v>
      </c>
      <c r="C18" s="46">
        <v>3.7262279904529703E-2</v>
      </c>
      <c r="D18" s="157">
        <f t="shared" si="0"/>
        <v>21</v>
      </c>
    </row>
    <row r="19" spans="1:4" x14ac:dyDescent="0.2">
      <c r="A19" s="197">
        <v>10</v>
      </c>
      <c r="B19" s="197" t="s">
        <v>12</v>
      </c>
      <c r="C19" s="46">
        <v>3.75619838086447E-2</v>
      </c>
      <c r="D19" s="157">
        <f t="shared" si="0"/>
        <v>20</v>
      </c>
    </row>
    <row r="20" spans="1:4" x14ac:dyDescent="0.2">
      <c r="A20" s="197">
        <v>11</v>
      </c>
      <c r="B20" s="197" t="s">
        <v>14</v>
      </c>
      <c r="C20" s="46">
        <v>3.9374074857263699E-2</v>
      </c>
      <c r="D20" s="157">
        <f t="shared" si="0"/>
        <v>19</v>
      </c>
    </row>
    <row r="21" spans="1:4" x14ac:dyDescent="0.2">
      <c r="A21" s="197">
        <v>25</v>
      </c>
      <c r="B21" s="197" t="s">
        <v>26</v>
      </c>
      <c r="C21" s="46">
        <v>3.9827515400410601E-2</v>
      </c>
      <c r="D21" s="157">
        <f t="shared" si="0"/>
        <v>18</v>
      </c>
    </row>
    <row r="22" spans="1:4" x14ac:dyDescent="0.2">
      <c r="A22" s="197">
        <v>24</v>
      </c>
      <c r="B22" s="197" t="s">
        <v>25</v>
      </c>
      <c r="C22" s="46">
        <v>4.0622815807866801E-2</v>
      </c>
      <c r="D22" s="157">
        <f t="shared" si="0"/>
        <v>17</v>
      </c>
    </row>
    <row r="23" spans="1:4" x14ac:dyDescent="0.2">
      <c r="A23" s="197">
        <v>5</v>
      </c>
      <c r="B23" s="197" t="s">
        <v>10</v>
      </c>
      <c r="C23" s="46">
        <v>4.0844223753880603E-2</v>
      </c>
      <c r="D23" s="157">
        <f t="shared" si="0"/>
        <v>16</v>
      </c>
    </row>
    <row r="24" spans="1:4" x14ac:dyDescent="0.2">
      <c r="A24" s="197">
        <v>19</v>
      </c>
      <c r="B24" s="197" t="s">
        <v>20</v>
      </c>
      <c r="C24" s="46">
        <v>4.3157444596305702E-2</v>
      </c>
      <c r="D24" s="157">
        <f t="shared" si="0"/>
        <v>15</v>
      </c>
    </row>
    <row r="25" spans="1:4" x14ac:dyDescent="0.2">
      <c r="A25" s="197">
        <v>26</v>
      </c>
      <c r="B25" s="197" t="s">
        <v>27</v>
      </c>
      <c r="C25" s="46">
        <v>4.3717436285222802E-2</v>
      </c>
      <c r="D25" s="157">
        <f t="shared" si="0"/>
        <v>14</v>
      </c>
    </row>
    <row r="26" spans="1:4" x14ac:dyDescent="0.2">
      <c r="A26" s="197">
        <v>4</v>
      </c>
      <c r="B26" s="197" t="s">
        <v>6</v>
      </c>
      <c r="C26" s="46">
        <v>4.4270686842549499E-2</v>
      </c>
      <c r="D26" s="157">
        <f t="shared" si="0"/>
        <v>13</v>
      </c>
    </row>
    <row r="27" spans="1:4" x14ac:dyDescent="0.2">
      <c r="A27" s="197">
        <v>6</v>
      </c>
      <c r="B27" s="197" t="s">
        <v>11</v>
      </c>
      <c r="C27" s="46">
        <v>4.4341309716426698E-2</v>
      </c>
      <c r="D27" s="157">
        <f t="shared" si="0"/>
        <v>12</v>
      </c>
    </row>
    <row r="28" spans="1:4" x14ac:dyDescent="0.2">
      <c r="A28" s="197">
        <v>31</v>
      </c>
      <c r="B28" s="197" t="s">
        <v>32</v>
      </c>
      <c r="C28" s="46">
        <v>4.5018170431228501E-2</v>
      </c>
      <c r="D28" s="157">
        <f t="shared" si="0"/>
        <v>11</v>
      </c>
    </row>
    <row r="29" spans="1:4" x14ac:dyDescent="0.2">
      <c r="A29" s="197">
        <v>30</v>
      </c>
      <c r="B29" s="197" t="s">
        <v>31</v>
      </c>
      <c r="C29" s="46">
        <v>4.6853697572211403E-2</v>
      </c>
      <c r="D29" s="157">
        <f t="shared" si="0"/>
        <v>10</v>
      </c>
    </row>
    <row r="30" spans="1:4" x14ac:dyDescent="0.2">
      <c r="A30" s="197">
        <v>17</v>
      </c>
      <c r="B30" s="336" t="s">
        <v>18</v>
      </c>
      <c r="C30" s="46">
        <v>4.6952914333125803E-2</v>
      </c>
      <c r="D30" s="157">
        <f t="shared" si="0"/>
        <v>9</v>
      </c>
    </row>
    <row r="31" spans="1:4" x14ac:dyDescent="0.2">
      <c r="A31" s="197">
        <v>27</v>
      </c>
      <c r="B31" s="197" t="s">
        <v>28</v>
      </c>
      <c r="C31" s="46">
        <v>5.3355390682440898E-2</v>
      </c>
      <c r="D31" s="157">
        <f t="shared" si="0"/>
        <v>8</v>
      </c>
    </row>
    <row r="32" spans="1:4" x14ac:dyDescent="0.2">
      <c r="A32" s="197">
        <v>1</v>
      </c>
      <c r="B32" s="197" t="s">
        <v>3</v>
      </c>
      <c r="C32" s="46">
        <v>5.3362951156027599E-2</v>
      </c>
      <c r="D32" s="157">
        <f t="shared" si="0"/>
        <v>7</v>
      </c>
    </row>
    <row r="33" spans="1:4" x14ac:dyDescent="0.2">
      <c r="A33" s="197">
        <v>3</v>
      </c>
      <c r="B33" s="197" t="s">
        <v>5</v>
      </c>
      <c r="C33" s="46">
        <v>5.7097876277114601E-2</v>
      </c>
      <c r="D33" s="157">
        <f t="shared" si="0"/>
        <v>6</v>
      </c>
    </row>
    <row r="34" spans="1:4" x14ac:dyDescent="0.2">
      <c r="A34" s="197">
        <v>8</v>
      </c>
      <c r="B34" s="197" t="s">
        <v>8</v>
      </c>
      <c r="C34" s="46">
        <v>5.7123187684549298E-2</v>
      </c>
      <c r="D34" s="157">
        <f t="shared" si="0"/>
        <v>5</v>
      </c>
    </row>
    <row r="35" spans="1:4" x14ac:dyDescent="0.2">
      <c r="A35" s="197">
        <v>29</v>
      </c>
      <c r="B35" s="197" t="s">
        <v>30</v>
      </c>
      <c r="C35" s="46">
        <v>6.4922343805153604E-2</v>
      </c>
      <c r="D35" s="157">
        <f t="shared" si="0"/>
        <v>4</v>
      </c>
    </row>
    <row r="36" spans="1:4" x14ac:dyDescent="0.2">
      <c r="A36" s="197">
        <v>20</v>
      </c>
      <c r="B36" s="197" t="s">
        <v>21</v>
      </c>
      <c r="C36" s="46">
        <v>7.2123538337945298E-2</v>
      </c>
      <c r="D36" s="157">
        <f t="shared" si="0"/>
        <v>3</v>
      </c>
    </row>
    <row r="37" spans="1:4" x14ac:dyDescent="0.2">
      <c r="A37" s="197">
        <v>18</v>
      </c>
      <c r="B37" s="197" t="s">
        <v>19</v>
      </c>
      <c r="C37" s="46">
        <v>7.2262206626881403E-2</v>
      </c>
      <c r="D37" s="157">
        <f t="shared" si="0"/>
        <v>2</v>
      </c>
    </row>
    <row r="38" spans="1:4" x14ac:dyDescent="0.2">
      <c r="A38" s="197">
        <v>12</v>
      </c>
      <c r="B38" s="197" t="s">
        <v>15</v>
      </c>
      <c r="C38" s="46">
        <v>7.6689994749029405E-2</v>
      </c>
      <c r="D38" s="157">
        <f t="shared" si="0"/>
        <v>1</v>
      </c>
    </row>
    <row r="40" spans="1:4" x14ac:dyDescent="0.2">
      <c r="B40" s="197" t="s">
        <v>1</v>
      </c>
      <c r="C40" s="337">
        <v>1</v>
      </c>
      <c r="D40" s="272">
        <f>[3]Inf.Nac.Obj.Gast!E9</f>
        <v>3.85E-2</v>
      </c>
    </row>
    <row r="41" spans="1:4" x14ac:dyDescent="0.2">
      <c r="C41" s="337">
        <v>0</v>
      </c>
      <c r="D41" s="272">
        <f>D40</f>
        <v>3.85E-2</v>
      </c>
    </row>
  </sheetData>
  <autoFilter ref="A6:D38" xr:uid="{00000000-0009-0000-0000-000008000000}">
    <sortState ref="A7:D38">
      <sortCondition ref="C6:C38"/>
    </sortState>
  </autoFilter>
  <mergeCells count="1">
    <mergeCell ref="H1:I1"/>
  </mergeCells>
  <hyperlinks>
    <hyperlink ref="H1:I1" location="Index!A1" display="Regresar al Índice" xr:uid="{AF014E81-90F3-4316-AAB9-B0435E0FBDB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D34F1-F736-4C7D-8625-F6FBC053C86C}">
  <sheetPr codeName="Hoja156"/>
  <dimension ref="A1:I41"/>
  <sheetViews>
    <sheetView topLeftCell="A19" workbookViewId="0">
      <selection activeCell="F17" sqref="F17"/>
    </sheetView>
  </sheetViews>
  <sheetFormatPr baseColWidth="10" defaultRowHeight="12.75" x14ac:dyDescent="0.2"/>
  <cols>
    <col min="1" max="16384" width="11.42578125" style="197"/>
  </cols>
  <sheetData>
    <row r="1" spans="1:9" x14ac:dyDescent="0.2">
      <c r="A1" s="28" t="s">
        <v>4551</v>
      </c>
      <c r="H1" s="284" t="s">
        <v>1306</v>
      </c>
      <c r="I1" s="284"/>
    </row>
    <row r="2" spans="1:9" x14ac:dyDescent="0.2">
      <c r="A2" s="197" t="s">
        <v>1255</v>
      </c>
    </row>
    <row r="6" spans="1:9" x14ac:dyDescent="0.2">
      <c r="A6" s="197" t="s">
        <v>127</v>
      </c>
      <c r="B6" s="197" t="s">
        <v>514</v>
      </c>
      <c r="C6" s="197" t="s">
        <v>521</v>
      </c>
      <c r="D6" s="197" t="s">
        <v>128</v>
      </c>
    </row>
    <row r="7" spans="1:9" x14ac:dyDescent="0.2">
      <c r="A7" s="197">
        <v>11</v>
      </c>
      <c r="B7" s="197" t="s">
        <v>14</v>
      </c>
      <c r="C7" s="46">
        <v>2.3891090260199001E-2</v>
      </c>
      <c r="D7" s="157">
        <f t="shared" ref="D7:D38" si="0">_xlfn.RANK.EQ(C7,$C$7:$C$38,0)</f>
        <v>32</v>
      </c>
    </row>
    <row r="8" spans="1:9" x14ac:dyDescent="0.2">
      <c r="A8" s="197">
        <v>23</v>
      </c>
      <c r="B8" s="197" t="s">
        <v>24</v>
      </c>
      <c r="C8" s="46">
        <v>3.1950409726756897E-2</v>
      </c>
      <c r="D8" s="157">
        <f t="shared" si="0"/>
        <v>31</v>
      </c>
    </row>
    <row r="9" spans="1:9" x14ac:dyDescent="0.2">
      <c r="A9" s="197">
        <v>3</v>
      </c>
      <c r="B9" s="197" t="s">
        <v>5</v>
      </c>
      <c r="C9" s="46">
        <v>3.3115315945773799E-2</v>
      </c>
      <c r="D9" s="157">
        <f t="shared" si="0"/>
        <v>30</v>
      </c>
    </row>
    <row r="10" spans="1:9" x14ac:dyDescent="0.2">
      <c r="A10" s="197">
        <v>2</v>
      </c>
      <c r="B10" s="197" t="s">
        <v>4</v>
      </c>
      <c r="C10" s="46">
        <v>3.4162491831844798E-2</v>
      </c>
      <c r="D10" s="157">
        <f t="shared" si="0"/>
        <v>29</v>
      </c>
    </row>
    <row r="11" spans="1:9" x14ac:dyDescent="0.2">
      <c r="A11" s="197">
        <v>1</v>
      </c>
      <c r="B11" s="197" t="s">
        <v>3</v>
      </c>
      <c r="C11" s="46">
        <v>3.4419335541646903E-2</v>
      </c>
      <c r="D11" s="157">
        <f t="shared" si="0"/>
        <v>28</v>
      </c>
    </row>
    <row r="12" spans="1:9" x14ac:dyDescent="0.2">
      <c r="A12" s="197">
        <v>14</v>
      </c>
      <c r="B12" s="197" t="s">
        <v>0</v>
      </c>
      <c r="C12" s="46">
        <v>3.5610758770928203E-2</v>
      </c>
      <c r="D12" s="157">
        <f t="shared" si="0"/>
        <v>27</v>
      </c>
    </row>
    <row r="13" spans="1:9" x14ac:dyDescent="0.2">
      <c r="A13" s="197">
        <v>15</v>
      </c>
      <c r="B13" s="197" t="s">
        <v>13</v>
      </c>
      <c r="C13" s="46">
        <v>3.7785503674690801E-2</v>
      </c>
      <c r="D13" s="157">
        <f t="shared" si="0"/>
        <v>26</v>
      </c>
    </row>
    <row r="14" spans="1:9" x14ac:dyDescent="0.2">
      <c r="A14" s="197">
        <v>20</v>
      </c>
      <c r="B14" s="197" t="s">
        <v>21</v>
      </c>
      <c r="C14" s="46">
        <v>3.8303093263599E-2</v>
      </c>
      <c r="D14" s="157">
        <f t="shared" si="0"/>
        <v>25</v>
      </c>
    </row>
    <row r="15" spans="1:9" x14ac:dyDescent="0.2">
      <c r="A15" s="197">
        <v>24</v>
      </c>
      <c r="B15" s="197" t="s">
        <v>25</v>
      </c>
      <c r="C15" s="46">
        <v>3.8488241681946797E-2</v>
      </c>
      <c r="D15" s="157">
        <f t="shared" si="0"/>
        <v>24</v>
      </c>
    </row>
    <row r="16" spans="1:9" x14ac:dyDescent="0.2">
      <c r="A16" s="197">
        <v>18</v>
      </c>
      <c r="B16" s="197" t="s">
        <v>19</v>
      </c>
      <c r="C16" s="46">
        <v>3.94450177731911E-2</v>
      </c>
      <c r="D16" s="157">
        <f t="shared" si="0"/>
        <v>23</v>
      </c>
    </row>
    <row r="17" spans="1:4" x14ac:dyDescent="0.2">
      <c r="A17" s="197">
        <v>28</v>
      </c>
      <c r="B17" s="197" t="s">
        <v>29</v>
      </c>
      <c r="C17" s="46">
        <v>3.96147050646194E-2</v>
      </c>
      <c r="D17" s="157">
        <f t="shared" si="0"/>
        <v>22</v>
      </c>
    </row>
    <row r="18" spans="1:4" x14ac:dyDescent="0.2">
      <c r="A18" s="197">
        <v>4</v>
      </c>
      <c r="B18" s="197" t="s">
        <v>6</v>
      </c>
      <c r="C18" s="46">
        <v>4.0428878803768102E-2</v>
      </c>
      <c r="D18" s="157">
        <f t="shared" si="0"/>
        <v>21</v>
      </c>
    </row>
    <row r="19" spans="1:4" x14ac:dyDescent="0.2">
      <c r="A19" s="197">
        <v>22</v>
      </c>
      <c r="B19" s="197" t="s">
        <v>23</v>
      </c>
      <c r="C19" s="46">
        <v>4.08807805635443E-2</v>
      </c>
      <c r="D19" s="157">
        <f t="shared" si="0"/>
        <v>20</v>
      </c>
    </row>
    <row r="20" spans="1:4" x14ac:dyDescent="0.2">
      <c r="A20" s="197">
        <v>6</v>
      </c>
      <c r="B20" s="197" t="s">
        <v>11</v>
      </c>
      <c r="C20" s="46">
        <v>4.24062508258383E-2</v>
      </c>
      <c r="D20" s="157">
        <f t="shared" si="0"/>
        <v>19</v>
      </c>
    </row>
    <row r="21" spans="1:4" x14ac:dyDescent="0.2">
      <c r="A21" s="197">
        <v>27</v>
      </c>
      <c r="B21" s="197" t="s">
        <v>28</v>
      </c>
      <c r="C21" s="46">
        <v>4.3890133540317899E-2</v>
      </c>
      <c r="D21" s="157">
        <f t="shared" si="0"/>
        <v>18</v>
      </c>
    </row>
    <row r="22" spans="1:4" x14ac:dyDescent="0.2">
      <c r="A22" s="197">
        <v>19</v>
      </c>
      <c r="B22" s="197" t="s">
        <v>20</v>
      </c>
      <c r="C22" s="46">
        <v>4.4878697939922503E-2</v>
      </c>
      <c r="D22" s="157">
        <f t="shared" si="0"/>
        <v>17</v>
      </c>
    </row>
    <row r="23" spans="1:4" x14ac:dyDescent="0.2">
      <c r="A23" s="197">
        <v>5</v>
      </c>
      <c r="B23" s="197" t="s">
        <v>10</v>
      </c>
      <c r="C23" s="46">
        <v>4.5146923983757602E-2</v>
      </c>
      <c r="D23" s="157">
        <f t="shared" si="0"/>
        <v>16</v>
      </c>
    </row>
    <row r="24" spans="1:4" x14ac:dyDescent="0.2">
      <c r="A24" s="197">
        <v>32</v>
      </c>
      <c r="B24" s="197" t="s">
        <v>33</v>
      </c>
      <c r="C24" s="46">
        <v>4.5287016204575099E-2</v>
      </c>
      <c r="D24" s="157">
        <f t="shared" si="0"/>
        <v>15</v>
      </c>
    </row>
    <row r="25" spans="1:4" x14ac:dyDescent="0.2">
      <c r="A25" s="197">
        <v>10</v>
      </c>
      <c r="B25" s="197" t="s">
        <v>12</v>
      </c>
      <c r="C25" s="46">
        <v>4.5428543769636197E-2</v>
      </c>
      <c r="D25" s="157">
        <f t="shared" si="0"/>
        <v>14</v>
      </c>
    </row>
    <row r="26" spans="1:4" x14ac:dyDescent="0.2">
      <c r="A26" s="197">
        <v>26</v>
      </c>
      <c r="B26" s="197" t="s">
        <v>27</v>
      </c>
      <c r="C26" s="46">
        <v>4.5652953577270498E-2</v>
      </c>
      <c r="D26" s="157">
        <f t="shared" si="0"/>
        <v>13</v>
      </c>
    </row>
    <row r="27" spans="1:4" x14ac:dyDescent="0.2">
      <c r="A27" s="197">
        <v>29</v>
      </c>
      <c r="B27" s="336" t="s">
        <v>30</v>
      </c>
      <c r="C27" s="46">
        <v>4.6506075237438202E-2</v>
      </c>
      <c r="D27" s="157">
        <f t="shared" si="0"/>
        <v>12</v>
      </c>
    </row>
    <row r="28" spans="1:4" x14ac:dyDescent="0.2">
      <c r="A28" s="197">
        <v>9</v>
      </c>
      <c r="B28" s="197" t="s">
        <v>9</v>
      </c>
      <c r="C28" s="46">
        <v>4.6555132945004497E-2</v>
      </c>
      <c r="D28" s="157">
        <f t="shared" si="0"/>
        <v>11</v>
      </c>
    </row>
    <row r="29" spans="1:4" x14ac:dyDescent="0.2">
      <c r="A29" s="197">
        <v>16</v>
      </c>
      <c r="B29" s="197" t="s">
        <v>17</v>
      </c>
      <c r="C29" s="46">
        <v>4.9774280463215699E-2</v>
      </c>
      <c r="D29" s="157">
        <f t="shared" si="0"/>
        <v>10</v>
      </c>
    </row>
    <row r="30" spans="1:4" x14ac:dyDescent="0.2">
      <c r="A30" s="197">
        <v>8</v>
      </c>
      <c r="B30" s="197" t="s">
        <v>8</v>
      </c>
      <c r="C30" s="46">
        <v>5.1735487199558797E-2</v>
      </c>
      <c r="D30" s="157">
        <f t="shared" si="0"/>
        <v>9</v>
      </c>
    </row>
    <row r="31" spans="1:4" x14ac:dyDescent="0.2">
      <c r="A31" s="197">
        <v>21</v>
      </c>
      <c r="B31" s="197" t="s">
        <v>22</v>
      </c>
      <c r="C31" s="46">
        <v>5.2188833648642699E-2</v>
      </c>
      <c r="D31" s="157">
        <f t="shared" si="0"/>
        <v>8</v>
      </c>
    </row>
    <row r="32" spans="1:4" x14ac:dyDescent="0.2">
      <c r="A32" s="197">
        <v>30</v>
      </c>
      <c r="B32" s="197" t="s">
        <v>31</v>
      </c>
      <c r="C32" s="46">
        <v>5.4798238471707797E-2</v>
      </c>
      <c r="D32" s="157">
        <f t="shared" si="0"/>
        <v>7</v>
      </c>
    </row>
    <row r="33" spans="1:4" x14ac:dyDescent="0.2">
      <c r="A33" s="197">
        <v>17</v>
      </c>
      <c r="B33" s="197" t="s">
        <v>18</v>
      </c>
      <c r="C33" s="46">
        <v>5.6500700945145498E-2</v>
      </c>
      <c r="D33" s="157">
        <f t="shared" si="0"/>
        <v>6</v>
      </c>
    </row>
    <row r="34" spans="1:4" x14ac:dyDescent="0.2">
      <c r="A34" s="197">
        <v>25</v>
      </c>
      <c r="B34" s="197" t="s">
        <v>26</v>
      </c>
      <c r="C34" s="46">
        <v>5.70296362620899E-2</v>
      </c>
      <c r="D34" s="157">
        <f t="shared" si="0"/>
        <v>5</v>
      </c>
    </row>
    <row r="35" spans="1:4" x14ac:dyDescent="0.2">
      <c r="A35" s="197">
        <v>7</v>
      </c>
      <c r="B35" s="197" t="s">
        <v>7</v>
      </c>
      <c r="C35" s="46">
        <v>5.88125499955559E-2</v>
      </c>
      <c r="D35" s="157">
        <f t="shared" si="0"/>
        <v>4</v>
      </c>
    </row>
    <row r="36" spans="1:4" x14ac:dyDescent="0.2">
      <c r="A36" s="197">
        <v>13</v>
      </c>
      <c r="B36" s="197" t="s">
        <v>16</v>
      </c>
      <c r="C36" s="46">
        <v>6.0246316799658799E-2</v>
      </c>
      <c r="D36" s="157">
        <f t="shared" si="0"/>
        <v>3</v>
      </c>
    </row>
    <row r="37" spans="1:4" x14ac:dyDescent="0.2">
      <c r="A37" s="197">
        <v>31</v>
      </c>
      <c r="B37" s="197" t="s">
        <v>32</v>
      </c>
      <c r="C37" s="46">
        <v>6.2120042667961797E-2</v>
      </c>
      <c r="D37" s="157">
        <f t="shared" si="0"/>
        <v>2</v>
      </c>
    </row>
    <row r="38" spans="1:4" x14ac:dyDescent="0.2">
      <c r="A38" s="197">
        <v>12</v>
      </c>
      <c r="B38" s="197" t="s">
        <v>15</v>
      </c>
      <c r="C38" s="46">
        <v>7.3371604055067999E-2</v>
      </c>
      <c r="D38" s="157">
        <f t="shared" si="0"/>
        <v>1</v>
      </c>
    </row>
    <row r="40" spans="1:4" x14ac:dyDescent="0.2">
      <c r="B40" s="197" t="s">
        <v>1</v>
      </c>
      <c r="C40" s="337">
        <v>1</v>
      </c>
      <c r="D40" s="272">
        <f>[3]Inf.Nac.Obj.Gast!E10</f>
        <v>4.4800000000000006E-2</v>
      </c>
    </row>
    <row r="41" spans="1:4" x14ac:dyDescent="0.2">
      <c r="C41" s="337">
        <v>0</v>
      </c>
      <c r="D41" s="272">
        <f>D40</f>
        <v>4.4800000000000006E-2</v>
      </c>
    </row>
  </sheetData>
  <autoFilter ref="A6:D38" xr:uid="{00000000-0009-0000-0000-000009000000}">
    <sortState ref="A7:D38">
      <sortCondition ref="C6:C38"/>
    </sortState>
  </autoFilter>
  <mergeCells count="1">
    <mergeCell ref="H1:I1"/>
  </mergeCells>
  <hyperlinks>
    <hyperlink ref="H1:I1" location="Index!A1" display="Regresar al Índice" xr:uid="{6720F806-2011-4EE5-BA0F-E6DD01AEC284}"/>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5237B-F94E-4AEC-AFAA-46E3CFC2E01D}">
  <sheetPr codeName="Hoja157"/>
  <dimension ref="A1:I41"/>
  <sheetViews>
    <sheetView topLeftCell="A11" workbookViewId="0">
      <selection activeCell="F17" sqref="F17"/>
    </sheetView>
  </sheetViews>
  <sheetFormatPr baseColWidth="10" defaultRowHeight="12.75" x14ac:dyDescent="0.2"/>
  <cols>
    <col min="1" max="16384" width="11.42578125" style="197"/>
  </cols>
  <sheetData>
    <row r="1" spans="1:9" x14ac:dyDescent="0.2">
      <c r="A1" s="28" t="s">
        <v>4552</v>
      </c>
      <c r="H1" s="284" t="s">
        <v>1306</v>
      </c>
      <c r="I1" s="284"/>
    </row>
    <row r="2" spans="1:9" x14ac:dyDescent="0.2">
      <c r="A2" s="197" t="s">
        <v>1255</v>
      </c>
    </row>
    <row r="6" spans="1:9" x14ac:dyDescent="0.2">
      <c r="A6" s="197" t="s">
        <v>127</v>
      </c>
      <c r="B6" s="197" t="s">
        <v>514</v>
      </c>
      <c r="C6" s="197" t="s">
        <v>522</v>
      </c>
      <c r="D6" s="197" t="s">
        <v>128</v>
      </c>
    </row>
    <row r="7" spans="1:9" x14ac:dyDescent="0.2">
      <c r="A7" s="197">
        <v>27</v>
      </c>
      <c r="B7" s="197" t="s">
        <v>28</v>
      </c>
      <c r="C7" s="46">
        <v>5.1512454150616199E-2</v>
      </c>
      <c r="D7" s="157">
        <f t="shared" ref="D7:D38" si="0">_xlfn.RANK.EQ(C7,$C$7:$C$38,0)</f>
        <v>32</v>
      </c>
    </row>
    <row r="8" spans="1:9" x14ac:dyDescent="0.2">
      <c r="A8" s="197">
        <v>29</v>
      </c>
      <c r="B8" s="197" t="s">
        <v>30</v>
      </c>
      <c r="C8" s="46">
        <v>5.2714656092725402E-2</v>
      </c>
      <c r="D8" s="157">
        <f t="shared" si="0"/>
        <v>31</v>
      </c>
    </row>
    <row r="9" spans="1:9" x14ac:dyDescent="0.2">
      <c r="A9" s="197">
        <v>13</v>
      </c>
      <c r="B9" s="197" t="s">
        <v>16</v>
      </c>
      <c r="C9" s="46">
        <v>6.9789407666558403E-2</v>
      </c>
      <c r="D9" s="157">
        <f t="shared" si="0"/>
        <v>30</v>
      </c>
    </row>
    <row r="10" spans="1:9" x14ac:dyDescent="0.2">
      <c r="A10" s="197">
        <v>17</v>
      </c>
      <c r="B10" s="197" t="s">
        <v>18</v>
      </c>
      <c r="C10" s="46">
        <v>7.5890933710838895E-2</v>
      </c>
      <c r="D10" s="157">
        <f t="shared" si="0"/>
        <v>29</v>
      </c>
    </row>
    <row r="11" spans="1:9" x14ac:dyDescent="0.2">
      <c r="A11" s="197">
        <v>15</v>
      </c>
      <c r="B11" s="197" t="s">
        <v>13</v>
      </c>
      <c r="C11" s="46">
        <v>7.6910927369360393E-2</v>
      </c>
      <c r="D11" s="157">
        <f t="shared" si="0"/>
        <v>28</v>
      </c>
    </row>
    <row r="12" spans="1:9" x14ac:dyDescent="0.2">
      <c r="A12" s="197">
        <v>20</v>
      </c>
      <c r="B12" s="197" t="s">
        <v>21</v>
      </c>
      <c r="C12" s="46">
        <v>7.9417563617672604E-2</v>
      </c>
      <c r="D12" s="157">
        <f t="shared" si="0"/>
        <v>27</v>
      </c>
    </row>
    <row r="13" spans="1:9" x14ac:dyDescent="0.2">
      <c r="A13" s="197">
        <v>3</v>
      </c>
      <c r="B13" s="336" t="s">
        <v>5</v>
      </c>
      <c r="C13" s="46">
        <v>8.0570915936231793E-2</v>
      </c>
      <c r="D13" s="157">
        <f t="shared" si="0"/>
        <v>26</v>
      </c>
    </row>
    <row r="14" spans="1:9" x14ac:dyDescent="0.2">
      <c r="A14" s="197">
        <v>25</v>
      </c>
      <c r="B14" s="197" t="s">
        <v>26</v>
      </c>
      <c r="C14" s="46">
        <v>8.2010832662213498E-2</v>
      </c>
      <c r="D14" s="157">
        <f t="shared" si="0"/>
        <v>25</v>
      </c>
    </row>
    <row r="15" spans="1:9" x14ac:dyDescent="0.2">
      <c r="A15" s="197">
        <v>32</v>
      </c>
      <c r="B15" s="197" t="s">
        <v>33</v>
      </c>
      <c r="C15" s="46">
        <v>8.3237463625905006E-2</v>
      </c>
      <c r="D15" s="157">
        <f t="shared" si="0"/>
        <v>24</v>
      </c>
    </row>
    <row r="16" spans="1:9" x14ac:dyDescent="0.2">
      <c r="A16" s="197">
        <v>26</v>
      </c>
      <c r="B16" s="197" t="s">
        <v>27</v>
      </c>
      <c r="C16" s="46">
        <v>8.5064900581867303E-2</v>
      </c>
      <c r="D16" s="157">
        <f t="shared" si="0"/>
        <v>23</v>
      </c>
    </row>
    <row r="17" spans="1:4" x14ac:dyDescent="0.2">
      <c r="A17" s="197">
        <v>11</v>
      </c>
      <c r="B17" s="197" t="s">
        <v>14</v>
      </c>
      <c r="C17" s="46">
        <v>8.6244455937436196E-2</v>
      </c>
      <c r="D17" s="157">
        <f t="shared" si="0"/>
        <v>22</v>
      </c>
    </row>
    <row r="18" spans="1:4" x14ac:dyDescent="0.2">
      <c r="A18" s="197">
        <v>10</v>
      </c>
      <c r="B18" s="197" t="s">
        <v>12</v>
      </c>
      <c r="C18" s="46">
        <v>8.8781353334946397E-2</v>
      </c>
      <c r="D18" s="157">
        <f t="shared" si="0"/>
        <v>21</v>
      </c>
    </row>
    <row r="19" spans="1:4" x14ac:dyDescent="0.2">
      <c r="A19" s="197">
        <v>5</v>
      </c>
      <c r="B19" s="197" t="s">
        <v>10</v>
      </c>
      <c r="C19" s="46">
        <v>8.8787034320915198E-2</v>
      </c>
      <c r="D19" s="157">
        <f t="shared" si="0"/>
        <v>20</v>
      </c>
    </row>
    <row r="20" spans="1:4" x14ac:dyDescent="0.2">
      <c r="A20" s="197">
        <v>23</v>
      </c>
      <c r="B20" s="197" t="s">
        <v>24</v>
      </c>
      <c r="C20" s="46">
        <v>8.9693154996066199E-2</v>
      </c>
      <c r="D20" s="157">
        <f t="shared" si="0"/>
        <v>19</v>
      </c>
    </row>
    <row r="21" spans="1:4" x14ac:dyDescent="0.2">
      <c r="A21" s="197">
        <v>9</v>
      </c>
      <c r="B21" s="197" t="s">
        <v>9</v>
      </c>
      <c r="C21" s="46">
        <v>9.0729119077961301E-2</v>
      </c>
      <c r="D21" s="157">
        <f t="shared" si="0"/>
        <v>18</v>
      </c>
    </row>
    <row r="22" spans="1:4" x14ac:dyDescent="0.2">
      <c r="A22" s="197">
        <v>14</v>
      </c>
      <c r="B22" s="197" t="s">
        <v>0</v>
      </c>
      <c r="C22" s="46">
        <v>9.1495569976140195E-2</v>
      </c>
      <c r="D22" s="157">
        <f t="shared" si="0"/>
        <v>17</v>
      </c>
    </row>
    <row r="23" spans="1:4" x14ac:dyDescent="0.2">
      <c r="A23" s="197">
        <v>7</v>
      </c>
      <c r="B23" s="197" t="s">
        <v>7</v>
      </c>
      <c r="C23" s="46">
        <v>9.1774450265016405E-2</v>
      </c>
      <c r="D23" s="157">
        <f t="shared" si="0"/>
        <v>16</v>
      </c>
    </row>
    <row r="24" spans="1:4" x14ac:dyDescent="0.2">
      <c r="A24" s="197">
        <v>24</v>
      </c>
      <c r="B24" s="197" t="s">
        <v>25</v>
      </c>
      <c r="C24" s="46">
        <v>9.3937552792637796E-2</v>
      </c>
      <c r="D24" s="157">
        <f t="shared" si="0"/>
        <v>15</v>
      </c>
    </row>
    <row r="25" spans="1:4" x14ac:dyDescent="0.2">
      <c r="A25" s="197">
        <v>4</v>
      </c>
      <c r="B25" s="197" t="s">
        <v>6</v>
      </c>
      <c r="C25" s="46">
        <v>9.4791871388703305E-2</v>
      </c>
      <c r="D25" s="157">
        <f t="shared" si="0"/>
        <v>14</v>
      </c>
    </row>
    <row r="26" spans="1:4" x14ac:dyDescent="0.2">
      <c r="A26" s="197">
        <v>18</v>
      </c>
      <c r="B26" s="197" t="s">
        <v>19</v>
      </c>
      <c r="C26" s="46">
        <v>9.9264849799184193E-2</v>
      </c>
      <c r="D26" s="157">
        <f t="shared" si="0"/>
        <v>13</v>
      </c>
    </row>
    <row r="27" spans="1:4" x14ac:dyDescent="0.2">
      <c r="A27" s="197">
        <v>22</v>
      </c>
      <c r="B27" s="197" t="s">
        <v>23</v>
      </c>
      <c r="C27" s="46">
        <v>0.100156062803455</v>
      </c>
      <c r="D27" s="157">
        <f t="shared" si="0"/>
        <v>12</v>
      </c>
    </row>
    <row r="28" spans="1:4" x14ac:dyDescent="0.2">
      <c r="A28" s="197">
        <v>28</v>
      </c>
      <c r="B28" s="197" t="s">
        <v>29</v>
      </c>
      <c r="C28" s="46">
        <v>0.10344455242414401</v>
      </c>
      <c r="D28" s="157">
        <f t="shared" si="0"/>
        <v>11</v>
      </c>
    </row>
    <row r="29" spans="1:4" x14ac:dyDescent="0.2">
      <c r="A29" s="197">
        <v>2</v>
      </c>
      <c r="B29" s="197" t="s">
        <v>4</v>
      </c>
      <c r="C29" s="46">
        <v>0.10361359410354599</v>
      </c>
      <c r="D29" s="157">
        <f t="shared" si="0"/>
        <v>10</v>
      </c>
    </row>
    <row r="30" spans="1:4" x14ac:dyDescent="0.2">
      <c r="A30" s="197">
        <v>6</v>
      </c>
      <c r="B30" s="197" t="s">
        <v>11</v>
      </c>
      <c r="C30" s="46">
        <v>0.10717838438807401</v>
      </c>
      <c r="D30" s="157">
        <f t="shared" si="0"/>
        <v>9</v>
      </c>
    </row>
    <row r="31" spans="1:4" x14ac:dyDescent="0.2">
      <c r="A31" s="197">
        <v>30</v>
      </c>
      <c r="B31" s="197" t="s">
        <v>31</v>
      </c>
      <c r="C31" s="46">
        <v>0.107256387111966</v>
      </c>
      <c r="D31" s="157">
        <f t="shared" si="0"/>
        <v>8</v>
      </c>
    </row>
    <row r="32" spans="1:4" x14ac:dyDescent="0.2">
      <c r="A32" s="197">
        <v>21</v>
      </c>
      <c r="B32" s="197" t="s">
        <v>22</v>
      </c>
      <c r="C32" s="46">
        <v>0.10776621550082501</v>
      </c>
      <c r="D32" s="157">
        <f t="shared" si="0"/>
        <v>7</v>
      </c>
    </row>
    <row r="33" spans="1:4" x14ac:dyDescent="0.2">
      <c r="A33" s="197">
        <v>19</v>
      </c>
      <c r="B33" s="197" t="s">
        <v>20</v>
      </c>
      <c r="C33" s="46">
        <v>0.110680441199316</v>
      </c>
      <c r="D33" s="157">
        <f t="shared" si="0"/>
        <v>6</v>
      </c>
    </row>
    <row r="34" spans="1:4" x14ac:dyDescent="0.2">
      <c r="A34" s="197">
        <v>8</v>
      </c>
      <c r="B34" s="197" t="s">
        <v>8</v>
      </c>
      <c r="C34" s="46">
        <v>0.11129593896245001</v>
      </c>
      <c r="D34" s="157">
        <f t="shared" si="0"/>
        <v>5</v>
      </c>
    </row>
    <row r="35" spans="1:4" x14ac:dyDescent="0.2">
      <c r="A35" s="197">
        <v>31</v>
      </c>
      <c r="B35" s="197" t="s">
        <v>32</v>
      </c>
      <c r="C35" s="46">
        <v>0.119696038609691</v>
      </c>
      <c r="D35" s="157">
        <f t="shared" si="0"/>
        <v>4</v>
      </c>
    </row>
    <row r="36" spans="1:4" x14ac:dyDescent="0.2">
      <c r="A36" s="197">
        <v>1</v>
      </c>
      <c r="B36" s="197" t="s">
        <v>3</v>
      </c>
      <c r="C36" s="46">
        <v>0.12865218495934999</v>
      </c>
      <c r="D36" s="157">
        <f t="shared" si="0"/>
        <v>3</v>
      </c>
    </row>
    <row r="37" spans="1:4" x14ac:dyDescent="0.2">
      <c r="A37" s="197">
        <v>16</v>
      </c>
      <c r="B37" s="197" t="s">
        <v>17</v>
      </c>
      <c r="C37" s="46">
        <v>0.12876657441140901</v>
      </c>
      <c r="D37" s="157">
        <f t="shared" si="0"/>
        <v>2</v>
      </c>
    </row>
    <row r="38" spans="1:4" x14ac:dyDescent="0.2">
      <c r="A38" s="197">
        <v>12</v>
      </c>
      <c r="B38" s="197" t="s">
        <v>15</v>
      </c>
      <c r="C38" s="46">
        <v>0.14255246612595099</v>
      </c>
      <c r="D38" s="157">
        <f t="shared" si="0"/>
        <v>1</v>
      </c>
    </row>
    <row r="40" spans="1:4" x14ac:dyDescent="0.2">
      <c r="B40" s="197" t="s">
        <v>1</v>
      </c>
      <c r="C40" s="337">
        <v>1</v>
      </c>
      <c r="D40" s="272">
        <f>[3]Inf.Nac.Obj.Gast!E11</f>
        <v>9.5500000000000002E-2</v>
      </c>
    </row>
    <row r="41" spans="1:4" x14ac:dyDescent="0.2">
      <c r="C41" s="337">
        <v>0</v>
      </c>
      <c r="D41" s="272">
        <f>D40</f>
        <v>9.5500000000000002E-2</v>
      </c>
    </row>
  </sheetData>
  <autoFilter ref="A6:D38" xr:uid="{00000000-0009-0000-0000-00000A000000}">
    <sortState ref="A7:D38">
      <sortCondition ref="C6:C38"/>
    </sortState>
  </autoFilter>
  <mergeCells count="1">
    <mergeCell ref="H1:I1"/>
  </mergeCells>
  <hyperlinks>
    <hyperlink ref="H1:I1" location="Index!A1" display="Regresar al Índice" xr:uid="{31A22445-ED99-40E2-B161-D3EA86F92988}"/>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EFCB-2519-40A7-A36D-4FB02464C9A6}">
  <sheetPr codeName="Hoja20"/>
  <dimension ref="A1:I10"/>
  <sheetViews>
    <sheetView workbookViewId="0">
      <selection activeCell="F17" sqref="F17"/>
    </sheetView>
  </sheetViews>
  <sheetFormatPr baseColWidth="10" defaultRowHeight="12.75" x14ac:dyDescent="0.2"/>
  <cols>
    <col min="1" max="1" width="90.7109375" style="283" customWidth="1"/>
    <col min="2" max="2" width="4.7109375" style="283" customWidth="1"/>
    <col min="3" max="5" width="11.7109375" style="283" customWidth="1"/>
    <col min="6" max="16384" width="11.42578125" style="283"/>
  </cols>
  <sheetData>
    <row r="1" spans="1:9" x14ac:dyDescent="0.2">
      <c r="A1" s="28" t="s">
        <v>4553</v>
      </c>
      <c r="H1" s="284" t="s">
        <v>1306</v>
      </c>
      <c r="I1" s="284"/>
    </row>
    <row r="2" spans="1:9" x14ac:dyDescent="0.2">
      <c r="A2" s="283" t="s">
        <v>142</v>
      </c>
    </row>
    <row r="6" spans="1:9" x14ac:dyDescent="0.2">
      <c r="A6" s="334" t="s">
        <v>53</v>
      </c>
      <c r="B6" s="334" t="s">
        <v>53</v>
      </c>
      <c r="C6" s="334" t="s">
        <v>523</v>
      </c>
      <c r="D6" s="334" t="s">
        <v>524</v>
      </c>
      <c r="E6" s="334" t="s">
        <v>525</v>
      </c>
    </row>
    <row r="7" spans="1:9" x14ac:dyDescent="0.2">
      <c r="A7" s="334" t="s">
        <v>583</v>
      </c>
      <c r="B7" s="334" t="s">
        <v>1116</v>
      </c>
      <c r="C7" s="334">
        <v>22.56</v>
      </c>
      <c r="D7" s="334">
        <v>25.09</v>
      </c>
      <c r="E7" s="334">
        <v>24.05</v>
      </c>
    </row>
    <row r="8" spans="1:9" x14ac:dyDescent="0.2">
      <c r="A8" s="334" t="s">
        <v>584</v>
      </c>
      <c r="B8" s="334" t="s">
        <v>1116</v>
      </c>
      <c r="C8" s="334">
        <v>22.64</v>
      </c>
      <c r="D8" s="334">
        <v>24.99</v>
      </c>
      <c r="E8" s="334">
        <v>24.08</v>
      </c>
    </row>
    <row r="9" spans="1:9" x14ac:dyDescent="0.2">
      <c r="A9" s="283" t="s">
        <v>129</v>
      </c>
      <c r="B9" s="283" t="s">
        <v>129</v>
      </c>
      <c r="C9" s="335">
        <v>3.54609929078031E-3</v>
      </c>
      <c r="D9" s="335">
        <v>-3.9856516540455198E-3</v>
      </c>
      <c r="E9" s="335">
        <v>1.2474012474010801E-3</v>
      </c>
    </row>
    <row r="10" spans="1:9" x14ac:dyDescent="0.2">
      <c r="A10" s="283" t="s">
        <v>615</v>
      </c>
      <c r="B10" s="283" t="s">
        <v>615</v>
      </c>
      <c r="C10" s="283">
        <v>8.0000000000001806E-2</v>
      </c>
      <c r="D10" s="283">
        <v>-0.100000000000001</v>
      </c>
      <c r="E10" s="283">
        <v>2.9999999999997602E-2</v>
      </c>
    </row>
  </sheetData>
  <mergeCells count="1">
    <mergeCell ref="H1:I1"/>
  </mergeCells>
  <hyperlinks>
    <hyperlink ref="H1:I1" location="Index!A1" display="Regresar al Índice" xr:uid="{15F81B81-5ACC-4E0C-AFED-205F82B31C0D}"/>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62A7A-E453-417A-83D7-A40C90C29E5D}">
  <sheetPr codeName="Hoja21"/>
  <dimension ref="A1:I85"/>
  <sheetViews>
    <sheetView workbookViewId="0">
      <selection activeCell="F17" sqref="F17"/>
    </sheetView>
  </sheetViews>
  <sheetFormatPr baseColWidth="10" defaultRowHeight="12.75" x14ac:dyDescent="0.2"/>
  <cols>
    <col min="1" max="1" width="90.7109375" style="283" customWidth="1"/>
    <col min="2" max="2" width="3.7109375" style="283" customWidth="1"/>
    <col min="3" max="8" width="11.7109375" style="283" customWidth="1"/>
    <col min="9" max="17" width="9.140625" style="283" customWidth="1"/>
    <col min="18" max="16384" width="11.42578125" style="283"/>
  </cols>
  <sheetData>
    <row r="1" spans="1:9" x14ac:dyDescent="0.2">
      <c r="A1" s="28" t="s">
        <v>4744</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402</v>
      </c>
      <c r="B6" s="283" t="s">
        <v>526</v>
      </c>
      <c r="C6" s="283" t="s">
        <v>527</v>
      </c>
      <c r="D6" s="283" t="s">
        <v>528</v>
      </c>
      <c r="E6" s="283" t="s">
        <v>0</v>
      </c>
      <c r="F6" s="283" t="s">
        <v>1</v>
      </c>
      <c r="G6" s="283" t="s">
        <v>686</v>
      </c>
      <c r="H6" s="283" t="s">
        <v>687</v>
      </c>
    </row>
    <row r="7" spans="1:9" x14ac:dyDescent="0.2">
      <c r="A7" s="283" t="s">
        <v>75</v>
      </c>
      <c r="B7" s="283" t="s">
        <v>130</v>
      </c>
      <c r="C7" s="283">
        <v>93.603882444858499</v>
      </c>
      <c r="D7" s="283">
        <v>0.72655770650815399</v>
      </c>
      <c r="E7" s="334">
        <v>16.456392632160899</v>
      </c>
      <c r="F7" s="334">
        <v>16.004980490928599</v>
      </c>
      <c r="G7" s="334">
        <v>22.649808108499101</v>
      </c>
      <c r="H7" s="334">
        <v>22.028505578516</v>
      </c>
    </row>
    <row r="8" spans="1:9" x14ac:dyDescent="0.2">
      <c r="B8" s="283" t="s">
        <v>131</v>
      </c>
      <c r="C8" s="283">
        <v>94.1447803353567</v>
      </c>
      <c r="D8" s="283">
        <v>0.73075618119222496</v>
      </c>
      <c r="E8" s="334">
        <v>16.4444385250086</v>
      </c>
      <c r="F8" s="334">
        <v>15.8508929874362</v>
      </c>
      <c r="G8" s="334">
        <v>22.503317725180999</v>
      </c>
      <c r="H8" s="334">
        <v>21.6910830115396</v>
      </c>
    </row>
    <row r="9" spans="1:9" x14ac:dyDescent="0.2">
      <c r="B9" s="283" t="s">
        <v>132</v>
      </c>
      <c r="C9" s="283">
        <v>94.722489332291602</v>
      </c>
      <c r="D9" s="283">
        <v>0.73524038540340597</v>
      </c>
      <c r="E9" s="334">
        <v>16.3548961058288</v>
      </c>
      <c r="F9" s="334">
        <v>15.7837102260116</v>
      </c>
      <c r="G9" s="334">
        <v>22.244284223934901</v>
      </c>
      <c r="H9" s="334">
        <v>21.467414656978502</v>
      </c>
    </row>
    <row r="10" spans="1:9" x14ac:dyDescent="0.2">
      <c r="B10" s="283" t="s">
        <v>133</v>
      </c>
      <c r="C10" s="283">
        <v>94.838932628162794</v>
      </c>
      <c r="D10" s="283">
        <v>0.73614422370344901</v>
      </c>
      <c r="E10" s="334">
        <v>16.356097215837099</v>
      </c>
      <c r="F10" s="334">
        <v>15.777774592384599</v>
      </c>
      <c r="G10" s="334">
        <v>22.218604302227199</v>
      </c>
      <c r="H10" s="334">
        <v>21.4329938133707</v>
      </c>
    </row>
    <row r="11" spans="1:9" x14ac:dyDescent="0.2">
      <c r="B11" s="283" t="s">
        <v>134</v>
      </c>
      <c r="C11" s="283">
        <v>94.725494320572096</v>
      </c>
      <c r="D11" s="283">
        <v>0.73526371026276205</v>
      </c>
      <c r="E11" s="334">
        <v>16.239453203925699</v>
      </c>
      <c r="F11" s="334">
        <v>15.6770200598946</v>
      </c>
      <c r="G11" s="334">
        <v>22.086569726285202</v>
      </c>
      <c r="H11" s="334">
        <v>21.321629017012299</v>
      </c>
    </row>
    <row r="12" spans="1:9" x14ac:dyDescent="0.2">
      <c r="B12" s="283" t="s">
        <v>135</v>
      </c>
      <c r="C12" s="283">
        <v>94.963639641805401</v>
      </c>
      <c r="D12" s="283">
        <v>0.73711220536672095</v>
      </c>
      <c r="E12" s="334">
        <v>16.1180677380863</v>
      </c>
      <c r="F12" s="334">
        <v>15.573428010733799</v>
      </c>
      <c r="G12" s="334">
        <v>21.866505018821901</v>
      </c>
      <c r="H12" s="334">
        <v>21.127621951376899</v>
      </c>
    </row>
    <row r="13" spans="1:9" x14ac:dyDescent="0.2">
      <c r="B13" s="283" t="s">
        <v>136</v>
      </c>
      <c r="C13" s="283">
        <v>95.322735741330604</v>
      </c>
      <c r="D13" s="283">
        <v>0.73989952605975695</v>
      </c>
      <c r="E13" s="334">
        <v>16.0274208341791</v>
      </c>
      <c r="F13" s="334">
        <v>15.4830190630821</v>
      </c>
      <c r="G13" s="334">
        <v>21.6616179220051</v>
      </c>
      <c r="H13" s="334">
        <v>20.925839952263502</v>
      </c>
    </row>
    <row r="14" spans="1:9" x14ac:dyDescent="0.2">
      <c r="B14" s="283" t="s">
        <v>137</v>
      </c>
      <c r="C14" s="283">
        <v>95.793767654306095</v>
      </c>
      <c r="D14" s="283">
        <v>0.74355569776380204</v>
      </c>
      <c r="E14" s="334">
        <v>16.091090318572199</v>
      </c>
      <c r="F14" s="334">
        <v>15.559245428145999</v>
      </c>
      <c r="G14" s="334">
        <v>21.6407329900977</v>
      </c>
      <c r="H14" s="334">
        <v>20.925460560573299</v>
      </c>
    </row>
    <row r="15" spans="1:9" x14ac:dyDescent="0.2">
      <c r="B15" s="283" t="s">
        <v>138</v>
      </c>
      <c r="C15" s="283">
        <v>96.093515235290596</v>
      </c>
      <c r="D15" s="283">
        <v>0.74588235248455803</v>
      </c>
      <c r="E15" s="334">
        <v>16.314386868657198</v>
      </c>
      <c r="F15" s="334">
        <v>15.7850845379142</v>
      </c>
      <c r="G15" s="334">
        <v>21.8726007048075</v>
      </c>
      <c r="H15" s="334">
        <v>21.162968242020401</v>
      </c>
    </row>
    <row r="16" spans="1:9" x14ac:dyDescent="0.2">
      <c r="B16" s="283" t="s">
        <v>139</v>
      </c>
      <c r="C16" s="283">
        <v>96.698269126750404</v>
      </c>
      <c r="D16" s="283">
        <v>0.75057648042994296</v>
      </c>
      <c r="E16" s="334">
        <v>16.442916139327501</v>
      </c>
      <c r="F16" s="334">
        <v>15.9176840132329</v>
      </c>
      <c r="G16" s="334">
        <v>21.907049538654199</v>
      </c>
      <c r="H16" s="334">
        <v>21.207277910060501</v>
      </c>
    </row>
    <row r="17" spans="1:8" x14ac:dyDescent="0.2">
      <c r="B17" s="283" t="s">
        <v>140</v>
      </c>
      <c r="C17" s="283">
        <v>97.695173988821495</v>
      </c>
      <c r="D17" s="283">
        <v>0.75831450252127997</v>
      </c>
      <c r="E17" s="334">
        <v>16.522304881777099</v>
      </c>
      <c r="F17" s="334">
        <v>16.017897338022902</v>
      </c>
      <c r="G17" s="334">
        <v>21.788195830150901</v>
      </c>
      <c r="H17" s="334">
        <v>21.1230265078221</v>
      </c>
    </row>
    <row r="18" spans="1:8" x14ac:dyDescent="0.2">
      <c r="B18" s="283" t="s">
        <v>141</v>
      </c>
      <c r="C18" s="283">
        <v>98.272882985756297</v>
      </c>
      <c r="D18" s="283">
        <v>0.76279870673245997</v>
      </c>
      <c r="E18" s="334">
        <v>16.6704789181466</v>
      </c>
      <c r="F18" s="334">
        <v>16.1586334483668</v>
      </c>
      <c r="G18" s="334">
        <v>21.8543618008434</v>
      </c>
      <c r="H18" s="334">
        <v>21.183351919386801</v>
      </c>
    </row>
    <row r="19" spans="1:8" x14ac:dyDescent="0.2">
      <c r="A19" s="283" t="s">
        <v>76</v>
      </c>
      <c r="B19" s="283" t="s">
        <v>130</v>
      </c>
      <c r="C19" s="283">
        <v>98.794999699501204</v>
      </c>
      <c r="D19" s="283">
        <v>0.76685140104555705</v>
      </c>
      <c r="E19" s="334">
        <v>17.285123927708</v>
      </c>
      <c r="F19" s="334">
        <v>16.705832683727301</v>
      </c>
      <c r="G19" s="334">
        <v>22.540382535835199</v>
      </c>
      <c r="H19" s="334">
        <v>21.784967284339402</v>
      </c>
    </row>
    <row r="20" spans="1:8" x14ac:dyDescent="0.2">
      <c r="B20" s="283" t="s">
        <v>131</v>
      </c>
      <c r="C20" s="283">
        <v>99.171374481639504</v>
      </c>
      <c r="D20" s="283">
        <v>0.76977283967988896</v>
      </c>
      <c r="E20" s="334">
        <v>18.083951641280098</v>
      </c>
      <c r="F20" s="334">
        <v>17.3510480320334</v>
      </c>
      <c r="G20" s="334">
        <v>23.492582108769099</v>
      </c>
      <c r="H20" s="334">
        <v>22.5404783562497</v>
      </c>
    </row>
    <row r="21" spans="1:8" x14ac:dyDescent="0.2">
      <c r="B21" s="283" t="s">
        <v>132</v>
      </c>
      <c r="C21" s="283">
        <v>99.492156980587794</v>
      </c>
      <c r="D21" s="283">
        <v>0.77226276841613695</v>
      </c>
      <c r="E21" s="334">
        <v>18.328773522058398</v>
      </c>
      <c r="F21" s="334">
        <v>17.579471355799399</v>
      </c>
      <c r="G21" s="334">
        <v>23.733856236070501</v>
      </c>
      <c r="H21" s="334">
        <v>22.763587828860199</v>
      </c>
    </row>
    <row r="22" spans="1:8" x14ac:dyDescent="0.2">
      <c r="B22" s="283" t="s">
        <v>133</v>
      </c>
      <c r="C22" s="283">
        <v>99.154847046096506</v>
      </c>
      <c r="D22" s="283">
        <v>0.76964455295343204</v>
      </c>
      <c r="E22" s="334">
        <v>18.4167612007118</v>
      </c>
      <c r="F22" s="334">
        <v>17.681710016479698</v>
      </c>
      <c r="G22" s="334">
        <v>23.9289177452623</v>
      </c>
      <c r="H22" s="334">
        <v>22.973864946653599</v>
      </c>
    </row>
    <row r="23" spans="1:8" x14ac:dyDescent="0.2">
      <c r="B23" s="283" t="s">
        <v>134</v>
      </c>
      <c r="C23" s="283">
        <v>98.994080173087298</v>
      </c>
      <c r="D23" s="283">
        <v>0.76839667297788805</v>
      </c>
      <c r="E23" s="334">
        <v>18.651850570488801</v>
      </c>
      <c r="F23" s="334">
        <v>17.889366376945802</v>
      </c>
      <c r="G23" s="334">
        <v>24.273726353088399</v>
      </c>
      <c r="H23" s="334">
        <v>23.281420919765701</v>
      </c>
    </row>
    <row r="24" spans="1:8" x14ac:dyDescent="0.2">
      <c r="B24" s="283" t="s">
        <v>135</v>
      </c>
      <c r="C24" s="283">
        <v>99.376464931786799</v>
      </c>
      <c r="D24" s="283">
        <v>0.77136476133093301</v>
      </c>
      <c r="E24" s="334">
        <v>18.941898614520198</v>
      </c>
      <c r="F24" s="334">
        <v>18.095843377263801</v>
      </c>
      <c r="G24" s="334">
        <v>24.556344240871699</v>
      </c>
      <c r="H24" s="334">
        <v>23.4595152441767</v>
      </c>
    </row>
    <row r="25" spans="1:8" x14ac:dyDescent="0.2">
      <c r="B25" s="283" t="s">
        <v>136</v>
      </c>
      <c r="C25" s="283">
        <v>99.909099104513501</v>
      </c>
      <c r="D25" s="283">
        <v>0.77549909265177497</v>
      </c>
      <c r="E25" s="334">
        <v>19.2196076400867</v>
      </c>
      <c r="F25" s="334">
        <v>18.451393019182198</v>
      </c>
      <c r="G25" s="334">
        <v>24.783533368641798</v>
      </c>
      <c r="H25" s="334">
        <v>23.792926637849099</v>
      </c>
    </row>
    <row r="26" spans="1:8" x14ac:dyDescent="0.2">
      <c r="B26" s="283" t="s">
        <v>137</v>
      </c>
      <c r="C26" s="283">
        <v>100.492</v>
      </c>
      <c r="D26" s="283">
        <v>0.78002359662195697</v>
      </c>
      <c r="E26" s="334">
        <v>19.634224926422402</v>
      </c>
      <c r="F26" s="334">
        <v>18.971086196797899</v>
      </c>
      <c r="G26" s="334">
        <v>25.171321754177999</v>
      </c>
      <c r="H26" s="334">
        <v>24.321169614555</v>
      </c>
    </row>
    <row r="27" spans="1:8" x14ac:dyDescent="0.2">
      <c r="B27" s="283" t="s">
        <v>138</v>
      </c>
      <c r="C27" s="283">
        <v>100.917</v>
      </c>
      <c r="D27" s="283">
        <v>0.783322466467958</v>
      </c>
      <c r="E27" s="334">
        <v>19.894079386652599</v>
      </c>
      <c r="F27" s="334">
        <v>19.228593123981401</v>
      </c>
      <c r="G27" s="334">
        <v>25.397049412301499</v>
      </c>
      <c r="H27" s="334">
        <v>24.547480695509901</v>
      </c>
    </row>
    <row r="28" spans="1:8" x14ac:dyDescent="0.2">
      <c r="B28" s="283" t="s">
        <v>139</v>
      </c>
      <c r="C28" s="283">
        <v>101.44</v>
      </c>
      <c r="D28" s="283">
        <v>0.78738201689021403</v>
      </c>
      <c r="E28" s="334">
        <v>20.141253942115199</v>
      </c>
      <c r="F28" s="334">
        <v>19.430086776846899</v>
      </c>
      <c r="G28" s="334">
        <v>25.5800278772731</v>
      </c>
      <c r="H28" s="334">
        <v>24.676823143086899</v>
      </c>
    </row>
    <row r="29" spans="1:8" x14ac:dyDescent="0.2">
      <c r="B29" s="283" t="s">
        <v>140</v>
      </c>
      <c r="C29" s="283">
        <v>102.303</v>
      </c>
      <c r="D29" s="283">
        <v>0.79408066318926995</v>
      </c>
      <c r="E29" s="334">
        <v>20.1839990142598</v>
      </c>
      <c r="F29" s="334">
        <v>19.404950840373999</v>
      </c>
      <c r="G29" s="334">
        <v>25.4180714251304</v>
      </c>
      <c r="H29" s="334">
        <v>24.437002108120598</v>
      </c>
    </row>
    <row r="30" spans="1:8" x14ac:dyDescent="0.2">
      <c r="B30" s="283" t="s">
        <v>141</v>
      </c>
      <c r="C30" s="283">
        <v>103.02</v>
      </c>
      <c r="D30" s="283">
        <v>0.79964605067064098</v>
      </c>
      <c r="E30" s="334">
        <v>19.951792481530902</v>
      </c>
      <c r="F30" s="334">
        <v>19.104687517973002</v>
      </c>
      <c r="G30" s="334">
        <v>24.950779741609299</v>
      </c>
      <c r="H30" s="334">
        <v>23.891429841928701</v>
      </c>
    </row>
    <row r="31" spans="1:8" x14ac:dyDescent="0.2">
      <c r="A31" s="283" t="s">
        <v>77</v>
      </c>
      <c r="B31" s="283" t="s">
        <v>130</v>
      </c>
      <c r="C31" s="283">
        <v>103.108</v>
      </c>
      <c r="D31" s="283">
        <v>0.80032911077993096</v>
      </c>
      <c r="E31" s="334">
        <v>19.893147122035298</v>
      </c>
      <c r="F31" s="334">
        <v>18.816270308070301</v>
      </c>
      <c r="G31" s="334">
        <v>24.856208344900999</v>
      </c>
      <c r="H31" s="334">
        <v>23.510665868112099</v>
      </c>
    </row>
    <row r="32" spans="1:8" x14ac:dyDescent="0.2">
      <c r="B32" s="283" t="s">
        <v>131</v>
      </c>
      <c r="C32" s="283">
        <v>103.07899999999999</v>
      </c>
      <c r="D32" s="283">
        <v>0.80010401142573295</v>
      </c>
      <c r="E32" s="334">
        <v>20.301391729917601</v>
      </c>
      <c r="F32" s="334">
        <v>19.238369871747899</v>
      </c>
      <c r="G32" s="334">
        <v>25.373440752711399</v>
      </c>
      <c r="H32" s="334">
        <v>24.0448361675708</v>
      </c>
    </row>
    <row r="33" spans="1:8" x14ac:dyDescent="0.2">
      <c r="B33" s="283" t="s">
        <v>132</v>
      </c>
      <c r="C33" s="283">
        <v>103.476</v>
      </c>
      <c r="D33" s="283">
        <v>0.80318554396423203</v>
      </c>
      <c r="E33" s="334">
        <v>20.774428473064201</v>
      </c>
      <c r="F33" s="334">
        <v>19.740755868351499</v>
      </c>
      <c r="G33" s="334">
        <v>25.865042802599799</v>
      </c>
      <c r="H33" s="334">
        <v>24.578076655760398</v>
      </c>
    </row>
    <row r="34" spans="1:8" x14ac:dyDescent="0.2">
      <c r="B34" s="283" t="s">
        <v>133</v>
      </c>
      <c r="C34" s="283">
        <v>103.53100000000001</v>
      </c>
      <c r="D34" s="283">
        <v>0.80361245653253899</v>
      </c>
      <c r="E34" s="334">
        <v>20.658890675713199</v>
      </c>
      <c r="F34" s="334">
        <v>19.521537383341101</v>
      </c>
      <c r="G34" s="334">
        <v>25.7075291799895</v>
      </c>
      <c r="H34" s="334">
        <v>24.2922284549613</v>
      </c>
    </row>
    <row r="35" spans="1:8" x14ac:dyDescent="0.2">
      <c r="B35" s="283" t="s">
        <v>134</v>
      </c>
      <c r="C35" s="283">
        <v>103.233</v>
      </c>
      <c r="D35" s="283">
        <v>0.80129936661698997</v>
      </c>
      <c r="E35" s="334">
        <v>20.6614093159045</v>
      </c>
      <c r="F35" s="334">
        <v>19.4420275152358</v>
      </c>
      <c r="G35" s="334">
        <v>25.7848816268693</v>
      </c>
      <c r="H35" s="334">
        <v>24.263126024070498</v>
      </c>
    </row>
    <row r="36" spans="1:8" x14ac:dyDescent="0.2">
      <c r="B36" s="283" t="s">
        <v>135</v>
      </c>
      <c r="C36" s="283">
        <v>103.29900000000001</v>
      </c>
      <c r="D36" s="283">
        <v>0.80181166169895701</v>
      </c>
      <c r="E36" s="334">
        <v>20.5192302672233</v>
      </c>
      <c r="F36" s="334">
        <v>19.3298048986649</v>
      </c>
      <c r="G36" s="334">
        <v>25.591084848710199</v>
      </c>
      <c r="H36" s="334">
        <v>24.107662462413</v>
      </c>
    </row>
    <row r="37" spans="1:8" x14ac:dyDescent="0.2">
      <c r="B37" s="283" t="s">
        <v>136</v>
      </c>
      <c r="C37" s="283">
        <v>103.687</v>
      </c>
      <c r="D37" s="283">
        <v>0.80482333581718801</v>
      </c>
      <c r="E37" s="334">
        <v>20.529053710272301</v>
      </c>
      <c r="F37" s="334">
        <v>19.3989640169521</v>
      </c>
      <c r="G37" s="334">
        <v>25.507527921550398</v>
      </c>
      <c r="H37" s="334">
        <v>24.103381641208301</v>
      </c>
    </row>
    <row r="38" spans="1:8" x14ac:dyDescent="0.2">
      <c r="B38" s="283" t="s">
        <v>137</v>
      </c>
      <c r="C38" s="283">
        <v>103.67</v>
      </c>
      <c r="D38" s="283">
        <v>0.80469138102334803</v>
      </c>
      <c r="E38" s="334">
        <v>20.3882030396639</v>
      </c>
      <c r="F38" s="334">
        <v>19.284820126811301</v>
      </c>
      <c r="G38" s="334">
        <v>25.336673811189101</v>
      </c>
      <c r="H38" s="334">
        <v>23.965486124986501</v>
      </c>
    </row>
    <row r="39" spans="1:8" x14ac:dyDescent="0.2">
      <c r="B39" s="283" t="s">
        <v>138</v>
      </c>
      <c r="C39" s="283">
        <v>103.94199999999999</v>
      </c>
      <c r="D39" s="283">
        <v>0.80680265772478899</v>
      </c>
      <c r="E39" s="334">
        <v>20.369187842913199</v>
      </c>
      <c r="F39" s="334">
        <v>19.3686493233951</v>
      </c>
      <c r="G39" s="334">
        <v>25.246803103444201</v>
      </c>
      <c r="H39" s="334">
        <v>24.006675161452002</v>
      </c>
    </row>
    <row r="40" spans="1:8" x14ac:dyDescent="0.2">
      <c r="B40" s="283" t="s">
        <v>139</v>
      </c>
      <c r="C40" s="283">
        <v>104.503</v>
      </c>
      <c r="D40" s="283">
        <v>0.81115716592150999</v>
      </c>
      <c r="E40" s="334">
        <v>20.348828349988999</v>
      </c>
      <c r="F40" s="334">
        <v>19.327784184716901</v>
      </c>
      <c r="G40" s="334">
        <v>25.086172205446601</v>
      </c>
      <c r="H40" s="334">
        <v>23.827422103532399</v>
      </c>
    </row>
    <row r="41" spans="1:8" x14ac:dyDescent="0.2">
      <c r="B41" s="283" t="s">
        <v>140</v>
      </c>
      <c r="C41" s="283">
        <v>105.346</v>
      </c>
      <c r="D41" s="283">
        <v>0.81770057128663698</v>
      </c>
      <c r="E41" s="334">
        <v>20.338896361588901</v>
      </c>
      <c r="F41" s="334">
        <v>19.319981613210199</v>
      </c>
      <c r="G41" s="334">
        <v>24.873281340119501</v>
      </c>
      <c r="H41" s="334">
        <v>23.6272081635097</v>
      </c>
    </row>
    <row r="42" spans="1:8" x14ac:dyDescent="0.2">
      <c r="B42" s="283" t="s">
        <v>141</v>
      </c>
      <c r="C42" s="283">
        <v>105.934</v>
      </c>
      <c r="D42" s="283">
        <v>0.82226465474416299</v>
      </c>
      <c r="E42" s="334">
        <v>20.4740419699867</v>
      </c>
      <c r="F42" s="334">
        <v>19.4418210937631</v>
      </c>
      <c r="G42" s="334">
        <v>24.8995768599064</v>
      </c>
      <c r="H42" s="334">
        <v>23.644237875957501</v>
      </c>
    </row>
    <row r="43" spans="1:8" x14ac:dyDescent="0.2">
      <c r="A43" s="283" t="s">
        <v>78</v>
      </c>
      <c r="B43" s="283" t="s">
        <v>130</v>
      </c>
      <c r="C43" s="283">
        <v>106.447</v>
      </c>
      <c r="D43" s="283">
        <v>0.826246584699454</v>
      </c>
      <c r="E43" s="334">
        <v>20.578899950059501</v>
      </c>
      <c r="F43" s="334">
        <v>19.5185418298373</v>
      </c>
      <c r="G43" s="334">
        <v>24.906487156670199</v>
      </c>
      <c r="H43" s="334">
        <v>23.623143733704101</v>
      </c>
    </row>
    <row r="44" spans="1:8" x14ac:dyDescent="0.2">
      <c r="B44" s="283" t="s">
        <v>131</v>
      </c>
      <c r="C44" s="283">
        <v>106.889</v>
      </c>
      <c r="D44" s="283">
        <v>0.82967740933929501</v>
      </c>
      <c r="E44" s="334">
        <v>20.427785187324002</v>
      </c>
      <c r="F44" s="334">
        <v>19.404890954363701</v>
      </c>
      <c r="G44" s="334">
        <v>24.621358804491798</v>
      </c>
      <c r="H44" s="334">
        <v>23.388476938062698</v>
      </c>
    </row>
    <row r="45" spans="1:8" x14ac:dyDescent="0.2">
      <c r="B45" s="283" t="s">
        <v>132</v>
      </c>
      <c r="C45" s="283">
        <v>106.83799999999999</v>
      </c>
      <c r="D45" s="283">
        <v>0.82928154495777495</v>
      </c>
      <c r="E45" s="334">
        <v>19.011364567898699</v>
      </c>
      <c r="F45" s="334">
        <v>17.885451920244002</v>
      </c>
      <c r="G45" s="334">
        <v>22.925102678929999</v>
      </c>
      <c r="H45" s="334">
        <v>21.567406183089101</v>
      </c>
    </row>
    <row r="46" spans="1:8" x14ac:dyDescent="0.2">
      <c r="B46" s="283" t="s">
        <v>133</v>
      </c>
      <c r="C46" s="283">
        <v>105.755</v>
      </c>
      <c r="D46" s="283">
        <v>0.82087524838549397</v>
      </c>
      <c r="E46" s="334">
        <v>16.015786981416198</v>
      </c>
      <c r="F46" s="334">
        <v>15.1018600996677</v>
      </c>
      <c r="G46" s="334">
        <v>19.5106223666948</v>
      </c>
      <c r="H46" s="334">
        <v>18.397265759164</v>
      </c>
    </row>
    <row r="47" spans="1:8" x14ac:dyDescent="0.2">
      <c r="B47" s="283" t="s">
        <v>134</v>
      </c>
      <c r="C47" s="283">
        <v>106.16200000000001</v>
      </c>
      <c r="D47" s="283">
        <v>0.82403440139095896</v>
      </c>
      <c r="E47" s="334">
        <v>17.033472637366302</v>
      </c>
      <c r="F47" s="334">
        <v>16.2544161259429</v>
      </c>
      <c r="G47" s="334">
        <v>20.670827102137999</v>
      </c>
      <c r="H47" s="334">
        <v>19.7254096412791</v>
      </c>
    </row>
    <row r="48" spans="1:8" x14ac:dyDescent="0.2">
      <c r="B48" s="283" t="s">
        <v>135</v>
      </c>
      <c r="C48" s="283">
        <v>106.74299999999999</v>
      </c>
      <c r="D48" s="283">
        <v>0.82854415052161001</v>
      </c>
      <c r="E48" s="334">
        <v>18.372366603082298</v>
      </c>
      <c r="F48" s="334">
        <v>17.653376602343201</v>
      </c>
      <c r="G48" s="334">
        <v>22.174275916999701</v>
      </c>
      <c r="H48" s="334">
        <v>21.3065007956782</v>
      </c>
    </row>
    <row r="49" spans="1:8" x14ac:dyDescent="0.2">
      <c r="B49" s="283" t="s">
        <v>136</v>
      </c>
      <c r="C49" s="283">
        <v>107.444</v>
      </c>
      <c r="D49" s="283">
        <v>0.83398534525583701</v>
      </c>
      <c r="E49" s="334">
        <v>19.387937529456401</v>
      </c>
      <c r="F49" s="334">
        <v>18.600588267834599</v>
      </c>
      <c r="G49" s="334">
        <v>23.2473359870717</v>
      </c>
      <c r="H49" s="334">
        <v>22.303255535178</v>
      </c>
    </row>
    <row r="50" spans="1:8" x14ac:dyDescent="0.2">
      <c r="B50" s="283" t="s">
        <v>137</v>
      </c>
      <c r="C50" s="283">
        <v>107.867</v>
      </c>
      <c r="D50" s="283">
        <v>0.83726869100844503</v>
      </c>
      <c r="E50" s="334">
        <v>19.352307462252199</v>
      </c>
      <c r="F50" s="334">
        <v>18.600627457198101</v>
      </c>
      <c r="G50" s="334">
        <v>23.1136165368173</v>
      </c>
      <c r="H50" s="334">
        <v>22.2158402158746</v>
      </c>
    </row>
    <row r="51" spans="1:8" x14ac:dyDescent="0.2">
      <c r="B51" s="283" t="s">
        <v>138</v>
      </c>
      <c r="C51" s="283">
        <v>108.114</v>
      </c>
      <c r="D51" s="283">
        <v>0.83918591654247399</v>
      </c>
      <c r="E51" s="334">
        <v>19.215378131058799</v>
      </c>
      <c r="F51" s="334">
        <v>18.535020116818199</v>
      </c>
      <c r="G51" s="334">
        <v>22.897641335817401</v>
      </c>
      <c r="H51" s="334">
        <v>22.086905596776798</v>
      </c>
    </row>
    <row r="52" spans="1:8" x14ac:dyDescent="0.2">
      <c r="B52" s="283" t="s">
        <v>139</v>
      </c>
      <c r="C52" s="283">
        <v>108.774</v>
      </c>
      <c r="D52" s="283">
        <v>0.84430886736214605</v>
      </c>
      <c r="E52" s="334">
        <v>19.0440042103472</v>
      </c>
      <c r="F52" s="334">
        <v>18.392541717000199</v>
      </c>
      <c r="G52" s="334">
        <v>22.5557316125862</v>
      </c>
      <c r="H52" s="334">
        <v>21.784138989874101</v>
      </c>
    </row>
    <row r="53" spans="1:8" x14ac:dyDescent="0.2">
      <c r="B53" s="283" t="s">
        <v>140</v>
      </c>
      <c r="C53" s="283">
        <v>108.85599999999999</v>
      </c>
      <c r="D53" s="283">
        <v>0.84494535519125702</v>
      </c>
      <c r="E53" s="334">
        <v>18.298773726712302</v>
      </c>
      <c r="F53" s="334">
        <v>17.721554810542202</v>
      </c>
      <c r="G53" s="334">
        <v>21.656754030644102</v>
      </c>
      <c r="H53" s="334">
        <v>20.973610543762199</v>
      </c>
    </row>
    <row r="54" spans="1:8" x14ac:dyDescent="0.2">
      <c r="B54" s="283" t="s">
        <v>141</v>
      </c>
      <c r="C54" s="283">
        <v>109.271</v>
      </c>
      <c r="D54" s="283">
        <v>0.84816660457029303</v>
      </c>
      <c r="E54" s="334">
        <v>18.441531287921698</v>
      </c>
      <c r="F54" s="334">
        <v>17.913536170770701</v>
      </c>
      <c r="G54" s="334">
        <v>21.742817022682399</v>
      </c>
      <c r="H54" s="334">
        <v>21.1203035750816</v>
      </c>
    </row>
    <row r="55" spans="1:8" x14ac:dyDescent="0.2">
      <c r="A55" s="283" t="s">
        <v>414</v>
      </c>
      <c r="B55" s="283" t="s">
        <v>130</v>
      </c>
      <c r="C55" s="283">
        <v>110.21</v>
      </c>
      <c r="D55" s="283">
        <v>0.85545516641828101</v>
      </c>
      <c r="E55" s="334">
        <v>19.407933711383599</v>
      </c>
      <c r="F55" s="334">
        <v>18.924396070714401</v>
      </c>
      <c r="G55" s="334">
        <v>22.6872599211049</v>
      </c>
      <c r="H55" s="334">
        <v>22.122019731260998</v>
      </c>
    </row>
    <row r="56" spans="1:8" x14ac:dyDescent="0.2">
      <c r="B56" s="283" t="s">
        <v>131</v>
      </c>
      <c r="C56" s="283">
        <v>110.907</v>
      </c>
      <c r="D56" s="283">
        <v>0.860865312965723</v>
      </c>
      <c r="E56" s="334">
        <v>20.2074004150879</v>
      </c>
      <c r="F56" s="334">
        <v>19.7505008653741</v>
      </c>
      <c r="G56" s="334">
        <v>23.4733588527018</v>
      </c>
      <c r="H56" s="334">
        <v>22.942614329914999</v>
      </c>
    </row>
    <row r="57" spans="1:8" x14ac:dyDescent="0.2">
      <c r="B57" s="283" t="s">
        <v>132</v>
      </c>
      <c r="C57" s="283">
        <v>111.824</v>
      </c>
      <c r="D57" s="283">
        <v>0.86798310978638804</v>
      </c>
      <c r="E57" s="334">
        <v>20.696419481761101</v>
      </c>
      <c r="F57" s="334">
        <v>20.1058595572337</v>
      </c>
      <c r="G57" s="334">
        <v>23.8442652263758</v>
      </c>
      <c r="H57" s="334">
        <v>23.1638834103371</v>
      </c>
    </row>
    <row r="58" spans="1:8" x14ac:dyDescent="0.2">
      <c r="B58" s="283" t="s">
        <v>133</v>
      </c>
      <c r="C58" s="283">
        <v>112.19</v>
      </c>
      <c r="D58" s="283">
        <v>0.87082401887729799</v>
      </c>
      <c r="E58" s="334">
        <v>20.730829735878501</v>
      </c>
      <c r="F58" s="334">
        <v>20.187252266965601</v>
      </c>
      <c r="G58" s="334">
        <v>23.805992125258101</v>
      </c>
      <c r="H58" s="334">
        <v>23.1817816566335</v>
      </c>
    </row>
    <row r="59" spans="1:8" x14ac:dyDescent="0.2">
      <c r="B59" s="283" t="s">
        <v>134</v>
      </c>
      <c r="C59" s="283">
        <v>112.419</v>
      </c>
      <c r="D59" s="283">
        <v>0.87260152757079001</v>
      </c>
      <c r="E59" s="334">
        <v>20.784416803161701</v>
      </c>
      <c r="F59" s="334">
        <v>20.223854833905801</v>
      </c>
      <c r="G59" s="334">
        <v>23.818909486696398</v>
      </c>
      <c r="H59" s="334">
        <v>23.176506337556301</v>
      </c>
    </row>
    <row r="60" spans="1:8" x14ac:dyDescent="0.2">
      <c r="B60" s="283" t="s">
        <v>135</v>
      </c>
      <c r="C60" s="283">
        <v>113.018</v>
      </c>
      <c r="D60" s="283">
        <v>0.877250993541977</v>
      </c>
      <c r="E60" s="334">
        <v>20.786572084234201</v>
      </c>
      <c r="F60" s="334">
        <v>20.269044206434099</v>
      </c>
      <c r="G60" s="334">
        <v>23.695125154896299</v>
      </c>
      <c r="H60" s="334">
        <v>23.105182388675399</v>
      </c>
    </row>
    <row r="61" spans="1:8" x14ac:dyDescent="0.2">
      <c r="B61" s="283" t="s">
        <v>136</v>
      </c>
      <c r="C61" s="283">
        <v>113.682</v>
      </c>
      <c r="D61" s="283">
        <v>0.88240499254843496</v>
      </c>
      <c r="E61" s="334">
        <v>20.703444618766301</v>
      </c>
      <c r="F61" s="334">
        <v>20.283476997007099</v>
      </c>
      <c r="G61" s="334">
        <v>23.4625198107431</v>
      </c>
      <c r="H61" s="334">
        <v>22.9865845822418</v>
      </c>
    </row>
    <row r="62" spans="1:8" x14ac:dyDescent="0.2">
      <c r="B62" s="283" t="s">
        <v>137</v>
      </c>
      <c r="C62" s="283">
        <v>113.899</v>
      </c>
      <c r="D62" s="283">
        <v>0.88408935668156996</v>
      </c>
      <c r="E62" s="334">
        <v>20.6232831107389</v>
      </c>
      <c r="F62" s="334">
        <v>20.302700509696901</v>
      </c>
      <c r="G62" s="334">
        <v>23.327147821514799</v>
      </c>
      <c r="H62" s="334">
        <v>22.964534474097899</v>
      </c>
    </row>
    <row r="63" spans="1:8" x14ac:dyDescent="0.2">
      <c r="B63" s="283" t="s">
        <v>138</v>
      </c>
      <c r="C63" s="283">
        <v>114.601</v>
      </c>
      <c r="D63" s="283">
        <v>0.88953831346249401</v>
      </c>
      <c r="E63" s="334">
        <v>20.546471879437199</v>
      </c>
      <c r="F63" s="334">
        <v>20.189056552793598</v>
      </c>
      <c r="G63" s="334">
        <v>23.0979054735269</v>
      </c>
      <c r="H63" s="334">
        <v>22.696106786236701</v>
      </c>
    </row>
    <row r="64" spans="1:8" x14ac:dyDescent="0.2">
      <c r="B64" s="283" t="s">
        <v>139</v>
      </c>
      <c r="C64" s="283">
        <v>115.56100000000001</v>
      </c>
      <c r="D64" s="283">
        <v>0.89698987829110799</v>
      </c>
      <c r="E64" s="334">
        <v>20.459216329717201</v>
      </c>
      <c r="F64" s="334">
        <v>20.127537314709301</v>
      </c>
      <c r="G64" s="334">
        <v>22.8087482644674</v>
      </c>
      <c r="H64" s="334">
        <v>22.438979303819</v>
      </c>
    </row>
    <row r="65" spans="1:8" x14ac:dyDescent="0.2">
      <c r="B65" s="283" t="s">
        <v>140</v>
      </c>
      <c r="C65" s="283">
        <v>116.884</v>
      </c>
      <c r="D65" s="283">
        <v>0.90725906607054196</v>
      </c>
      <c r="E65" s="334">
        <v>20.4366281700018</v>
      </c>
      <c r="F65" s="334">
        <v>20.0649044777706</v>
      </c>
      <c r="G65" s="334">
        <v>22.525680849369198</v>
      </c>
      <c r="H65" s="334">
        <v>22.1159591875718</v>
      </c>
    </row>
    <row r="66" spans="1:8" x14ac:dyDescent="0.2">
      <c r="B66" s="283" t="s">
        <v>141</v>
      </c>
      <c r="C66" s="283">
        <v>117.30800000000001</v>
      </c>
      <c r="D66" s="283">
        <v>0.91055017386984605</v>
      </c>
      <c r="E66" s="334">
        <v>20.777291779911401</v>
      </c>
      <c r="F66" s="334">
        <v>20.276357755143799</v>
      </c>
      <c r="G66" s="334">
        <v>22.818393072847002</v>
      </c>
      <c r="H66" s="334">
        <v>22.268248732487901</v>
      </c>
    </row>
    <row r="67" spans="1:8" x14ac:dyDescent="0.2">
      <c r="A67" s="283" t="s">
        <v>710</v>
      </c>
      <c r="B67" s="283" t="s">
        <v>130</v>
      </c>
      <c r="C67" s="283">
        <v>118.002</v>
      </c>
      <c r="D67" s="283">
        <v>0.91593703427719797</v>
      </c>
      <c r="E67" s="334">
        <v>21.171153207334399</v>
      </c>
      <c r="F67" s="334">
        <v>20.6509258006312</v>
      </c>
      <c r="G67" s="334">
        <v>23.1142015390189</v>
      </c>
      <c r="H67" s="334">
        <v>22.546228646522199</v>
      </c>
    </row>
    <row r="68" spans="1:8" x14ac:dyDescent="0.2">
      <c r="B68" s="283" t="s">
        <v>131</v>
      </c>
      <c r="C68" s="283">
        <v>118.98099999999999</v>
      </c>
      <c r="D68" s="283">
        <v>0.92353607799304505</v>
      </c>
      <c r="E68" s="334">
        <v>21.348090005392599</v>
      </c>
      <c r="F68" s="334">
        <v>20.852547586578002</v>
      </c>
      <c r="G68" s="334">
        <v>23.115599394649099</v>
      </c>
      <c r="H68" s="334">
        <v>22.5790286741078</v>
      </c>
    </row>
    <row r="69" spans="1:8" x14ac:dyDescent="0.2">
      <c r="B69" s="283" t="s">
        <v>132</v>
      </c>
      <c r="C69" s="283">
        <v>120.15900000000001</v>
      </c>
      <c r="D69" s="283">
        <v>0.93267976900148997</v>
      </c>
      <c r="E69" s="334">
        <v>21.9101389749714</v>
      </c>
      <c r="F69" s="334">
        <v>21.276107201715298</v>
      </c>
      <c r="G69" s="334">
        <v>23.4915988350728</v>
      </c>
      <c r="H69" s="334">
        <v>22.811803052716702</v>
      </c>
    </row>
    <row r="70" spans="1:8" x14ac:dyDescent="0.2">
      <c r="B70" s="283" t="s">
        <v>133</v>
      </c>
      <c r="C70" s="283">
        <v>120.809</v>
      </c>
      <c r="D70" s="283">
        <v>0.93772509935419801</v>
      </c>
      <c r="E70" s="334">
        <v>22.1314881199953</v>
      </c>
      <c r="F70" s="334">
        <v>21.474077446438098</v>
      </c>
      <c r="G70" s="334">
        <v>23.601253859192799</v>
      </c>
      <c r="H70" s="334">
        <v>22.900184138429299</v>
      </c>
    </row>
    <row r="71" spans="1:8" x14ac:dyDescent="0.2">
      <c r="B71" s="283" t="s">
        <v>134</v>
      </c>
      <c r="C71" s="283">
        <v>121.02200000000001</v>
      </c>
      <c r="D71" s="283">
        <v>0.939378415300547</v>
      </c>
      <c r="E71" s="334">
        <v>22.338542680459302</v>
      </c>
      <c r="F71" s="334">
        <v>21.660877728166799</v>
      </c>
      <c r="G71" s="334">
        <v>23.780131964510101</v>
      </c>
      <c r="H71" s="334">
        <v>23.0587347711588</v>
      </c>
    </row>
    <row r="72" spans="1:8" x14ac:dyDescent="0.2">
      <c r="B72" s="283" t="s">
        <v>135</v>
      </c>
      <c r="C72" s="283">
        <v>122.044</v>
      </c>
      <c r="D72" s="283">
        <v>0.94731122702434201</v>
      </c>
      <c r="E72" s="334">
        <v>22.5843976774147</v>
      </c>
      <c r="F72" s="334">
        <v>21.855251581766399</v>
      </c>
      <c r="G72" s="334">
        <v>23.840525724957299</v>
      </c>
      <c r="H72" s="334">
        <v>23.0708250449193</v>
      </c>
    </row>
    <row r="73" spans="1:8" x14ac:dyDescent="0.2">
      <c r="B73" s="283" t="s">
        <v>136</v>
      </c>
      <c r="C73" s="283">
        <v>122.94799999999999</v>
      </c>
      <c r="D73" s="283">
        <v>0.95432811723795297</v>
      </c>
      <c r="E73" s="334">
        <v>22.540508142899</v>
      </c>
      <c r="F73" s="334">
        <v>21.832787439704699</v>
      </c>
      <c r="G73" s="334">
        <v>23.6192434611865</v>
      </c>
      <c r="H73" s="334">
        <v>22.8776529218209</v>
      </c>
    </row>
    <row r="74" spans="1:8" x14ac:dyDescent="0.2">
      <c r="B74" s="283" t="s">
        <v>137</v>
      </c>
      <c r="C74" s="283">
        <v>123.803</v>
      </c>
      <c r="D74" s="283">
        <v>0.96096466716343798</v>
      </c>
      <c r="E74" s="334">
        <v>22.514728752485599</v>
      </c>
      <c r="F74" s="334">
        <v>21.931379001352902</v>
      </c>
      <c r="G74" s="334">
        <v>23.4292992467083</v>
      </c>
      <c r="H74" s="334">
        <v>22.8222532531707</v>
      </c>
    </row>
    <row r="75" spans="1:8" x14ac:dyDescent="0.2">
      <c r="B75" s="283" t="s">
        <v>138</v>
      </c>
      <c r="C75" s="283">
        <v>124.571</v>
      </c>
      <c r="D75" s="283">
        <v>0.96692591902632896</v>
      </c>
      <c r="E75" s="334">
        <v>22.177115486464199</v>
      </c>
      <c r="F75" s="334">
        <v>21.6942532303975</v>
      </c>
      <c r="G75" s="334">
        <v>22.935692435255</v>
      </c>
      <c r="H75" s="334">
        <v>22.436313685998901</v>
      </c>
    </row>
    <row r="76" spans="1:8" x14ac:dyDescent="0.2">
      <c r="B76" s="283" t="s">
        <v>139</v>
      </c>
      <c r="C76" s="283">
        <v>125.276</v>
      </c>
      <c r="D76" s="283">
        <v>0.97239816194734197</v>
      </c>
      <c r="E76" s="334">
        <v>22.4121530526896</v>
      </c>
      <c r="F76" s="334">
        <v>21.893132641486801</v>
      </c>
      <c r="G76" s="334">
        <v>23.048329305566099</v>
      </c>
      <c r="H76" s="334">
        <v>22.5145763312049</v>
      </c>
    </row>
    <row r="77" spans="1:8" x14ac:dyDescent="0.2">
      <c r="B77" s="283" t="s">
        <v>140</v>
      </c>
      <c r="C77" s="283">
        <v>125.997</v>
      </c>
      <c r="D77" s="283">
        <v>0.97799459761549901</v>
      </c>
      <c r="E77" s="334">
        <v>22.369370548367701</v>
      </c>
      <c r="F77" s="334">
        <v>21.789423268410001</v>
      </c>
      <c r="G77" s="334">
        <v>22.872693369582699</v>
      </c>
      <c r="H77" s="334">
        <v>22.279696965132501</v>
      </c>
    </row>
    <row r="78" spans="1:8" x14ac:dyDescent="0.2">
      <c r="B78" s="283" t="s">
        <v>141</v>
      </c>
      <c r="C78" s="283">
        <v>126.47799999999999</v>
      </c>
      <c r="D78" s="283">
        <v>0.98172814207650305</v>
      </c>
      <c r="E78" s="334">
        <v>22.0885742442224</v>
      </c>
      <c r="F78" s="334">
        <v>21.501598614256601</v>
      </c>
      <c r="G78" s="334">
        <v>22.499685297298001</v>
      </c>
      <c r="H78" s="334">
        <v>21.901784916522299</v>
      </c>
    </row>
    <row r="79" spans="1:8" x14ac:dyDescent="0.2">
      <c r="A79" s="283" t="s">
        <v>1116</v>
      </c>
      <c r="B79" s="283" t="s">
        <v>130</v>
      </c>
      <c r="C79" s="283">
        <v>127.336</v>
      </c>
      <c r="D79" s="283">
        <v>0.98838797814207702</v>
      </c>
      <c r="E79" s="334">
        <v>22.326178861947799</v>
      </c>
      <c r="F79" s="334">
        <v>21.760657387559998</v>
      </c>
      <c r="G79" s="334">
        <v>22.588476747679099</v>
      </c>
      <c r="H79" s="334">
        <v>22.0163112753199</v>
      </c>
    </row>
    <row r="80" spans="1:8" x14ac:dyDescent="0.2">
      <c r="B80" s="283" t="s">
        <v>131</v>
      </c>
      <c r="C80" s="283">
        <v>128.04599999999999</v>
      </c>
      <c r="D80" s="283">
        <v>0.99389903129657198</v>
      </c>
      <c r="E80" s="334">
        <v>22.392877919212498</v>
      </c>
      <c r="F80" s="334">
        <v>21.789886465647701</v>
      </c>
      <c r="G80" s="334">
        <v>22.530334786623399</v>
      </c>
      <c r="H80" s="334">
        <v>21.923641918859801</v>
      </c>
    </row>
    <row r="81" spans="2:8" x14ac:dyDescent="0.2">
      <c r="B81" s="283" t="s">
        <v>132</v>
      </c>
      <c r="C81" s="283">
        <v>128.38900000000001</v>
      </c>
      <c r="D81" s="283">
        <v>0.99656141331346304</v>
      </c>
      <c r="E81" s="334">
        <v>22.523750677628101</v>
      </c>
      <c r="F81" s="334">
        <v>21.8620485299293</v>
      </c>
      <c r="G81" s="334">
        <v>22.601467783845901</v>
      </c>
      <c r="H81" s="334">
        <v>21.937482465069799</v>
      </c>
    </row>
    <row r="82" spans="2:8" x14ac:dyDescent="0.2">
      <c r="B82" s="283" t="s">
        <v>133</v>
      </c>
      <c r="C82" s="283">
        <v>128.363</v>
      </c>
      <c r="D82" s="283">
        <v>0.99635960009935398</v>
      </c>
      <c r="E82" s="334">
        <v>22.634216381182501</v>
      </c>
      <c r="F82" s="334">
        <v>21.963588493703</v>
      </c>
      <c r="G82" s="334">
        <v>22.716915036424101</v>
      </c>
      <c r="H82" s="334">
        <v>22.043836875273598</v>
      </c>
    </row>
    <row r="83" spans="2:8" x14ac:dyDescent="0.2">
      <c r="B83" s="283" t="s">
        <v>134</v>
      </c>
      <c r="C83" s="283">
        <v>128.084</v>
      </c>
      <c r="D83" s="283">
        <v>0.99419398907103795</v>
      </c>
      <c r="E83" s="334">
        <v>22.398861832003199</v>
      </c>
      <c r="F83" s="334">
        <v>21.943020734659001</v>
      </c>
      <c r="G83" s="334">
        <v>22.529669338407899</v>
      </c>
      <c r="H83" s="334">
        <v>22.071166166637401</v>
      </c>
    </row>
    <row r="84" spans="2:8" x14ac:dyDescent="0.2">
      <c r="B84" s="283" t="s">
        <v>135</v>
      </c>
      <c r="C84" s="283">
        <v>128.214</v>
      </c>
      <c r="D84" s="283">
        <v>0.99520305514158003</v>
      </c>
      <c r="E84" s="334">
        <v>22.450709315965</v>
      </c>
      <c r="F84" s="334">
        <v>21.993704684533501</v>
      </c>
      <c r="G84" s="334">
        <v>22.558923226748998</v>
      </c>
      <c r="H84" s="334">
        <v>22.099715802625401</v>
      </c>
    </row>
    <row r="85" spans="2:8" x14ac:dyDescent="0.2">
      <c r="B85" s="283" t="s">
        <v>136</v>
      </c>
      <c r="C85" s="283">
        <v>128.83199999999999</v>
      </c>
      <c r="D85" s="283">
        <v>1</v>
      </c>
      <c r="E85" s="334">
        <v>22.6446760102667</v>
      </c>
      <c r="F85" s="334">
        <v>22.0854554598486</v>
      </c>
      <c r="G85" s="334">
        <v>22.6446760102667</v>
      </c>
      <c r="H85" s="334">
        <v>22.0854554598486</v>
      </c>
    </row>
  </sheetData>
  <mergeCells count="1">
    <mergeCell ref="H1:I1"/>
  </mergeCells>
  <hyperlinks>
    <hyperlink ref="H1:I1" location="Index!A1" display="Regresar al Índice" xr:uid="{A7C33041-0D6A-4E95-AC8D-F59F813A080E}"/>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21C86-28E7-4912-B2DB-5471D6902233}">
  <sheetPr codeName="Hoja22"/>
  <dimension ref="A1:I85"/>
  <sheetViews>
    <sheetView workbookViewId="0">
      <selection activeCell="F17" sqref="F17"/>
    </sheetView>
  </sheetViews>
  <sheetFormatPr baseColWidth="10" defaultRowHeight="12.75" x14ac:dyDescent="0.2"/>
  <cols>
    <col min="1" max="1" width="90.7109375" style="283" customWidth="1"/>
    <col min="2" max="2" width="3.7109375" style="283" customWidth="1"/>
    <col min="3" max="8" width="11.7109375" style="283" customWidth="1"/>
    <col min="9" max="17" width="9.140625" style="283" customWidth="1"/>
    <col min="18" max="16384" width="11.42578125" style="283"/>
  </cols>
  <sheetData>
    <row r="1" spans="1:9" x14ac:dyDescent="0.2">
      <c r="A1" s="28" t="s">
        <v>4745</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402</v>
      </c>
      <c r="B6" s="283" t="s">
        <v>526</v>
      </c>
      <c r="C6" s="283" t="s">
        <v>527</v>
      </c>
      <c r="D6" s="283" t="s">
        <v>528</v>
      </c>
      <c r="E6" s="283" t="s">
        <v>0</v>
      </c>
      <c r="F6" s="283" t="s">
        <v>1</v>
      </c>
      <c r="G6" s="283" t="s">
        <v>686</v>
      </c>
      <c r="H6" s="283" t="s">
        <v>687</v>
      </c>
    </row>
    <row r="7" spans="1:9" x14ac:dyDescent="0.2">
      <c r="A7" s="283" t="s">
        <v>75</v>
      </c>
      <c r="B7" s="283" t="s">
        <v>130</v>
      </c>
      <c r="C7" s="283">
        <v>93.603882444858499</v>
      </c>
      <c r="D7" s="283">
        <v>0.72655770650815399</v>
      </c>
      <c r="E7" s="334">
        <v>18.304750999844799</v>
      </c>
      <c r="F7" s="334">
        <v>17.8167725639798</v>
      </c>
      <c r="G7" s="334">
        <v>25.193802000693999</v>
      </c>
      <c r="H7" s="334">
        <v>24.522171335305899</v>
      </c>
    </row>
    <row r="8" spans="1:9" x14ac:dyDescent="0.2">
      <c r="B8" s="283" t="s">
        <v>131</v>
      </c>
      <c r="C8" s="283">
        <v>94.1447803353567</v>
      </c>
      <c r="D8" s="283">
        <v>0.73075618119222496</v>
      </c>
      <c r="E8" s="334">
        <v>18.292751290365601</v>
      </c>
      <c r="F8" s="334">
        <v>17.7165134606824</v>
      </c>
      <c r="G8" s="334">
        <v>25.032632991924899</v>
      </c>
      <c r="H8" s="334">
        <v>24.2440829330762</v>
      </c>
    </row>
    <row r="9" spans="1:9" x14ac:dyDescent="0.2">
      <c r="B9" s="283" t="s">
        <v>132</v>
      </c>
      <c r="C9" s="283">
        <v>94.722489332291602</v>
      </c>
      <c r="D9" s="283">
        <v>0.73524038540340597</v>
      </c>
      <c r="E9" s="334">
        <v>18.2049051372082</v>
      </c>
      <c r="F9" s="334">
        <v>17.6380595611068</v>
      </c>
      <c r="G9" s="334">
        <v>24.760480379787101</v>
      </c>
      <c r="H9" s="334">
        <v>23.989514057268899</v>
      </c>
    </row>
    <row r="10" spans="1:9" x14ac:dyDescent="0.2">
      <c r="B10" s="283" t="s">
        <v>133</v>
      </c>
      <c r="C10" s="283">
        <v>94.838932628162794</v>
      </c>
      <c r="D10" s="283">
        <v>0.73614422370344901</v>
      </c>
      <c r="E10" s="334">
        <v>18.1811923048406</v>
      </c>
      <c r="F10" s="334">
        <v>17.601157731083401</v>
      </c>
      <c r="G10" s="334">
        <v>24.697867237717698</v>
      </c>
      <c r="H10" s="334">
        <v>23.909931185133999</v>
      </c>
    </row>
    <row r="11" spans="1:9" x14ac:dyDescent="0.2">
      <c r="B11" s="283" t="s">
        <v>134</v>
      </c>
      <c r="C11" s="283">
        <v>94.725494320572096</v>
      </c>
      <c r="D11" s="283">
        <v>0.73526371026276205</v>
      </c>
      <c r="E11" s="334">
        <v>18.108295383600399</v>
      </c>
      <c r="F11" s="334">
        <v>17.531369362613201</v>
      </c>
      <c r="G11" s="334">
        <v>24.628300201473301</v>
      </c>
      <c r="H11" s="334">
        <v>23.843648364405201</v>
      </c>
    </row>
    <row r="12" spans="1:9" x14ac:dyDescent="0.2">
      <c r="B12" s="283" t="s">
        <v>135</v>
      </c>
      <c r="C12" s="283">
        <v>94.963639641805401</v>
      </c>
      <c r="D12" s="283">
        <v>0.73711220536672095</v>
      </c>
      <c r="E12" s="334">
        <v>17.9783785441807</v>
      </c>
      <c r="F12" s="334">
        <v>17.403503717607499</v>
      </c>
      <c r="G12" s="334">
        <v>24.3902874125335</v>
      </c>
      <c r="H12" s="334">
        <v>23.610386032000498</v>
      </c>
    </row>
    <row r="13" spans="1:9" x14ac:dyDescent="0.2">
      <c r="B13" s="283" t="s">
        <v>136</v>
      </c>
      <c r="C13" s="283">
        <v>95.322735741330604</v>
      </c>
      <c r="D13" s="283">
        <v>0.73989952605975695</v>
      </c>
      <c r="E13" s="334">
        <v>17.8771113713502</v>
      </c>
      <c r="F13" s="334">
        <v>17.3030561538725</v>
      </c>
      <c r="G13" s="334">
        <v>24.1615391572861</v>
      </c>
      <c r="H13" s="334">
        <v>23.385683521136698</v>
      </c>
    </row>
    <row r="14" spans="1:9" x14ac:dyDescent="0.2">
      <c r="B14" s="283" t="s">
        <v>137</v>
      </c>
      <c r="C14" s="283">
        <v>95.793767654306095</v>
      </c>
      <c r="D14" s="283">
        <v>0.74355569776380204</v>
      </c>
      <c r="E14" s="334">
        <v>17.9545830945797</v>
      </c>
      <c r="F14" s="334">
        <v>17.3895679098543</v>
      </c>
      <c r="G14" s="334">
        <v>24.146924229855301</v>
      </c>
      <c r="H14" s="334">
        <v>23.387041430994799</v>
      </c>
    </row>
    <row r="15" spans="1:9" x14ac:dyDescent="0.2">
      <c r="B15" s="283" t="s">
        <v>138</v>
      </c>
      <c r="C15" s="283">
        <v>96.093515235290596</v>
      </c>
      <c r="D15" s="283">
        <v>0.74588235248455803</v>
      </c>
      <c r="E15" s="334">
        <v>18.2042669066836</v>
      </c>
      <c r="F15" s="334">
        <v>17.6390110492795</v>
      </c>
      <c r="G15" s="334">
        <v>24.406351545983899</v>
      </c>
      <c r="H15" s="334">
        <v>23.648516405467198</v>
      </c>
    </row>
    <row r="16" spans="1:9" x14ac:dyDescent="0.2">
      <c r="B16" s="283" t="s">
        <v>139</v>
      </c>
      <c r="C16" s="283">
        <v>96.698269126750404</v>
      </c>
      <c r="D16" s="283">
        <v>0.75057648042994296</v>
      </c>
      <c r="E16" s="334">
        <v>18.295529773988399</v>
      </c>
      <c r="F16" s="334">
        <v>17.7402570952788</v>
      </c>
      <c r="G16" s="334">
        <v>24.3753038511257</v>
      </c>
      <c r="H16" s="334">
        <v>23.635508915916098</v>
      </c>
    </row>
    <row r="17" spans="1:8" x14ac:dyDescent="0.2">
      <c r="B17" s="283" t="s">
        <v>140</v>
      </c>
      <c r="C17" s="283">
        <v>97.695173988821495</v>
      </c>
      <c r="D17" s="283">
        <v>0.75831450252127997</v>
      </c>
      <c r="E17" s="334">
        <v>18.396479799622</v>
      </c>
      <c r="F17" s="334">
        <v>17.8530751466045</v>
      </c>
      <c r="G17" s="334">
        <v>24.2596966541672</v>
      </c>
      <c r="H17" s="334">
        <v>23.543101295367201</v>
      </c>
    </row>
    <row r="18" spans="1:8" x14ac:dyDescent="0.2">
      <c r="B18" s="283" t="s">
        <v>141</v>
      </c>
      <c r="C18" s="283">
        <v>98.272882985756297</v>
      </c>
      <c r="D18" s="283">
        <v>0.76279870673245997</v>
      </c>
      <c r="E18" s="334">
        <v>18.523943589996499</v>
      </c>
      <c r="F18" s="334">
        <v>17.975312596087701</v>
      </c>
      <c r="G18" s="334">
        <v>24.284183266835999</v>
      </c>
      <c r="H18" s="334">
        <v>23.5649489667951</v>
      </c>
    </row>
    <row r="19" spans="1:8" x14ac:dyDescent="0.2">
      <c r="A19" s="283" t="s">
        <v>76</v>
      </c>
      <c r="B19" s="283" t="s">
        <v>130</v>
      </c>
      <c r="C19" s="283">
        <v>98.794999699501204</v>
      </c>
      <c r="D19" s="283">
        <v>0.76685140104555705</v>
      </c>
      <c r="E19" s="334">
        <v>19.024288658666499</v>
      </c>
      <c r="F19" s="334">
        <v>18.457378818045701</v>
      </c>
      <c r="G19" s="334">
        <v>24.8083117964288</v>
      </c>
      <c r="H19" s="334">
        <v>24.069042311039901</v>
      </c>
    </row>
    <row r="20" spans="1:8" x14ac:dyDescent="0.2">
      <c r="B20" s="283" t="s">
        <v>131</v>
      </c>
      <c r="C20" s="283">
        <v>99.171374481639504</v>
      </c>
      <c r="D20" s="283">
        <v>0.76977283967988896</v>
      </c>
      <c r="E20" s="334">
        <v>19.672678653362599</v>
      </c>
      <c r="F20" s="334">
        <v>19.000681143001199</v>
      </c>
      <c r="G20" s="334">
        <v>25.556472818063401</v>
      </c>
      <c r="H20" s="334">
        <v>24.6834912373664</v>
      </c>
    </row>
    <row r="21" spans="1:8" x14ac:dyDescent="0.2">
      <c r="B21" s="283" t="s">
        <v>132</v>
      </c>
      <c r="C21" s="283">
        <v>99.492156980587794</v>
      </c>
      <c r="D21" s="283">
        <v>0.77226276841613695</v>
      </c>
      <c r="E21" s="334">
        <v>19.833617385576499</v>
      </c>
      <c r="F21" s="334">
        <v>19.156907630994901</v>
      </c>
      <c r="G21" s="334">
        <v>25.682472594469399</v>
      </c>
      <c r="H21" s="334">
        <v>24.806203813612001</v>
      </c>
    </row>
    <row r="22" spans="1:8" x14ac:dyDescent="0.2">
      <c r="B22" s="283" t="s">
        <v>133</v>
      </c>
      <c r="C22" s="283">
        <v>99.154847046096506</v>
      </c>
      <c r="D22" s="283">
        <v>0.76964455295343204</v>
      </c>
      <c r="E22" s="334">
        <v>19.888948705648801</v>
      </c>
      <c r="F22" s="334">
        <v>19.232866862971601</v>
      </c>
      <c r="G22" s="334">
        <v>25.841732562553702</v>
      </c>
      <c r="H22" s="334">
        <v>24.989284714830401</v>
      </c>
    </row>
    <row r="23" spans="1:8" x14ac:dyDescent="0.2">
      <c r="B23" s="283" t="s">
        <v>134</v>
      </c>
      <c r="C23" s="283">
        <v>98.994080173087298</v>
      </c>
      <c r="D23" s="283">
        <v>0.76839667297788805</v>
      </c>
      <c r="E23" s="334">
        <v>20.096047236078999</v>
      </c>
      <c r="F23" s="334">
        <v>19.3941031740233</v>
      </c>
      <c r="G23" s="334">
        <v>26.153220000546799</v>
      </c>
      <c r="H23" s="334">
        <v>25.239702169534699</v>
      </c>
    </row>
    <row r="24" spans="1:8" x14ac:dyDescent="0.2">
      <c r="B24" s="283" t="s">
        <v>135</v>
      </c>
      <c r="C24" s="283">
        <v>99.376464931786799</v>
      </c>
      <c r="D24" s="283">
        <v>0.77136476133093301</v>
      </c>
      <c r="E24" s="334">
        <v>20.387638871360501</v>
      </c>
      <c r="F24" s="334">
        <v>19.613708460782501</v>
      </c>
      <c r="G24" s="334">
        <v>26.430607014226499</v>
      </c>
      <c r="H24" s="334">
        <v>25.427280897484199</v>
      </c>
    </row>
    <row r="25" spans="1:8" x14ac:dyDescent="0.2">
      <c r="B25" s="283" t="s">
        <v>136</v>
      </c>
      <c r="C25" s="283">
        <v>99.909099104513501</v>
      </c>
      <c r="D25" s="283">
        <v>0.77549909265177497</v>
      </c>
      <c r="E25" s="334">
        <v>20.651965053037301</v>
      </c>
      <c r="F25" s="334">
        <v>19.966742706737101</v>
      </c>
      <c r="G25" s="334">
        <v>26.6305470228457</v>
      </c>
      <c r="H25" s="334">
        <v>25.746958179489202</v>
      </c>
    </row>
    <row r="26" spans="1:8" x14ac:dyDescent="0.2">
      <c r="B26" s="283" t="s">
        <v>137</v>
      </c>
      <c r="C26" s="283">
        <v>100.492</v>
      </c>
      <c r="D26" s="283">
        <v>0.78002359662195697</v>
      </c>
      <c r="E26" s="334">
        <v>21.002538750951</v>
      </c>
      <c r="F26" s="334">
        <v>20.469377318415699</v>
      </c>
      <c r="G26" s="334">
        <v>26.925517179103998</v>
      </c>
      <c r="H26" s="334">
        <v>26.241997558871599</v>
      </c>
    </row>
    <row r="27" spans="1:8" x14ac:dyDescent="0.2">
      <c r="B27" s="283" t="s">
        <v>138</v>
      </c>
      <c r="C27" s="283">
        <v>100.917</v>
      </c>
      <c r="D27" s="283">
        <v>0.783322466467958</v>
      </c>
      <c r="E27" s="334">
        <v>21.2367617556413</v>
      </c>
      <c r="F27" s="334">
        <v>20.700351267900899</v>
      </c>
      <c r="G27" s="334">
        <v>27.111135789834901</v>
      </c>
      <c r="H27" s="334">
        <v>26.426346943985699</v>
      </c>
    </row>
    <row r="28" spans="1:8" x14ac:dyDescent="0.2">
      <c r="B28" s="283" t="s">
        <v>139</v>
      </c>
      <c r="C28" s="283">
        <v>101.44</v>
      </c>
      <c r="D28" s="283">
        <v>0.78738201689021403</v>
      </c>
      <c r="E28" s="334">
        <v>21.483532211701601</v>
      </c>
      <c r="F28" s="334">
        <v>20.940549107522699</v>
      </c>
      <c r="G28" s="334">
        <v>27.284763622810999</v>
      </c>
      <c r="H28" s="334">
        <v>26.5951579516992</v>
      </c>
    </row>
    <row r="29" spans="1:8" x14ac:dyDescent="0.2">
      <c r="B29" s="283" t="s">
        <v>140</v>
      </c>
      <c r="C29" s="283">
        <v>102.303</v>
      </c>
      <c r="D29" s="283">
        <v>0.79408066318926995</v>
      </c>
      <c r="E29" s="334">
        <v>21.518779872235601</v>
      </c>
      <c r="F29" s="334">
        <v>20.9440410360925</v>
      </c>
      <c r="G29" s="334">
        <v>27.098984863590101</v>
      </c>
      <c r="H29" s="334">
        <v>26.375205954486901</v>
      </c>
    </row>
    <row r="30" spans="1:8" x14ac:dyDescent="0.2">
      <c r="B30" s="283" t="s">
        <v>141</v>
      </c>
      <c r="C30" s="283">
        <v>103.02</v>
      </c>
      <c r="D30" s="283">
        <v>0.79964605067064098</v>
      </c>
      <c r="E30" s="334">
        <v>21.284876922345301</v>
      </c>
      <c r="F30" s="334">
        <v>20.651064462578798</v>
      </c>
      <c r="G30" s="334">
        <v>26.617872875748301</v>
      </c>
      <c r="H30" s="334">
        <v>25.8252566185494</v>
      </c>
    </row>
    <row r="31" spans="1:8" x14ac:dyDescent="0.2">
      <c r="A31" s="283" t="s">
        <v>77</v>
      </c>
      <c r="B31" s="283" t="s">
        <v>130</v>
      </c>
      <c r="C31" s="283">
        <v>103.108</v>
      </c>
      <c r="D31" s="283">
        <v>0.80032911077993096</v>
      </c>
      <c r="E31" s="334">
        <v>21.106521638174598</v>
      </c>
      <c r="F31" s="334">
        <v>20.199890236574301</v>
      </c>
      <c r="G31" s="334">
        <v>26.372302786294998</v>
      </c>
      <c r="H31" s="334">
        <v>25.239479564712202</v>
      </c>
    </row>
    <row r="32" spans="1:8" x14ac:dyDescent="0.2">
      <c r="B32" s="283" t="s">
        <v>131</v>
      </c>
      <c r="C32" s="283">
        <v>103.07899999999999</v>
      </c>
      <c r="D32" s="283">
        <v>0.80010401142573295</v>
      </c>
      <c r="E32" s="334">
        <v>21.224040062011198</v>
      </c>
      <c r="F32" s="334">
        <v>20.185578709819598</v>
      </c>
      <c r="G32" s="334">
        <v>26.526601240495399</v>
      </c>
      <c r="H32" s="334">
        <v>25.228693296825501</v>
      </c>
    </row>
    <row r="33" spans="1:8" x14ac:dyDescent="0.2">
      <c r="B33" s="283" t="s">
        <v>132</v>
      </c>
      <c r="C33" s="283">
        <v>103.476</v>
      </c>
      <c r="D33" s="283">
        <v>0.80318554396423203</v>
      </c>
      <c r="E33" s="334">
        <v>21.643084682984501</v>
      </c>
      <c r="F33" s="334">
        <v>20.838610197293299</v>
      </c>
      <c r="G33" s="334">
        <v>26.946556553000299</v>
      </c>
      <c r="H33" s="334">
        <v>25.9449517659911</v>
      </c>
    </row>
    <row r="34" spans="1:8" x14ac:dyDescent="0.2">
      <c r="B34" s="283" t="s">
        <v>133</v>
      </c>
      <c r="C34" s="283">
        <v>103.53100000000001</v>
      </c>
      <c r="D34" s="283">
        <v>0.80361245653253899</v>
      </c>
      <c r="E34" s="334">
        <v>21.744275061458499</v>
      </c>
      <c r="F34" s="334">
        <v>20.941999805617201</v>
      </c>
      <c r="G34" s="334">
        <v>27.058160789694199</v>
      </c>
      <c r="H34" s="334">
        <v>26.059824776707199</v>
      </c>
    </row>
    <row r="35" spans="1:8" x14ac:dyDescent="0.2">
      <c r="B35" s="283" t="s">
        <v>134</v>
      </c>
      <c r="C35" s="283">
        <v>103.233</v>
      </c>
      <c r="D35" s="283">
        <v>0.80129936661698997</v>
      </c>
      <c r="E35" s="334">
        <v>21.766378688694498</v>
      </c>
      <c r="F35" s="334">
        <v>20.946684539063199</v>
      </c>
      <c r="G35" s="334">
        <v>27.163853605164</v>
      </c>
      <c r="H35" s="334">
        <v>26.1408974120348</v>
      </c>
    </row>
    <row r="36" spans="1:8" x14ac:dyDescent="0.2">
      <c r="B36" s="283" t="s">
        <v>135</v>
      </c>
      <c r="C36" s="283">
        <v>103.29900000000001</v>
      </c>
      <c r="D36" s="283">
        <v>0.80181166169895701</v>
      </c>
      <c r="E36" s="334">
        <v>21.750355039393</v>
      </c>
      <c r="F36" s="334">
        <v>20.9520787833364</v>
      </c>
      <c r="G36" s="334">
        <v>27.126513716832498</v>
      </c>
      <c r="H36" s="334">
        <v>26.130922988749099</v>
      </c>
    </row>
    <row r="37" spans="1:8" x14ac:dyDescent="0.2">
      <c r="B37" s="283" t="s">
        <v>136</v>
      </c>
      <c r="C37" s="283">
        <v>103.687</v>
      </c>
      <c r="D37" s="283">
        <v>0.80482333581718801</v>
      </c>
      <c r="E37" s="334">
        <v>21.764494735663401</v>
      </c>
      <c r="F37" s="334">
        <v>20.966359350314502</v>
      </c>
      <c r="G37" s="334">
        <v>27.042574148977</v>
      </c>
      <c r="H37" s="334">
        <v>26.050883985646401</v>
      </c>
    </row>
    <row r="38" spans="1:8" x14ac:dyDescent="0.2">
      <c r="B38" s="283" t="s">
        <v>137</v>
      </c>
      <c r="C38" s="283">
        <v>103.67</v>
      </c>
      <c r="D38" s="283">
        <v>0.80469138102334803</v>
      </c>
      <c r="E38" s="334">
        <v>21.747309264843199</v>
      </c>
      <c r="F38" s="334">
        <v>20.944220147738399</v>
      </c>
      <c r="G38" s="334">
        <v>27.0256520421364</v>
      </c>
      <c r="H38" s="334">
        <v>26.0276431954609</v>
      </c>
    </row>
    <row r="39" spans="1:8" x14ac:dyDescent="0.2">
      <c r="B39" s="283" t="s">
        <v>138</v>
      </c>
      <c r="C39" s="283">
        <v>103.94199999999999</v>
      </c>
      <c r="D39" s="283">
        <v>0.80680265772478899</v>
      </c>
      <c r="E39" s="334">
        <v>21.753996962319899</v>
      </c>
      <c r="F39" s="334">
        <v>20.9440418045859</v>
      </c>
      <c r="G39" s="334">
        <v>26.9632192631429</v>
      </c>
      <c r="H39" s="334">
        <v>25.959311864004999</v>
      </c>
    </row>
    <row r="40" spans="1:8" x14ac:dyDescent="0.2">
      <c r="B40" s="283" t="s">
        <v>139</v>
      </c>
      <c r="C40" s="283">
        <v>104.503</v>
      </c>
      <c r="D40" s="283">
        <v>0.81115716592150999</v>
      </c>
      <c r="E40" s="334">
        <v>21.745397300140802</v>
      </c>
      <c r="F40" s="334">
        <v>20.892977023114302</v>
      </c>
      <c r="G40" s="334">
        <v>26.807871783314798</v>
      </c>
      <c r="H40" s="334">
        <v>25.757002342917101</v>
      </c>
    </row>
    <row r="41" spans="1:8" x14ac:dyDescent="0.2">
      <c r="B41" s="283" t="s">
        <v>140</v>
      </c>
      <c r="C41" s="283">
        <v>105.346</v>
      </c>
      <c r="D41" s="283">
        <v>0.81770057128663698</v>
      </c>
      <c r="E41" s="334">
        <v>21.709391924084802</v>
      </c>
      <c r="F41" s="334">
        <v>20.730972049745599</v>
      </c>
      <c r="G41" s="334">
        <v>26.5493173007394</v>
      </c>
      <c r="H41" s="334">
        <v>25.3527669879523</v>
      </c>
    </row>
    <row r="42" spans="1:8" x14ac:dyDescent="0.2">
      <c r="B42" s="283" t="s">
        <v>141</v>
      </c>
      <c r="C42" s="283">
        <v>105.934</v>
      </c>
      <c r="D42" s="283">
        <v>0.82226465474416299</v>
      </c>
      <c r="E42" s="334">
        <v>21.760670042574901</v>
      </c>
      <c r="F42" s="334">
        <v>20.776717092973499</v>
      </c>
      <c r="G42" s="334">
        <v>26.464314034446002</v>
      </c>
      <c r="H42" s="334">
        <v>25.267676256178099</v>
      </c>
    </row>
    <row r="43" spans="1:8" x14ac:dyDescent="0.2">
      <c r="A43" s="283" t="s">
        <v>78</v>
      </c>
      <c r="B43" s="283" t="s">
        <v>130</v>
      </c>
      <c r="C43" s="283">
        <v>106.447</v>
      </c>
      <c r="D43" s="283">
        <v>0.826246584699454</v>
      </c>
      <c r="E43" s="334">
        <v>21.810516789534901</v>
      </c>
      <c r="F43" s="334">
        <v>20.827147521872998</v>
      </c>
      <c r="G43" s="334">
        <v>26.397103713861</v>
      </c>
      <c r="H43" s="334">
        <v>25.206939317575301</v>
      </c>
    </row>
    <row r="44" spans="1:8" x14ac:dyDescent="0.2">
      <c r="B44" s="283" t="s">
        <v>131</v>
      </c>
      <c r="C44" s="283">
        <v>106.889</v>
      </c>
      <c r="D44" s="283">
        <v>0.82967740933929501</v>
      </c>
      <c r="E44" s="334">
        <v>21.5328682302756</v>
      </c>
      <c r="F44" s="334">
        <v>20.506375511637302</v>
      </c>
      <c r="G44" s="334">
        <v>25.9533018350145</v>
      </c>
      <c r="H44" s="334">
        <v>24.716082757956901</v>
      </c>
    </row>
    <row r="45" spans="1:8" x14ac:dyDescent="0.2">
      <c r="B45" s="283" t="s">
        <v>132</v>
      </c>
      <c r="C45" s="283">
        <v>106.83799999999999</v>
      </c>
      <c r="D45" s="283">
        <v>0.82928154495777495</v>
      </c>
      <c r="E45" s="334">
        <v>20.1297724134579</v>
      </c>
      <c r="F45" s="334">
        <v>19.108611289763399</v>
      </c>
      <c r="G45" s="334">
        <v>24.273749410983001</v>
      </c>
      <c r="H45" s="334">
        <v>23.0423689107134</v>
      </c>
    </row>
    <row r="46" spans="1:8" x14ac:dyDescent="0.2">
      <c r="B46" s="283" t="s">
        <v>133</v>
      </c>
      <c r="C46" s="283">
        <v>105.755</v>
      </c>
      <c r="D46" s="283">
        <v>0.82087524838549397</v>
      </c>
      <c r="E46" s="334">
        <v>17.277065919848901</v>
      </c>
      <c r="F46" s="334">
        <v>16.444850437266801</v>
      </c>
      <c r="G46" s="334">
        <v>21.0471273848609</v>
      </c>
      <c r="H46" s="334">
        <v>20.0333125765587</v>
      </c>
    </row>
    <row r="47" spans="1:8" x14ac:dyDescent="0.2">
      <c r="B47" s="283" t="s">
        <v>134</v>
      </c>
      <c r="C47" s="283">
        <v>106.16200000000001</v>
      </c>
      <c r="D47" s="283">
        <v>0.82403440139095896</v>
      </c>
      <c r="E47" s="334">
        <v>17.7779940960842</v>
      </c>
      <c r="F47" s="334">
        <v>17.061953767463599</v>
      </c>
      <c r="G47" s="334">
        <v>21.574334840966799</v>
      </c>
      <c r="H47" s="334">
        <v>20.7053901374302</v>
      </c>
    </row>
    <row r="48" spans="1:8" x14ac:dyDescent="0.2">
      <c r="B48" s="283" t="s">
        <v>135</v>
      </c>
      <c r="C48" s="283">
        <v>106.74299999999999</v>
      </c>
      <c r="D48" s="283">
        <v>0.82854415052161001</v>
      </c>
      <c r="E48" s="334">
        <v>18.849194387029701</v>
      </c>
      <c r="F48" s="334">
        <v>18.161831372714001</v>
      </c>
      <c r="G48" s="334">
        <v>22.749776671723801</v>
      </c>
      <c r="H48" s="334">
        <v>21.920173307940502</v>
      </c>
    </row>
    <row r="49" spans="1:8" x14ac:dyDescent="0.2">
      <c r="B49" s="283" t="s">
        <v>136</v>
      </c>
      <c r="C49" s="283">
        <v>107.444</v>
      </c>
      <c r="D49" s="283">
        <v>0.83398534525583701</v>
      </c>
      <c r="E49" s="334">
        <v>19.738074946522701</v>
      </c>
      <c r="F49" s="334">
        <v>19.076752334181599</v>
      </c>
      <c r="G49" s="334">
        <v>23.6671724015339</v>
      </c>
      <c r="H49" s="334">
        <v>22.874205695220699</v>
      </c>
    </row>
    <row r="50" spans="1:8" x14ac:dyDescent="0.2">
      <c r="B50" s="283" t="s">
        <v>137</v>
      </c>
      <c r="C50" s="283">
        <v>107.867</v>
      </c>
      <c r="D50" s="283">
        <v>0.83726869100844503</v>
      </c>
      <c r="E50" s="334">
        <v>19.716997644168</v>
      </c>
      <c r="F50" s="334">
        <v>19.0867437962678</v>
      </c>
      <c r="G50" s="334">
        <v>23.549187800656799</v>
      </c>
      <c r="H50" s="334">
        <v>22.796437990866298</v>
      </c>
    </row>
    <row r="51" spans="1:8" x14ac:dyDescent="0.2">
      <c r="B51" s="283" t="s">
        <v>138</v>
      </c>
      <c r="C51" s="283">
        <v>108.114</v>
      </c>
      <c r="D51" s="283">
        <v>0.83918591654247399</v>
      </c>
      <c r="E51" s="334">
        <v>19.605653190373101</v>
      </c>
      <c r="F51" s="334">
        <v>19.045064756374501</v>
      </c>
      <c r="G51" s="334">
        <v>23.362705216920499</v>
      </c>
      <c r="H51" s="334">
        <v>22.6946906292732</v>
      </c>
    </row>
    <row r="52" spans="1:8" x14ac:dyDescent="0.2">
      <c r="B52" s="283" t="s">
        <v>139</v>
      </c>
      <c r="C52" s="283">
        <v>108.774</v>
      </c>
      <c r="D52" s="283">
        <v>0.84430886736214605</v>
      </c>
      <c r="E52" s="334">
        <v>19.4893057076745</v>
      </c>
      <c r="F52" s="334">
        <v>18.928910366778599</v>
      </c>
      <c r="G52" s="334">
        <v>23.083147010601099</v>
      </c>
      <c r="H52" s="334">
        <v>22.4194143855409</v>
      </c>
    </row>
    <row r="53" spans="1:8" x14ac:dyDescent="0.2">
      <c r="B53" s="283" t="s">
        <v>140</v>
      </c>
      <c r="C53" s="283">
        <v>108.85599999999999</v>
      </c>
      <c r="D53" s="283">
        <v>0.84494535519125702</v>
      </c>
      <c r="E53" s="334">
        <v>18.873631726388201</v>
      </c>
      <c r="F53" s="334">
        <v>18.350083498004501</v>
      </c>
      <c r="G53" s="334">
        <v>22.337103352815099</v>
      </c>
      <c r="H53" s="334">
        <v>21.717479580500001</v>
      </c>
    </row>
    <row r="54" spans="1:8" x14ac:dyDescent="0.2">
      <c r="B54" s="283" t="s">
        <v>141</v>
      </c>
      <c r="C54" s="283">
        <v>109.271</v>
      </c>
      <c r="D54" s="283">
        <v>0.84816660457029303</v>
      </c>
      <c r="E54" s="334">
        <v>18.971048182646999</v>
      </c>
      <c r="F54" s="334">
        <v>18.480435067491499</v>
      </c>
      <c r="G54" s="334">
        <v>22.367124666807999</v>
      </c>
      <c r="H54" s="334">
        <v>21.788685109636301</v>
      </c>
    </row>
    <row r="55" spans="1:8" x14ac:dyDescent="0.2">
      <c r="A55" s="283" t="s">
        <v>414</v>
      </c>
      <c r="B55" s="283" t="s">
        <v>130</v>
      </c>
      <c r="C55" s="283">
        <v>110.21</v>
      </c>
      <c r="D55" s="283">
        <v>0.85545516641828101</v>
      </c>
      <c r="E55" s="334">
        <v>19.868269186177798</v>
      </c>
      <c r="F55" s="334">
        <v>19.437621982825799</v>
      </c>
      <c r="G55" s="334">
        <v>23.225377513779701</v>
      </c>
      <c r="H55" s="334">
        <v>22.721964570287799</v>
      </c>
    </row>
    <row r="56" spans="1:8" x14ac:dyDescent="0.2">
      <c r="B56" s="283" t="s">
        <v>131</v>
      </c>
      <c r="C56" s="283">
        <v>110.907</v>
      </c>
      <c r="D56" s="283">
        <v>0.860865312965723</v>
      </c>
      <c r="E56" s="334">
        <v>20.835731190400399</v>
      </c>
      <c r="F56" s="334">
        <v>20.419306871495301</v>
      </c>
      <c r="G56" s="334">
        <v>24.2032416413902</v>
      </c>
      <c r="H56" s="334">
        <v>23.719514033095098</v>
      </c>
    </row>
    <row r="57" spans="1:8" x14ac:dyDescent="0.2">
      <c r="B57" s="283" t="s">
        <v>132</v>
      </c>
      <c r="C57" s="283">
        <v>111.824</v>
      </c>
      <c r="D57" s="283">
        <v>0.86798310978638804</v>
      </c>
      <c r="E57" s="334">
        <v>22.180721321458801</v>
      </c>
      <c r="F57" s="334">
        <v>21.5910042147887</v>
      </c>
      <c r="G57" s="334">
        <v>25.554323662954101</v>
      </c>
      <c r="H57" s="334">
        <v>24.874912854124901</v>
      </c>
    </row>
    <row r="58" spans="1:8" x14ac:dyDescent="0.2">
      <c r="B58" s="283" t="s">
        <v>133</v>
      </c>
      <c r="C58" s="283">
        <v>112.19</v>
      </c>
      <c r="D58" s="283">
        <v>0.87082401887729799</v>
      </c>
      <c r="E58" s="334">
        <v>22.389114890420402</v>
      </c>
      <c r="F58" s="334">
        <v>21.883869239609702</v>
      </c>
      <c r="G58" s="334">
        <v>25.710263388560801</v>
      </c>
      <c r="H58" s="334">
        <v>25.130070789530201</v>
      </c>
    </row>
    <row r="59" spans="1:8" x14ac:dyDescent="0.2">
      <c r="B59" s="283" t="s">
        <v>134</v>
      </c>
      <c r="C59" s="283">
        <v>112.419</v>
      </c>
      <c r="D59" s="283">
        <v>0.87260152757079001</v>
      </c>
      <c r="E59" s="334">
        <v>22.517753399569699</v>
      </c>
      <c r="F59" s="334">
        <v>22.0150561115614</v>
      </c>
      <c r="G59" s="334">
        <v>25.805310543354398</v>
      </c>
      <c r="H59" s="334">
        <v>25.229220229362301</v>
      </c>
    </row>
    <row r="60" spans="1:8" x14ac:dyDescent="0.2">
      <c r="B60" s="283" t="s">
        <v>135</v>
      </c>
      <c r="C60" s="283">
        <v>113.018</v>
      </c>
      <c r="D60" s="283">
        <v>0.877250993541977</v>
      </c>
      <c r="E60" s="334">
        <v>22.581968000779</v>
      </c>
      <c r="F60" s="334">
        <v>22.130901638514601</v>
      </c>
      <c r="G60" s="334">
        <v>25.741741151642799</v>
      </c>
      <c r="H60" s="334">
        <v>25.227559502850099</v>
      </c>
    </row>
    <row r="61" spans="1:8" x14ac:dyDescent="0.2">
      <c r="B61" s="283" t="s">
        <v>136</v>
      </c>
      <c r="C61" s="283">
        <v>113.682</v>
      </c>
      <c r="D61" s="283">
        <v>0.88240499254843496</v>
      </c>
      <c r="E61" s="334">
        <v>22.627222408865599</v>
      </c>
      <c r="F61" s="334">
        <v>22.208263083998801</v>
      </c>
      <c r="G61" s="334">
        <v>25.642672695580401</v>
      </c>
      <c r="H61" s="334">
        <v>25.1678801361494</v>
      </c>
    </row>
    <row r="62" spans="1:8" x14ac:dyDescent="0.2">
      <c r="B62" s="283" t="s">
        <v>137</v>
      </c>
      <c r="C62" s="283">
        <v>113.899</v>
      </c>
      <c r="D62" s="283">
        <v>0.88408935668156996</v>
      </c>
      <c r="E62" s="334">
        <v>22.668046314627201</v>
      </c>
      <c r="F62" s="334">
        <v>22.291945764375999</v>
      </c>
      <c r="G62" s="334">
        <v>25.639994581217099</v>
      </c>
      <c r="H62" s="334">
        <v>25.214584471471198</v>
      </c>
    </row>
    <row r="63" spans="1:8" x14ac:dyDescent="0.2">
      <c r="B63" s="283" t="s">
        <v>138</v>
      </c>
      <c r="C63" s="283">
        <v>114.601</v>
      </c>
      <c r="D63" s="283">
        <v>0.88953831346249401</v>
      </c>
      <c r="E63" s="334">
        <v>22.675699580471299</v>
      </c>
      <c r="F63" s="334">
        <v>22.303797954163802</v>
      </c>
      <c r="G63" s="334">
        <v>25.491537843049201</v>
      </c>
      <c r="H63" s="334">
        <v>25.073453966639299</v>
      </c>
    </row>
    <row r="64" spans="1:8" x14ac:dyDescent="0.2">
      <c r="B64" s="283" t="s">
        <v>139</v>
      </c>
      <c r="C64" s="283">
        <v>115.56100000000001</v>
      </c>
      <c r="D64" s="283">
        <v>0.89698987829110799</v>
      </c>
      <c r="E64" s="334">
        <v>22.677796853980698</v>
      </c>
      <c r="F64" s="334">
        <v>22.3590220572557</v>
      </c>
      <c r="G64" s="334">
        <v>25.282110091570999</v>
      </c>
      <c r="H64" s="334">
        <v>24.926727266814598</v>
      </c>
    </row>
    <row r="65" spans="1:8" x14ac:dyDescent="0.2">
      <c r="B65" s="283" t="s">
        <v>140</v>
      </c>
      <c r="C65" s="283">
        <v>116.884</v>
      </c>
      <c r="D65" s="283">
        <v>0.90725906607054196</v>
      </c>
      <c r="E65" s="334">
        <v>22.702372154442902</v>
      </c>
      <c r="F65" s="334">
        <v>22.282630557907499</v>
      </c>
      <c r="G65" s="334">
        <v>25.023031461972501</v>
      </c>
      <c r="H65" s="334">
        <v>24.5603834574137</v>
      </c>
    </row>
    <row r="66" spans="1:8" x14ac:dyDescent="0.2">
      <c r="B66" s="283" t="s">
        <v>141</v>
      </c>
      <c r="C66" s="283">
        <v>117.30800000000001</v>
      </c>
      <c r="D66" s="283">
        <v>0.91055017386984605</v>
      </c>
      <c r="E66" s="334">
        <v>22.9300141945325</v>
      </c>
      <c r="F66" s="334">
        <v>22.449079045557198</v>
      </c>
      <c r="G66" s="334">
        <v>25.1825927363011</v>
      </c>
      <c r="H66" s="334">
        <v>24.654411903682799</v>
      </c>
    </row>
    <row r="67" spans="1:8" x14ac:dyDescent="0.2">
      <c r="A67" s="283" t="s">
        <v>710</v>
      </c>
      <c r="B67" s="283" t="s">
        <v>130</v>
      </c>
      <c r="C67" s="283">
        <v>118.002</v>
      </c>
      <c r="D67" s="283">
        <v>0.91593703427719797</v>
      </c>
      <c r="E67" s="334">
        <v>23.296161951496501</v>
      </c>
      <c r="F67" s="334">
        <v>22.740415324896698</v>
      </c>
      <c r="G67" s="334">
        <v>25.434239559797199</v>
      </c>
      <c r="H67" s="334">
        <v>24.8274875606946</v>
      </c>
    </row>
    <row r="68" spans="1:8" x14ac:dyDescent="0.2">
      <c r="B68" s="283" t="s">
        <v>131</v>
      </c>
      <c r="C68" s="283">
        <v>118.98099999999999</v>
      </c>
      <c r="D68" s="283">
        <v>0.92353607799304505</v>
      </c>
      <c r="E68" s="334">
        <v>23.4826262150575</v>
      </c>
      <c r="F68" s="334">
        <v>22.9529956080865</v>
      </c>
      <c r="G68" s="334">
        <v>25.4268639575923</v>
      </c>
      <c r="H68" s="334">
        <v>24.8533827264942</v>
      </c>
    </row>
    <row r="69" spans="1:8" x14ac:dyDescent="0.2">
      <c r="B69" s="283" t="s">
        <v>132</v>
      </c>
      <c r="C69" s="283">
        <v>120.15900000000001</v>
      </c>
      <c r="D69" s="283">
        <v>0.93267976900148997</v>
      </c>
      <c r="E69" s="334">
        <v>23.876881610192001</v>
      </c>
      <c r="F69" s="334">
        <v>23.2468859664551</v>
      </c>
      <c r="G69" s="334">
        <v>25.6002996996002</v>
      </c>
      <c r="H69" s="334">
        <v>24.9248313720183</v>
      </c>
    </row>
    <row r="70" spans="1:8" x14ac:dyDescent="0.2">
      <c r="B70" s="283" t="s">
        <v>133</v>
      </c>
      <c r="C70" s="283">
        <v>120.809</v>
      </c>
      <c r="D70" s="283">
        <v>0.93772509935419801</v>
      </c>
      <c r="E70" s="334">
        <v>24.141919061300499</v>
      </c>
      <c r="F70" s="334">
        <v>23.424182765872899</v>
      </c>
      <c r="G70" s="334">
        <v>25.745198755932702</v>
      </c>
      <c r="H70" s="334">
        <v>24.979797151643801</v>
      </c>
    </row>
    <row r="71" spans="1:8" x14ac:dyDescent="0.2">
      <c r="B71" s="283" t="s">
        <v>134</v>
      </c>
      <c r="C71" s="283">
        <v>121.02200000000001</v>
      </c>
      <c r="D71" s="283">
        <v>0.939378415300547</v>
      </c>
      <c r="E71" s="334">
        <v>24.4385241312958</v>
      </c>
      <c r="F71" s="334">
        <v>23.692137257473199</v>
      </c>
      <c r="G71" s="334">
        <v>26.015633032697298</v>
      </c>
      <c r="H71" s="334">
        <v>25.221079036495698</v>
      </c>
    </row>
    <row r="72" spans="1:8" x14ac:dyDescent="0.2">
      <c r="B72" s="283" t="s">
        <v>135</v>
      </c>
      <c r="C72" s="283">
        <v>122.044</v>
      </c>
      <c r="D72" s="283">
        <v>0.94731122702434201</v>
      </c>
      <c r="E72" s="334">
        <v>24.673575539488901</v>
      </c>
      <c r="F72" s="334">
        <v>23.850340727118098</v>
      </c>
      <c r="G72" s="334">
        <v>26.045902165640499</v>
      </c>
      <c r="H72" s="334">
        <v>25.176879621743598</v>
      </c>
    </row>
    <row r="73" spans="1:8" x14ac:dyDescent="0.2">
      <c r="B73" s="283" t="s">
        <v>136</v>
      </c>
      <c r="C73" s="283">
        <v>122.94799999999999</v>
      </c>
      <c r="D73" s="283">
        <v>0.95432811723795297</v>
      </c>
      <c r="E73" s="334">
        <v>24.653310314900502</v>
      </c>
      <c r="F73" s="334">
        <v>23.883516893704801</v>
      </c>
      <c r="G73" s="334">
        <v>25.8331593396335</v>
      </c>
      <c r="H73" s="334">
        <v>25.026525429041399</v>
      </c>
    </row>
    <row r="74" spans="1:8" x14ac:dyDescent="0.2">
      <c r="B74" s="283" t="s">
        <v>137</v>
      </c>
      <c r="C74" s="283">
        <v>123.803</v>
      </c>
      <c r="D74" s="283">
        <v>0.96096466716343798</v>
      </c>
      <c r="E74" s="334">
        <v>24.694919253942999</v>
      </c>
      <c r="F74" s="334">
        <v>23.993209929694899</v>
      </c>
      <c r="G74" s="334">
        <v>25.698051237239699</v>
      </c>
      <c r="H74" s="334">
        <v>24.967837787957102</v>
      </c>
    </row>
    <row r="75" spans="1:8" x14ac:dyDescent="0.2">
      <c r="B75" s="283" t="s">
        <v>138</v>
      </c>
      <c r="C75" s="283">
        <v>124.571</v>
      </c>
      <c r="D75" s="283">
        <v>0.96692591902632896</v>
      </c>
      <c r="E75" s="334">
        <v>24.6451019147556</v>
      </c>
      <c r="F75" s="334">
        <v>23.9748274810343</v>
      </c>
      <c r="G75" s="334">
        <v>25.488097309018901</v>
      </c>
      <c r="H75" s="334">
        <v>24.794895874935701</v>
      </c>
    </row>
    <row r="76" spans="1:8" x14ac:dyDescent="0.2">
      <c r="B76" s="283" t="s">
        <v>139</v>
      </c>
      <c r="C76" s="283">
        <v>125.276</v>
      </c>
      <c r="D76" s="283">
        <v>0.97239816194734197</v>
      </c>
      <c r="E76" s="334">
        <v>24.772159744600099</v>
      </c>
      <c r="F76" s="334">
        <v>24.1367276902721</v>
      </c>
      <c r="G76" s="334">
        <v>25.4753255549053</v>
      </c>
      <c r="H76" s="334">
        <v>24.821856555071498</v>
      </c>
    </row>
    <row r="77" spans="1:8" x14ac:dyDescent="0.2">
      <c r="B77" s="283" t="s">
        <v>140</v>
      </c>
      <c r="C77" s="283">
        <v>125.997</v>
      </c>
      <c r="D77" s="283">
        <v>0.97799459761549901</v>
      </c>
      <c r="E77" s="334">
        <v>24.871984842716099</v>
      </c>
      <c r="F77" s="334">
        <v>24.1276350351351</v>
      </c>
      <c r="G77" s="334">
        <v>25.431617826272099</v>
      </c>
      <c r="H77" s="334">
        <v>24.6705197492522</v>
      </c>
    </row>
    <row r="78" spans="1:8" x14ac:dyDescent="0.2">
      <c r="B78" s="283" t="s">
        <v>141</v>
      </c>
      <c r="C78" s="283">
        <v>126.47799999999999</v>
      </c>
      <c r="D78" s="283">
        <v>0.98172814207650305</v>
      </c>
      <c r="E78" s="334">
        <v>24.6590477945199</v>
      </c>
      <c r="F78" s="334">
        <v>23.901407755035301</v>
      </c>
      <c r="G78" s="334">
        <v>25.118000327832402</v>
      </c>
      <c r="H78" s="334">
        <v>24.346259143066</v>
      </c>
    </row>
    <row r="79" spans="1:8" x14ac:dyDescent="0.2">
      <c r="A79" s="283" t="s">
        <v>1116</v>
      </c>
      <c r="B79" s="283" t="s">
        <v>130</v>
      </c>
      <c r="C79" s="283">
        <v>127.336</v>
      </c>
      <c r="D79" s="283">
        <v>0.98838797814207702</v>
      </c>
      <c r="E79" s="334">
        <v>24.7967008395776</v>
      </c>
      <c r="F79" s="334">
        <v>24.033803481285801</v>
      </c>
      <c r="G79" s="334">
        <v>25.088023517029502</v>
      </c>
      <c r="H79" s="334">
        <v>24.316163301038301</v>
      </c>
    </row>
    <row r="80" spans="1:8" x14ac:dyDescent="0.2">
      <c r="B80" s="283" t="s">
        <v>131</v>
      </c>
      <c r="C80" s="283">
        <v>128.04599999999999</v>
      </c>
      <c r="D80" s="283">
        <v>0.99389903129657198</v>
      </c>
      <c r="E80" s="334">
        <v>24.806252517085198</v>
      </c>
      <c r="F80" s="334">
        <v>24.086428378055999</v>
      </c>
      <c r="G80" s="334">
        <v>24.958523688995498</v>
      </c>
      <c r="H80" s="334">
        <v>24.2342809677906</v>
      </c>
    </row>
    <row r="81" spans="2:8" x14ac:dyDescent="0.2">
      <c r="B81" s="283" t="s">
        <v>132</v>
      </c>
      <c r="C81" s="283">
        <v>128.38900000000001</v>
      </c>
      <c r="D81" s="283">
        <v>0.99656141331346304</v>
      </c>
      <c r="E81" s="334">
        <v>24.974513483792599</v>
      </c>
      <c r="F81" s="334">
        <v>24.182469948865101</v>
      </c>
      <c r="G81" s="334">
        <v>25.060686827874399</v>
      </c>
      <c r="H81" s="334">
        <v>24.265910385252599</v>
      </c>
    </row>
    <row r="82" spans="2:8" x14ac:dyDescent="0.2">
      <c r="B82" s="283" t="s">
        <v>133</v>
      </c>
      <c r="C82" s="283">
        <v>128.363</v>
      </c>
      <c r="D82" s="283">
        <v>0.99635960009935398</v>
      </c>
      <c r="E82" s="334">
        <v>25.007489586930198</v>
      </c>
      <c r="F82" s="334">
        <v>24.2544517043663</v>
      </c>
      <c r="G82" s="334">
        <v>25.098859472460099</v>
      </c>
      <c r="H82" s="334">
        <v>24.343070214757599</v>
      </c>
    </row>
    <row r="83" spans="2:8" x14ac:dyDescent="0.2">
      <c r="B83" s="283" t="s">
        <v>134</v>
      </c>
      <c r="C83" s="283">
        <v>128.084</v>
      </c>
      <c r="D83" s="283">
        <v>0.99419398907103795</v>
      </c>
      <c r="E83" s="334">
        <v>24.908017417073101</v>
      </c>
      <c r="F83" s="334">
        <v>24.2317007551177</v>
      </c>
      <c r="G83" s="334">
        <v>25.053478185225</v>
      </c>
      <c r="H83" s="334">
        <v>24.3732118897234</v>
      </c>
    </row>
    <row r="84" spans="2:8" x14ac:dyDescent="0.2">
      <c r="B84" s="283" t="s">
        <v>135</v>
      </c>
      <c r="C84" s="283">
        <v>128.214</v>
      </c>
      <c r="D84" s="283">
        <v>0.99520305514158003</v>
      </c>
      <c r="E84" s="334">
        <v>24.973562114106599</v>
      </c>
      <c r="F84" s="334">
        <v>24.269949441766901</v>
      </c>
      <c r="G84" s="334">
        <v>25.093936343024801</v>
      </c>
      <c r="H84" s="334">
        <v>24.3869322108484</v>
      </c>
    </row>
    <row r="85" spans="2:8" x14ac:dyDescent="0.2">
      <c r="B85" s="283" t="s">
        <v>136</v>
      </c>
      <c r="C85" s="283">
        <v>128.83199999999999</v>
      </c>
      <c r="D85" s="283">
        <v>1</v>
      </c>
      <c r="E85" s="334">
        <v>24.992132944646499</v>
      </c>
      <c r="F85" s="334">
        <v>24.3318139821702</v>
      </c>
      <c r="G85" s="334">
        <v>24.992132944646499</v>
      </c>
      <c r="H85" s="334">
        <v>24.3318139821702</v>
      </c>
    </row>
  </sheetData>
  <mergeCells count="1">
    <mergeCell ref="H1:I1"/>
  </mergeCells>
  <hyperlinks>
    <hyperlink ref="H1:I1" location="Index!A1" display="Regresar al Índice" xr:uid="{DD238053-1BF6-434B-A046-E293C69DF99C}"/>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A650E-83C2-47CD-B780-E926EDBBAE21}">
  <sheetPr codeName="Hoja23"/>
  <dimension ref="A1:I85"/>
  <sheetViews>
    <sheetView workbookViewId="0">
      <selection activeCell="F17" sqref="F17"/>
    </sheetView>
  </sheetViews>
  <sheetFormatPr baseColWidth="10" defaultRowHeight="12.75" x14ac:dyDescent="0.2"/>
  <cols>
    <col min="1" max="1" width="90.7109375" style="283" customWidth="1"/>
    <col min="2" max="2" width="3.7109375" style="283" customWidth="1"/>
    <col min="3" max="8" width="11.7109375" style="283" customWidth="1"/>
    <col min="9" max="17" width="9.140625" style="283" customWidth="1"/>
    <col min="18" max="16384" width="11.42578125" style="283"/>
  </cols>
  <sheetData>
    <row r="1" spans="1:9" x14ac:dyDescent="0.2">
      <c r="A1" s="28" t="s">
        <v>4746</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402</v>
      </c>
      <c r="B6" s="283" t="s">
        <v>526</v>
      </c>
      <c r="C6" s="283" t="s">
        <v>527</v>
      </c>
      <c r="D6" s="283" t="s">
        <v>528</v>
      </c>
      <c r="E6" s="283" t="s">
        <v>0</v>
      </c>
      <c r="F6" s="283" t="s">
        <v>1</v>
      </c>
      <c r="G6" s="283" t="s">
        <v>686</v>
      </c>
      <c r="H6" s="283" t="s">
        <v>687</v>
      </c>
    </row>
    <row r="7" spans="1:9" x14ac:dyDescent="0.2">
      <c r="A7" s="283" t="s">
        <v>75</v>
      </c>
      <c r="B7" s="283" t="s">
        <v>130</v>
      </c>
      <c r="C7" s="283">
        <v>93.603882444858499</v>
      </c>
      <c r="D7" s="283">
        <v>0.72655770650815399</v>
      </c>
      <c r="E7" s="334">
        <v>17.294502752644501</v>
      </c>
      <c r="F7" s="334">
        <v>17.074313615121401</v>
      </c>
      <c r="G7" s="334">
        <v>23.803343626705399</v>
      </c>
      <c r="H7" s="334">
        <v>23.5002856100458</v>
      </c>
    </row>
    <row r="8" spans="1:9" x14ac:dyDescent="0.2">
      <c r="B8" s="283" t="s">
        <v>131</v>
      </c>
      <c r="C8" s="283">
        <v>94.1447803353567</v>
      </c>
      <c r="D8" s="283">
        <v>0.73075618119222496</v>
      </c>
      <c r="E8" s="334">
        <v>17.288462738507501</v>
      </c>
      <c r="F8" s="334">
        <v>17.065597703047501</v>
      </c>
      <c r="G8" s="334">
        <v>23.658318853083699</v>
      </c>
      <c r="H8" s="334">
        <v>23.353340200564599</v>
      </c>
    </row>
    <row r="9" spans="1:9" x14ac:dyDescent="0.2">
      <c r="B9" s="283" t="s">
        <v>132</v>
      </c>
      <c r="C9" s="283">
        <v>94.722489332291602</v>
      </c>
      <c r="D9" s="283">
        <v>0.73524038540340597</v>
      </c>
      <c r="E9" s="334">
        <v>17.164721707315</v>
      </c>
      <c r="F9" s="334">
        <v>16.9498532895533</v>
      </c>
      <c r="G9" s="334">
        <v>23.345727530863599</v>
      </c>
      <c r="H9" s="334">
        <v>23.0534851268451</v>
      </c>
    </row>
    <row r="10" spans="1:9" x14ac:dyDescent="0.2">
      <c r="B10" s="283" t="s">
        <v>133</v>
      </c>
      <c r="C10" s="283">
        <v>94.838932628162794</v>
      </c>
      <c r="D10" s="283">
        <v>0.73614422370344901</v>
      </c>
      <c r="E10" s="334">
        <v>17.095617316134099</v>
      </c>
      <c r="F10" s="334">
        <v>16.883721073636501</v>
      </c>
      <c r="G10" s="334">
        <v>23.223190192443798</v>
      </c>
      <c r="H10" s="334">
        <v>22.935344094254599</v>
      </c>
    </row>
    <row r="11" spans="1:9" x14ac:dyDescent="0.2">
      <c r="B11" s="283" t="s">
        <v>134</v>
      </c>
      <c r="C11" s="283">
        <v>94.725494320572096</v>
      </c>
      <c r="D11" s="283">
        <v>0.73526371026276205</v>
      </c>
      <c r="E11" s="334">
        <v>16.9757140270933</v>
      </c>
      <c r="F11" s="334">
        <v>16.7661412693482</v>
      </c>
      <c r="G11" s="334">
        <v>23.087925855917302</v>
      </c>
      <c r="H11" s="334">
        <v>22.802895118210699</v>
      </c>
    </row>
    <row r="12" spans="1:9" x14ac:dyDescent="0.2">
      <c r="B12" s="283" t="s">
        <v>135</v>
      </c>
      <c r="C12" s="283">
        <v>94.963639641805401</v>
      </c>
      <c r="D12" s="283">
        <v>0.73711220536672095</v>
      </c>
      <c r="E12" s="334">
        <v>16.796238753919098</v>
      </c>
      <c r="F12" s="334">
        <v>16.590894011054701</v>
      </c>
      <c r="G12" s="334">
        <v>22.786542715790102</v>
      </c>
      <c r="H12" s="334">
        <v>22.507962682290099</v>
      </c>
    </row>
    <row r="13" spans="1:9" x14ac:dyDescent="0.2">
      <c r="B13" s="283" t="s">
        <v>136</v>
      </c>
      <c r="C13" s="283">
        <v>95.322735741330604</v>
      </c>
      <c r="D13" s="283">
        <v>0.73989952605975695</v>
      </c>
      <c r="E13" s="334">
        <v>16.670035932285199</v>
      </c>
      <c r="F13" s="334">
        <v>16.4629208193249</v>
      </c>
      <c r="G13" s="334">
        <v>22.5301346266018</v>
      </c>
      <c r="H13" s="334">
        <v>22.250211332065799</v>
      </c>
    </row>
    <row r="14" spans="1:9" x14ac:dyDescent="0.2">
      <c r="B14" s="283" t="s">
        <v>137</v>
      </c>
      <c r="C14" s="283">
        <v>95.793767654306095</v>
      </c>
      <c r="D14" s="283">
        <v>0.74355569776380204</v>
      </c>
      <c r="E14" s="334">
        <v>16.723212340993602</v>
      </c>
      <c r="F14" s="334">
        <v>16.5154317053887</v>
      </c>
      <c r="G14" s="334">
        <v>22.490867047737801</v>
      </c>
      <c r="H14" s="334">
        <v>22.2114251226342</v>
      </c>
    </row>
    <row r="15" spans="1:9" x14ac:dyDescent="0.2">
      <c r="B15" s="283" t="s">
        <v>138</v>
      </c>
      <c r="C15" s="283">
        <v>96.093515235290596</v>
      </c>
      <c r="D15" s="283">
        <v>0.74588235248455803</v>
      </c>
      <c r="E15" s="334">
        <v>16.974701176247599</v>
      </c>
      <c r="F15" s="334">
        <v>16.768190704804798</v>
      </c>
      <c r="G15" s="334">
        <v>22.757880139816098</v>
      </c>
      <c r="H15" s="334">
        <v>22.481012788343101</v>
      </c>
    </row>
    <row r="16" spans="1:9" x14ac:dyDescent="0.2">
      <c r="B16" s="283" t="s">
        <v>139</v>
      </c>
      <c r="C16" s="283">
        <v>96.698269126750404</v>
      </c>
      <c r="D16" s="283">
        <v>0.75057648042994296</v>
      </c>
      <c r="E16" s="334">
        <v>17.166011289959801</v>
      </c>
      <c r="F16" s="334">
        <v>16.9593770088327</v>
      </c>
      <c r="G16" s="334">
        <v>22.870435908312501</v>
      </c>
      <c r="H16" s="334">
        <v>22.595135140816101</v>
      </c>
    </row>
    <row r="17" spans="1:8" x14ac:dyDescent="0.2">
      <c r="B17" s="283" t="s">
        <v>140</v>
      </c>
      <c r="C17" s="283">
        <v>97.695173988821495</v>
      </c>
      <c r="D17" s="283">
        <v>0.75831450252127997</v>
      </c>
      <c r="E17" s="334">
        <v>17.286427085808</v>
      </c>
      <c r="F17" s="334">
        <v>17.083504831977798</v>
      </c>
      <c r="G17" s="334">
        <v>22.7958545278156</v>
      </c>
      <c r="H17" s="334">
        <v>22.528258097633302</v>
      </c>
    </row>
    <row r="18" spans="1:8" x14ac:dyDescent="0.2">
      <c r="B18" s="283" t="s">
        <v>141</v>
      </c>
      <c r="C18" s="283">
        <v>98.272882985756297</v>
      </c>
      <c r="D18" s="283">
        <v>0.76279870673245997</v>
      </c>
      <c r="E18" s="334">
        <v>17.4418023401089</v>
      </c>
      <c r="F18" s="334">
        <v>17.241641537202</v>
      </c>
      <c r="G18" s="334">
        <v>22.865537377249801</v>
      </c>
      <c r="H18" s="334">
        <v>22.603134201759001</v>
      </c>
    </row>
    <row r="19" spans="1:8" x14ac:dyDescent="0.2">
      <c r="A19" s="283" t="s">
        <v>76</v>
      </c>
      <c r="B19" s="283" t="s">
        <v>130</v>
      </c>
      <c r="C19" s="283">
        <v>98.794999699501204</v>
      </c>
      <c r="D19" s="283">
        <v>0.76685140104555705</v>
      </c>
      <c r="E19" s="334">
        <v>18.026870105317599</v>
      </c>
      <c r="F19" s="334">
        <v>17.783892527658899</v>
      </c>
      <c r="G19" s="334">
        <v>23.507644480715499</v>
      </c>
      <c r="H19" s="334">
        <v>23.190793553238102</v>
      </c>
    </row>
    <row r="20" spans="1:8" x14ac:dyDescent="0.2">
      <c r="B20" s="283" t="s">
        <v>131</v>
      </c>
      <c r="C20" s="283">
        <v>99.171374481639504</v>
      </c>
      <c r="D20" s="283">
        <v>0.76977283967988896</v>
      </c>
      <c r="E20" s="334">
        <v>18.783817413091501</v>
      </c>
      <c r="F20" s="334">
        <v>18.447064021845001</v>
      </c>
      <c r="G20" s="334">
        <v>24.401766917241101</v>
      </c>
      <c r="H20" s="334">
        <v>23.9642957908416</v>
      </c>
    </row>
    <row r="21" spans="1:8" x14ac:dyDescent="0.2">
      <c r="B21" s="283" t="s">
        <v>132</v>
      </c>
      <c r="C21" s="283">
        <v>99.492156980587794</v>
      </c>
      <c r="D21" s="283">
        <v>0.77226276841613695</v>
      </c>
      <c r="E21" s="334">
        <v>19.043688534307101</v>
      </c>
      <c r="F21" s="334">
        <v>18.689965982853</v>
      </c>
      <c r="G21" s="334">
        <v>24.659596853755499</v>
      </c>
      <c r="H21" s="334">
        <v>24.201562922921902</v>
      </c>
    </row>
    <row r="22" spans="1:8" x14ac:dyDescent="0.2">
      <c r="B22" s="283" t="s">
        <v>133</v>
      </c>
      <c r="C22" s="283">
        <v>99.154847046096506</v>
      </c>
      <c r="D22" s="283">
        <v>0.76964455295343204</v>
      </c>
      <c r="E22" s="334">
        <v>19.121714415335099</v>
      </c>
      <c r="F22" s="334">
        <v>18.780545247240202</v>
      </c>
      <c r="G22" s="334">
        <v>24.844864219408201</v>
      </c>
      <c r="H22" s="334">
        <v>24.4015827503382</v>
      </c>
    </row>
    <row r="23" spans="1:8" x14ac:dyDescent="0.2">
      <c r="B23" s="283" t="s">
        <v>134</v>
      </c>
      <c r="C23" s="283">
        <v>98.994080173087298</v>
      </c>
      <c r="D23" s="283">
        <v>0.76839667297788805</v>
      </c>
      <c r="E23" s="334">
        <v>19.3331360333347</v>
      </c>
      <c r="F23" s="334">
        <v>18.938496349444002</v>
      </c>
      <c r="G23" s="334">
        <v>25.160358852687398</v>
      </c>
      <c r="H23" s="334">
        <v>24.646770366728202</v>
      </c>
    </row>
    <row r="24" spans="1:8" x14ac:dyDescent="0.2">
      <c r="B24" s="283" t="s">
        <v>135</v>
      </c>
      <c r="C24" s="283">
        <v>99.376464931786799</v>
      </c>
      <c r="D24" s="283">
        <v>0.77136476133093301</v>
      </c>
      <c r="E24" s="334">
        <v>19.6214311331807</v>
      </c>
      <c r="F24" s="334">
        <v>19.174175412531898</v>
      </c>
      <c r="G24" s="334">
        <v>25.4372925972472</v>
      </c>
      <c r="H24" s="334">
        <v>24.857468701899499</v>
      </c>
    </row>
    <row r="25" spans="1:8" x14ac:dyDescent="0.2">
      <c r="B25" s="283" t="s">
        <v>136</v>
      </c>
      <c r="C25" s="283">
        <v>99.909099104513501</v>
      </c>
      <c r="D25" s="283">
        <v>0.77549909265177497</v>
      </c>
      <c r="E25" s="334">
        <v>19.913286092365801</v>
      </c>
      <c r="F25" s="334">
        <v>19.532149325649101</v>
      </c>
      <c r="G25" s="334">
        <v>25.678026294361601</v>
      </c>
      <c r="H25" s="334">
        <v>25.1865534218229</v>
      </c>
    </row>
    <row r="26" spans="1:8" x14ac:dyDescent="0.2">
      <c r="B26" s="283" t="s">
        <v>137</v>
      </c>
      <c r="C26" s="283">
        <v>100.492</v>
      </c>
      <c r="D26" s="283">
        <v>0.78002359662195697</v>
      </c>
      <c r="E26" s="334">
        <v>20.344545886245399</v>
      </c>
      <c r="F26" s="334">
        <v>20.045081185363902</v>
      </c>
      <c r="G26" s="334">
        <v>26.0819621026227</v>
      </c>
      <c r="H26" s="334">
        <v>25.698044613230898</v>
      </c>
    </row>
    <row r="27" spans="1:8" x14ac:dyDescent="0.2">
      <c r="B27" s="283" t="s">
        <v>138</v>
      </c>
      <c r="C27" s="283">
        <v>100.917</v>
      </c>
      <c r="D27" s="283">
        <v>0.783322466467958</v>
      </c>
      <c r="E27" s="334">
        <v>20.591370578587899</v>
      </c>
      <c r="F27" s="334">
        <v>20.3218888119059</v>
      </c>
      <c r="G27" s="334">
        <v>26.2872207297149</v>
      </c>
      <c r="H27" s="334">
        <v>25.943196680593601</v>
      </c>
    </row>
    <row r="28" spans="1:8" x14ac:dyDescent="0.2">
      <c r="B28" s="283" t="s">
        <v>139</v>
      </c>
      <c r="C28" s="283">
        <v>101.44</v>
      </c>
      <c r="D28" s="283">
        <v>0.78738201689021403</v>
      </c>
      <c r="E28" s="334">
        <v>20.875385654755299</v>
      </c>
      <c r="F28" s="334">
        <v>20.6111327612014</v>
      </c>
      <c r="G28" s="334">
        <v>26.5123983110552</v>
      </c>
      <c r="H28" s="334">
        <v>26.176788800188302</v>
      </c>
    </row>
    <row r="29" spans="1:8" x14ac:dyDescent="0.2">
      <c r="B29" s="283" t="s">
        <v>140</v>
      </c>
      <c r="C29" s="283">
        <v>102.303</v>
      </c>
      <c r="D29" s="283">
        <v>0.79408066318926995</v>
      </c>
      <c r="E29" s="334">
        <v>21.044528167723399</v>
      </c>
      <c r="F29" s="334">
        <v>20.782250757103199</v>
      </c>
      <c r="G29" s="334">
        <v>26.501751198930101</v>
      </c>
      <c r="H29" s="334">
        <v>26.171460558723801</v>
      </c>
    </row>
    <row r="30" spans="1:8" x14ac:dyDescent="0.2">
      <c r="B30" s="283" t="s">
        <v>141</v>
      </c>
      <c r="C30" s="283">
        <v>103.02</v>
      </c>
      <c r="D30" s="283">
        <v>0.79964605067064098</v>
      </c>
      <c r="E30" s="334">
        <v>20.9323412669665</v>
      </c>
      <c r="F30" s="334">
        <v>20.661376207358298</v>
      </c>
      <c r="G30" s="334">
        <v>26.177008251852399</v>
      </c>
      <c r="H30" s="334">
        <v>25.838152004915401</v>
      </c>
    </row>
    <row r="31" spans="1:8" x14ac:dyDescent="0.2">
      <c r="A31" s="283" t="s">
        <v>77</v>
      </c>
      <c r="B31" s="283" t="s">
        <v>130</v>
      </c>
      <c r="C31" s="283">
        <v>103.108</v>
      </c>
      <c r="D31" s="283">
        <v>0.80032911077993096</v>
      </c>
      <c r="E31" s="334">
        <v>20.943174345428801</v>
      </c>
      <c r="F31" s="334">
        <v>20.5835196329617</v>
      </c>
      <c r="G31" s="334">
        <v>26.1682026348129</v>
      </c>
      <c r="H31" s="334">
        <v>25.718819115429699</v>
      </c>
    </row>
    <row r="32" spans="1:8" x14ac:dyDescent="0.2">
      <c r="B32" s="283" t="s">
        <v>131</v>
      </c>
      <c r="C32" s="283">
        <v>103.07899999999999</v>
      </c>
      <c r="D32" s="283">
        <v>0.80010401142573295</v>
      </c>
      <c r="E32" s="334">
        <v>21.801021079720801</v>
      </c>
      <c r="F32" s="334">
        <v>21.417091525834099</v>
      </c>
      <c r="G32" s="334">
        <v>27.2477337551062</v>
      </c>
      <c r="H32" s="334">
        <v>26.767884200043301</v>
      </c>
    </row>
    <row r="33" spans="1:8" x14ac:dyDescent="0.2">
      <c r="B33" s="283" t="s">
        <v>132</v>
      </c>
      <c r="C33" s="283">
        <v>103.476</v>
      </c>
      <c r="D33" s="283">
        <v>0.80318554396423203</v>
      </c>
      <c r="E33" s="334">
        <v>21.927467088610001</v>
      </c>
      <c r="F33" s="334">
        <v>21.529641308428399</v>
      </c>
      <c r="G33" s="334">
        <v>27.300624685529101</v>
      </c>
      <c r="H33" s="334">
        <v>26.8053147497724</v>
      </c>
    </row>
    <row r="34" spans="1:8" x14ac:dyDescent="0.2">
      <c r="B34" s="283" t="s">
        <v>133</v>
      </c>
      <c r="C34" s="283">
        <v>103.53100000000001</v>
      </c>
      <c r="D34" s="283">
        <v>0.80361245653253899</v>
      </c>
      <c r="E34" s="334">
        <v>21.7386803341271</v>
      </c>
      <c r="F34" s="334">
        <v>21.3335600073774</v>
      </c>
      <c r="G34" s="334">
        <v>27.051198817805801</v>
      </c>
      <c r="H34" s="334">
        <v>26.547074816919</v>
      </c>
    </row>
    <row r="35" spans="1:8" x14ac:dyDescent="0.2">
      <c r="B35" s="283" t="s">
        <v>134</v>
      </c>
      <c r="C35" s="283">
        <v>103.233</v>
      </c>
      <c r="D35" s="283">
        <v>0.80129936661698997</v>
      </c>
      <c r="E35" s="334">
        <v>21.6602215772959</v>
      </c>
      <c r="F35" s="334">
        <v>21.246148929556298</v>
      </c>
      <c r="G35" s="334">
        <v>27.0313723929962</v>
      </c>
      <c r="H35" s="334">
        <v>26.5146208953784</v>
      </c>
    </row>
    <row r="36" spans="1:8" x14ac:dyDescent="0.2">
      <c r="B36" s="283" t="s">
        <v>135</v>
      </c>
      <c r="C36" s="283">
        <v>103.29900000000001</v>
      </c>
      <c r="D36" s="283">
        <v>0.80181166169895701</v>
      </c>
      <c r="E36" s="334">
        <v>21.456055401163201</v>
      </c>
      <c r="F36" s="334">
        <v>21.041225877984001</v>
      </c>
      <c r="G36" s="334">
        <v>26.759470367018601</v>
      </c>
      <c r="H36" s="334">
        <v>26.242105076645799</v>
      </c>
    </row>
    <row r="37" spans="1:8" x14ac:dyDescent="0.2">
      <c r="B37" s="283" t="s">
        <v>136</v>
      </c>
      <c r="C37" s="283">
        <v>103.687</v>
      </c>
      <c r="D37" s="283">
        <v>0.80482333581718801</v>
      </c>
      <c r="E37" s="334">
        <v>21.497953235815</v>
      </c>
      <c r="F37" s="334">
        <v>21.126071217349299</v>
      </c>
      <c r="G37" s="334">
        <v>26.711394015416701</v>
      </c>
      <c r="H37" s="334">
        <v>26.249327370582101</v>
      </c>
    </row>
    <row r="38" spans="1:8" x14ac:dyDescent="0.2">
      <c r="B38" s="283" t="s">
        <v>137</v>
      </c>
      <c r="C38" s="283">
        <v>103.67</v>
      </c>
      <c r="D38" s="283">
        <v>0.80469138102334803</v>
      </c>
      <c r="E38" s="334">
        <v>21.424309671244501</v>
      </c>
      <c r="F38" s="334">
        <v>21.0993802885604</v>
      </c>
      <c r="G38" s="334">
        <v>26.624256424865099</v>
      </c>
      <c r="H38" s="334">
        <v>26.2204626346659</v>
      </c>
    </row>
    <row r="39" spans="1:8" x14ac:dyDescent="0.2">
      <c r="B39" s="283" t="s">
        <v>138</v>
      </c>
      <c r="C39" s="283">
        <v>103.94199999999999</v>
      </c>
      <c r="D39" s="283">
        <v>0.80680265772478899</v>
      </c>
      <c r="E39" s="334">
        <v>21.414000606360901</v>
      </c>
      <c r="F39" s="334">
        <v>21.1508491680876</v>
      </c>
      <c r="G39" s="334">
        <v>26.541807220552698</v>
      </c>
      <c r="H39" s="334">
        <v>26.2156414156266</v>
      </c>
    </row>
    <row r="40" spans="1:8" x14ac:dyDescent="0.2">
      <c r="B40" s="283" t="s">
        <v>139</v>
      </c>
      <c r="C40" s="283">
        <v>104.503</v>
      </c>
      <c r="D40" s="283">
        <v>0.81115716592150999</v>
      </c>
      <c r="E40" s="334">
        <v>21.359036249125101</v>
      </c>
      <c r="F40" s="334">
        <v>21.0837162974059</v>
      </c>
      <c r="G40" s="334">
        <v>26.3315632857169</v>
      </c>
      <c r="H40" s="334">
        <v>25.992147000826801</v>
      </c>
    </row>
    <row r="41" spans="1:8" x14ac:dyDescent="0.2">
      <c r="B41" s="283" t="s">
        <v>140</v>
      </c>
      <c r="C41" s="283">
        <v>105.346</v>
      </c>
      <c r="D41" s="283">
        <v>0.81770057128663698</v>
      </c>
      <c r="E41" s="334">
        <v>21.320472978319302</v>
      </c>
      <c r="F41" s="334">
        <v>21.069014924409899</v>
      </c>
      <c r="G41" s="334">
        <v>26.073692164323599</v>
      </c>
      <c r="H41" s="334">
        <v>25.766173663372001</v>
      </c>
    </row>
    <row r="42" spans="1:8" x14ac:dyDescent="0.2">
      <c r="B42" s="283" t="s">
        <v>141</v>
      </c>
      <c r="C42" s="283">
        <v>105.934</v>
      </c>
      <c r="D42" s="283">
        <v>0.82226465474416299</v>
      </c>
      <c r="E42" s="334">
        <v>21.440107489046699</v>
      </c>
      <c r="F42" s="334">
        <v>21.2124560152897</v>
      </c>
      <c r="G42" s="334">
        <v>26.074460777737698</v>
      </c>
      <c r="H42" s="334">
        <v>25.797601651611402</v>
      </c>
    </row>
    <row r="43" spans="1:8" x14ac:dyDescent="0.2">
      <c r="A43" s="283" t="s">
        <v>78</v>
      </c>
      <c r="B43" s="283" t="s">
        <v>130</v>
      </c>
      <c r="C43" s="283">
        <v>106.447</v>
      </c>
      <c r="D43" s="283">
        <v>0.826246584699454</v>
      </c>
      <c r="E43" s="334">
        <v>21.5055793335004</v>
      </c>
      <c r="F43" s="334">
        <v>21.279110135076699</v>
      </c>
      <c r="G43" s="334">
        <v>26.028040214318199</v>
      </c>
      <c r="H43" s="334">
        <v>25.753946254212899</v>
      </c>
    </row>
    <row r="44" spans="1:8" x14ac:dyDescent="0.2">
      <c r="B44" s="283" t="s">
        <v>131</v>
      </c>
      <c r="C44" s="283">
        <v>106.889</v>
      </c>
      <c r="D44" s="283">
        <v>0.82967740933929501</v>
      </c>
      <c r="E44" s="334">
        <v>21.310375608076701</v>
      </c>
      <c r="F44" s="334">
        <v>21.020797909078901</v>
      </c>
      <c r="G44" s="334">
        <v>25.6851342078206</v>
      </c>
      <c r="H44" s="334">
        <v>25.336109760802799</v>
      </c>
    </row>
    <row r="45" spans="1:8" x14ac:dyDescent="0.2">
      <c r="B45" s="283" t="s">
        <v>132</v>
      </c>
      <c r="C45" s="283">
        <v>106.83799999999999</v>
      </c>
      <c r="D45" s="283">
        <v>0.82928154495777495</v>
      </c>
      <c r="E45" s="334">
        <v>20.450780596460799</v>
      </c>
      <c r="F45" s="334">
        <v>20.177345112897999</v>
      </c>
      <c r="G45" s="334">
        <v>24.660841328022201</v>
      </c>
      <c r="H45" s="334">
        <v>24.3311155729691</v>
      </c>
    </row>
    <row r="46" spans="1:8" x14ac:dyDescent="0.2">
      <c r="B46" s="283" t="s">
        <v>133</v>
      </c>
      <c r="C46" s="283">
        <v>105.755</v>
      </c>
      <c r="D46" s="283">
        <v>0.82087524838549397</v>
      </c>
      <c r="E46" s="334">
        <v>19.202514951924702</v>
      </c>
      <c r="F46" s="334">
        <v>19.025367992045599</v>
      </c>
      <c r="G46" s="334">
        <v>23.3927323179647</v>
      </c>
      <c r="H46" s="334">
        <v>23.176929782527701</v>
      </c>
    </row>
    <row r="47" spans="1:8" x14ac:dyDescent="0.2">
      <c r="B47" s="283" t="s">
        <v>134</v>
      </c>
      <c r="C47" s="283">
        <v>106.16200000000001</v>
      </c>
      <c r="D47" s="283">
        <v>0.82403440139095896</v>
      </c>
      <c r="E47" s="334">
        <v>18.702259494549899</v>
      </c>
      <c r="F47" s="334">
        <v>18.5671217783141</v>
      </c>
      <c r="G47" s="334">
        <v>22.695969322373902</v>
      </c>
      <c r="H47" s="334">
        <v>22.531974086243402</v>
      </c>
    </row>
    <row r="48" spans="1:8" x14ac:dyDescent="0.2">
      <c r="B48" s="283" t="s">
        <v>135</v>
      </c>
      <c r="C48" s="283">
        <v>106.74299999999999</v>
      </c>
      <c r="D48" s="283">
        <v>0.82854415052161001</v>
      </c>
      <c r="E48" s="334">
        <v>19.226384754789098</v>
      </c>
      <c r="F48" s="334">
        <v>19.125712297907299</v>
      </c>
      <c r="G48" s="334">
        <v>23.2050214133853</v>
      </c>
      <c r="H48" s="334">
        <v>23.0835161721518</v>
      </c>
    </row>
    <row r="49" spans="1:8" x14ac:dyDescent="0.2">
      <c r="B49" s="283" t="s">
        <v>136</v>
      </c>
      <c r="C49" s="283">
        <v>107.444</v>
      </c>
      <c r="D49" s="283">
        <v>0.83398534525583701</v>
      </c>
      <c r="E49" s="334">
        <v>19.867464365827502</v>
      </c>
      <c r="F49" s="334">
        <v>19.695218368898601</v>
      </c>
      <c r="G49" s="334">
        <v>23.822318316316199</v>
      </c>
      <c r="H49" s="334">
        <v>23.615784714846299</v>
      </c>
    </row>
    <row r="50" spans="1:8" x14ac:dyDescent="0.2">
      <c r="B50" s="283" t="s">
        <v>137</v>
      </c>
      <c r="C50" s="283">
        <v>107.867</v>
      </c>
      <c r="D50" s="283">
        <v>0.83726869100844503</v>
      </c>
      <c r="E50" s="334">
        <v>19.915712668195301</v>
      </c>
      <c r="F50" s="334">
        <v>19.7027314217781</v>
      </c>
      <c r="G50" s="334">
        <v>23.7865250212663</v>
      </c>
      <c r="H50" s="334">
        <v>23.5321487992668</v>
      </c>
    </row>
    <row r="51" spans="1:8" x14ac:dyDescent="0.2">
      <c r="B51" s="283" t="s">
        <v>138</v>
      </c>
      <c r="C51" s="283">
        <v>108.114</v>
      </c>
      <c r="D51" s="283">
        <v>0.83918591654247399</v>
      </c>
      <c r="E51" s="334">
        <v>19.653683905842001</v>
      </c>
      <c r="F51" s="334">
        <v>19.400065610753298</v>
      </c>
      <c r="G51" s="334">
        <v>23.4199401091204</v>
      </c>
      <c r="H51" s="334">
        <v>23.117720672295601</v>
      </c>
    </row>
    <row r="52" spans="1:8" x14ac:dyDescent="0.2">
      <c r="B52" s="283" t="s">
        <v>139</v>
      </c>
      <c r="C52" s="283">
        <v>108.774</v>
      </c>
      <c r="D52" s="283">
        <v>0.84430886736214605</v>
      </c>
      <c r="E52" s="334">
        <v>19.278611743625198</v>
      </c>
      <c r="F52" s="334">
        <v>19.060155858244901</v>
      </c>
      <c r="G52" s="334">
        <v>22.8336009354691</v>
      </c>
      <c r="H52" s="334">
        <v>22.574861635403799</v>
      </c>
    </row>
    <row r="53" spans="1:8" x14ac:dyDescent="0.2">
      <c r="B53" s="283" t="s">
        <v>140</v>
      </c>
      <c r="C53" s="283">
        <v>108.85599999999999</v>
      </c>
      <c r="D53" s="283">
        <v>0.84494535519125702</v>
      </c>
      <c r="E53" s="334">
        <v>18.938829060048199</v>
      </c>
      <c r="F53" s="334">
        <v>18.8019315650339</v>
      </c>
      <c r="G53" s="334">
        <v>22.4142649506149</v>
      </c>
      <c r="H53" s="334">
        <v>22.252245603241398</v>
      </c>
    </row>
    <row r="54" spans="1:8" x14ac:dyDescent="0.2">
      <c r="B54" s="283" t="s">
        <v>141</v>
      </c>
      <c r="C54" s="283">
        <v>109.271</v>
      </c>
      <c r="D54" s="283">
        <v>0.84816660457029303</v>
      </c>
      <c r="E54" s="334">
        <v>19.242656463608899</v>
      </c>
      <c r="F54" s="334">
        <v>19.152073843451699</v>
      </c>
      <c r="G54" s="334">
        <v>22.687354536150199</v>
      </c>
      <c r="H54" s="334">
        <v>22.580556390987301</v>
      </c>
    </row>
    <row r="55" spans="1:8" x14ac:dyDescent="0.2">
      <c r="A55" s="283" t="s">
        <v>414</v>
      </c>
      <c r="B55" s="283" t="s">
        <v>130</v>
      </c>
      <c r="C55" s="283">
        <v>110.21</v>
      </c>
      <c r="D55" s="283">
        <v>0.85545516641828101</v>
      </c>
      <c r="E55" s="334">
        <v>19.9139582142334</v>
      </c>
      <c r="F55" s="334">
        <v>19.870742849603701</v>
      </c>
      <c r="G55" s="334">
        <v>23.278786540750499</v>
      </c>
      <c r="H55" s="334">
        <v>23.228269147991501</v>
      </c>
    </row>
    <row r="56" spans="1:8" x14ac:dyDescent="0.2">
      <c r="B56" s="283" t="s">
        <v>131</v>
      </c>
      <c r="C56" s="283">
        <v>110.907</v>
      </c>
      <c r="D56" s="283">
        <v>0.860865312965723</v>
      </c>
      <c r="E56" s="334">
        <v>20.715949328495199</v>
      </c>
      <c r="F56" s="334">
        <v>20.745151394540901</v>
      </c>
      <c r="G56" s="334">
        <v>24.064100407446698</v>
      </c>
      <c r="H56" s="334">
        <v>24.098022166873999</v>
      </c>
    </row>
    <row r="57" spans="1:8" x14ac:dyDescent="0.2">
      <c r="B57" s="283" t="s">
        <v>132</v>
      </c>
      <c r="C57" s="283">
        <v>111.824</v>
      </c>
      <c r="D57" s="283">
        <v>0.86798310978638804</v>
      </c>
      <c r="E57" s="334">
        <v>21.483003992284601</v>
      </c>
      <c r="F57" s="334">
        <v>21.427620911797899</v>
      </c>
      <c r="G57" s="334">
        <v>24.750486213460501</v>
      </c>
      <c r="H57" s="334">
        <v>24.686679579596099</v>
      </c>
    </row>
    <row r="58" spans="1:8" x14ac:dyDescent="0.2">
      <c r="B58" s="283" t="s">
        <v>133</v>
      </c>
      <c r="C58" s="283">
        <v>112.19</v>
      </c>
      <c r="D58" s="283">
        <v>0.87082401887729799</v>
      </c>
      <c r="E58" s="334">
        <v>21.6496451613442</v>
      </c>
      <c r="F58" s="334">
        <v>21.549174451317501</v>
      </c>
      <c r="G58" s="334">
        <v>24.861102463912101</v>
      </c>
      <c r="H58" s="334">
        <v>24.745728165720099</v>
      </c>
    </row>
    <row r="59" spans="1:8" x14ac:dyDescent="0.2">
      <c r="B59" s="283" t="s">
        <v>134</v>
      </c>
      <c r="C59" s="283">
        <v>112.419</v>
      </c>
      <c r="D59" s="283">
        <v>0.87260152757079001</v>
      </c>
      <c r="E59" s="334">
        <v>21.817251381957099</v>
      </c>
      <c r="F59" s="334">
        <v>21.685154052528201</v>
      </c>
      <c r="G59" s="334">
        <v>25.002536315394099</v>
      </c>
      <c r="H59" s="334">
        <v>24.8511529803264</v>
      </c>
    </row>
    <row r="60" spans="1:8" x14ac:dyDescent="0.2">
      <c r="B60" s="283" t="s">
        <v>135</v>
      </c>
      <c r="C60" s="283">
        <v>113.018</v>
      </c>
      <c r="D60" s="283">
        <v>0.877250993541977</v>
      </c>
      <c r="E60" s="334">
        <v>21.805548520361501</v>
      </c>
      <c r="F60" s="334">
        <v>21.732751381016001</v>
      </c>
      <c r="G60" s="334">
        <v>24.856681475297901</v>
      </c>
      <c r="H60" s="334">
        <v>24.7736982243452</v>
      </c>
    </row>
    <row r="61" spans="1:8" x14ac:dyDescent="0.2">
      <c r="B61" s="283" t="s">
        <v>136</v>
      </c>
      <c r="C61" s="283">
        <v>113.682</v>
      </c>
      <c r="D61" s="283">
        <v>0.88240499254843496</v>
      </c>
      <c r="E61" s="334">
        <v>21.801951594903802</v>
      </c>
      <c r="F61" s="334">
        <v>21.735496353358901</v>
      </c>
      <c r="G61" s="334">
        <v>24.707420945045399</v>
      </c>
      <c r="H61" s="334">
        <v>24.632109447370201</v>
      </c>
    </row>
    <row r="62" spans="1:8" x14ac:dyDescent="0.2">
      <c r="B62" s="283" t="s">
        <v>137</v>
      </c>
      <c r="C62" s="283">
        <v>113.899</v>
      </c>
      <c r="D62" s="283">
        <v>0.88408935668156996</v>
      </c>
      <c r="E62" s="334">
        <v>21.796883780698401</v>
      </c>
      <c r="F62" s="334">
        <v>21.7870390921737</v>
      </c>
      <c r="G62" s="334">
        <v>24.6546162058923</v>
      </c>
      <c r="H62" s="334">
        <v>24.643480806002898</v>
      </c>
    </row>
    <row r="63" spans="1:8" x14ac:dyDescent="0.2">
      <c r="B63" s="283" t="s">
        <v>138</v>
      </c>
      <c r="C63" s="283">
        <v>114.601</v>
      </c>
      <c r="D63" s="283">
        <v>0.88953831346249401</v>
      </c>
      <c r="E63" s="334">
        <v>21.753087666921701</v>
      </c>
      <c r="F63" s="334">
        <v>21.725235413032099</v>
      </c>
      <c r="G63" s="334">
        <v>24.454357207221999</v>
      </c>
      <c r="H63" s="334">
        <v>24.423046297429799</v>
      </c>
    </row>
    <row r="64" spans="1:8" x14ac:dyDescent="0.2">
      <c r="B64" s="283" t="s">
        <v>139</v>
      </c>
      <c r="C64" s="283">
        <v>115.56100000000001</v>
      </c>
      <c r="D64" s="283">
        <v>0.89698987829110799</v>
      </c>
      <c r="E64" s="334">
        <v>21.6736414388951</v>
      </c>
      <c r="F64" s="334">
        <v>21.708185384478099</v>
      </c>
      <c r="G64" s="334">
        <v>24.162637687937401</v>
      </c>
      <c r="H64" s="334">
        <v>24.2011486526863</v>
      </c>
    </row>
    <row r="65" spans="1:8" x14ac:dyDescent="0.2">
      <c r="B65" s="283" t="s">
        <v>140</v>
      </c>
      <c r="C65" s="283">
        <v>116.884</v>
      </c>
      <c r="D65" s="283">
        <v>0.90725906607054196</v>
      </c>
      <c r="E65" s="334">
        <v>21.6298265670886</v>
      </c>
      <c r="F65" s="334">
        <v>21.642098937403901</v>
      </c>
      <c r="G65" s="334">
        <v>23.840849186297199</v>
      </c>
      <c r="H65" s="334">
        <v>23.8543760506452</v>
      </c>
    </row>
    <row r="66" spans="1:8" x14ac:dyDescent="0.2">
      <c r="B66" s="283" t="s">
        <v>141</v>
      </c>
      <c r="C66" s="283">
        <v>117.30800000000001</v>
      </c>
      <c r="D66" s="283">
        <v>0.91055017386984605</v>
      </c>
      <c r="E66" s="334">
        <v>21.899960807089599</v>
      </c>
      <c r="F66" s="334">
        <v>21.819912303908101</v>
      </c>
      <c r="G66" s="334">
        <v>24.051349871270201</v>
      </c>
      <c r="H66" s="334">
        <v>23.963437633725601</v>
      </c>
    </row>
    <row r="67" spans="1:8" x14ac:dyDescent="0.2">
      <c r="A67" s="283" t="s">
        <v>710</v>
      </c>
      <c r="B67" s="283" t="s">
        <v>130</v>
      </c>
      <c r="C67" s="283">
        <v>118.002</v>
      </c>
      <c r="D67" s="283">
        <v>0.91593703427719797</v>
      </c>
      <c r="E67" s="334">
        <v>22.308198951586299</v>
      </c>
      <c r="F67" s="334">
        <v>22.1629026447476</v>
      </c>
      <c r="G67" s="334">
        <v>24.3556031874948</v>
      </c>
      <c r="H67" s="334">
        <v>24.196971860884801</v>
      </c>
    </row>
    <row r="68" spans="1:8" x14ac:dyDescent="0.2">
      <c r="B68" s="283" t="s">
        <v>131</v>
      </c>
      <c r="C68" s="283">
        <v>118.98099999999999</v>
      </c>
      <c r="D68" s="283">
        <v>0.92353607799304505</v>
      </c>
      <c r="E68" s="334">
        <v>22.473735671219501</v>
      </c>
      <c r="F68" s="334">
        <v>22.328281175691199</v>
      </c>
      <c r="G68" s="334">
        <v>24.334442591628498</v>
      </c>
      <c r="H68" s="334">
        <v>24.176945230134599</v>
      </c>
    </row>
    <row r="69" spans="1:8" x14ac:dyDescent="0.2">
      <c r="B69" s="283" t="s">
        <v>132</v>
      </c>
      <c r="C69" s="283">
        <v>120.15900000000001</v>
      </c>
      <c r="D69" s="283">
        <v>0.93267976900148997</v>
      </c>
      <c r="E69" s="334">
        <v>22.964378965453601</v>
      </c>
      <c r="F69" s="334">
        <v>22.726783175680001</v>
      </c>
      <c r="G69" s="334">
        <v>24.6219331958265</v>
      </c>
      <c r="H69" s="334">
        <v>24.367187893451199</v>
      </c>
    </row>
    <row r="70" spans="1:8" x14ac:dyDescent="0.2">
      <c r="B70" s="283" t="s">
        <v>133</v>
      </c>
      <c r="C70" s="283">
        <v>120.809</v>
      </c>
      <c r="D70" s="283">
        <v>0.93772509935419801</v>
      </c>
      <c r="E70" s="334">
        <v>23.378970699477701</v>
      </c>
      <c r="F70" s="334">
        <v>23.135019494209601</v>
      </c>
      <c r="G70" s="334">
        <v>24.931582524109199</v>
      </c>
      <c r="H70" s="334">
        <v>24.671430369244099</v>
      </c>
    </row>
    <row r="71" spans="1:8" x14ac:dyDescent="0.2">
      <c r="B71" s="283" t="s">
        <v>134</v>
      </c>
      <c r="C71" s="283">
        <v>121.02200000000001</v>
      </c>
      <c r="D71" s="283">
        <v>0.939378415300547</v>
      </c>
      <c r="E71" s="334">
        <v>23.4994266820039</v>
      </c>
      <c r="F71" s="334">
        <v>23.292570064022701</v>
      </c>
      <c r="G71" s="334">
        <v>25.0159321304881</v>
      </c>
      <c r="H71" s="334">
        <v>24.795726285205799</v>
      </c>
    </row>
    <row r="72" spans="1:8" x14ac:dyDescent="0.2">
      <c r="B72" s="283" t="s">
        <v>135</v>
      </c>
      <c r="C72" s="283">
        <v>122.044</v>
      </c>
      <c r="D72" s="283">
        <v>0.94731122702434201</v>
      </c>
      <c r="E72" s="334">
        <v>23.5705058066474</v>
      </c>
      <c r="F72" s="334">
        <v>23.383301165543401</v>
      </c>
      <c r="G72" s="334">
        <v>24.8814804831209</v>
      </c>
      <c r="H72" s="334">
        <v>24.683863653758401</v>
      </c>
    </row>
    <row r="73" spans="1:8" x14ac:dyDescent="0.2">
      <c r="B73" s="283" t="s">
        <v>136</v>
      </c>
      <c r="C73" s="283">
        <v>122.94799999999999</v>
      </c>
      <c r="D73" s="283">
        <v>0.95432811723795297</v>
      </c>
      <c r="E73" s="334">
        <v>23.6649591174615</v>
      </c>
      <c r="F73" s="334">
        <v>23.455411415909701</v>
      </c>
      <c r="G73" s="334">
        <v>24.797507995419199</v>
      </c>
      <c r="H73" s="334">
        <v>24.577931837317202</v>
      </c>
    </row>
    <row r="74" spans="1:8" x14ac:dyDescent="0.2">
      <c r="B74" s="283" t="s">
        <v>137</v>
      </c>
      <c r="C74" s="283">
        <v>123.803</v>
      </c>
      <c r="D74" s="283">
        <v>0.96096466716343798</v>
      </c>
      <c r="E74" s="334">
        <v>23.738189488513999</v>
      </c>
      <c r="F74" s="334">
        <v>23.529055755759298</v>
      </c>
      <c r="G74" s="334">
        <v>24.702458164860602</v>
      </c>
      <c r="H74" s="334">
        <v>24.4848292135569</v>
      </c>
    </row>
    <row r="75" spans="1:8" x14ac:dyDescent="0.2">
      <c r="B75" s="283" t="s">
        <v>138</v>
      </c>
      <c r="C75" s="283">
        <v>124.571</v>
      </c>
      <c r="D75" s="283">
        <v>0.96692591902632896</v>
      </c>
      <c r="E75" s="334">
        <v>23.778538268713401</v>
      </c>
      <c r="F75" s="334">
        <v>23.569318492322399</v>
      </c>
      <c r="G75" s="334">
        <v>24.591892512983701</v>
      </c>
      <c r="H75" s="334">
        <v>24.375516291937</v>
      </c>
    </row>
    <row r="76" spans="1:8" x14ac:dyDescent="0.2">
      <c r="B76" s="283" t="s">
        <v>139</v>
      </c>
      <c r="C76" s="283">
        <v>125.276</v>
      </c>
      <c r="D76" s="283">
        <v>0.97239816194734197</v>
      </c>
      <c r="E76" s="334">
        <v>23.847880182090702</v>
      </c>
      <c r="F76" s="334">
        <v>23.647235709832099</v>
      </c>
      <c r="G76" s="334">
        <v>24.5248100164366</v>
      </c>
      <c r="H76" s="334">
        <v>24.3184701855829</v>
      </c>
    </row>
    <row r="77" spans="1:8" x14ac:dyDescent="0.2">
      <c r="B77" s="283" t="s">
        <v>140</v>
      </c>
      <c r="C77" s="283">
        <v>125.997</v>
      </c>
      <c r="D77" s="283">
        <v>0.97799459761549901</v>
      </c>
      <c r="E77" s="334">
        <v>23.915267238280599</v>
      </c>
      <c r="F77" s="334">
        <v>23.7345106519887</v>
      </c>
      <c r="G77" s="334">
        <v>24.453373563197299</v>
      </c>
      <c r="H77" s="334">
        <v>24.268549856877598</v>
      </c>
    </row>
    <row r="78" spans="1:8" x14ac:dyDescent="0.2">
      <c r="B78" s="283" t="s">
        <v>141</v>
      </c>
      <c r="C78" s="283">
        <v>126.47799999999999</v>
      </c>
      <c r="D78" s="283">
        <v>0.98172814207650305</v>
      </c>
      <c r="E78" s="334">
        <v>23.8343366106572</v>
      </c>
      <c r="F78" s="334">
        <v>23.6626882880369</v>
      </c>
      <c r="G78" s="334">
        <v>24.277939675075402</v>
      </c>
      <c r="H78" s="334">
        <v>24.103096645459001</v>
      </c>
    </row>
    <row r="79" spans="1:8" x14ac:dyDescent="0.2">
      <c r="A79" s="283" t="s">
        <v>1116</v>
      </c>
      <c r="B79" s="283" t="s">
        <v>130</v>
      </c>
      <c r="C79" s="283">
        <v>127.336</v>
      </c>
      <c r="D79" s="283">
        <v>0.98838797814207702</v>
      </c>
      <c r="E79" s="334">
        <v>23.923705678786501</v>
      </c>
      <c r="F79" s="334">
        <v>23.741436130713399</v>
      </c>
      <c r="G79" s="334">
        <v>24.2047720205552</v>
      </c>
      <c r="H79" s="334">
        <v>24.0203610887107</v>
      </c>
    </row>
    <row r="80" spans="1:8" x14ac:dyDescent="0.2">
      <c r="B80" s="283" t="s">
        <v>131</v>
      </c>
      <c r="C80" s="283">
        <v>128.04599999999999</v>
      </c>
      <c r="D80" s="283">
        <v>0.99389903129657198</v>
      </c>
      <c r="E80" s="334">
        <v>23.8097106622658</v>
      </c>
      <c r="F80" s="334">
        <v>23.6311561758415</v>
      </c>
      <c r="G80" s="334">
        <v>23.955864642714602</v>
      </c>
      <c r="H80" s="334">
        <v>23.776214114037199</v>
      </c>
    </row>
    <row r="81" spans="2:8" x14ac:dyDescent="0.2">
      <c r="B81" s="283" t="s">
        <v>132</v>
      </c>
      <c r="C81" s="283">
        <v>128.38900000000001</v>
      </c>
      <c r="D81" s="283">
        <v>0.99656141331346304</v>
      </c>
      <c r="E81" s="334">
        <v>23.968715240332099</v>
      </c>
      <c r="F81" s="334">
        <v>23.716998445227802</v>
      </c>
      <c r="G81" s="334">
        <v>24.051418126494202</v>
      </c>
      <c r="H81" s="334">
        <v>23.798832794831299</v>
      </c>
    </row>
    <row r="82" spans="2:8" x14ac:dyDescent="0.2">
      <c r="B82" s="283" t="s">
        <v>133</v>
      </c>
      <c r="C82" s="283">
        <v>128.363</v>
      </c>
      <c r="D82" s="283">
        <v>0.99635960009935398</v>
      </c>
      <c r="E82" s="334">
        <v>23.960614477928001</v>
      </c>
      <c r="F82" s="334">
        <v>23.6991805733729</v>
      </c>
      <c r="G82" s="334">
        <v>24.048159395000301</v>
      </c>
      <c r="H82" s="334">
        <v>23.785770289170401</v>
      </c>
    </row>
    <row r="83" spans="2:8" x14ac:dyDescent="0.2">
      <c r="B83" s="283" t="s">
        <v>134</v>
      </c>
      <c r="C83" s="283">
        <v>128.084</v>
      </c>
      <c r="D83" s="283">
        <v>0.99419398907103795</v>
      </c>
      <c r="E83" s="334">
        <v>23.904587996692701</v>
      </c>
      <c r="F83" s="334">
        <v>23.692631551552601</v>
      </c>
      <c r="G83" s="334">
        <v>24.0441888197583</v>
      </c>
      <c r="H83" s="334">
        <v>23.830994566453398</v>
      </c>
    </row>
    <row r="84" spans="2:8" x14ac:dyDescent="0.2">
      <c r="B84" s="283" t="s">
        <v>135</v>
      </c>
      <c r="C84" s="283">
        <v>128.214</v>
      </c>
      <c r="D84" s="283">
        <v>0.99520305514158003</v>
      </c>
      <c r="E84" s="334">
        <v>23.938107521014501</v>
      </c>
      <c r="F84" s="334">
        <v>23.7652865335101</v>
      </c>
      <c r="G84" s="334">
        <v>24.053490789986601</v>
      </c>
      <c r="H84" s="334">
        <v>23.879836793838201</v>
      </c>
    </row>
    <row r="85" spans="2:8" x14ac:dyDescent="0.2">
      <c r="B85" s="283" t="s">
        <v>136</v>
      </c>
      <c r="C85" s="283">
        <v>128.83199999999999</v>
      </c>
      <c r="D85" s="283">
        <v>1</v>
      </c>
      <c r="E85" s="334">
        <v>24.0793629447375</v>
      </c>
      <c r="F85" s="334">
        <v>23.821519122815999</v>
      </c>
      <c r="G85" s="334">
        <v>24.0793629447375</v>
      </c>
      <c r="H85" s="334">
        <v>23.821519122815999</v>
      </c>
    </row>
  </sheetData>
  <mergeCells count="1">
    <mergeCell ref="H1:I1"/>
  </mergeCells>
  <hyperlinks>
    <hyperlink ref="H1:I1" location="Index!A1" display="Regresar al Índice" xr:uid="{26D85C65-E8C1-4C10-BDD6-CEC00DF910FD}"/>
  </hyperlink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3E10-E97E-45B0-B586-734A524B2831}">
  <sheetPr codeName="Hoja24"/>
  <dimension ref="A1:I39"/>
  <sheetViews>
    <sheetView workbookViewId="0">
      <selection activeCell="F17" sqref="F17"/>
    </sheetView>
  </sheetViews>
  <sheetFormatPr baseColWidth="10" defaultRowHeight="12.75" x14ac:dyDescent="0.2"/>
  <cols>
    <col min="1" max="1" width="90.7109375" style="283" customWidth="1"/>
    <col min="2" max="4" width="11.7109375" style="283" customWidth="1"/>
    <col min="5" max="16384" width="11.42578125" style="283"/>
  </cols>
  <sheetData>
    <row r="1" spans="1:9" x14ac:dyDescent="0.2">
      <c r="A1" s="28" t="s">
        <v>4554</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523</v>
      </c>
      <c r="C6" s="283" t="s">
        <v>524</v>
      </c>
      <c r="D6" s="283" t="s">
        <v>525</v>
      </c>
    </row>
    <row r="7" spans="1:9" x14ac:dyDescent="0.2">
      <c r="A7" s="283" t="s">
        <v>29</v>
      </c>
      <c r="B7" s="334">
        <v>19.313526089654399</v>
      </c>
      <c r="C7" s="334">
        <v>21.8274727875209</v>
      </c>
      <c r="D7" s="334">
        <v>23.096826897174701</v>
      </c>
    </row>
    <row r="8" spans="1:9" x14ac:dyDescent="0.2">
      <c r="A8" s="283" t="s">
        <v>8</v>
      </c>
      <c r="B8" s="334">
        <v>20.704546280988701</v>
      </c>
      <c r="C8" s="334">
        <v>22.6790580836442</v>
      </c>
      <c r="D8" s="334">
        <v>22.978759075531901</v>
      </c>
    </row>
    <row r="9" spans="1:9" x14ac:dyDescent="0.2">
      <c r="A9" s="283" t="s">
        <v>4</v>
      </c>
      <c r="B9" s="334">
        <v>21.368698678027101</v>
      </c>
      <c r="C9" s="334">
        <v>23.8805117396928</v>
      </c>
      <c r="D9" s="334">
        <v>22.862348343954199</v>
      </c>
    </row>
    <row r="10" spans="1:9" x14ac:dyDescent="0.2">
      <c r="A10" s="283" t="s">
        <v>10</v>
      </c>
      <c r="B10" s="334">
        <v>21.4979761783936</v>
      </c>
      <c r="C10" s="334">
        <v>24.470433789487</v>
      </c>
      <c r="D10" s="334">
        <v>23.919370956607899</v>
      </c>
    </row>
    <row r="11" spans="1:9" x14ac:dyDescent="0.2">
      <c r="A11" s="283" t="s">
        <v>23</v>
      </c>
      <c r="B11" s="334">
        <v>21.5097249721771</v>
      </c>
      <c r="C11" s="334">
        <v>23.5551166967415</v>
      </c>
      <c r="D11" s="334">
        <v>23.311142171967099</v>
      </c>
    </row>
    <row r="12" spans="1:9" x14ac:dyDescent="0.2">
      <c r="A12" s="283" t="s">
        <v>16</v>
      </c>
      <c r="B12" s="334">
        <v>21.697594698434902</v>
      </c>
      <c r="C12" s="334">
        <v>23.848204397263999</v>
      </c>
      <c r="D12" s="334">
        <v>23.3973400278661</v>
      </c>
    </row>
    <row r="13" spans="1:9" x14ac:dyDescent="0.2">
      <c r="A13" s="283" t="s">
        <v>22</v>
      </c>
      <c r="B13" s="334">
        <v>21.734102433645401</v>
      </c>
      <c r="C13" s="334">
        <v>23.932961913714198</v>
      </c>
      <c r="D13" s="334">
        <v>23.431935999654801</v>
      </c>
    </row>
    <row r="14" spans="1:9" x14ac:dyDescent="0.2">
      <c r="A14" s="283" t="s">
        <v>30</v>
      </c>
      <c r="B14" s="334">
        <v>21.7607498378202</v>
      </c>
      <c r="C14" s="334">
        <v>23.9956637649287</v>
      </c>
      <c r="D14" s="334">
        <v>23.349326438513199</v>
      </c>
    </row>
    <row r="15" spans="1:9" x14ac:dyDescent="0.2">
      <c r="A15" s="283" t="s">
        <v>28</v>
      </c>
      <c r="B15" s="334">
        <v>21.8096721249001</v>
      </c>
      <c r="C15" s="334">
        <v>23.8118194776583</v>
      </c>
      <c r="D15" s="334">
        <v>23.7629064055985</v>
      </c>
    </row>
    <row r="16" spans="1:9" x14ac:dyDescent="0.2">
      <c r="A16" s="283" t="s">
        <v>31</v>
      </c>
      <c r="B16" s="334">
        <v>21.953979012963</v>
      </c>
      <c r="C16" s="334">
        <v>23.888468123703099</v>
      </c>
      <c r="D16" s="334">
        <v>23.781941314466799</v>
      </c>
    </row>
    <row r="17" spans="1:4" x14ac:dyDescent="0.2">
      <c r="A17" s="283" t="s">
        <v>18</v>
      </c>
      <c r="B17" s="334">
        <v>21.973157803491802</v>
      </c>
      <c r="C17" s="334">
        <v>23.938180933231202</v>
      </c>
      <c r="D17" s="334">
        <v>23.604497530840501</v>
      </c>
    </row>
    <row r="18" spans="1:4" x14ac:dyDescent="0.2">
      <c r="A18" s="283" t="s">
        <v>14</v>
      </c>
      <c r="B18" s="334">
        <v>21.980032531726199</v>
      </c>
      <c r="C18" s="334">
        <v>24.3547339382344</v>
      </c>
      <c r="D18" s="334">
        <v>23.836980973464101</v>
      </c>
    </row>
    <row r="19" spans="1:4" x14ac:dyDescent="0.2">
      <c r="A19" s="283" t="s">
        <v>50</v>
      </c>
      <c r="B19" s="334">
        <v>22.002809838982898</v>
      </c>
      <c r="C19" s="334">
        <v>24.207447478844799</v>
      </c>
      <c r="D19" s="334">
        <v>23.423581793634298</v>
      </c>
    </row>
    <row r="20" spans="1:4" x14ac:dyDescent="0.2">
      <c r="A20" s="283" t="s">
        <v>7</v>
      </c>
      <c r="B20" s="334">
        <v>22.0114879517254</v>
      </c>
      <c r="C20" s="334">
        <v>23.951310487947801</v>
      </c>
      <c r="D20" s="334">
        <v>23.861412573423099</v>
      </c>
    </row>
    <row r="21" spans="1:4" x14ac:dyDescent="0.2">
      <c r="A21" s="283" t="s">
        <v>3</v>
      </c>
      <c r="B21" s="334">
        <v>22.050356162676099</v>
      </c>
      <c r="C21" s="334">
        <v>24.303533902904402</v>
      </c>
      <c r="D21" s="334">
        <v>23.6966816908207</v>
      </c>
    </row>
    <row r="22" spans="1:4" x14ac:dyDescent="0.2">
      <c r="A22" s="283" t="s">
        <v>1</v>
      </c>
      <c r="B22" s="334">
        <v>22.0854554598486</v>
      </c>
      <c r="C22" s="334">
        <v>24.3318139821702</v>
      </c>
      <c r="D22" s="334">
        <v>23.821519122815999</v>
      </c>
    </row>
    <row r="23" spans="1:4" x14ac:dyDescent="0.2">
      <c r="A23" s="283" t="s">
        <v>27</v>
      </c>
      <c r="B23" s="334">
        <v>22.179850719601301</v>
      </c>
      <c r="C23" s="334">
        <v>25.2940624309085</v>
      </c>
      <c r="D23" s="334">
        <v>24.1746357694946</v>
      </c>
    </row>
    <row r="24" spans="1:4" x14ac:dyDescent="0.2">
      <c r="A24" s="283" t="s">
        <v>33</v>
      </c>
      <c r="B24" s="334">
        <v>22.3543645657263</v>
      </c>
      <c r="C24" s="334">
        <v>24.4015332953363</v>
      </c>
      <c r="D24" s="334">
        <v>24.0025682328992</v>
      </c>
    </row>
    <row r="25" spans="1:4" x14ac:dyDescent="0.2">
      <c r="A25" s="283" t="s">
        <v>25</v>
      </c>
      <c r="B25" s="334">
        <v>22.3546332619811</v>
      </c>
      <c r="C25" s="334">
        <v>24.534085148162902</v>
      </c>
      <c r="D25" s="334">
        <v>23.9781372312538</v>
      </c>
    </row>
    <row r="26" spans="1:4" x14ac:dyDescent="0.2">
      <c r="A26" s="283" t="s">
        <v>11</v>
      </c>
      <c r="B26" s="334">
        <v>22.408856289750599</v>
      </c>
      <c r="C26" s="334">
        <v>24.689359070740601</v>
      </c>
      <c r="D26" s="334">
        <v>23.987340343575401</v>
      </c>
    </row>
    <row r="27" spans="1:4" x14ac:dyDescent="0.2">
      <c r="A27" s="283" t="s">
        <v>26</v>
      </c>
      <c r="B27" s="334">
        <v>22.486901968925</v>
      </c>
      <c r="C27" s="334">
        <v>24.811343047680399</v>
      </c>
      <c r="D27" s="334">
        <v>23.7567401260895</v>
      </c>
    </row>
    <row r="28" spans="1:4" x14ac:dyDescent="0.2">
      <c r="A28" s="283" t="s">
        <v>32</v>
      </c>
      <c r="B28" s="334">
        <v>22.538137094896701</v>
      </c>
      <c r="C28" s="334">
        <v>24.472762902221302</v>
      </c>
      <c r="D28" s="334">
        <v>24.362497355165502</v>
      </c>
    </row>
    <row r="29" spans="1:4" x14ac:dyDescent="0.2">
      <c r="A29" s="283" t="s">
        <v>12</v>
      </c>
      <c r="B29" s="334">
        <v>22.5436426897197</v>
      </c>
      <c r="C29" s="334">
        <v>25.280170713197201</v>
      </c>
      <c r="D29" s="334">
        <v>24.1846687504258</v>
      </c>
    </row>
    <row r="30" spans="1:4" x14ac:dyDescent="0.2">
      <c r="A30" s="283" t="s">
        <v>9</v>
      </c>
      <c r="B30" s="334">
        <v>22.5623144506019</v>
      </c>
      <c r="C30" s="334">
        <v>24.812993338302</v>
      </c>
      <c r="D30" s="334">
        <v>23.679099648643099</v>
      </c>
    </row>
    <row r="31" spans="1:4" x14ac:dyDescent="0.2">
      <c r="A31" s="283" t="s">
        <v>0</v>
      </c>
      <c r="B31" s="334">
        <v>22.6446760102667</v>
      </c>
      <c r="C31" s="334">
        <v>24.992132944646499</v>
      </c>
      <c r="D31" s="334">
        <v>24.0793629447375</v>
      </c>
    </row>
    <row r="32" spans="1:4" x14ac:dyDescent="0.2">
      <c r="A32" s="283" t="s">
        <v>17</v>
      </c>
      <c r="B32" s="334">
        <v>22.741214491227499</v>
      </c>
      <c r="C32" s="334">
        <v>24.841835045163499</v>
      </c>
      <c r="D32" s="334">
        <v>24.3767565761326</v>
      </c>
    </row>
    <row r="33" spans="1:4" x14ac:dyDescent="0.2">
      <c r="A33" s="283" t="s">
        <v>19</v>
      </c>
      <c r="B33" s="334">
        <v>22.7929319558726</v>
      </c>
      <c r="C33" s="334">
        <v>25.183870385405299</v>
      </c>
      <c r="D33" s="334">
        <v>24.5035145830985</v>
      </c>
    </row>
    <row r="34" spans="1:4" x14ac:dyDescent="0.2">
      <c r="A34" s="283" t="s">
        <v>6</v>
      </c>
      <c r="B34" s="334">
        <v>22.9621972270998</v>
      </c>
      <c r="C34" s="334">
        <v>24.498715861074299</v>
      </c>
      <c r="D34" s="334">
        <v>24.474375534411401</v>
      </c>
    </row>
    <row r="35" spans="1:4" x14ac:dyDescent="0.2">
      <c r="A35" s="283" t="s">
        <v>21</v>
      </c>
      <c r="B35" s="334">
        <v>22.987930394330998</v>
      </c>
      <c r="C35" s="334">
        <v>24.846529647155901</v>
      </c>
      <c r="D35" s="334">
        <v>24.671030354035199</v>
      </c>
    </row>
    <row r="36" spans="1:4" x14ac:dyDescent="0.2">
      <c r="A36" s="283" t="s">
        <v>20</v>
      </c>
      <c r="B36" s="334">
        <v>23.3356038525496</v>
      </c>
      <c r="C36" s="334">
        <v>25.476829698854701</v>
      </c>
      <c r="D36" s="334">
        <v>24.120751119823101</v>
      </c>
    </row>
    <row r="37" spans="1:4" x14ac:dyDescent="0.2">
      <c r="A37" s="283" t="s">
        <v>15</v>
      </c>
      <c r="B37" s="334">
        <v>23.364742110371701</v>
      </c>
      <c r="C37" s="334">
        <v>25.016664402360199</v>
      </c>
      <c r="D37" s="334">
        <v>24.896787843563299</v>
      </c>
    </row>
    <row r="38" spans="1:4" x14ac:dyDescent="0.2">
      <c r="A38" s="283" t="s">
        <v>5</v>
      </c>
      <c r="B38" s="334">
        <v>23.453765088571402</v>
      </c>
      <c r="C38" s="334">
        <v>25.4729060047875</v>
      </c>
      <c r="D38" s="334">
        <v>24.870009410051399</v>
      </c>
    </row>
    <row r="39" spans="1:4" x14ac:dyDescent="0.2">
      <c r="A39" s="283" t="s">
        <v>24</v>
      </c>
      <c r="B39" s="334">
        <v>23.6010526433327</v>
      </c>
      <c r="C39" s="334">
        <v>24.8825444720927</v>
      </c>
      <c r="D39" s="334">
        <v>24.6810123655107</v>
      </c>
    </row>
  </sheetData>
  <autoFilter ref="A6:D39" xr:uid="{00000000-0009-0000-0000-000004000000}"/>
  <mergeCells count="1">
    <mergeCell ref="H1:I1"/>
  </mergeCells>
  <hyperlinks>
    <hyperlink ref="H1:I1" location="Index!A1" display="Regresar al Índice" xr:uid="{8C6FDEA8-AE67-44BA-886A-EB5038F4B217}"/>
  </hyperlink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2"/>
  <dimension ref="A1:I32"/>
  <sheetViews>
    <sheetView workbookViewId="0">
      <selection activeCell="F17" sqref="F17"/>
    </sheetView>
  </sheetViews>
  <sheetFormatPr baseColWidth="10" defaultRowHeight="12.75" x14ac:dyDescent="0.2"/>
  <cols>
    <col min="1" max="1" width="18.5703125" style="227" customWidth="1"/>
    <col min="2" max="2" width="14.5703125" style="227" customWidth="1"/>
    <col min="3" max="16384" width="11.42578125" style="227"/>
  </cols>
  <sheetData>
    <row r="1" spans="1:9" x14ac:dyDescent="0.2">
      <c r="A1" s="28" t="s">
        <v>4555</v>
      </c>
      <c r="H1" s="284" t="s">
        <v>1306</v>
      </c>
      <c r="I1" s="284"/>
    </row>
    <row r="2" spans="1:9" x14ac:dyDescent="0.2">
      <c r="A2" s="227" t="s">
        <v>1258</v>
      </c>
    </row>
    <row r="6" spans="1:9" x14ac:dyDescent="0.2">
      <c r="A6" s="28" t="s">
        <v>415</v>
      </c>
      <c r="B6" s="28" t="s">
        <v>1252</v>
      </c>
      <c r="C6" s="28"/>
    </row>
    <row r="7" spans="1:9" x14ac:dyDescent="0.2">
      <c r="A7" s="28" t="s">
        <v>2483</v>
      </c>
      <c r="B7" s="66">
        <v>2.7616041226679999</v>
      </c>
      <c r="C7" s="28">
        <v>4</v>
      </c>
    </row>
    <row r="8" spans="1:9" x14ac:dyDescent="0.2">
      <c r="A8" s="28" t="s">
        <v>2484</v>
      </c>
      <c r="B8" s="66">
        <v>2.97196781258</v>
      </c>
      <c r="C8" s="28">
        <v>7</v>
      </c>
    </row>
    <row r="9" spans="1:9" x14ac:dyDescent="0.2">
      <c r="A9" s="28" t="s">
        <v>2485</v>
      </c>
      <c r="B9" s="66">
        <v>3.003906010413</v>
      </c>
      <c r="C9" s="28">
        <v>8</v>
      </c>
    </row>
    <row r="10" spans="1:9" x14ac:dyDescent="0.2">
      <c r="A10" s="28" t="s">
        <v>2486</v>
      </c>
      <c r="B10" s="66">
        <v>4.4674432434579998</v>
      </c>
      <c r="C10" s="28">
        <v>11</v>
      </c>
    </row>
    <row r="11" spans="1:9" x14ac:dyDescent="0.2">
      <c r="A11" s="28" t="s">
        <v>2487</v>
      </c>
      <c r="B11" s="66">
        <v>4.8898524204329998</v>
      </c>
      <c r="C11" s="28">
        <v>14</v>
      </c>
    </row>
    <row r="12" spans="1:9" x14ac:dyDescent="0.2">
      <c r="A12" s="28" t="s">
        <v>2488</v>
      </c>
      <c r="B12" s="66">
        <v>5.7054006706280003</v>
      </c>
      <c r="C12" s="28">
        <v>17</v>
      </c>
    </row>
    <row r="13" spans="1:9" x14ac:dyDescent="0.2">
      <c r="A13" s="28" t="s">
        <v>2489</v>
      </c>
      <c r="B13" s="66">
        <v>4.5892507852540003</v>
      </c>
      <c r="C13" s="28">
        <v>13</v>
      </c>
    </row>
    <row r="14" spans="1:9" x14ac:dyDescent="0.2">
      <c r="A14" s="28" t="s">
        <v>2490</v>
      </c>
      <c r="B14" s="66">
        <v>4.5110851010830002</v>
      </c>
      <c r="C14" s="28">
        <v>12</v>
      </c>
    </row>
    <row r="15" spans="1:9" x14ac:dyDescent="0.2">
      <c r="A15" s="28" t="s">
        <v>2491</v>
      </c>
      <c r="B15" s="66">
        <v>4.9873976390539996</v>
      </c>
      <c r="C15" s="28">
        <v>15</v>
      </c>
    </row>
    <row r="16" spans="1:9" x14ac:dyDescent="0.2">
      <c r="A16" s="28" t="s">
        <v>2492</v>
      </c>
      <c r="B16" s="66">
        <v>5.2379364681269998</v>
      </c>
      <c r="C16" s="28">
        <v>16</v>
      </c>
    </row>
    <row r="17" spans="1:4" x14ac:dyDescent="0.2">
      <c r="A17" s="28" t="s">
        <v>2493</v>
      </c>
      <c r="B17" s="66">
        <v>3.785411010147</v>
      </c>
      <c r="C17" s="28">
        <v>10</v>
      </c>
    </row>
    <row r="18" spans="1:4" x14ac:dyDescent="0.2">
      <c r="A18" s="28" t="s">
        <v>601</v>
      </c>
      <c r="B18" s="66">
        <v>2.4918108246780002</v>
      </c>
      <c r="C18" s="28">
        <v>2</v>
      </c>
    </row>
    <row r="19" spans="1:4" x14ac:dyDescent="0.2">
      <c r="A19" s="28" t="s">
        <v>602</v>
      </c>
      <c r="B19" s="66">
        <v>3.005468903333</v>
      </c>
      <c r="C19" s="28">
        <v>9</v>
      </c>
    </row>
    <row r="20" spans="1:4" x14ac:dyDescent="0.2">
      <c r="A20" s="28" t="s">
        <v>603</v>
      </c>
      <c r="B20" s="66">
        <v>2.9338417133329999</v>
      </c>
      <c r="C20" s="28">
        <v>5</v>
      </c>
    </row>
    <row r="21" spans="1:4" x14ac:dyDescent="0.2">
      <c r="A21" s="28" t="s">
        <v>2494</v>
      </c>
      <c r="B21" s="66"/>
      <c r="C21" s="28" t="e">
        <v>#N/A</v>
      </c>
    </row>
    <row r="22" spans="1:4" x14ac:dyDescent="0.2">
      <c r="A22" s="28" t="s">
        <v>604</v>
      </c>
      <c r="B22" s="66">
        <v>2.94</v>
      </c>
      <c r="C22" s="28">
        <v>6</v>
      </c>
    </row>
    <row r="23" spans="1:4" x14ac:dyDescent="0.2">
      <c r="A23" s="28" t="s">
        <v>1045</v>
      </c>
      <c r="B23" s="66">
        <v>2.56</v>
      </c>
      <c r="C23" s="28">
        <v>3</v>
      </c>
    </row>
    <row r="24" spans="1:4" x14ac:dyDescent="0.2">
      <c r="A24" s="28" t="s">
        <v>2495</v>
      </c>
      <c r="B24" s="66">
        <v>1.7172000000000054</v>
      </c>
      <c r="C24" s="28">
        <v>1</v>
      </c>
    </row>
    <row r="25" spans="1:4" x14ac:dyDescent="0.2">
      <c r="A25" s="28"/>
      <c r="B25" s="28"/>
      <c r="C25" s="28"/>
    </row>
    <row r="32" spans="1:4" x14ac:dyDescent="0.2">
      <c r="D32" s="227">
        <f>100-98.08</f>
        <v>1.9200000000000017</v>
      </c>
    </row>
  </sheetData>
  <mergeCells count="1">
    <mergeCell ref="H1:I1"/>
  </mergeCells>
  <hyperlinks>
    <hyperlink ref="H1:I1" location="Index!A1" display="Regresar al Índice" xr:uid="{F87FDC9F-57D4-42AA-B9C6-23E01E1795EE}"/>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3"/>
  <dimension ref="A1:I39"/>
  <sheetViews>
    <sheetView workbookViewId="0">
      <selection activeCell="F17" sqref="F17"/>
    </sheetView>
  </sheetViews>
  <sheetFormatPr baseColWidth="10" defaultRowHeight="12.75" x14ac:dyDescent="0.2"/>
  <cols>
    <col min="1" max="1" width="29.5703125" style="229" customWidth="1"/>
    <col min="2" max="3" width="11.42578125" style="229"/>
    <col min="4" max="16384" width="11.42578125" style="227"/>
  </cols>
  <sheetData>
    <row r="1" spans="1:9" x14ac:dyDescent="0.2">
      <c r="A1" s="28" t="s">
        <v>4556</v>
      </c>
      <c r="H1" s="284" t="s">
        <v>1306</v>
      </c>
      <c r="I1" s="284"/>
    </row>
    <row r="2" spans="1:9" x14ac:dyDescent="0.2">
      <c r="A2" s="229" t="s">
        <v>1258</v>
      </c>
    </row>
    <row r="6" spans="1:9" x14ac:dyDescent="0.2">
      <c r="A6" s="229" t="s">
        <v>1061</v>
      </c>
      <c r="B6" s="229" t="s">
        <v>1254</v>
      </c>
    </row>
    <row r="7" spans="1:9" x14ac:dyDescent="0.2">
      <c r="A7" s="65" t="s">
        <v>21</v>
      </c>
      <c r="B7" s="50">
        <v>0.78199999999999648</v>
      </c>
      <c r="C7" s="229">
        <v>1</v>
      </c>
    </row>
    <row r="8" spans="1:9" x14ac:dyDescent="0.2">
      <c r="A8" s="65" t="s">
        <v>15</v>
      </c>
      <c r="B8" s="50">
        <v>0.86570000000000391</v>
      </c>
      <c r="C8" s="229">
        <v>2</v>
      </c>
    </row>
    <row r="9" spans="1:9" x14ac:dyDescent="0.2">
      <c r="A9" s="65" t="s">
        <v>32</v>
      </c>
      <c r="B9" s="50">
        <v>1.422300000000007</v>
      </c>
      <c r="C9" s="229">
        <v>3</v>
      </c>
    </row>
    <row r="10" spans="1:9" x14ac:dyDescent="0.2">
      <c r="A10" s="65" t="s">
        <v>6</v>
      </c>
      <c r="B10" s="50">
        <v>1.4547000000000025</v>
      </c>
      <c r="C10" s="229">
        <v>4</v>
      </c>
    </row>
    <row r="11" spans="1:9" x14ac:dyDescent="0.2">
      <c r="A11" s="65" t="s">
        <v>17</v>
      </c>
      <c r="B11" s="50">
        <v>1.6362000000000023</v>
      </c>
      <c r="C11" s="229">
        <v>5</v>
      </c>
    </row>
    <row r="12" spans="1:9" x14ac:dyDescent="0.2">
      <c r="A12" s="65" t="s">
        <v>0</v>
      </c>
      <c r="B12" s="50">
        <v>1.7172000000000054</v>
      </c>
      <c r="C12" s="229">
        <v>6</v>
      </c>
    </row>
    <row r="13" spans="1:9" x14ac:dyDescent="0.2">
      <c r="A13" s="65" t="s">
        <v>16</v>
      </c>
      <c r="B13" s="50">
        <v>1.9205000000000041</v>
      </c>
      <c r="C13" s="229">
        <v>7</v>
      </c>
    </row>
    <row r="14" spans="1:9" x14ac:dyDescent="0.2">
      <c r="A14" s="65" t="s">
        <v>7</v>
      </c>
      <c r="B14" s="50">
        <v>2.0120000000000005</v>
      </c>
      <c r="C14" s="229">
        <v>8</v>
      </c>
    </row>
    <row r="15" spans="1:9" x14ac:dyDescent="0.2">
      <c r="A15" s="65" t="s">
        <v>18</v>
      </c>
      <c r="B15" s="50">
        <v>2.0623999999999967</v>
      </c>
      <c r="C15" s="229">
        <v>9</v>
      </c>
    </row>
    <row r="16" spans="1:9" x14ac:dyDescent="0.2">
      <c r="A16" s="65" t="s">
        <v>31</v>
      </c>
      <c r="B16" s="50">
        <v>2.0674999999999955</v>
      </c>
      <c r="C16" s="229">
        <v>10</v>
      </c>
    </row>
    <row r="17" spans="1:3" x14ac:dyDescent="0.2">
      <c r="A17" s="65" t="s">
        <v>11</v>
      </c>
      <c r="B17" s="50">
        <v>2.109499999999997</v>
      </c>
      <c r="C17" s="229">
        <v>11</v>
      </c>
    </row>
    <row r="18" spans="1:3" x14ac:dyDescent="0.2">
      <c r="A18" s="65" t="s">
        <v>19</v>
      </c>
      <c r="B18" s="50">
        <v>2.3135999999999939</v>
      </c>
      <c r="C18" s="229">
        <v>12</v>
      </c>
    </row>
    <row r="19" spans="1:3" x14ac:dyDescent="0.2">
      <c r="A19" s="65" t="s">
        <v>22</v>
      </c>
      <c r="B19" s="50">
        <v>2.3539999999999992</v>
      </c>
      <c r="C19" s="229">
        <v>13</v>
      </c>
    </row>
    <row r="20" spans="1:3" x14ac:dyDescent="0.2">
      <c r="A20" s="65" t="s">
        <v>5</v>
      </c>
      <c r="B20" s="50">
        <v>2.3550999999999931</v>
      </c>
      <c r="C20" s="229">
        <v>14</v>
      </c>
    </row>
    <row r="21" spans="1:3" x14ac:dyDescent="0.2">
      <c r="A21" s="65" t="s">
        <v>26</v>
      </c>
      <c r="B21" s="50">
        <v>2.4626999999999981</v>
      </c>
      <c r="C21" s="229">
        <v>15</v>
      </c>
    </row>
    <row r="22" spans="1:3" x14ac:dyDescent="0.2">
      <c r="A22" s="65" t="s">
        <v>12</v>
      </c>
      <c r="B22" s="50">
        <v>2.544700000000006</v>
      </c>
      <c r="C22" s="229">
        <v>16</v>
      </c>
    </row>
    <row r="23" spans="1:3" x14ac:dyDescent="0.2">
      <c r="A23" s="65" t="s">
        <v>27</v>
      </c>
      <c r="B23" s="50">
        <v>2.6210999999999984</v>
      </c>
      <c r="C23" s="229">
        <v>17</v>
      </c>
    </row>
    <row r="24" spans="1:3" x14ac:dyDescent="0.2">
      <c r="A24" s="65" t="s">
        <v>1</v>
      </c>
      <c r="B24" s="50">
        <v>2.652000000000001</v>
      </c>
      <c r="C24" s="229">
        <v>18</v>
      </c>
    </row>
    <row r="25" spans="1:3" x14ac:dyDescent="0.2">
      <c r="A25" s="65" t="s">
        <v>24</v>
      </c>
      <c r="B25" s="50">
        <v>2.6645000000000039</v>
      </c>
    </row>
    <row r="26" spans="1:3" x14ac:dyDescent="0.2">
      <c r="A26" s="65" t="s">
        <v>4</v>
      </c>
      <c r="B26" s="50">
        <v>2.6965000000000003</v>
      </c>
    </row>
    <row r="27" spans="1:3" x14ac:dyDescent="0.2">
      <c r="A27" s="65" t="s">
        <v>14</v>
      </c>
      <c r="B27" s="50">
        <v>2.7676000000000016</v>
      </c>
    </row>
    <row r="28" spans="1:3" x14ac:dyDescent="0.2">
      <c r="A28" s="65" t="s">
        <v>8</v>
      </c>
      <c r="B28" s="50">
        <v>2.7977000000000061</v>
      </c>
    </row>
    <row r="29" spans="1:3" x14ac:dyDescent="0.2">
      <c r="A29" s="65" t="s">
        <v>29</v>
      </c>
      <c r="B29" s="50">
        <v>2.8804999999999978</v>
      </c>
    </row>
    <row r="30" spans="1:3" x14ac:dyDescent="0.2">
      <c r="A30" s="65" t="s">
        <v>3</v>
      </c>
      <c r="B30" s="50">
        <v>2.9838000000000022</v>
      </c>
    </row>
    <row r="31" spans="1:3" x14ac:dyDescent="0.2">
      <c r="A31" s="65" t="s">
        <v>13</v>
      </c>
      <c r="B31" s="50">
        <v>2.9932000000000016</v>
      </c>
    </row>
    <row r="32" spans="1:3" x14ac:dyDescent="0.2">
      <c r="A32" s="65" t="s">
        <v>30</v>
      </c>
      <c r="B32" s="50">
        <v>3.0708000000000055</v>
      </c>
    </row>
    <row r="33" spans="1:2" x14ac:dyDescent="0.2">
      <c r="A33" s="65" t="s">
        <v>23</v>
      </c>
      <c r="B33" s="50">
        <v>3.409000000000006</v>
      </c>
    </row>
    <row r="34" spans="1:2" x14ac:dyDescent="0.2">
      <c r="A34" s="65" t="s">
        <v>25</v>
      </c>
      <c r="B34" s="50">
        <v>3.4544000000000068</v>
      </c>
    </row>
    <row r="35" spans="1:2" x14ac:dyDescent="0.2">
      <c r="A35" s="65" t="s">
        <v>20</v>
      </c>
      <c r="B35" s="50">
        <v>3.5044999999999931</v>
      </c>
    </row>
    <row r="36" spans="1:2" x14ac:dyDescent="0.2">
      <c r="A36" s="65" t="s">
        <v>33</v>
      </c>
      <c r="B36" s="50">
        <v>3.8695000000000022</v>
      </c>
    </row>
    <row r="37" spans="1:2" x14ac:dyDescent="0.2">
      <c r="A37" s="65" t="s">
        <v>9</v>
      </c>
      <c r="B37" s="50">
        <v>4.140500000000003</v>
      </c>
    </row>
    <row r="38" spans="1:2" x14ac:dyDescent="0.2">
      <c r="A38" s="65" t="s">
        <v>28</v>
      </c>
      <c r="B38" s="50">
        <v>4.2095000000000056</v>
      </c>
    </row>
    <row r="39" spans="1:2" x14ac:dyDescent="0.2">
      <c r="A39" s="65" t="s">
        <v>10</v>
      </c>
      <c r="B39" s="50">
        <v>4.6285000000000025</v>
      </c>
    </row>
  </sheetData>
  <autoFilter ref="A6:B6" xr:uid="{00000000-0009-0000-0000-00003A000000}">
    <sortState ref="A7:B39">
      <sortCondition ref="B6"/>
    </sortState>
  </autoFilter>
  <mergeCells count="1">
    <mergeCell ref="H1:I1"/>
  </mergeCells>
  <hyperlinks>
    <hyperlink ref="H1:I1" location="Index!A1" display="Regresar al Índice" xr:uid="{940158C2-F592-4DCC-BAD5-5B3F19298AF4}"/>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B3CC1-CCFE-406B-AEA0-B067F91EEDA8}">
  <sheetPr codeName="Hoja47"/>
  <dimension ref="A1:I13"/>
  <sheetViews>
    <sheetView workbookViewId="0">
      <selection activeCell="F17" sqref="F17"/>
    </sheetView>
  </sheetViews>
  <sheetFormatPr baseColWidth="10" defaultRowHeight="12.75" x14ac:dyDescent="0.2"/>
  <cols>
    <col min="1" max="16384" width="11.42578125" style="28"/>
  </cols>
  <sheetData>
    <row r="1" spans="1:9" x14ac:dyDescent="0.2">
      <c r="A1" s="28" t="s">
        <v>4510</v>
      </c>
      <c r="H1" s="343" t="s">
        <v>1306</v>
      </c>
      <c r="I1" s="343"/>
    </row>
    <row r="2" spans="1:9" x14ac:dyDescent="0.2">
      <c r="A2" s="28" t="s">
        <v>4496</v>
      </c>
    </row>
    <row r="6" spans="1:9" ht="63.75" x14ac:dyDescent="0.2">
      <c r="A6" s="118" t="s">
        <v>541</v>
      </c>
      <c r="B6" s="118" t="s">
        <v>4265</v>
      </c>
      <c r="C6" s="118" t="s">
        <v>4266</v>
      </c>
      <c r="D6" s="118" t="s">
        <v>4267</v>
      </c>
      <c r="E6" s="118" t="s">
        <v>4268</v>
      </c>
    </row>
    <row r="7" spans="1:9" x14ac:dyDescent="0.2">
      <c r="A7" s="119" t="s">
        <v>157</v>
      </c>
      <c r="B7" s="121">
        <v>30</v>
      </c>
      <c r="C7" s="121">
        <v>85</v>
      </c>
      <c r="D7" s="121">
        <v>115</v>
      </c>
      <c r="E7" s="124">
        <v>0.26100000000000001</v>
      </c>
    </row>
    <row r="8" spans="1:9" x14ac:dyDescent="0.2">
      <c r="A8" s="119" t="s">
        <v>55</v>
      </c>
      <c r="B8" s="125">
        <v>250</v>
      </c>
      <c r="C8" s="125">
        <v>42</v>
      </c>
      <c r="D8" s="125">
        <v>292</v>
      </c>
      <c r="E8" s="126">
        <v>0.85599999999999998</v>
      </c>
    </row>
    <row r="9" spans="1:9" x14ac:dyDescent="0.2">
      <c r="A9" s="119" t="s">
        <v>4264</v>
      </c>
      <c r="B9" s="121">
        <v>184</v>
      </c>
      <c r="C9" s="121">
        <v>177</v>
      </c>
      <c r="D9" s="121">
        <v>361</v>
      </c>
      <c r="E9" s="124">
        <v>0.51</v>
      </c>
    </row>
    <row r="10" spans="1:9" x14ac:dyDescent="0.2">
      <c r="A10" s="119" t="s">
        <v>146</v>
      </c>
      <c r="B10" s="125">
        <v>138</v>
      </c>
      <c r="C10" s="125">
        <v>131</v>
      </c>
      <c r="D10" s="125">
        <v>269</v>
      </c>
      <c r="E10" s="126">
        <v>0.51300000000000001</v>
      </c>
    </row>
    <row r="11" spans="1:9" x14ac:dyDescent="0.2">
      <c r="A11" s="119" t="s">
        <v>155</v>
      </c>
      <c r="B11" s="121">
        <v>120</v>
      </c>
      <c r="C11" s="121">
        <v>213</v>
      </c>
      <c r="D11" s="121">
        <v>333</v>
      </c>
      <c r="E11" s="124">
        <v>0.36</v>
      </c>
    </row>
    <row r="12" spans="1:9" x14ac:dyDescent="0.2">
      <c r="A12" s="119" t="s">
        <v>143</v>
      </c>
      <c r="B12" s="125">
        <v>476</v>
      </c>
      <c r="C12" s="125">
        <v>240</v>
      </c>
      <c r="D12" s="125">
        <v>716</v>
      </c>
      <c r="E12" s="126">
        <v>0.66500000000000004</v>
      </c>
    </row>
    <row r="13" spans="1:9" x14ac:dyDescent="0.2">
      <c r="A13" s="119" t="s">
        <v>52</v>
      </c>
      <c r="B13" s="123">
        <v>1198</v>
      </c>
      <c r="C13" s="127">
        <v>888</v>
      </c>
      <c r="D13" s="123">
        <v>2086</v>
      </c>
      <c r="E13" s="128">
        <v>0.57399999999999995</v>
      </c>
    </row>
  </sheetData>
  <mergeCells count="1">
    <mergeCell ref="H1:I1"/>
  </mergeCells>
  <hyperlinks>
    <hyperlink ref="H1:I1" location="Index!A1" display="Regresar al Índice" xr:uid="{82139ABD-393D-4FE4-BCAE-1159256330DE}"/>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4"/>
  <dimension ref="A1:I39"/>
  <sheetViews>
    <sheetView workbookViewId="0">
      <selection activeCell="F17" sqref="F17"/>
    </sheetView>
  </sheetViews>
  <sheetFormatPr baseColWidth="10" defaultRowHeight="12.75" x14ac:dyDescent="0.2"/>
  <cols>
    <col min="1" max="1" width="35.28515625" style="227" customWidth="1"/>
    <col min="2" max="16384" width="11.42578125" style="227"/>
  </cols>
  <sheetData>
    <row r="1" spans="1:9" x14ac:dyDescent="0.2">
      <c r="A1" s="28" t="s">
        <v>4557</v>
      </c>
      <c r="H1" s="284" t="s">
        <v>1306</v>
      </c>
      <c r="I1" s="284"/>
    </row>
    <row r="2" spans="1:9" x14ac:dyDescent="0.2">
      <c r="A2" s="227" t="s">
        <v>1258</v>
      </c>
    </row>
    <row r="6" spans="1:9" x14ac:dyDescent="0.2">
      <c r="A6" s="227" t="s">
        <v>1238</v>
      </c>
      <c r="B6" s="227" t="s">
        <v>51</v>
      </c>
    </row>
    <row r="7" spans="1:9" x14ac:dyDescent="0.2">
      <c r="A7" s="227" t="s">
        <v>12</v>
      </c>
      <c r="B7" s="228">
        <v>-1.2262999999999948</v>
      </c>
    </row>
    <row r="8" spans="1:9" x14ac:dyDescent="0.2">
      <c r="A8" s="227" t="s">
        <v>16</v>
      </c>
      <c r="B8" s="228">
        <v>-1.2179000000000002</v>
      </c>
    </row>
    <row r="9" spans="1:9" x14ac:dyDescent="0.2">
      <c r="A9" s="227" t="s">
        <v>0</v>
      </c>
      <c r="B9" s="228">
        <v>-1.0682999999999936</v>
      </c>
    </row>
    <row r="10" spans="1:9" x14ac:dyDescent="0.2">
      <c r="A10" s="227" t="s">
        <v>14</v>
      </c>
      <c r="B10" s="228">
        <v>-1.0407000000000011</v>
      </c>
    </row>
    <row r="11" spans="1:9" x14ac:dyDescent="0.2">
      <c r="A11" s="227" t="s">
        <v>50</v>
      </c>
      <c r="B11" s="228">
        <v>-1.0240000000000009</v>
      </c>
    </row>
    <row r="12" spans="1:9" x14ac:dyDescent="0.2">
      <c r="A12" s="227" t="s">
        <v>21</v>
      </c>
      <c r="B12" s="228">
        <v>-0.91540000000000532</v>
      </c>
    </row>
    <row r="13" spans="1:9" x14ac:dyDescent="0.2">
      <c r="A13" s="227" t="s">
        <v>1048</v>
      </c>
      <c r="B13" s="228">
        <v>-0.62230000000000985</v>
      </c>
    </row>
    <row r="14" spans="1:9" x14ac:dyDescent="0.2">
      <c r="A14" s="227" t="s">
        <v>22</v>
      </c>
      <c r="B14" s="228">
        <v>-0.47610000000000241</v>
      </c>
    </row>
    <row r="15" spans="1:9" x14ac:dyDescent="0.2">
      <c r="A15" s="64" t="s">
        <v>5</v>
      </c>
      <c r="B15" s="228">
        <v>-0.41900000000001114</v>
      </c>
    </row>
    <row r="16" spans="1:9" x14ac:dyDescent="0.2">
      <c r="A16" s="227" t="s">
        <v>30</v>
      </c>
      <c r="B16" s="228">
        <v>-0.31640000000000157</v>
      </c>
    </row>
    <row r="17" spans="1:2" x14ac:dyDescent="0.2">
      <c r="A17" s="227" t="s">
        <v>1</v>
      </c>
      <c r="B17" s="228">
        <v>-0.27909999999999968</v>
      </c>
    </row>
    <row r="18" spans="1:2" x14ac:dyDescent="0.2">
      <c r="A18" s="64" t="s">
        <v>15</v>
      </c>
      <c r="B18" s="228">
        <v>-0.2476999999999947</v>
      </c>
    </row>
    <row r="19" spans="1:2" x14ac:dyDescent="0.2">
      <c r="A19" s="227" t="s">
        <v>1047</v>
      </c>
      <c r="B19" s="228">
        <v>-0.19899999999999807</v>
      </c>
    </row>
    <row r="20" spans="1:2" x14ac:dyDescent="0.2">
      <c r="A20" s="227" t="s">
        <v>27</v>
      </c>
      <c r="B20" s="228">
        <v>-0.19540000000000646</v>
      </c>
    </row>
    <row r="21" spans="1:2" x14ac:dyDescent="0.2">
      <c r="A21" s="227" t="s">
        <v>6</v>
      </c>
      <c r="B21" s="228">
        <v>-0.13150000000000261</v>
      </c>
    </row>
    <row r="22" spans="1:2" x14ac:dyDescent="0.2">
      <c r="A22" s="227" t="s">
        <v>3</v>
      </c>
      <c r="B22" s="228">
        <v>-4.229999999999734E-2</v>
      </c>
    </row>
    <row r="23" spans="1:2" x14ac:dyDescent="0.2">
      <c r="A23" s="64" t="s">
        <v>9</v>
      </c>
      <c r="B23" s="228">
        <v>-3.3500000000003638E-2</v>
      </c>
    </row>
    <row r="24" spans="1:2" x14ac:dyDescent="0.2">
      <c r="A24" s="227" t="s">
        <v>29</v>
      </c>
      <c r="B24" s="228">
        <v>-1.8600000000006389E-2</v>
      </c>
    </row>
    <row r="25" spans="1:2" x14ac:dyDescent="0.2">
      <c r="A25" s="227" t="s">
        <v>28</v>
      </c>
      <c r="B25" s="228">
        <v>8.6500000000000909E-2</v>
      </c>
    </row>
    <row r="26" spans="1:2" x14ac:dyDescent="0.2">
      <c r="A26" s="227" t="s">
        <v>26</v>
      </c>
      <c r="B26" s="228">
        <v>0.14929999999999666</v>
      </c>
    </row>
    <row r="27" spans="1:2" x14ac:dyDescent="0.2">
      <c r="A27" s="227" t="s">
        <v>8</v>
      </c>
      <c r="B27" s="228">
        <v>0.15240000000000009</v>
      </c>
    </row>
    <row r="28" spans="1:2" x14ac:dyDescent="0.2">
      <c r="A28" s="64" t="s">
        <v>11</v>
      </c>
      <c r="B28" s="228">
        <v>0.20139999999999247</v>
      </c>
    </row>
    <row r="29" spans="1:2" x14ac:dyDescent="0.2">
      <c r="A29" s="227" t="s">
        <v>32</v>
      </c>
      <c r="B29" s="228">
        <v>0.24900000000000944</v>
      </c>
    </row>
    <row r="30" spans="1:2" x14ac:dyDescent="0.2">
      <c r="A30" s="227" t="s">
        <v>4</v>
      </c>
      <c r="B30" s="228">
        <v>0.27930000000000632</v>
      </c>
    </row>
    <row r="31" spans="1:2" x14ac:dyDescent="0.2">
      <c r="A31" s="227" t="s">
        <v>18</v>
      </c>
      <c r="B31" s="228">
        <v>0.36879999999999313</v>
      </c>
    </row>
    <row r="32" spans="1:2" x14ac:dyDescent="0.2">
      <c r="A32" s="227" t="s">
        <v>19</v>
      </c>
      <c r="B32" s="228">
        <v>0.46339999999999293</v>
      </c>
    </row>
    <row r="33" spans="1:2" x14ac:dyDescent="0.2">
      <c r="A33" s="227" t="s">
        <v>7</v>
      </c>
      <c r="B33" s="228">
        <v>0.4754999999999967</v>
      </c>
    </row>
    <row r="34" spans="1:2" x14ac:dyDescent="0.2">
      <c r="A34" s="227" t="s">
        <v>20</v>
      </c>
      <c r="B34" s="228">
        <v>0.48999999999999488</v>
      </c>
    </row>
    <row r="35" spans="1:2" x14ac:dyDescent="0.2">
      <c r="A35" s="227" t="s">
        <v>23</v>
      </c>
      <c r="B35" s="228">
        <v>0.68200000000000216</v>
      </c>
    </row>
    <row r="36" spans="1:2" x14ac:dyDescent="0.2">
      <c r="A36" s="227" t="s">
        <v>1046</v>
      </c>
      <c r="B36" s="228">
        <v>0.76200000000000045</v>
      </c>
    </row>
    <row r="37" spans="1:2" x14ac:dyDescent="0.2">
      <c r="A37" s="227" t="s">
        <v>33</v>
      </c>
      <c r="B37" s="228">
        <v>0.77540000000000475</v>
      </c>
    </row>
    <row r="38" spans="1:2" x14ac:dyDescent="0.2">
      <c r="A38" s="227" t="s">
        <v>24</v>
      </c>
      <c r="B38" s="228">
        <v>0.95130000000000337</v>
      </c>
    </row>
    <row r="39" spans="1:2" x14ac:dyDescent="0.2">
      <c r="A39" s="227" t="s">
        <v>25</v>
      </c>
      <c r="B39" s="228">
        <v>1.002900000000011</v>
      </c>
    </row>
  </sheetData>
  <autoFilter ref="A6:B6" xr:uid="{00000000-0009-0000-0000-00003B000000}">
    <sortState ref="A7:B39">
      <sortCondition ref="B6"/>
    </sortState>
  </autoFilter>
  <mergeCells count="1">
    <mergeCell ref="H1:I1"/>
  </mergeCells>
  <hyperlinks>
    <hyperlink ref="H1:I1" location="Index!A1" display="Regresar al Índice" xr:uid="{2739FB43-7262-44A2-A3EA-6FFC7A9CA5EE}"/>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9FF03-223A-4FC5-8AC7-8211B5108D47}">
  <sheetPr codeName="Hoja158"/>
  <dimension ref="A1:I473"/>
  <sheetViews>
    <sheetView zoomScaleNormal="100" workbookViewId="0">
      <selection activeCell="F17" sqref="F17"/>
    </sheetView>
  </sheetViews>
  <sheetFormatPr baseColWidth="10" defaultColWidth="9.140625" defaultRowHeight="12.75" x14ac:dyDescent="0.2"/>
  <cols>
    <col min="1" max="2" width="9.140625" style="283"/>
    <col min="3" max="3" width="60.7109375" style="316" customWidth="1" collapsed="1"/>
    <col min="4" max="4" width="7.7109375" style="324" customWidth="1" collapsed="1"/>
    <col min="5" max="5" width="11.7109375" style="324" customWidth="1" collapsed="1"/>
    <col min="6" max="6" width="11.7109375" style="316" customWidth="1" collapsed="1"/>
    <col min="7" max="7" width="4.7109375" style="316" customWidth="1" collapsed="1"/>
    <col min="8" max="8" width="11.5703125" style="316" bestFit="1" customWidth="1" collapsed="1"/>
    <col min="9" max="16384" width="9.140625" style="283"/>
  </cols>
  <sheetData>
    <row r="1" spans="1:9" x14ac:dyDescent="0.2">
      <c r="A1" s="28" t="s">
        <v>4558</v>
      </c>
      <c r="C1" s="283"/>
      <c r="D1" s="283" t="s">
        <v>53</v>
      </c>
      <c r="E1" s="283" t="s">
        <v>53</v>
      </c>
      <c r="F1" s="283" t="s">
        <v>53</v>
      </c>
      <c r="G1" s="283" t="s">
        <v>53</v>
      </c>
      <c r="H1" s="284" t="s">
        <v>1306</v>
      </c>
      <c r="I1" s="284"/>
    </row>
    <row r="2" spans="1:9" x14ac:dyDescent="0.2">
      <c r="A2" s="283" t="s">
        <v>142</v>
      </c>
      <c r="C2" s="283"/>
      <c r="D2" s="283" t="s">
        <v>53</v>
      </c>
      <c r="E2" s="283" t="s">
        <v>53</v>
      </c>
      <c r="F2" s="283" t="s">
        <v>53</v>
      </c>
      <c r="G2" s="283" t="s">
        <v>53</v>
      </c>
      <c r="H2" s="283" t="s">
        <v>53</v>
      </c>
    </row>
    <row r="3" spans="1:9" x14ac:dyDescent="0.2">
      <c r="C3" s="283"/>
      <c r="D3" s="283"/>
      <c r="E3" s="283"/>
      <c r="F3" s="283"/>
      <c r="G3" s="283"/>
      <c r="H3" s="283"/>
    </row>
    <row r="4" spans="1:9" x14ac:dyDescent="0.2">
      <c r="C4" s="283"/>
      <c r="D4" s="283"/>
      <c r="E4" s="283"/>
      <c r="F4" s="283"/>
      <c r="G4" s="283"/>
      <c r="H4" s="283"/>
    </row>
    <row r="5" spans="1:9" x14ac:dyDescent="0.2">
      <c r="C5" s="283"/>
      <c r="D5" s="283"/>
      <c r="E5" s="283"/>
      <c r="F5" s="283"/>
      <c r="G5" s="283"/>
      <c r="H5" s="283"/>
    </row>
    <row r="6" spans="1:9" x14ac:dyDescent="0.2">
      <c r="A6" s="283" t="s">
        <v>529</v>
      </c>
      <c r="B6" s="283" t="s">
        <v>373</v>
      </c>
      <c r="C6" s="283" t="s">
        <v>0</v>
      </c>
      <c r="D6" s="283" t="s">
        <v>530</v>
      </c>
      <c r="E6" s="283" t="s">
        <v>531</v>
      </c>
      <c r="F6" s="283" t="s">
        <v>532</v>
      </c>
      <c r="G6" s="283" t="s">
        <v>533</v>
      </c>
      <c r="H6" s="283" t="s">
        <v>534</v>
      </c>
    </row>
    <row r="7" spans="1:9" x14ac:dyDescent="0.2">
      <c r="A7" s="330" t="s">
        <v>711</v>
      </c>
      <c r="B7" s="283" t="s">
        <v>581</v>
      </c>
      <c r="C7" s="331">
        <v>986809</v>
      </c>
      <c r="D7" s="283"/>
      <c r="E7" s="283"/>
      <c r="F7" s="327">
        <v>688</v>
      </c>
      <c r="G7" s="316">
        <v>1</v>
      </c>
      <c r="H7" s="316">
        <v>688</v>
      </c>
    </row>
    <row r="8" spans="1:9" x14ac:dyDescent="0.2">
      <c r="A8" s="330" t="s">
        <v>53</v>
      </c>
      <c r="B8" s="283" t="s">
        <v>582</v>
      </c>
      <c r="C8" s="331">
        <v>995832</v>
      </c>
      <c r="D8" s="324">
        <v>9.1436134044176054E-3</v>
      </c>
      <c r="E8" s="283"/>
      <c r="F8" s="327">
        <v>9023</v>
      </c>
      <c r="G8" s="316">
        <v>2</v>
      </c>
      <c r="H8" s="316">
        <v>9711</v>
      </c>
    </row>
    <row r="9" spans="1:9" x14ac:dyDescent="0.2">
      <c r="A9" s="330" t="s">
        <v>53</v>
      </c>
      <c r="B9" s="283" t="s">
        <v>542</v>
      </c>
      <c r="C9" s="331">
        <v>1001069</v>
      </c>
      <c r="D9" s="324">
        <v>5.258919175122001E-3</v>
      </c>
      <c r="E9" s="283"/>
      <c r="F9" s="327">
        <v>5237</v>
      </c>
      <c r="G9" s="316">
        <v>3</v>
      </c>
      <c r="H9" s="316">
        <v>14948</v>
      </c>
    </row>
    <row r="10" spans="1:9" x14ac:dyDescent="0.2">
      <c r="A10" s="330" t="s">
        <v>53</v>
      </c>
      <c r="B10" s="283" t="s">
        <v>579</v>
      </c>
      <c r="C10" s="331">
        <v>999403</v>
      </c>
      <c r="D10" s="324">
        <v>-1.6642209478068271E-3</v>
      </c>
      <c r="E10" s="283"/>
      <c r="F10" s="327">
        <v>-1666</v>
      </c>
      <c r="G10" s="316">
        <v>4</v>
      </c>
      <c r="H10" s="316">
        <v>13282</v>
      </c>
    </row>
    <row r="11" spans="1:9" x14ac:dyDescent="0.2">
      <c r="A11" s="330" t="s">
        <v>53</v>
      </c>
      <c r="B11" s="283" t="s">
        <v>580</v>
      </c>
      <c r="C11" s="331">
        <v>1002441</v>
      </c>
      <c r="D11" s="324">
        <v>3.0398147694172817E-3</v>
      </c>
      <c r="E11" s="283"/>
      <c r="F11" s="327">
        <v>3038</v>
      </c>
      <c r="G11" s="316">
        <v>5</v>
      </c>
      <c r="H11" s="316">
        <v>16320</v>
      </c>
    </row>
    <row r="12" spans="1:9" x14ac:dyDescent="0.2">
      <c r="A12" s="330" t="s">
        <v>53</v>
      </c>
      <c r="B12" s="283" t="s">
        <v>583</v>
      </c>
      <c r="C12" s="331">
        <v>1006280</v>
      </c>
      <c r="D12" s="324">
        <v>3.8296518199076868E-3</v>
      </c>
      <c r="E12" s="283"/>
      <c r="F12" s="327">
        <v>3839</v>
      </c>
      <c r="G12" s="316">
        <v>6</v>
      </c>
      <c r="H12" s="316">
        <v>20159</v>
      </c>
    </row>
    <row r="13" spans="1:9" x14ac:dyDescent="0.2">
      <c r="A13" s="330" t="s">
        <v>53</v>
      </c>
      <c r="B13" s="283" t="s">
        <v>584</v>
      </c>
      <c r="C13" s="331">
        <v>1019506</v>
      </c>
      <c r="D13" s="324">
        <v>1.3143459076996544E-2</v>
      </c>
      <c r="E13" s="283"/>
      <c r="F13" s="327">
        <v>13226</v>
      </c>
      <c r="G13" s="316">
        <v>7</v>
      </c>
      <c r="H13" s="316">
        <v>33385</v>
      </c>
    </row>
    <row r="14" spans="1:9" x14ac:dyDescent="0.2">
      <c r="A14" s="330" t="s">
        <v>53</v>
      </c>
      <c r="B14" s="283" t="s">
        <v>585</v>
      </c>
      <c r="C14" s="331">
        <v>1028391</v>
      </c>
      <c r="D14" s="324">
        <v>8.7150051103181969E-3</v>
      </c>
      <c r="E14" s="283"/>
      <c r="F14" s="327">
        <v>8885</v>
      </c>
      <c r="G14" s="316">
        <v>8</v>
      </c>
      <c r="H14" s="316">
        <v>42270</v>
      </c>
    </row>
    <row r="15" spans="1:9" x14ac:dyDescent="0.2">
      <c r="A15" s="330" t="s">
        <v>53</v>
      </c>
      <c r="B15" s="283" t="s">
        <v>586</v>
      </c>
      <c r="C15" s="331">
        <v>1035137</v>
      </c>
      <c r="D15" s="324">
        <v>6.559761802660713E-3</v>
      </c>
      <c r="E15" s="283"/>
      <c r="F15" s="327">
        <v>6746</v>
      </c>
      <c r="G15" s="316">
        <v>9</v>
      </c>
      <c r="H15" s="316">
        <v>49016</v>
      </c>
    </row>
    <row r="16" spans="1:9" x14ac:dyDescent="0.2">
      <c r="A16" s="330" t="s">
        <v>53</v>
      </c>
      <c r="B16" s="283" t="s">
        <v>587</v>
      </c>
      <c r="C16" s="331">
        <v>1046247</v>
      </c>
      <c r="D16" s="324">
        <v>1.0732878836327897E-2</v>
      </c>
      <c r="E16" s="283"/>
      <c r="F16" s="327">
        <v>11110</v>
      </c>
      <c r="G16" s="316">
        <v>10</v>
      </c>
      <c r="H16" s="316">
        <v>60126</v>
      </c>
    </row>
    <row r="17" spans="1:8" x14ac:dyDescent="0.2">
      <c r="A17" s="330" t="s">
        <v>53</v>
      </c>
      <c r="B17" s="283" t="s">
        <v>588</v>
      </c>
      <c r="C17" s="331">
        <v>1054346</v>
      </c>
      <c r="D17" s="324">
        <v>7.7410018857879681E-3</v>
      </c>
      <c r="E17" s="283"/>
      <c r="F17" s="327">
        <v>8099</v>
      </c>
      <c r="G17" s="316">
        <v>11</v>
      </c>
      <c r="H17" s="316">
        <v>68225</v>
      </c>
    </row>
    <row r="18" spans="1:8" x14ac:dyDescent="0.2">
      <c r="A18" s="330" t="s">
        <v>53</v>
      </c>
      <c r="B18" s="283" t="s">
        <v>589</v>
      </c>
      <c r="C18" s="331">
        <v>1034215</v>
      </c>
      <c r="D18" s="324">
        <v>-1.909335265652834E-2</v>
      </c>
      <c r="E18" s="283"/>
      <c r="F18" s="327">
        <v>-20131</v>
      </c>
      <c r="G18" s="316">
        <v>12</v>
      </c>
      <c r="H18" s="316">
        <v>48094</v>
      </c>
    </row>
    <row r="19" spans="1:8" x14ac:dyDescent="0.2">
      <c r="A19" s="330" t="s">
        <v>712</v>
      </c>
      <c r="B19" s="283" t="s">
        <v>581</v>
      </c>
      <c r="C19" s="331">
        <v>1034052</v>
      </c>
      <c r="D19" s="324">
        <v>-1.5760746073112397E-4</v>
      </c>
      <c r="E19" s="324">
        <v>4.7874512696985949E-2</v>
      </c>
      <c r="F19" s="327">
        <v>-163</v>
      </c>
      <c r="G19" s="316">
        <v>1</v>
      </c>
      <c r="H19" s="316">
        <v>-163</v>
      </c>
    </row>
    <row r="20" spans="1:8" x14ac:dyDescent="0.2">
      <c r="A20" s="330" t="s">
        <v>53</v>
      </c>
      <c r="B20" s="283" t="s">
        <v>582</v>
      </c>
      <c r="C20" s="331">
        <v>1033583</v>
      </c>
      <c r="D20" s="324">
        <v>-4.5355552718817638E-4</v>
      </c>
      <c r="E20" s="324">
        <v>3.7909004731721874E-2</v>
      </c>
      <c r="F20" s="327">
        <v>-469</v>
      </c>
      <c r="G20" s="316">
        <v>2</v>
      </c>
      <c r="H20" s="316">
        <v>-632</v>
      </c>
    </row>
    <row r="21" spans="1:8" x14ac:dyDescent="0.2">
      <c r="A21" s="330" t="s">
        <v>53</v>
      </c>
      <c r="B21" s="283" t="s">
        <v>542</v>
      </c>
      <c r="C21" s="331">
        <v>1026253</v>
      </c>
      <c r="D21" s="324">
        <v>-7.0918349082753629E-3</v>
      </c>
      <c r="E21" s="324">
        <v>2.5157107052560912E-2</v>
      </c>
      <c r="F21" s="327">
        <v>-7330</v>
      </c>
      <c r="G21" s="316">
        <v>3</v>
      </c>
      <c r="H21" s="316">
        <v>-7962</v>
      </c>
    </row>
    <row r="22" spans="1:8" x14ac:dyDescent="0.2">
      <c r="A22" s="330" t="s">
        <v>53</v>
      </c>
      <c r="B22" s="283" t="s">
        <v>579</v>
      </c>
      <c r="C22" s="331">
        <v>1021573</v>
      </c>
      <c r="D22" s="324">
        <v>-4.5602789955303535E-3</v>
      </c>
      <c r="E22" s="324">
        <v>2.2183243396307617E-2</v>
      </c>
      <c r="F22" s="327">
        <v>-4680</v>
      </c>
      <c r="G22" s="316">
        <v>4</v>
      </c>
      <c r="H22" s="316">
        <v>-12642</v>
      </c>
    </row>
    <row r="23" spans="1:8" x14ac:dyDescent="0.2">
      <c r="A23" s="330" t="s">
        <v>53</v>
      </c>
      <c r="B23" s="283" t="s">
        <v>580</v>
      </c>
      <c r="C23" s="331">
        <v>1017168</v>
      </c>
      <c r="D23" s="324">
        <v>-4.3119777049707153E-3</v>
      </c>
      <c r="E23" s="324">
        <v>1.4691138929872283E-2</v>
      </c>
      <c r="F23" s="327">
        <v>-4405</v>
      </c>
      <c r="G23" s="316">
        <v>5</v>
      </c>
      <c r="H23" s="316">
        <v>-17047</v>
      </c>
    </row>
    <row r="24" spans="1:8" x14ac:dyDescent="0.2">
      <c r="A24" s="330" t="s">
        <v>53</v>
      </c>
      <c r="B24" s="283" t="s">
        <v>583</v>
      </c>
      <c r="C24" s="331">
        <v>1012668</v>
      </c>
      <c r="D24" s="324">
        <v>-4.42404794488227E-3</v>
      </c>
      <c r="E24" s="324">
        <v>6.3481337202369037E-3</v>
      </c>
      <c r="F24" s="327">
        <v>-4500</v>
      </c>
      <c r="G24" s="316">
        <v>6</v>
      </c>
      <c r="H24" s="316">
        <v>-21547</v>
      </c>
    </row>
    <row r="25" spans="1:8" x14ac:dyDescent="0.2">
      <c r="A25" s="330" t="s">
        <v>53</v>
      </c>
      <c r="B25" s="283" t="s">
        <v>584</v>
      </c>
      <c r="C25" s="331">
        <v>1015524</v>
      </c>
      <c r="D25" s="324">
        <v>2.8202727843675834E-3</v>
      </c>
      <c r="E25" s="324">
        <v>-3.9058132075731056E-3</v>
      </c>
      <c r="F25" s="327">
        <v>2856</v>
      </c>
      <c r="G25" s="316">
        <v>7</v>
      </c>
      <c r="H25" s="316">
        <v>-18691</v>
      </c>
    </row>
    <row r="26" spans="1:8" x14ac:dyDescent="0.2">
      <c r="A26" s="330" t="s">
        <v>53</v>
      </c>
      <c r="B26" s="283" t="s">
        <v>585</v>
      </c>
      <c r="C26" s="331">
        <v>1017448</v>
      </c>
      <c r="D26" s="324">
        <v>1.8945884095304955E-3</v>
      </c>
      <c r="E26" s="324">
        <v>-1.0640894367998199E-2</v>
      </c>
      <c r="F26" s="327">
        <v>1924</v>
      </c>
      <c r="G26" s="316">
        <v>8</v>
      </c>
      <c r="H26" s="316">
        <v>-16767</v>
      </c>
    </row>
    <row r="27" spans="1:8" x14ac:dyDescent="0.2">
      <c r="A27" s="330" t="s">
        <v>53</v>
      </c>
      <c r="B27" s="283" t="s">
        <v>586</v>
      </c>
      <c r="C27" s="331">
        <v>1015693</v>
      </c>
      <c r="D27" s="324">
        <v>-1.7249038771514069E-3</v>
      </c>
      <c r="E27" s="324">
        <v>-1.8783987047125139E-2</v>
      </c>
      <c r="F27" s="327">
        <v>-1755</v>
      </c>
      <c r="G27" s="316">
        <v>9</v>
      </c>
      <c r="H27" s="316">
        <v>-18522</v>
      </c>
    </row>
    <row r="28" spans="1:8" x14ac:dyDescent="0.2">
      <c r="A28" s="330" t="s">
        <v>53</v>
      </c>
      <c r="B28" s="283" t="s">
        <v>587</v>
      </c>
      <c r="C28" s="331">
        <v>1023232</v>
      </c>
      <c r="D28" s="324">
        <v>7.4225184184590898E-3</v>
      </c>
      <c r="E28" s="324">
        <v>-2.1997673589506106E-2</v>
      </c>
      <c r="F28" s="327">
        <v>7539</v>
      </c>
      <c r="G28" s="316">
        <v>10</v>
      </c>
      <c r="H28" s="316">
        <v>-10983</v>
      </c>
    </row>
    <row r="29" spans="1:8" x14ac:dyDescent="0.2">
      <c r="A29" s="330" t="s">
        <v>53</v>
      </c>
      <c r="B29" s="283" t="s">
        <v>588</v>
      </c>
      <c r="C29" s="331">
        <v>1028481</v>
      </c>
      <c r="D29" s="324">
        <v>5.1298239304478077E-3</v>
      </c>
      <c r="E29" s="324">
        <v>-2.453179506537706E-2</v>
      </c>
      <c r="F29" s="327">
        <v>5249</v>
      </c>
      <c r="G29" s="316">
        <v>11</v>
      </c>
      <c r="H29" s="316">
        <v>-5734</v>
      </c>
    </row>
    <row r="30" spans="1:8" x14ac:dyDescent="0.2">
      <c r="A30" s="330" t="s">
        <v>53</v>
      </c>
      <c r="B30" s="283" t="s">
        <v>589</v>
      </c>
      <c r="C30" s="331">
        <v>1011723</v>
      </c>
      <c r="D30" s="324">
        <v>-1.6293932508232967E-2</v>
      </c>
      <c r="E30" s="324">
        <v>-2.1747895747015855E-2</v>
      </c>
      <c r="F30" s="327">
        <v>-16758</v>
      </c>
      <c r="G30" s="316">
        <v>12</v>
      </c>
      <c r="H30" s="316">
        <v>-22492</v>
      </c>
    </row>
    <row r="31" spans="1:8" x14ac:dyDescent="0.2">
      <c r="A31" s="330" t="s">
        <v>713</v>
      </c>
      <c r="B31" s="283" t="s">
        <v>581</v>
      </c>
      <c r="C31" s="331">
        <v>1011211</v>
      </c>
      <c r="D31" s="324">
        <v>-5.0606737219571762E-4</v>
      </c>
      <c r="E31" s="324">
        <v>-2.208883112261284E-2</v>
      </c>
      <c r="F31" s="327">
        <v>-512</v>
      </c>
      <c r="G31" s="316">
        <v>1</v>
      </c>
      <c r="H31" s="316">
        <v>-512</v>
      </c>
    </row>
    <row r="32" spans="1:8" x14ac:dyDescent="0.2">
      <c r="A32" s="330" t="s">
        <v>53</v>
      </c>
      <c r="B32" s="283" t="s">
        <v>582</v>
      </c>
      <c r="C32" s="331">
        <v>1021306</v>
      </c>
      <c r="D32" s="324">
        <v>9.9830796935556076E-3</v>
      </c>
      <c r="E32" s="324">
        <v>-1.1878097840231527E-2</v>
      </c>
      <c r="F32" s="327">
        <v>10095</v>
      </c>
      <c r="G32" s="316">
        <v>2</v>
      </c>
      <c r="H32" s="316">
        <v>9583</v>
      </c>
    </row>
    <row r="33" spans="1:8" x14ac:dyDescent="0.2">
      <c r="A33" s="330" t="s">
        <v>53</v>
      </c>
      <c r="B33" s="283" t="s">
        <v>542</v>
      </c>
      <c r="C33" s="331">
        <v>1017902</v>
      </c>
      <c r="D33" s="324">
        <v>-3.3329873710719049E-3</v>
      </c>
      <c r="E33" s="324">
        <v>-8.137369634973024E-3</v>
      </c>
      <c r="F33" s="327">
        <v>-3404</v>
      </c>
      <c r="G33" s="316">
        <v>3</v>
      </c>
      <c r="H33" s="316">
        <v>6179</v>
      </c>
    </row>
    <row r="34" spans="1:8" x14ac:dyDescent="0.2">
      <c r="A34" s="330" t="s">
        <v>53</v>
      </c>
      <c r="B34" s="283" t="s">
        <v>579</v>
      </c>
      <c r="C34" s="331">
        <v>1025252</v>
      </c>
      <c r="D34" s="324">
        <v>7.2207344125465589E-3</v>
      </c>
      <c r="E34" s="324">
        <v>3.6013089617676908E-3</v>
      </c>
      <c r="F34" s="327">
        <v>7350</v>
      </c>
      <c r="G34" s="316">
        <v>4</v>
      </c>
      <c r="H34" s="316">
        <v>13529</v>
      </c>
    </row>
    <row r="35" spans="1:8" x14ac:dyDescent="0.2">
      <c r="A35" s="330" t="s">
        <v>53</v>
      </c>
      <c r="B35" s="283" t="s">
        <v>580</v>
      </c>
      <c r="C35" s="331">
        <v>1020616</v>
      </c>
      <c r="D35" s="324">
        <v>-4.5218151244766913E-3</v>
      </c>
      <c r="E35" s="324">
        <v>3.3898038475452807E-3</v>
      </c>
      <c r="F35" s="327">
        <v>-4636</v>
      </c>
      <c r="G35" s="316">
        <v>5</v>
      </c>
      <c r="H35" s="316">
        <v>8893</v>
      </c>
    </row>
    <row r="36" spans="1:8" x14ac:dyDescent="0.2">
      <c r="A36" s="330" t="s">
        <v>53</v>
      </c>
      <c r="B36" s="283" t="s">
        <v>583</v>
      </c>
      <c r="C36" s="331">
        <v>1017493</v>
      </c>
      <c r="D36" s="324">
        <v>-3.0599167561551344E-3</v>
      </c>
      <c r="E36" s="324">
        <v>4.7646415212092563E-3</v>
      </c>
      <c r="F36" s="327">
        <v>-3123</v>
      </c>
      <c r="G36" s="316">
        <v>6</v>
      </c>
      <c r="H36" s="316">
        <v>5770</v>
      </c>
    </row>
    <row r="37" spans="1:8" x14ac:dyDescent="0.2">
      <c r="A37" s="330" t="s">
        <v>53</v>
      </c>
      <c r="B37" s="283" t="s">
        <v>584</v>
      </c>
      <c r="C37" s="331">
        <v>1023783</v>
      </c>
      <c r="D37" s="324">
        <v>6.1818607105896817E-3</v>
      </c>
      <c r="E37" s="324">
        <v>8.1327472319709937E-3</v>
      </c>
      <c r="F37" s="327">
        <v>6290</v>
      </c>
      <c r="G37" s="316">
        <v>7</v>
      </c>
      <c r="H37" s="316">
        <v>12060</v>
      </c>
    </row>
    <row r="38" spans="1:8" x14ac:dyDescent="0.2">
      <c r="A38" s="330" t="s">
        <v>53</v>
      </c>
      <c r="B38" s="283" t="s">
        <v>585</v>
      </c>
      <c r="C38" s="331">
        <v>1022753</v>
      </c>
      <c r="D38" s="324">
        <v>-1.0060725759267752E-3</v>
      </c>
      <c r="E38" s="324">
        <v>5.2140256799364515E-3</v>
      </c>
      <c r="F38" s="327">
        <v>-1030</v>
      </c>
      <c r="G38" s="316">
        <v>8</v>
      </c>
      <c r="H38" s="316">
        <v>11030</v>
      </c>
    </row>
    <row r="39" spans="1:8" x14ac:dyDescent="0.2">
      <c r="A39" s="330" t="s">
        <v>53</v>
      </c>
      <c r="B39" s="283" t="s">
        <v>586</v>
      </c>
      <c r="C39" s="331">
        <v>1029827</v>
      </c>
      <c r="D39" s="324">
        <v>6.9166260084301268E-3</v>
      </c>
      <c r="E39" s="324">
        <v>1.3915622141729811E-2</v>
      </c>
      <c r="F39" s="327">
        <v>7074</v>
      </c>
      <c r="G39" s="316">
        <v>9</v>
      </c>
      <c r="H39" s="316">
        <v>18104</v>
      </c>
    </row>
    <row r="40" spans="1:8" x14ac:dyDescent="0.2">
      <c r="A40" s="330" t="s">
        <v>53</v>
      </c>
      <c r="B40" s="283" t="s">
        <v>587</v>
      </c>
      <c r="C40" s="331">
        <v>1038774</v>
      </c>
      <c r="D40" s="324">
        <v>8.6878669912520134E-3</v>
      </c>
      <c r="E40" s="324">
        <v>1.5189126219664839E-2</v>
      </c>
      <c r="F40" s="327">
        <v>8947</v>
      </c>
      <c r="G40" s="316">
        <v>10</v>
      </c>
      <c r="H40" s="316">
        <v>27051</v>
      </c>
    </row>
    <row r="41" spans="1:8" x14ac:dyDescent="0.2">
      <c r="A41" s="330" t="s">
        <v>53</v>
      </c>
      <c r="B41" s="283" t="s">
        <v>588</v>
      </c>
      <c r="C41" s="331">
        <v>1046838</v>
      </c>
      <c r="D41" s="324">
        <v>7.7629975336310775E-3</v>
      </c>
      <c r="E41" s="324">
        <v>1.7848652527368003E-2</v>
      </c>
      <c r="F41" s="327">
        <v>8064</v>
      </c>
      <c r="G41" s="316">
        <v>11</v>
      </c>
      <c r="H41" s="316">
        <v>35115</v>
      </c>
    </row>
    <row r="42" spans="1:8" x14ac:dyDescent="0.2">
      <c r="A42" s="330" t="s">
        <v>53</v>
      </c>
      <c r="B42" s="283" t="s">
        <v>589</v>
      </c>
      <c r="C42" s="331">
        <v>1029691</v>
      </c>
      <c r="D42" s="324">
        <v>-1.6379802796612219E-2</v>
      </c>
      <c r="E42" s="324">
        <v>1.7759801842994527E-2</v>
      </c>
      <c r="F42" s="327">
        <v>-17147</v>
      </c>
      <c r="G42" s="316">
        <v>12</v>
      </c>
      <c r="H42" s="316">
        <v>17968</v>
      </c>
    </row>
    <row r="43" spans="1:8" x14ac:dyDescent="0.2">
      <c r="A43" s="330" t="s">
        <v>714</v>
      </c>
      <c r="B43" s="283" t="s">
        <v>581</v>
      </c>
      <c r="C43" s="331">
        <v>1031082</v>
      </c>
      <c r="D43" s="324">
        <v>1.3508907041044349E-3</v>
      </c>
      <c r="E43" s="324">
        <v>1.9650696046621396E-2</v>
      </c>
      <c r="F43" s="327">
        <v>1391</v>
      </c>
      <c r="G43" s="316">
        <v>1</v>
      </c>
      <c r="H43" s="316">
        <v>1391</v>
      </c>
    </row>
    <row r="44" spans="1:8" x14ac:dyDescent="0.2">
      <c r="A44" s="330" t="s">
        <v>53</v>
      </c>
      <c r="B44" s="283" t="s">
        <v>582</v>
      </c>
      <c r="C44" s="331">
        <v>1034757</v>
      </c>
      <c r="D44" s="324">
        <v>3.5642170069887236E-3</v>
      </c>
      <c r="E44" s="324">
        <v>1.3170391635807466E-2</v>
      </c>
      <c r="F44" s="327">
        <v>3675</v>
      </c>
      <c r="G44" s="316">
        <v>2</v>
      </c>
      <c r="H44" s="316">
        <v>5066</v>
      </c>
    </row>
    <row r="45" spans="1:8" x14ac:dyDescent="0.2">
      <c r="A45" s="330" t="s">
        <v>53</v>
      </c>
      <c r="B45" s="283" t="s">
        <v>542</v>
      </c>
      <c r="C45" s="331">
        <v>1034228</v>
      </c>
      <c r="D45" s="324">
        <v>-5.1123113929163466E-4</v>
      </c>
      <c r="E45" s="324">
        <v>1.60388721114606E-2</v>
      </c>
      <c r="F45" s="327">
        <v>-529</v>
      </c>
      <c r="G45" s="316">
        <v>3</v>
      </c>
      <c r="H45" s="316">
        <v>4537</v>
      </c>
    </row>
    <row r="46" spans="1:8" x14ac:dyDescent="0.2">
      <c r="A46" s="330" t="s">
        <v>53</v>
      </c>
      <c r="B46" s="283" t="s">
        <v>579</v>
      </c>
      <c r="C46" s="331">
        <v>1034680</v>
      </c>
      <c r="D46" s="324">
        <v>4.3704096195429365E-4</v>
      </c>
      <c r="E46" s="324">
        <v>9.1957879623740801E-3</v>
      </c>
      <c r="F46" s="327">
        <v>452</v>
      </c>
      <c r="G46" s="316">
        <v>4</v>
      </c>
      <c r="H46" s="316">
        <v>4989</v>
      </c>
    </row>
    <row r="47" spans="1:8" x14ac:dyDescent="0.2">
      <c r="A47" s="330" t="s">
        <v>53</v>
      </c>
      <c r="B47" s="283" t="s">
        <v>580</v>
      </c>
      <c r="C47" s="331">
        <v>1026751</v>
      </c>
      <c r="D47" s="324">
        <v>-7.6632388757876813E-3</v>
      </c>
      <c r="E47" s="324">
        <v>6.0110756641087448E-3</v>
      </c>
      <c r="F47" s="327">
        <v>-7929</v>
      </c>
      <c r="G47" s="316">
        <v>5</v>
      </c>
      <c r="H47" s="316">
        <v>-2940</v>
      </c>
    </row>
    <row r="48" spans="1:8" x14ac:dyDescent="0.2">
      <c r="A48" s="330" t="s">
        <v>53</v>
      </c>
      <c r="B48" s="283" t="s">
        <v>583</v>
      </c>
      <c r="C48" s="331">
        <v>1025662</v>
      </c>
      <c r="D48" s="324">
        <v>-1.0606271627687791E-3</v>
      </c>
      <c r="E48" s="324">
        <v>8.0285564618134408E-3</v>
      </c>
      <c r="F48" s="327">
        <v>-1089</v>
      </c>
      <c r="G48" s="316">
        <v>6</v>
      </c>
      <c r="H48" s="316">
        <v>-4029</v>
      </c>
    </row>
    <row r="49" spans="1:8" x14ac:dyDescent="0.2">
      <c r="A49" s="330" t="s">
        <v>53</v>
      </c>
      <c r="B49" s="283" t="s">
        <v>584</v>
      </c>
      <c r="C49" s="331">
        <v>1028176</v>
      </c>
      <c r="D49" s="324">
        <v>2.4510998750075785E-3</v>
      </c>
      <c r="E49" s="324">
        <v>4.2909483748021504E-3</v>
      </c>
      <c r="F49" s="327">
        <v>2514</v>
      </c>
      <c r="G49" s="316">
        <v>7</v>
      </c>
      <c r="H49" s="316">
        <v>-1515</v>
      </c>
    </row>
    <row r="50" spans="1:8" x14ac:dyDescent="0.2">
      <c r="A50" s="330" t="s">
        <v>53</v>
      </c>
      <c r="B50" s="283" t="s">
        <v>585</v>
      </c>
      <c r="C50" s="331">
        <v>1027412</v>
      </c>
      <c r="D50" s="324">
        <v>-7.430634443907902E-4</v>
      </c>
      <c r="E50" s="324">
        <v>4.5553520742545039E-3</v>
      </c>
      <c r="F50" s="327">
        <v>-764</v>
      </c>
      <c r="G50" s="316">
        <v>8</v>
      </c>
      <c r="H50" s="316">
        <v>-2279</v>
      </c>
    </row>
    <row r="51" spans="1:8" x14ac:dyDescent="0.2">
      <c r="A51" s="330" t="s">
        <v>53</v>
      </c>
      <c r="B51" s="283" t="s">
        <v>586</v>
      </c>
      <c r="C51" s="331">
        <v>1035397</v>
      </c>
      <c r="D51" s="324">
        <v>7.7719551650166085E-3</v>
      </c>
      <c r="E51" s="324">
        <v>5.4086754377191681E-3</v>
      </c>
      <c r="F51" s="327">
        <v>7985</v>
      </c>
      <c r="G51" s="316">
        <v>9</v>
      </c>
      <c r="H51" s="316">
        <v>5706</v>
      </c>
    </row>
    <row r="52" spans="1:8" x14ac:dyDescent="0.2">
      <c r="A52" s="330" t="s">
        <v>53</v>
      </c>
      <c r="B52" s="283" t="s">
        <v>587</v>
      </c>
      <c r="C52" s="331">
        <v>1044767</v>
      </c>
      <c r="D52" s="324">
        <v>9.0496688709740258E-3</v>
      </c>
      <c r="E52" s="324">
        <v>5.7693011184338783E-3</v>
      </c>
      <c r="F52" s="327">
        <v>9370</v>
      </c>
      <c r="G52" s="316">
        <v>10</v>
      </c>
      <c r="H52" s="316">
        <v>15076</v>
      </c>
    </row>
    <row r="53" spans="1:8" x14ac:dyDescent="0.2">
      <c r="A53" s="330" t="s">
        <v>53</v>
      </c>
      <c r="B53" s="283" t="s">
        <v>588</v>
      </c>
      <c r="C53" s="331">
        <v>1047273</v>
      </c>
      <c r="D53" s="324">
        <v>2.3986209365340905E-3</v>
      </c>
      <c r="E53" s="324">
        <v>4.1553707450425748E-4</v>
      </c>
      <c r="F53" s="327">
        <v>2506</v>
      </c>
      <c r="G53" s="316">
        <v>11</v>
      </c>
      <c r="H53" s="316">
        <v>17582</v>
      </c>
    </row>
    <row r="54" spans="1:8" x14ac:dyDescent="0.2">
      <c r="A54" s="330" t="s">
        <v>53</v>
      </c>
      <c r="B54" s="283" t="s">
        <v>589</v>
      </c>
      <c r="C54" s="331">
        <v>1041281</v>
      </c>
      <c r="D54" s="324">
        <v>-5.7215262877969852E-3</v>
      </c>
      <c r="E54" s="324">
        <v>1.1255803925643626E-2</v>
      </c>
      <c r="F54" s="327">
        <v>-5992</v>
      </c>
      <c r="G54" s="316">
        <v>12</v>
      </c>
      <c r="H54" s="316">
        <v>11590</v>
      </c>
    </row>
    <row r="55" spans="1:8" x14ac:dyDescent="0.2">
      <c r="A55" s="330" t="s">
        <v>715</v>
      </c>
      <c r="B55" s="283" t="s">
        <v>581</v>
      </c>
      <c r="C55" s="331">
        <v>1040993</v>
      </c>
      <c r="D55" s="324">
        <v>-2.7658240186845262E-4</v>
      </c>
      <c r="E55" s="324">
        <v>9.6122325867389335E-3</v>
      </c>
      <c r="F55" s="327">
        <v>-288</v>
      </c>
      <c r="G55" s="316">
        <v>1</v>
      </c>
      <c r="H55" s="316">
        <v>-288</v>
      </c>
    </row>
    <row r="56" spans="1:8" x14ac:dyDescent="0.2">
      <c r="A56" s="330" t="s">
        <v>53</v>
      </c>
      <c r="B56" s="283" t="s">
        <v>582</v>
      </c>
      <c r="C56" s="331">
        <v>1045612</v>
      </c>
      <c r="D56" s="324">
        <v>4.437109567499542E-3</v>
      </c>
      <c r="E56" s="324">
        <v>1.0490385665426816E-2</v>
      </c>
      <c r="F56" s="327">
        <v>4619</v>
      </c>
      <c r="G56" s="316">
        <v>2</v>
      </c>
      <c r="H56" s="316">
        <v>4331</v>
      </c>
    </row>
    <row r="57" spans="1:8" x14ac:dyDescent="0.2">
      <c r="A57" s="330" t="s">
        <v>53</v>
      </c>
      <c r="B57" s="283" t="s">
        <v>542</v>
      </c>
      <c r="C57" s="331">
        <v>1056463</v>
      </c>
      <c r="D57" s="324">
        <v>1.0377654426307226E-2</v>
      </c>
      <c r="E57" s="324">
        <v>2.149912785188568E-2</v>
      </c>
      <c r="F57" s="327">
        <v>10851</v>
      </c>
      <c r="G57" s="316">
        <v>3</v>
      </c>
      <c r="H57" s="316">
        <v>15182</v>
      </c>
    </row>
    <row r="58" spans="1:8" x14ac:dyDescent="0.2">
      <c r="A58" s="330" t="s">
        <v>53</v>
      </c>
      <c r="B58" s="283" t="s">
        <v>579</v>
      </c>
      <c r="C58" s="331">
        <v>1058029</v>
      </c>
      <c r="D58" s="324">
        <v>1.4823046334797585E-3</v>
      </c>
      <c r="E58" s="324">
        <v>2.2566397340240352E-2</v>
      </c>
      <c r="F58" s="327">
        <v>1566</v>
      </c>
      <c r="G58" s="316">
        <v>4</v>
      </c>
      <c r="H58" s="316">
        <v>16748</v>
      </c>
    </row>
    <row r="59" spans="1:8" x14ac:dyDescent="0.2">
      <c r="A59" s="330" t="s">
        <v>53</v>
      </c>
      <c r="B59" s="283" t="s">
        <v>580</v>
      </c>
      <c r="C59" s="331">
        <v>1053918</v>
      </c>
      <c r="D59" s="324">
        <v>-3.8855267672247562E-3</v>
      </c>
      <c r="E59" s="324">
        <v>2.6459190202882787E-2</v>
      </c>
      <c r="F59" s="327">
        <v>-4111</v>
      </c>
      <c r="G59" s="316">
        <v>5</v>
      </c>
      <c r="H59" s="316">
        <v>12637</v>
      </c>
    </row>
    <row r="60" spans="1:8" x14ac:dyDescent="0.2">
      <c r="A60" s="330" t="s">
        <v>53</v>
      </c>
      <c r="B60" s="283" t="s">
        <v>583</v>
      </c>
      <c r="C60" s="331">
        <v>1052893</v>
      </c>
      <c r="D60" s="324">
        <v>-9.7256143267310247E-4</v>
      </c>
      <c r="E60" s="324">
        <v>2.6549682059001878E-2</v>
      </c>
      <c r="F60" s="327">
        <v>-1025</v>
      </c>
      <c r="G60" s="316">
        <v>6</v>
      </c>
      <c r="H60" s="316">
        <v>11612</v>
      </c>
    </row>
    <row r="61" spans="1:8" x14ac:dyDescent="0.2">
      <c r="A61" s="330" t="s">
        <v>53</v>
      </c>
      <c r="B61" s="283" t="s">
        <v>584</v>
      </c>
      <c r="C61" s="331">
        <v>1056562</v>
      </c>
      <c r="D61" s="324">
        <v>3.4846845785849734E-3</v>
      </c>
      <c r="E61" s="324">
        <v>2.7608113785966504E-2</v>
      </c>
      <c r="F61" s="327">
        <v>3669</v>
      </c>
      <c r="G61" s="316">
        <v>7</v>
      </c>
      <c r="H61" s="316">
        <v>15281</v>
      </c>
    </row>
    <row r="62" spans="1:8" x14ac:dyDescent="0.2">
      <c r="A62" s="330" t="s">
        <v>53</v>
      </c>
      <c r="B62" s="283" t="s">
        <v>585</v>
      </c>
      <c r="C62" s="331">
        <v>1056251</v>
      </c>
      <c r="D62" s="324">
        <v>-2.9435092308827127E-4</v>
      </c>
      <c r="E62" s="324">
        <v>2.8069557295417935E-2</v>
      </c>
      <c r="F62" s="327">
        <v>-311</v>
      </c>
      <c r="G62" s="316">
        <v>8</v>
      </c>
      <c r="H62" s="316">
        <v>14970</v>
      </c>
    </row>
    <row r="63" spans="1:8" x14ac:dyDescent="0.2">
      <c r="A63" s="330" t="s">
        <v>53</v>
      </c>
      <c r="B63" s="283" t="s">
        <v>586</v>
      </c>
      <c r="C63" s="331">
        <v>1060955</v>
      </c>
      <c r="D63" s="324">
        <v>4.4534869079413397E-3</v>
      </c>
      <c r="E63" s="324">
        <v>2.4684251547957059E-2</v>
      </c>
      <c r="F63" s="327">
        <v>4704</v>
      </c>
      <c r="G63" s="316">
        <v>9</v>
      </c>
      <c r="H63" s="316">
        <v>19674</v>
      </c>
    </row>
    <row r="64" spans="1:8" x14ac:dyDescent="0.2">
      <c r="A64" s="330" t="s">
        <v>53</v>
      </c>
      <c r="B64" s="283" t="s">
        <v>587</v>
      </c>
      <c r="C64" s="331">
        <v>1064156</v>
      </c>
      <c r="D64" s="324">
        <v>3.0170930906587845E-3</v>
      </c>
      <c r="E64" s="324">
        <v>1.8558204843759363E-2</v>
      </c>
      <c r="F64" s="327">
        <v>3201</v>
      </c>
      <c r="G64" s="316">
        <v>10</v>
      </c>
      <c r="H64" s="316">
        <v>22875</v>
      </c>
    </row>
    <row r="65" spans="1:8" x14ac:dyDescent="0.2">
      <c r="A65" s="330" t="s">
        <v>53</v>
      </c>
      <c r="B65" s="283" t="s">
        <v>588</v>
      </c>
      <c r="C65" s="331">
        <v>1075523</v>
      </c>
      <c r="D65" s="324">
        <v>1.0681704562113037E-2</v>
      </c>
      <c r="E65" s="324">
        <v>2.6974819364196323E-2</v>
      </c>
      <c r="F65" s="327">
        <v>11367</v>
      </c>
      <c r="G65" s="316">
        <v>11</v>
      </c>
      <c r="H65" s="316">
        <v>34242</v>
      </c>
    </row>
    <row r="66" spans="1:8" x14ac:dyDescent="0.2">
      <c r="A66" s="330" t="s">
        <v>53</v>
      </c>
      <c r="B66" s="283" t="s">
        <v>589</v>
      </c>
      <c r="C66" s="331">
        <v>1062895</v>
      </c>
      <c r="D66" s="324">
        <v>-1.1741264482489022E-2</v>
      </c>
      <c r="E66" s="324">
        <v>2.075712511800365E-2</v>
      </c>
      <c r="F66" s="327">
        <v>-12628</v>
      </c>
      <c r="G66" s="316">
        <v>12</v>
      </c>
      <c r="H66" s="316">
        <v>21614</v>
      </c>
    </row>
    <row r="67" spans="1:8" x14ac:dyDescent="0.2">
      <c r="A67" s="330" t="s">
        <v>702</v>
      </c>
      <c r="B67" s="283" t="s">
        <v>581</v>
      </c>
      <c r="C67" s="331">
        <v>1067563</v>
      </c>
      <c r="D67" s="324">
        <v>4.3917790562566505E-3</v>
      </c>
      <c r="E67" s="324">
        <v>2.5523706691591652E-2</v>
      </c>
      <c r="F67" s="327">
        <v>4668</v>
      </c>
      <c r="G67" s="316">
        <v>1</v>
      </c>
      <c r="H67" s="316">
        <v>4668</v>
      </c>
    </row>
    <row r="68" spans="1:8" x14ac:dyDescent="0.2">
      <c r="A68" s="330" t="s">
        <v>53</v>
      </c>
      <c r="B68" s="283" t="s">
        <v>582</v>
      </c>
      <c r="C68" s="331">
        <v>1073734</v>
      </c>
      <c r="D68" s="324">
        <v>5.7804551113143088E-3</v>
      </c>
      <c r="E68" s="324">
        <v>2.6895253688748788E-2</v>
      </c>
      <c r="F68" s="327">
        <v>6171</v>
      </c>
      <c r="G68" s="316">
        <v>2</v>
      </c>
      <c r="H68" s="316">
        <v>10839</v>
      </c>
    </row>
    <row r="69" spans="1:8" x14ac:dyDescent="0.2">
      <c r="A69" s="330" t="s">
        <v>53</v>
      </c>
      <c r="B69" s="283" t="s">
        <v>542</v>
      </c>
      <c r="C69" s="331">
        <v>1074159</v>
      </c>
      <c r="D69" s="324">
        <v>3.9581497838381274E-4</v>
      </c>
      <c r="E69" s="324">
        <v>1.6750231669258708E-2</v>
      </c>
      <c r="F69" s="327">
        <v>425</v>
      </c>
      <c r="G69" s="316">
        <v>3</v>
      </c>
      <c r="H69" s="316">
        <v>11264</v>
      </c>
    </row>
    <row r="70" spans="1:8" x14ac:dyDescent="0.2">
      <c r="A70" s="330" t="s">
        <v>53</v>
      </c>
      <c r="B70" s="283" t="s">
        <v>579</v>
      </c>
      <c r="C70" s="331">
        <v>1074608</v>
      </c>
      <c r="D70" s="324">
        <v>4.1800143181780491E-4</v>
      </c>
      <c r="E70" s="324">
        <v>1.5669702815329201E-2</v>
      </c>
      <c r="F70" s="327">
        <v>449</v>
      </c>
      <c r="G70" s="316">
        <v>4</v>
      </c>
      <c r="H70" s="316">
        <v>11713</v>
      </c>
    </row>
    <row r="71" spans="1:8" x14ac:dyDescent="0.2">
      <c r="A71" s="330" t="s">
        <v>53</v>
      </c>
      <c r="B71" s="283" t="s">
        <v>580</v>
      </c>
      <c r="C71" s="331">
        <v>1076803</v>
      </c>
      <c r="D71" s="324">
        <v>2.0426053035154101E-3</v>
      </c>
      <c r="E71" s="324">
        <v>2.1714213060219034E-2</v>
      </c>
      <c r="F71" s="327">
        <v>2195</v>
      </c>
      <c r="G71" s="316">
        <v>5</v>
      </c>
      <c r="H71" s="316">
        <v>13908</v>
      </c>
    </row>
    <row r="72" spans="1:8" x14ac:dyDescent="0.2">
      <c r="A72" s="330" t="s">
        <v>53</v>
      </c>
      <c r="B72" s="283" t="s">
        <v>583</v>
      </c>
      <c r="C72" s="331">
        <v>1077808</v>
      </c>
      <c r="D72" s="324">
        <v>9.3331835071031044E-4</v>
      </c>
      <c r="E72" s="324">
        <v>2.3663373201265436E-2</v>
      </c>
      <c r="F72" s="327">
        <v>1005</v>
      </c>
      <c r="G72" s="316">
        <v>6</v>
      </c>
      <c r="H72" s="316">
        <v>14913</v>
      </c>
    </row>
    <row r="73" spans="1:8" x14ac:dyDescent="0.2">
      <c r="A73" s="330" t="s">
        <v>53</v>
      </c>
      <c r="B73" s="283" t="s">
        <v>584</v>
      </c>
      <c r="C73" s="331">
        <v>1077279</v>
      </c>
      <c r="D73" s="324">
        <v>-4.9081097932102136E-4</v>
      </c>
      <c r="E73" s="324">
        <v>1.9607935928038334E-2</v>
      </c>
      <c r="F73" s="327">
        <v>-529</v>
      </c>
      <c r="G73" s="316">
        <v>7</v>
      </c>
      <c r="H73" s="316">
        <v>14384</v>
      </c>
    </row>
    <row r="74" spans="1:8" x14ac:dyDescent="0.2">
      <c r="A74" s="330" t="s">
        <v>53</v>
      </c>
      <c r="B74" s="283" t="s">
        <v>585</v>
      </c>
      <c r="C74" s="331">
        <v>1079119</v>
      </c>
      <c r="D74" s="324">
        <v>1.7080069322803482E-3</v>
      </c>
      <c r="E74" s="324">
        <v>2.1650157017602867E-2</v>
      </c>
      <c r="F74" s="327">
        <v>1840</v>
      </c>
      <c r="G74" s="316">
        <v>8</v>
      </c>
      <c r="H74" s="316">
        <v>16224</v>
      </c>
    </row>
    <row r="75" spans="1:8" x14ac:dyDescent="0.2">
      <c r="A75" s="330" t="s">
        <v>53</v>
      </c>
      <c r="B75" s="283" t="s">
        <v>586</v>
      </c>
      <c r="C75" s="331">
        <v>1088567</v>
      </c>
      <c r="D75" s="324">
        <v>8.7552901950571638E-3</v>
      </c>
      <c r="E75" s="324">
        <v>2.6025609003209382E-2</v>
      </c>
      <c r="F75" s="327">
        <v>9448</v>
      </c>
      <c r="G75" s="316">
        <v>9</v>
      </c>
      <c r="H75" s="316">
        <v>25672</v>
      </c>
    </row>
    <row r="76" spans="1:8" x14ac:dyDescent="0.2">
      <c r="A76" s="330" t="s">
        <v>53</v>
      </c>
      <c r="B76" s="283" t="s">
        <v>587</v>
      </c>
      <c r="C76" s="331">
        <v>1099330</v>
      </c>
      <c r="D76" s="324">
        <v>9.8873105651742232E-3</v>
      </c>
      <c r="E76" s="324">
        <v>3.3053424497911932E-2</v>
      </c>
      <c r="F76" s="327">
        <v>10763</v>
      </c>
      <c r="G76" s="316">
        <v>10</v>
      </c>
      <c r="H76" s="316">
        <v>36435</v>
      </c>
    </row>
    <row r="77" spans="1:8" x14ac:dyDescent="0.2">
      <c r="A77" s="330" t="s">
        <v>53</v>
      </c>
      <c r="B77" s="283" t="s">
        <v>588</v>
      </c>
      <c r="C77" s="331">
        <v>1113239</v>
      </c>
      <c r="D77" s="324">
        <v>1.2652251826112293E-2</v>
      </c>
      <c r="E77" s="324">
        <v>3.5067590372311885E-2</v>
      </c>
      <c r="F77" s="327">
        <v>13909</v>
      </c>
      <c r="G77" s="316">
        <v>11</v>
      </c>
      <c r="H77" s="316">
        <v>50344</v>
      </c>
    </row>
    <row r="78" spans="1:8" x14ac:dyDescent="0.2">
      <c r="A78" s="330" t="s">
        <v>53</v>
      </c>
      <c r="B78" s="283" t="s">
        <v>589</v>
      </c>
      <c r="C78" s="331">
        <v>1095746</v>
      </c>
      <c r="D78" s="324">
        <v>-1.5713606871480379E-2</v>
      </c>
      <c r="E78" s="324">
        <v>3.0907098067071592E-2</v>
      </c>
      <c r="F78" s="327">
        <v>-17493</v>
      </c>
      <c r="G78" s="316">
        <v>12</v>
      </c>
      <c r="H78" s="316">
        <v>32851</v>
      </c>
    </row>
    <row r="79" spans="1:8" x14ac:dyDescent="0.2">
      <c r="A79" s="330" t="s">
        <v>703</v>
      </c>
      <c r="B79" s="283" t="s">
        <v>581</v>
      </c>
      <c r="C79" s="331">
        <v>1101257</v>
      </c>
      <c r="D79" s="324">
        <v>5.0294502558074772E-3</v>
      </c>
      <c r="E79" s="324">
        <v>3.1561603390151127E-2</v>
      </c>
      <c r="F79" s="327">
        <v>5511</v>
      </c>
      <c r="G79" s="316">
        <v>1</v>
      </c>
      <c r="H79" s="316">
        <v>5511</v>
      </c>
    </row>
    <row r="80" spans="1:8" x14ac:dyDescent="0.2">
      <c r="A80" s="330" t="s">
        <v>53</v>
      </c>
      <c r="B80" s="283" t="s">
        <v>582</v>
      </c>
      <c r="C80" s="331">
        <v>1109025</v>
      </c>
      <c r="D80" s="324">
        <v>7.0537576605642638E-3</v>
      </c>
      <c r="E80" s="324">
        <v>3.286754447563367E-2</v>
      </c>
      <c r="F80" s="327">
        <v>7768</v>
      </c>
      <c r="G80" s="316">
        <v>2</v>
      </c>
      <c r="H80" s="316">
        <v>13279</v>
      </c>
    </row>
    <row r="81" spans="1:8" x14ac:dyDescent="0.2">
      <c r="A81" s="330" t="s">
        <v>53</v>
      </c>
      <c r="B81" s="283" t="s">
        <v>542</v>
      </c>
      <c r="C81" s="331">
        <v>1119209</v>
      </c>
      <c r="D81" s="324">
        <v>9.1828407835712333E-3</v>
      </c>
      <c r="E81" s="324">
        <v>4.1939787312679E-2</v>
      </c>
      <c r="F81" s="327">
        <v>10184</v>
      </c>
      <c r="G81" s="316">
        <v>3</v>
      </c>
      <c r="H81" s="316">
        <v>23463</v>
      </c>
    </row>
    <row r="82" spans="1:8" x14ac:dyDescent="0.2">
      <c r="A82" s="330" t="s">
        <v>53</v>
      </c>
      <c r="B82" s="283" t="s">
        <v>579</v>
      </c>
      <c r="C82" s="331">
        <v>1116487</v>
      </c>
      <c r="D82" s="324">
        <v>-2.432074795681638E-3</v>
      </c>
      <c r="E82" s="324">
        <v>3.8971420276044944E-2</v>
      </c>
      <c r="F82" s="327">
        <v>-2722</v>
      </c>
      <c r="G82" s="316">
        <v>4</v>
      </c>
      <c r="H82" s="316">
        <v>20741</v>
      </c>
    </row>
    <row r="83" spans="1:8" x14ac:dyDescent="0.2">
      <c r="A83" s="330" t="s">
        <v>53</v>
      </c>
      <c r="B83" s="283" t="s">
        <v>580</v>
      </c>
      <c r="C83" s="331">
        <v>1121279</v>
      </c>
      <c r="D83" s="324">
        <v>4.2920338526108992E-3</v>
      </c>
      <c r="E83" s="324">
        <v>4.1303748225069992E-2</v>
      </c>
      <c r="F83" s="327">
        <v>4792</v>
      </c>
      <c r="G83" s="316">
        <v>5</v>
      </c>
      <c r="H83" s="316">
        <v>25533</v>
      </c>
    </row>
    <row r="84" spans="1:8" x14ac:dyDescent="0.2">
      <c r="A84" s="330" t="s">
        <v>53</v>
      </c>
      <c r="B84" s="283" t="s">
        <v>583</v>
      </c>
      <c r="C84" s="331">
        <v>1129262</v>
      </c>
      <c r="D84" s="324">
        <v>7.1195483015378258E-3</v>
      </c>
      <c r="E84" s="324">
        <v>4.7739486068019588E-2</v>
      </c>
      <c r="F84" s="327">
        <v>7983</v>
      </c>
      <c r="G84" s="316">
        <v>6</v>
      </c>
      <c r="H84" s="316">
        <v>33516</v>
      </c>
    </row>
    <row r="85" spans="1:8" x14ac:dyDescent="0.2">
      <c r="A85" s="330" t="s">
        <v>53</v>
      </c>
      <c r="B85" s="283" t="s">
        <v>584</v>
      </c>
      <c r="C85" s="331">
        <v>1132219</v>
      </c>
      <c r="D85" s="324">
        <v>2.6185243105674161E-3</v>
      </c>
      <c r="E85" s="324">
        <v>5.0998859162761034E-2</v>
      </c>
      <c r="F85" s="327">
        <v>2957</v>
      </c>
      <c r="G85" s="316">
        <v>7</v>
      </c>
      <c r="H85" s="316">
        <v>36473</v>
      </c>
    </row>
    <row r="86" spans="1:8" x14ac:dyDescent="0.2">
      <c r="A86" s="330" t="s">
        <v>53</v>
      </c>
      <c r="B86" s="283" t="s">
        <v>585</v>
      </c>
      <c r="C86" s="331">
        <v>1138666</v>
      </c>
      <c r="D86" s="324">
        <v>5.694128079461569E-3</v>
      </c>
      <c r="E86" s="324">
        <v>5.5181124602569298E-2</v>
      </c>
      <c r="F86" s="327">
        <v>6447</v>
      </c>
      <c r="G86" s="316">
        <v>8</v>
      </c>
      <c r="H86" s="316">
        <v>42920</v>
      </c>
    </row>
    <row r="87" spans="1:8" x14ac:dyDescent="0.2">
      <c r="A87" s="330" t="s">
        <v>53</v>
      </c>
      <c r="B87" s="283" t="s">
        <v>586</v>
      </c>
      <c r="C87" s="331">
        <v>1147420</v>
      </c>
      <c r="D87" s="324">
        <v>7.6879436112082811E-3</v>
      </c>
      <c r="E87" s="324">
        <v>5.4064655643612181E-2</v>
      </c>
      <c r="F87" s="327">
        <v>8754</v>
      </c>
      <c r="G87" s="316">
        <v>9</v>
      </c>
      <c r="H87" s="316">
        <v>51674</v>
      </c>
    </row>
    <row r="88" spans="1:8" x14ac:dyDescent="0.2">
      <c r="A88" s="330" t="s">
        <v>53</v>
      </c>
      <c r="B88" s="283" t="s">
        <v>587</v>
      </c>
      <c r="C88" s="331">
        <v>1157739</v>
      </c>
      <c r="D88" s="324">
        <v>8.9932195708632978E-3</v>
      </c>
      <c r="E88" s="324">
        <v>5.3131452793974576E-2</v>
      </c>
      <c r="F88" s="327">
        <v>10319</v>
      </c>
      <c r="G88" s="316">
        <v>10</v>
      </c>
      <c r="H88" s="316">
        <v>61993</v>
      </c>
    </row>
    <row r="89" spans="1:8" x14ac:dyDescent="0.2">
      <c r="A89" s="330" t="s">
        <v>53</v>
      </c>
      <c r="B89" s="283" t="s">
        <v>588</v>
      </c>
      <c r="C89" s="331">
        <v>1168371</v>
      </c>
      <c r="D89" s="324">
        <v>9.1834169877667016E-3</v>
      </c>
      <c r="E89" s="324">
        <v>4.9523956670580072E-2</v>
      </c>
      <c r="F89" s="327">
        <v>10632</v>
      </c>
      <c r="G89" s="316">
        <v>11</v>
      </c>
      <c r="H89" s="316">
        <v>72625</v>
      </c>
    </row>
    <row r="90" spans="1:8" x14ac:dyDescent="0.2">
      <c r="A90" s="330" t="s">
        <v>53</v>
      </c>
      <c r="B90" s="283" t="s">
        <v>589</v>
      </c>
      <c r="C90" s="331">
        <v>1147143</v>
      </c>
      <c r="D90" s="324">
        <v>-1.8168886423918451E-2</v>
      </c>
      <c r="E90" s="324">
        <v>4.6905943530708649E-2</v>
      </c>
      <c r="F90" s="327">
        <v>-21228</v>
      </c>
      <c r="G90" s="316">
        <v>12</v>
      </c>
      <c r="H90" s="316">
        <v>51397</v>
      </c>
    </row>
    <row r="91" spans="1:8" x14ac:dyDescent="0.2">
      <c r="A91" s="330" t="s">
        <v>704</v>
      </c>
      <c r="B91" s="283" t="s">
        <v>581</v>
      </c>
      <c r="C91" s="331">
        <v>1159470</v>
      </c>
      <c r="D91" s="324">
        <v>1.0745826806248138E-2</v>
      </c>
      <c r="E91" s="324">
        <v>5.2860503951393634E-2</v>
      </c>
      <c r="F91" s="327">
        <v>12327</v>
      </c>
      <c r="G91" s="316">
        <v>1</v>
      </c>
      <c r="H91" s="316">
        <v>12327</v>
      </c>
    </row>
    <row r="92" spans="1:8" x14ac:dyDescent="0.2">
      <c r="A92" s="330" t="s">
        <v>53</v>
      </c>
      <c r="B92" s="283" t="s">
        <v>582</v>
      </c>
      <c r="C92" s="331">
        <v>1167071</v>
      </c>
      <c r="D92" s="324">
        <v>6.5555814294462333E-3</v>
      </c>
      <c r="E92" s="324">
        <v>5.2339667726155836E-2</v>
      </c>
      <c r="F92" s="327">
        <v>7601</v>
      </c>
      <c r="G92" s="316">
        <v>2</v>
      </c>
      <c r="H92" s="316">
        <v>19928</v>
      </c>
    </row>
    <row r="93" spans="1:8" x14ac:dyDescent="0.2">
      <c r="A93" s="330" t="s">
        <v>53</v>
      </c>
      <c r="B93" s="283" t="s">
        <v>542</v>
      </c>
      <c r="C93" s="331">
        <v>1173248</v>
      </c>
      <c r="D93" s="324">
        <v>5.2927371171076487E-3</v>
      </c>
      <c r="E93" s="324">
        <v>4.8283207157912456E-2</v>
      </c>
      <c r="F93" s="327">
        <v>6177</v>
      </c>
      <c r="G93" s="316">
        <v>3</v>
      </c>
      <c r="H93" s="316">
        <v>26105</v>
      </c>
    </row>
    <row r="94" spans="1:8" x14ac:dyDescent="0.2">
      <c r="A94" s="330" t="s">
        <v>53</v>
      </c>
      <c r="B94" s="283" t="s">
        <v>579</v>
      </c>
      <c r="C94" s="331">
        <v>1175642</v>
      </c>
      <c r="D94" s="324">
        <v>2.0404893083132425E-3</v>
      </c>
      <c r="E94" s="324">
        <v>5.2983151617528979E-2</v>
      </c>
      <c r="F94" s="327">
        <v>2394</v>
      </c>
      <c r="G94" s="316">
        <v>4</v>
      </c>
      <c r="H94" s="316">
        <v>28499</v>
      </c>
    </row>
    <row r="95" spans="1:8" x14ac:dyDescent="0.2">
      <c r="A95" s="330" t="s">
        <v>53</v>
      </c>
      <c r="B95" s="283" t="s">
        <v>580</v>
      </c>
      <c r="C95" s="331">
        <v>1177550</v>
      </c>
      <c r="D95" s="324">
        <v>1.6229430387821875E-3</v>
      </c>
      <c r="E95" s="324">
        <v>5.0184655201783057E-2</v>
      </c>
      <c r="F95" s="327">
        <v>1908</v>
      </c>
      <c r="G95" s="316">
        <v>5</v>
      </c>
      <c r="H95" s="316">
        <v>30407</v>
      </c>
    </row>
    <row r="96" spans="1:8" x14ac:dyDescent="0.2">
      <c r="A96" s="330" t="s">
        <v>53</v>
      </c>
      <c r="B96" s="283" t="s">
        <v>583</v>
      </c>
      <c r="C96" s="331">
        <v>1181306</v>
      </c>
      <c r="D96" s="324">
        <v>3.1896734745870958E-3</v>
      </c>
      <c r="E96" s="324">
        <v>4.6086736293260655E-2</v>
      </c>
      <c r="F96" s="327">
        <v>3756</v>
      </c>
      <c r="G96" s="316">
        <v>6</v>
      </c>
      <c r="H96" s="316">
        <v>34163</v>
      </c>
    </row>
    <row r="97" spans="1:8" x14ac:dyDescent="0.2">
      <c r="A97" s="330" t="s">
        <v>53</v>
      </c>
      <c r="B97" s="283" t="s">
        <v>584</v>
      </c>
      <c r="C97" s="331">
        <v>1186605</v>
      </c>
      <c r="D97" s="324">
        <v>4.4857132698894464E-3</v>
      </c>
      <c r="E97" s="324">
        <v>4.8034876644889479E-2</v>
      </c>
      <c r="F97" s="327">
        <v>5299</v>
      </c>
      <c r="G97" s="316">
        <v>7</v>
      </c>
      <c r="H97" s="316">
        <v>39462</v>
      </c>
    </row>
    <row r="98" spans="1:8" x14ac:dyDescent="0.2">
      <c r="A98" s="330" t="s">
        <v>53</v>
      </c>
      <c r="B98" s="283" t="s">
        <v>585</v>
      </c>
      <c r="C98" s="331">
        <v>1191437</v>
      </c>
      <c r="D98" s="324">
        <v>4.0721217254267028E-3</v>
      </c>
      <c r="E98" s="324">
        <v>4.6344582168959203E-2</v>
      </c>
      <c r="F98" s="327">
        <v>4832</v>
      </c>
      <c r="G98" s="316">
        <v>8</v>
      </c>
      <c r="H98" s="316">
        <v>44294</v>
      </c>
    </row>
    <row r="99" spans="1:8" x14ac:dyDescent="0.2">
      <c r="A99" s="330" t="s">
        <v>53</v>
      </c>
      <c r="B99" s="283" t="s">
        <v>586</v>
      </c>
      <c r="C99" s="331">
        <v>1196379</v>
      </c>
      <c r="D99" s="324">
        <v>4.1479322868098745E-3</v>
      </c>
      <c r="E99" s="324">
        <v>4.2668769936030415E-2</v>
      </c>
      <c r="F99" s="327">
        <v>4942</v>
      </c>
      <c r="G99" s="316">
        <v>9</v>
      </c>
      <c r="H99" s="316">
        <v>49236</v>
      </c>
    </row>
    <row r="100" spans="1:8" x14ac:dyDescent="0.2">
      <c r="A100" s="330" t="s">
        <v>53</v>
      </c>
      <c r="B100" s="283" t="s">
        <v>587</v>
      </c>
      <c r="C100" s="331">
        <v>1210081</v>
      </c>
      <c r="D100" s="324">
        <v>1.1452892436259798E-2</v>
      </c>
      <c r="E100" s="324">
        <v>4.521053536246078E-2</v>
      </c>
      <c r="F100" s="327">
        <v>13702</v>
      </c>
      <c r="G100" s="316">
        <v>10</v>
      </c>
      <c r="H100" s="316">
        <v>62938</v>
      </c>
    </row>
    <row r="101" spans="1:8" x14ac:dyDescent="0.2">
      <c r="A101" s="330" t="s">
        <v>53</v>
      </c>
      <c r="B101" s="283" t="s">
        <v>588</v>
      </c>
      <c r="C101" s="331">
        <v>1219614</v>
      </c>
      <c r="D101" s="324">
        <v>7.8779850274486307E-3</v>
      </c>
      <c r="E101" s="324">
        <v>4.3858500424950542E-2</v>
      </c>
      <c r="F101" s="327">
        <v>9533</v>
      </c>
      <c r="G101" s="316">
        <v>11</v>
      </c>
      <c r="H101" s="316">
        <v>72471</v>
      </c>
    </row>
    <row r="102" spans="1:8" x14ac:dyDescent="0.2">
      <c r="A102" s="330" t="s">
        <v>53</v>
      </c>
      <c r="B102" s="283" t="s">
        <v>589</v>
      </c>
      <c r="C102" s="331">
        <v>1194386</v>
      </c>
      <c r="D102" s="324">
        <v>-2.0685233196732766E-2</v>
      </c>
      <c r="E102" s="324">
        <v>4.1183182916166405E-2</v>
      </c>
      <c r="F102" s="327">
        <v>-25228</v>
      </c>
      <c r="G102" s="316">
        <v>12</v>
      </c>
      <c r="H102" s="316">
        <v>47243</v>
      </c>
    </row>
    <row r="103" spans="1:8" x14ac:dyDescent="0.2">
      <c r="A103" s="330" t="s">
        <v>705</v>
      </c>
      <c r="B103" s="283" t="s">
        <v>581</v>
      </c>
      <c r="C103" s="331">
        <v>1206391</v>
      </c>
      <c r="D103" s="324">
        <v>1.0051189481457445E-2</v>
      </c>
      <c r="E103" s="324">
        <v>4.0467627450473165E-2</v>
      </c>
      <c r="F103" s="327">
        <v>12005</v>
      </c>
      <c r="G103" s="316">
        <v>1</v>
      </c>
      <c r="H103" s="316">
        <v>12005</v>
      </c>
    </row>
    <row r="104" spans="1:8" x14ac:dyDescent="0.2">
      <c r="A104" s="330" t="s">
        <v>53</v>
      </c>
      <c r="B104" s="283" t="s">
        <v>582</v>
      </c>
      <c r="C104" s="331">
        <v>1214066</v>
      </c>
      <c r="D104" s="324">
        <v>6.3619506445256047E-3</v>
      </c>
      <c r="E104" s="324">
        <v>4.0267473015780597E-2</v>
      </c>
      <c r="F104" s="327">
        <v>7675</v>
      </c>
      <c r="G104" s="316">
        <v>2</v>
      </c>
      <c r="H104" s="316">
        <v>19680</v>
      </c>
    </row>
    <row r="105" spans="1:8" x14ac:dyDescent="0.2">
      <c r="A105" s="330" t="s">
        <v>53</v>
      </c>
      <c r="B105" s="283" t="s">
        <v>542</v>
      </c>
      <c r="C105" s="331">
        <v>1214015</v>
      </c>
      <c r="D105" s="324">
        <v>-4.2007600904780951E-5</v>
      </c>
      <c r="E105" s="324">
        <v>3.4747129336679006E-2</v>
      </c>
      <c r="F105" s="327">
        <v>-51</v>
      </c>
      <c r="G105" s="316">
        <v>3</v>
      </c>
      <c r="H105" s="316">
        <v>19629</v>
      </c>
    </row>
    <row r="106" spans="1:8" x14ac:dyDescent="0.2">
      <c r="A106" s="330" t="s">
        <v>53</v>
      </c>
      <c r="B106" s="283" t="s">
        <v>579</v>
      </c>
      <c r="C106" s="331">
        <v>1218746</v>
      </c>
      <c r="D106" s="324">
        <v>3.8969864458018311E-3</v>
      </c>
      <c r="E106" s="324">
        <v>3.6664222611985542E-2</v>
      </c>
      <c r="F106" s="327">
        <v>4731</v>
      </c>
      <c r="G106" s="316">
        <v>4</v>
      </c>
      <c r="H106" s="316">
        <v>24360</v>
      </c>
    </row>
    <row r="107" spans="1:8" x14ac:dyDescent="0.2">
      <c r="A107" s="330" t="s">
        <v>53</v>
      </c>
      <c r="B107" s="283" t="s">
        <v>580</v>
      </c>
      <c r="C107" s="331">
        <v>1216016</v>
      </c>
      <c r="D107" s="324">
        <v>-2.2400073518189512E-3</v>
      </c>
      <c r="E107" s="324">
        <v>3.2666128826801311E-2</v>
      </c>
      <c r="F107" s="327">
        <v>-2730</v>
      </c>
      <c r="G107" s="316">
        <v>5</v>
      </c>
      <c r="H107" s="316">
        <v>21630</v>
      </c>
    </row>
    <row r="108" spans="1:8" x14ac:dyDescent="0.2">
      <c r="A108" s="330" t="s">
        <v>53</v>
      </c>
      <c r="B108" s="283" t="s">
        <v>583</v>
      </c>
      <c r="C108" s="331">
        <v>1219272</v>
      </c>
      <c r="D108" s="324">
        <v>2.6775963474163778E-3</v>
      </c>
      <c r="E108" s="324">
        <v>3.2139005473603044E-2</v>
      </c>
      <c r="F108" s="327">
        <v>3256</v>
      </c>
      <c r="G108" s="316">
        <v>6</v>
      </c>
      <c r="H108" s="316">
        <v>24886</v>
      </c>
    </row>
    <row r="109" spans="1:8" x14ac:dyDescent="0.2">
      <c r="A109" s="330" t="s">
        <v>53</v>
      </c>
      <c r="B109" s="283" t="s">
        <v>584</v>
      </c>
      <c r="C109" s="331">
        <v>1220144</v>
      </c>
      <c r="D109" s="324">
        <v>7.1518086202249087E-4</v>
      </c>
      <c r="E109" s="324">
        <v>2.8264671057344204E-2</v>
      </c>
      <c r="F109" s="327">
        <v>872</v>
      </c>
      <c r="G109" s="316">
        <v>7</v>
      </c>
      <c r="H109" s="316">
        <v>25758</v>
      </c>
    </row>
    <row r="110" spans="1:8" x14ac:dyDescent="0.2">
      <c r="A110" s="330" t="s">
        <v>53</v>
      </c>
      <c r="B110" s="283" t="s">
        <v>585</v>
      </c>
      <c r="C110" s="331">
        <v>1222971</v>
      </c>
      <c r="D110" s="324">
        <v>2.3169396399114195E-3</v>
      </c>
      <c r="E110" s="324">
        <v>2.6467198853149521E-2</v>
      </c>
      <c r="F110" s="327">
        <v>2827</v>
      </c>
      <c r="G110" s="316">
        <v>8</v>
      </c>
      <c r="H110" s="316">
        <v>28585</v>
      </c>
    </row>
    <row r="111" spans="1:8" x14ac:dyDescent="0.2">
      <c r="A111" s="330" t="s">
        <v>53</v>
      </c>
      <c r="B111" s="283" t="s">
        <v>586</v>
      </c>
      <c r="C111" s="331">
        <v>1226715</v>
      </c>
      <c r="D111" s="324">
        <v>3.0613972040220983E-3</v>
      </c>
      <c r="E111" s="324">
        <v>2.5356513278818937E-2</v>
      </c>
      <c r="F111" s="327">
        <v>3744</v>
      </c>
      <c r="G111" s="316">
        <v>9</v>
      </c>
      <c r="H111" s="316">
        <v>32329</v>
      </c>
    </row>
    <row r="112" spans="1:8" x14ac:dyDescent="0.2">
      <c r="A112" s="330" t="s">
        <v>53</v>
      </c>
      <c r="B112" s="283" t="s">
        <v>587</v>
      </c>
      <c r="C112" s="331">
        <v>1228030</v>
      </c>
      <c r="D112" s="324">
        <v>1.0719686316706944E-3</v>
      </c>
      <c r="E112" s="324">
        <v>1.4832891351901134E-2</v>
      </c>
      <c r="F112" s="327">
        <v>1315</v>
      </c>
      <c r="G112" s="316">
        <v>10</v>
      </c>
      <c r="H112" s="316">
        <v>33644</v>
      </c>
    </row>
    <row r="113" spans="1:8" x14ac:dyDescent="0.2">
      <c r="A113" s="330" t="s">
        <v>53</v>
      </c>
      <c r="B113" s="283" t="s">
        <v>588</v>
      </c>
      <c r="C113" s="331">
        <v>1225338</v>
      </c>
      <c r="D113" s="324">
        <v>-2.1921288567868791E-3</v>
      </c>
      <c r="E113" s="324">
        <v>4.6932882043007051E-3</v>
      </c>
      <c r="F113" s="327">
        <v>-2692</v>
      </c>
      <c r="G113" s="316">
        <v>11</v>
      </c>
      <c r="H113" s="316">
        <v>30952</v>
      </c>
    </row>
    <row r="114" spans="1:8" x14ac:dyDescent="0.2">
      <c r="A114" s="330" t="s">
        <v>53</v>
      </c>
      <c r="B114" s="283" t="s">
        <v>589</v>
      </c>
      <c r="C114" s="331">
        <v>1204590</v>
      </c>
      <c r="D114" s="324">
        <v>-1.6932470877423222E-2</v>
      </c>
      <c r="E114" s="324">
        <v>8.5433017466716166E-3</v>
      </c>
      <c r="F114" s="327">
        <v>-20748</v>
      </c>
      <c r="G114" s="316">
        <v>12</v>
      </c>
      <c r="H114" s="316">
        <v>10204</v>
      </c>
    </row>
    <row r="115" spans="1:8" x14ac:dyDescent="0.2">
      <c r="A115" s="330" t="s">
        <v>706</v>
      </c>
      <c r="B115" s="283" t="s">
        <v>581</v>
      </c>
      <c r="C115" s="331">
        <v>1200192</v>
      </c>
      <c r="D115" s="324">
        <v>-3.6510347919208597E-3</v>
      </c>
      <c r="E115" s="324">
        <v>-5.1384667160149222E-3</v>
      </c>
      <c r="F115" s="327">
        <v>-4398</v>
      </c>
      <c r="G115" s="316">
        <v>1</v>
      </c>
      <c r="H115" s="316">
        <v>-4398</v>
      </c>
    </row>
    <row r="116" spans="1:8" x14ac:dyDescent="0.2">
      <c r="A116" s="330" t="s">
        <v>53</v>
      </c>
      <c r="B116" s="283" t="s">
        <v>582</v>
      </c>
      <c r="C116" s="331">
        <v>1194715</v>
      </c>
      <c r="D116" s="324">
        <v>-4.5634365168240043E-3</v>
      </c>
      <c r="E116" s="324">
        <v>-1.593900166877249E-2</v>
      </c>
      <c r="F116" s="327">
        <v>-5477</v>
      </c>
      <c r="G116" s="316">
        <v>2</v>
      </c>
      <c r="H116" s="316">
        <v>-9875</v>
      </c>
    </row>
    <row r="117" spans="1:8" x14ac:dyDescent="0.2">
      <c r="A117" s="330" t="s">
        <v>53</v>
      </c>
      <c r="B117" s="283" t="s">
        <v>542</v>
      </c>
      <c r="C117" s="331">
        <v>1198805</v>
      </c>
      <c r="D117" s="324">
        <v>3.4234106042025925E-3</v>
      </c>
      <c r="E117" s="324">
        <v>-1.2528675510599108E-2</v>
      </c>
      <c r="F117" s="327">
        <v>4090</v>
      </c>
      <c r="G117" s="316">
        <v>3</v>
      </c>
      <c r="H117" s="316">
        <v>-5785</v>
      </c>
    </row>
    <row r="118" spans="1:8" x14ac:dyDescent="0.2">
      <c r="A118" s="330" t="s">
        <v>53</v>
      </c>
      <c r="B118" s="283" t="s">
        <v>579</v>
      </c>
      <c r="C118" s="331">
        <v>1193947</v>
      </c>
      <c r="D118" s="324">
        <v>-4.0523688172805494E-3</v>
      </c>
      <c r="E118" s="324">
        <v>-2.0347964218959458E-2</v>
      </c>
      <c r="F118" s="327">
        <v>-4858</v>
      </c>
      <c r="G118" s="316">
        <v>4</v>
      </c>
      <c r="H118" s="316">
        <v>-10643</v>
      </c>
    </row>
    <row r="119" spans="1:8" x14ac:dyDescent="0.2">
      <c r="A119" s="330" t="s">
        <v>53</v>
      </c>
      <c r="B119" s="283" t="s">
        <v>580</v>
      </c>
      <c r="C119" s="331">
        <v>1190262</v>
      </c>
      <c r="D119" s="324">
        <v>-3.0864016576950259E-3</v>
      </c>
      <c r="E119" s="324">
        <v>-2.1178997644767827E-2</v>
      </c>
      <c r="F119" s="327">
        <v>-3685</v>
      </c>
      <c r="G119" s="316">
        <v>5</v>
      </c>
      <c r="H119" s="316">
        <v>-14328</v>
      </c>
    </row>
    <row r="120" spans="1:8" x14ac:dyDescent="0.2">
      <c r="A120" s="330" t="s">
        <v>53</v>
      </c>
      <c r="B120" s="283" t="s">
        <v>583</v>
      </c>
      <c r="C120" s="331">
        <v>1194763</v>
      </c>
      <c r="D120" s="324">
        <v>3.7815203711450973E-3</v>
      </c>
      <c r="E120" s="324">
        <v>-2.0101339159760867E-2</v>
      </c>
      <c r="F120" s="327">
        <v>4501</v>
      </c>
      <c r="G120" s="316">
        <v>6</v>
      </c>
      <c r="H120" s="316">
        <v>-9827</v>
      </c>
    </row>
    <row r="121" spans="1:8" x14ac:dyDescent="0.2">
      <c r="A121" s="330" t="s">
        <v>53</v>
      </c>
      <c r="B121" s="283" t="s">
        <v>584</v>
      </c>
      <c r="C121" s="331">
        <v>1198518</v>
      </c>
      <c r="D121" s="324">
        <v>3.142882730717389E-3</v>
      </c>
      <c r="E121" s="324">
        <v>-1.7724137478854929E-2</v>
      </c>
      <c r="F121" s="327">
        <v>3755</v>
      </c>
      <c r="G121" s="316">
        <v>7</v>
      </c>
      <c r="H121" s="316">
        <v>-6072</v>
      </c>
    </row>
    <row r="122" spans="1:8" x14ac:dyDescent="0.2">
      <c r="A122" s="330" t="s">
        <v>53</v>
      </c>
      <c r="B122" s="283" t="s">
        <v>585</v>
      </c>
      <c r="C122" s="331">
        <v>1198986</v>
      </c>
      <c r="D122" s="324">
        <v>3.9048224557336475E-4</v>
      </c>
      <c r="E122" s="324">
        <v>-1.9612075838265963E-2</v>
      </c>
      <c r="F122" s="327">
        <v>468</v>
      </c>
      <c r="G122" s="316">
        <v>8</v>
      </c>
      <c r="H122" s="316">
        <v>-5604</v>
      </c>
    </row>
    <row r="123" spans="1:8" x14ac:dyDescent="0.2">
      <c r="A123" s="330" t="s">
        <v>53</v>
      </c>
      <c r="B123" s="283" t="s">
        <v>586</v>
      </c>
      <c r="C123" s="331">
        <v>1197731</v>
      </c>
      <c r="D123" s="324">
        <v>-1.0467178098826357E-3</v>
      </c>
      <c r="E123" s="324">
        <v>-2.3627329901403371E-2</v>
      </c>
      <c r="F123" s="327">
        <v>-1255</v>
      </c>
      <c r="G123" s="316">
        <v>9</v>
      </c>
      <c r="H123" s="316">
        <v>-6859</v>
      </c>
    </row>
    <row r="124" spans="1:8" x14ac:dyDescent="0.2">
      <c r="A124" s="330" t="s">
        <v>53</v>
      </c>
      <c r="B124" s="283" t="s">
        <v>587</v>
      </c>
      <c r="C124" s="331">
        <v>1210664</v>
      </c>
      <c r="D124" s="324">
        <v>1.0797917061510454E-2</v>
      </c>
      <c r="E124" s="324">
        <v>-1.4141348338395643E-2</v>
      </c>
      <c r="F124" s="327">
        <v>12933</v>
      </c>
      <c r="G124" s="316">
        <v>10</v>
      </c>
      <c r="H124" s="316">
        <v>6074</v>
      </c>
    </row>
    <row r="125" spans="1:8" x14ac:dyDescent="0.2">
      <c r="A125" s="330" t="s">
        <v>53</v>
      </c>
      <c r="B125" s="283" t="s">
        <v>588</v>
      </c>
      <c r="C125" s="331">
        <v>1221907</v>
      </c>
      <c r="D125" s="324">
        <v>9.2866393978841E-3</v>
      </c>
      <c r="E125" s="324">
        <v>-2.8000437430325542E-3</v>
      </c>
      <c r="F125" s="327">
        <v>11243</v>
      </c>
      <c r="G125" s="316">
        <v>11</v>
      </c>
      <c r="H125" s="316">
        <v>17317</v>
      </c>
    </row>
    <row r="126" spans="1:8" x14ac:dyDescent="0.2">
      <c r="A126" s="330" t="s">
        <v>53</v>
      </c>
      <c r="B126" s="283" t="s">
        <v>589</v>
      </c>
      <c r="C126" s="331">
        <v>1208019</v>
      </c>
      <c r="D126" s="324">
        <v>-1.136584044448552E-2</v>
      </c>
      <c r="E126" s="324">
        <v>2.846611710208391E-3</v>
      </c>
      <c r="F126" s="327">
        <v>-13888</v>
      </c>
      <c r="G126" s="316">
        <v>12</v>
      </c>
      <c r="H126" s="316">
        <v>3429</v>
      </c>
    </row>
    <row r="127" spans="1:8" x14ac:dyDescent="0.2">
      <c r="A127" s="330" t="s">
        <v>707</v>
      </c>
      <c r="B127" s="283" t="s">
        <v>581</v>
      </c>
      <c r="C127" s="331">
        <v>1207686</v>
      </c>
      <c r="D127" s="324">
        <v>-2.7565791597650158E-4</v>
      </c>
      <c r="E127" s="324">
        <v>6.2440009598463408E-3</v>
      </c>
      <c r="F127" s="327">
        <v>-333</v>
      </c>
      <c r="G127" s="316">
        <v>1</v>
      </c>
      <c r="H127" s="316">
        <v>-333</v>
      </c>
    </row>
    <row r="128" spans="1:8" x14ac:dyDescent="0.2">
      <c r="A128" s="330" t="s">
        <v>53</v>
      </c>
      <c r="B128" s="283" t="s">
        <v>582</v>
      </c>
      <c r="C128" s="331">
        <v>1215559</v>
      </c>
      <c r="D128" s="324">
        <v>6.5190786346782659E-3</v>
      </c>
      <c r="E128" s="324">
        <v>1.7446838785819319E-2</v>
      </c>
      <c r="F128" s="327">
        <v>7873</v>
      </c>
      <c r="G128" s="316">
        <v>2</v>
      </c>
      <c r="H128" s="316">
        <v>7540</v>
      </c>
    </row>
    <row r="129" spans="1:8" x14ac:dyDescent="0.2">
      <c r="A129" s="330" t="s">
        <v>53</v>
      </c>
      <c r="B129" s="283" t="s">
        <v>542</v>
      </c>
      <c r="C129" s="331">
        <v>1226178</v>
      </c>
      <c r="D129" s="324">
        <v>8.7358984631762393E-3</v>
      </c>
      <c r="E129" s="324">
        <v>2.2833571765216165E-2</v>
      </c>
      <c r="F129" s="327">
        <v>10619</v>
      </c>
      <c r="G129" s="316">
        <v>3</v>
      </c>
      <c r="H129" s="316">
        <v>18159</v>
      </c>
    </row>
    <row r="130" spans="1:8" x14ac:dyDescent="0.2">
      <c r="A130" s="330" t="s">
        <v>53</v>
      </c>
      <c r="B130" s="283" t="s">
        <v>579</v>
      </c>
      <c r="C130" s="331">
        <v>1232200</v>
      </c>
      <c r="D130" s="324">
        <v>4.9111956012912739E-3</v>
      </c>
      <c r="E130" s="324">
        <v>3.2039110613787614E-2</v>
      </c>
      <c r="F130" s="327">
        <v>6022</v>
      </c>
      <c r="G130" s="316">
        <v>4</v>
      </c>
      <c r="H130" s="316">
        <v>24181</v>
      </c>
    </row>
    <row r="131" spans="1:8" x14ac:dyDescent="0.2">
      <c r="A131" s="330" t="s">
        <v>53</v>
      </c>
      <c r="B131" s="283" t="s">
        <v>580</v>
      </c>
      <c r="C131" s="331">
        <v>1233199</v>
      </c>
      <c r="D131" s="324">
        <v>8.1074500892719392E-4</v>
      </c>
      <c r="E131" s="324">
        <v>3.6073570356778495E-2</v>
      </c>
      <c r="F131" s="327">
        <v>999</v>
      </c>
      <c r="G131" s="316">
        <v>5</v>
      </c>
      <c r="H131" s="316">
        <v>25180</v>
      </c>
    </row>
    <row r="132" spans="1:8" x14ac:dyDescent="0.2">
      <c r="A132" s="330" t="s">
        <v>53</v>
      </c>
      <c r="B132" s="283" t="s">
        <v>583</v>
      </c>
      <c r="C132" s="331">
        <v>1236525</v>
      </c>
      <c r="D132" s="324">
        <v>2.6970505165833103E-3</v>
      </c>
      <c r="E132" s="324">
        <v>3.4954212676489016E-2</v>
      </c>
      <c r="F132" s="327">
        <v>3326</v>
      </c>
      <c r="G132" s="316">
        <v>6</v>
      </c>
      <c r="H132" s="316">
        <v>28506</v>
      </c>
    </row>
    <row r="133" spans="1:8" x14ac:dyDescent="0.2">
      <c r="A133" s="330" t="s">
        <v>53</v>
      </c>
      <c r="B133" s="283" t="s">
        <v>584</v>
      </c>
      <c r="C133" s="331">
        <v>1243416</v>
      </c>
      <c r="D133" s="324">
        <v>5.5728755989568057E-3</v>
      </c>
      <c r="E133" s="324">
        <v>3.7461264661857285E-2</v>
      </c>
      <c r="F133" s="327">
        <v>6891</v>
      </c>
      <c r="G133" s="316">
        <v>7</v>
      </c>
      <c r="H133" s="316">
        <v>35397</v>
      </c>
    </row>
    <row r="134" spans="1:8" x14ac:dyDescent="0.2">
      <c r="A134" s="330" t="s">
        <v>53</v>
      </c>
      <c r="B134" s="283" t="s">
        <v>585</v>
      </c>
      <c r="C134" s="331">
        <v>1251516</v>
      </c>
      <c r="D134" s="324">
        <v>6.5143121851416463E-3</v>
      </c>
      <c r="E134" s="324">
        <v>4.38120211578783E-2</v>
      </c>
      <c r="F134" s="327">
        <v>8100</v>
      </c>
      <c r="G134" s="316">
        <v>8</v>
      </c>
      <c r="H134" s="316">
        <v>43497</v>
      </c>
    </row>
    <row r="135" spans="1:8" x14ac:dyDescent="0.2">
      <c r="A135" s="330" t="s">
        <v>53</v>
      </c>
      <c r="B135" s="283" t="s">
        <v>586</v>
      </c>
      <c r="C135" s="331">
        <v>1256598</v>
      </c>
      <c r="D135" s="324">
        <v>4.0606752131016055E-3</v>
      </c>
      <c r="E135" s="324">
        <v>4.9148765457352361E-2</v>
      </c>
      <c r="F135" s="327">
        <v>5082</v>
      </c>
      <c r="G135" s="316">
        <v>9</v>
      </c>
      <c r="H135" s="316">
        <v>48579</v>
      </c>
    </row>
    <row r="136" spans="1:8" x14ac:dyDescent="0.2">
      <c r="A136" s="330" t="s">
        <v>53</v>
      </c>
      <c r="B136" s="283" t="s">
        <v>587</v>
      </c>
      <c r="C136" s="331">
        <v>1268034</v>
      </c>
      <c r="D136" s="324">
        <v>9.1007625350350008E-3</v>
      </c>
      <c r="E136" s="324">
        <v>4.7387218914579199E-2</v>
      </c>
      <c r="F136" s="327">
        <v>11436</v>
      </c>
      <c r="G136" s="316">
        <v>10</v>
      </c>
      <c r="H136" s="316">
        <v>60015</v>
      </c>
    </row>
    <row r="137" spans="1:8" x14ac:dyDescent="0.2">
      <c r="A137" s="330" t="s">
        <v>53</v>
      </c>
      <c r="B137" s="283" t="s">
        <v>588</v>
      </c>
      <c r="C137" s="331">
        <v>1277314</v>
      </c>
      <c r="D137" s="324">
        <v>7.3184157522589999E-3</v>
      </c>
      <c r="E137" s="324">
        <v>4.5344694809015706E-2</v>
      </c>
      <c r="F137" s="327">
        <v>9280</v>
      </c>
      <c r="G137" s="316">
        <v>11</v>
      </c>
      <c r="H137" s="316">
        <v>69295</v>
      </c>
    </row>
    <row r="138" spans="1:8" x14ac:dyDescent="0.2">
      <c r="A138" s="330" t="s">
        <v>53</v>
      </c>
      <c r="B138" s="283" t="s">
        <v>589</v>
      </c>
      <c r="C138" s="331">
        <v>1263487</v>
      </c>
      <c r="D138" s="324">
        <v>-1.0825059460712105E-2</v>
      </c>
      <c r="E138" s="324">
        <v>4.591649634649797E-2</v>
      </c>
      <c r="F138" s="327">
        <v>-13827</v>
      </c>
      <c r="G138" s="316">
        <v>12</v>
      </c>
      <c r="H138" s="316">
        <v>55468</v>
      </c>
    </row>
    <row r="139" spans="1:8" x14ac:dyDescent="0.2">
      <c r="A139" s="330" t="s">
        <v>708</v>
      </c>
      <c r="B139" s="283" t="s">
        <v>581</v>
      </c>
      <c r="C139" s="331">
        <v>1264788</v>
      </c>
      <c r="D139" s="324">
        <v>1.0296900561699296E-3</v>
      </c>
      <c r="E139" s="324">
        <v>4.7282157779422906E-2</v>
      </c>
      <c r="F139" s="327">
        <v>1301</v>
      </c>
      <c r="G139" s="316">
        <v>1</v>
      </c>
      <c r="H139" s="316">
        <v>1301</v>
      </c>
    </row>
    <row r="140" spans="1:8" x14ac:dyDescent="0.2">
      <c r="A140" s="330" t="s">
        <v>53</v>
      </c>
      <c r="B140" s="283" t="s">
        <v>582</v>
      </c>
      <c r="C140" s="331">
        <v>1274313</v>
      </c>
      <c r="D140" s="324">
        <v>7.530906365335488E-3</v>
      </c>
      <c r="E140" s="324">
        <v>4.8334963584655277E-2</v>
      </c>
      <c r="F140" s="327">
        <v>9525</v>
      </c>
      <c r="G140" s="316">
        <v>2</v>
      </c>
      <c r="H140" s="316">
        <v>10826</v>
      </c>
    </row>
    <row r="141" spans="1:8" x14ac:dyDescent="0.2">
      <c r="A141" s="330" t="s">
        <v>53</v>
      </c>
      <c r="B141" s="283" t="s">
        <v>542</v>
      </c>
      <c r="C141" s="331">
        <v>1282251</v>
      </c>
      <c r="D141" s="324">
        <v>6.2292388133842191E-3</v>
      </c>
      <c r="E141" s="324">
        <v>4.5729902183859084E-2</v>
      </c>
      <c r="F141" s="327">
        <v>7938</v>
      </c>
      <c r="G141" s="316">
        <v>3</v>
      </c>
      <c r="H141" s="316">
        <v>18764</v>
      </c>
    </row>
    <row r="142" spans="1:8" x14ac:dyDescent="0.2">
      <c r="A142" s="330" t="s">
        <v>53</v>
      </c>
      <c r="B142" s="283" t="s">
        <v>579</v>
      </c>
      <c r="C142" s="331">
        <v>1284045</v>
      </c>
      <c r="D142" s="324">
        <v>1.3991020478829608E-3</v>
      </c>
      <c r="E142" s="324">
        <v>4.207515013796459E-2</v>
      </c>
      <c r="F142" s="327">
        <v>1794</v>
      </c>
      <c r="G142" s="316">
        <v>4</v>
      </c>
      <c r="H142" s="316">
        <v>20558</v>
      </c>
    </row>
    <row r="143" spans="1:8" x14ac:dyDescent="0.2">
      <c r="A143" s="330" t="s">
        <v>53</v>
      </c>
      <c r="B143" s="283" t="s">
        <v>580</v>
      </c>
      <c r="C143" s="331">
        <v>1285810</v>
      </c>
      <c r="D143" s="324">
        <v>1.3745624179837268E-3</v>
      </c>
      <c r="E143" s="324">
        <v>4.266221428982675E-2</v>
      </c>
      <c r="F143" s="327">
        <v>1765</v>
      </c>
      <c r="G143" s="316">
        <v>5</v>
      </c>
      <c r="H143" s="316">
        <v>22323</v>
      </c>
    </row>
    <row r="144" spans="1:8" x14ac:dyDescent="0.2">
      <c r="A144" s="330" t="s">
        <v>53</v>
      </c>
      <c r="B144" s="283" t="s">
        <v>583</v>
      </c>
      <c r="C144" s="331">
        <v>1288822</v>
      </c>
      <c r="D144" s="324">
        <v>2.3424922811301485E-3</v>
      </c>
      <c r="E144" s="324">
        <v>4.2293524190776477E-2</v>
      </c>
      <c r="F144" s="327">
        <v>3012</v>
      </c>
      <c r="G144" s="316">
        <v>6</v>
      </c>
      <c r="H144" s="316">
        <v>25335</v>
      </c>
    </row>
    <row r="145" spans="1:8" x14ac:dyDescent="0.2">
      <c r="A145" s="330" t="s">
        <v>53</v>
      </c>
      <c r="B145" s="283" t="s">
        <v>584</v>
      </c>
      <c r="C145" s="331">
        <v>1294392</v>
      </c>
      <c r="D145" s="324">
        <v>4.3217760094100832E-3</v>
      </c>
      <c r="E145" s="324">
        <v>4.0996738018491019E-2</v>
      </c>
      <c r="F145" s="327">
        <v>5570</v>
      </c>
      <c r="G145" s="316">
        <v>7</v>
      </c>
      <c r="H145" s="316">
        <v>30905</v>
      </c>
    </row>
    <row r="146" spans="1:8" x14ac:dyDescent="0.2">
      <c r="A146" s="330" t="s">
        <v>53</v>
      </c>
      <c r="B146" s="283" t="s">
        <v>585</v>
      </c>
      <c r="C146" s="331">
        <v>1299060</v>
      </c>
      <c r="D146" s="324">
        <v>3.606326367900925E-3</v>
      </c>
      <c r="E146" s="324">
        <v>3.7989126787032701E-2</v>
      </c>
      <c r="F146" s="327">
        <v>4668</v>
      </c>
      <c r="G146" s="316">
        <v>8</v>
      </c>
      <c r="H146" s="316">
        <v>35573</v>
      </c>
    </row>
    <row r="147" spans="1:8" x14ac:dyDescent="0.2">
      <c r="A147" s="330" t="s">
        <v>53</v>
      </c>
      <c r="B147" s="283" t="s">
        <v>586</v>
      </c>
      <c r="C147" s="331">
        <v>1307965</v>
      </c>
      <c r="D147" s="324">
        <v>6.8549566609701351E-3</v>
      </c>
      <c r="E147" s="324">
        <v>4.0877830459701503E-2</v>
      </c>
      <c r="F147" s="327">
        <v>8905</v>
      </c>
      <c r="G147" s="316">
        <v>9</v>
      </c>
      <c r="H147" s="316">
        <v>44478</v>
      </c>
    </row>
    <row r="148" spans="1:8" x14ac:dyDescent="0.2">
      <c r="A148" s="330" t="s">
        <v>53</v>
      </c>
      <c r="B148" s="283" t="s">
        <v>587</v>
      </c>
      <c r="C148" s="331">
        <v>1317875</v>
      </c>
      <c r="D148" s="324">
        <v>7.5766553386367175E-3</v>
      </c>
      <c r="E148" s="324">
        <v>3.9305728395295336E-2</v>
      </c>
      <c r="F148" s="327">
        <v>9910</v>
      </c>
      <c r="G148" s="316">
        <v>10</v>
      </c>
      <c r="H148" s="316">
        <v>54388</v>
      </c>
    </row>
    <row r="149" spans="1:8" x14ac:dyDescent="0.2">
      <c r="A149" s="330" t="s">
        <v>53</v>
      </c>
      <c r="B149" s="283" t="s">
        <v>588</v>
      </c>
      <c r="C149" s="331">
        <v>1325584</v>
      </c>
      <c r="D149" s="324">
        <v>5.8495684340320597E-3</v>
      </c>
      <c r="E149" s="324">
        <v>3.7790237952453287E-2</v>
      </c>
      <c r="F149" s="327">
        <v>7709</v>
      </c>
      <c r="G149" s="316">
        <v>11</v>
      </c>
      <c r="H149" s="316">
        <v>62097</v>
      </c>
    </row>
    <row r="150" spans="1:8" x14ac:dyDescent="0.2">
      <c r="A150" s="330" t="s">
        <v>53</v>
      </c>
      <c r="B150" s="283" t="s">
        <v>589</v>
      </c>
      <c r="C150" s="331">
        <v>1308282</v>
      </c>
      <c r="D150" s="324">
        <v>-1.3052360318169254E-2</v>
      </c>
      <c r="E150" s="324">
        <v>3.545347122685083E-2</v>
      </c>
      <c r="F150" s="327">
        <v>-17302</v>
      </c>
      <c r="G150" s="316">
        <v>12</v>
      </c>
      <c r="H150" s="316">
        <v>44795</v>
      </c>
    </row>
    <row r="151" spans="1:8" x14ac:dyDescent="0.2">
      <c r="A151" s="330" t="s">
        <v>709</v>
      </c>
      <c r="B151" s="283" t="s">
        <v>581</v>
      </c>
      <c r="C151" s="331">
        <v>1307399</v>
      </c>
      <c r="D151" s="324">
        <v>-6.7493093996551234E-4</v>
      </c>
      <c r="E151" s="324">
        <v>3.3690231090111489E-2</v>
      </c>
      <c r="F151" s="327">
        <v>-883</v>
      </c>
      <c r="G151" s="316">
        <v>1</v>
      </c>
      <c r="H151" s="316">
        <v>-883</v>
      </c>
    </row>
    <row r="152" spans="1:8" x14ac:dyDescent="0.2">
      <c r="A152" s="330" t="s">
        <v>53</v>
      </c>
      <c r="B152" s="283" t="s">
        <v>582</v>
      </c>
      <c r="C152" s="331">
        <v>1316368</v>
      </c>
      <c r="D152" s="324">
        <v>6.8601857581349623E-3</v>
      </c>
      <c r="E152" s="324">
        <v>3.3002096031351735E-2</v>
      </c>
      <c r="F152" s="327">
        <v>8969</v>
      </c>
      <c r="G152" s="316">
        <v>2</v>
      </c>
      <c r="H152" s="316">
        <v>8086</v>
      </c>
    </row>
    <row r="153" spans="1:8" x14ac:dyDescent="0.2">
      <c r="A153" s="330" t="s">
        <v>53</v>
      </c>
      <c r="B153" s="283" t="s">
        <v>542</v>
      </c>
      <c r="C153" s="331">
        <v>1327266</v>
      </c>
      <c r="D153" s="324">
        <v>8.2788399596465112E-3</v>
      </c>
      <c r="E153" s="324">
        <v>3.5106231151311285E-2</v>
      </c>
      <c r="F153" s="327">
        <v>10898</v>
      </c>
      <c r="G153" s="316">
        <v>3</v>
      </c>
      <c r="H153" s="316">
        <v>18984</v>
      </c>
    </row>
    <row r="154" spans="1:8" x14ac:dyDescent="0.2">
      <c r="A154" s="330" t="s">
        <v>53</v>
      </c>
      <c r="B154" s="283" t="s">
        <v>579</v>
      </c>
      <c r="C154" s="331">
        <v>1325979</v>
      </c>
      <c r="D154" s="324">
        <v>-9.6966244897400689E-4</v>
      </c>
      <c r="E154" s="324">
        <v>3.2657733957921931E-2</v>
      </c>
      <c r="F154" s="327">
        <v>-1287</v>
      </c>
      <c r="G154" s="316">
        <v>4</v>
      </c>
      <c r="H154" s="316">
        <v>17697</v>
      </c>
    </row>
    <row r="155" spans="1:8" x14ac:dyDescent="0.2">
      <c r="A155" s="330" t="s">
        <v>53</v>
      </c>
      <c r="B155" s="283" t="s">
        <v>580</v>
      </c>
      <c r="C155" s="331">
        <v>1325783</v>
      </c>
      <c r="D155" s="324">
        <v>-1.4781531230889655E-4</v>
      </c>
      <c r="E155" s="324">
        <v>3.1087796797349521E-2</v>
      </c>
      <c r="F155" s="327">
        <v>-196</v>
      </c>
      <c r="G155" s="316">
        <v>5</v>
      </c>
      <c r="H155" s="316">
        <v>17501</v>
      </c>
    </row>
    <row r="156" spans="1:8" x14ac:dyDescent="0.2">
      <c r="A156" s="330" t="s">
        <v>53</v>
      </c>
      <c r="B156" s="283" t="s">
        <v>583</v>
      </c>
      <c r="C156" s="331">
        <v>1328013</v>
      </c>
      <c r="D156" s="324">
        <v>1.6820248864255483E-3</v>
      </c>
      <c r="E156" s="324">
        <v>3.040838843533078E-2</v>
      </c>
      <c r="F156" s="327">
        <v>2230</v>
      </c>
      <c r="G156" s="316">
        <v>6</v>
      </c>
      <c r="H156" s="316">
        <v>19731</v>
      </c>
    </row>
    <row r="157" spans="1:8" x14ac:dyDescent="0.2">
      <c r="A157" s="330" t="s">
        <v>53</v>
      </c>
      <c r="B157" s="283" t="s">
        <v>584</v>
      </c>
      <c r="C157" s="331">
        <v>1334119</v>
      </c>
      <c r="D157" s="324">
        <v>4.5978465572249494E-3</v>
      </c>
      <c r="E157" s="324">
        <v>3.0691629738131887E-2</v>
      </c>
      <c r="F157" s="327">
        <v>6106</v>
      </c>
      <c r="G157" s="316">
        <v>7</v>
      </c>
      <c r="H157" s="316">
        <v>25837</v>
      </c>
    </row>
    <row r="158" spans="1:8" x14ac:dyDescent="0.2">
      <c r="A158" s="330" t="s">
        <v>53</v>
      </c>
      <c r="B158" s="283" t="s">
        <v>585</v>
      </c>
      <c r="C158" s="331">
        <v>1335671</v>
      </c>
      <c r="D158" s="324">
        <v>1.1633145169209769E-3</v>
      </c>
      <c r="E158" s="324">
        <v>2.8182685942142793E-2</v>
      </c>
      <c r="F158" s="327">
        <v>1552</v>
      </c>
      <c r="G158" s="316">
        <v>8</v>
      </c>
      <c r="H158" s="316">
        <v>27389</v>
      </c>
    </row>
    <row r="159" spans="1:8" x14ac:dyDescent="0.2">
      <c r="A159" s="330" t="s">
        <v>53</v>
      </c>
      <c r="B159" s="283" t="s">
        <v>586</v>
      </c>
      <c r="C159" s="331">
        <v>1340225</v>
      </c>
      <c r="D159" s="324">
        <v>3.4095222551062676E-3</v>
      </c>
      <c r="E159" s="324">
        <v>2.4664268539295708E-2</v>
      </c>
      <c r="F159" s="327">
        <v>4554</v>
      </c>
      <c r="G159" s="316">
        <v>9</v>
      </c>
      <c r="H159" s="316">
        <v>31943</v>
      </c>
    </row>
    <row r="160" spans="1:8" x14ac:dyDescent="0.2">
      <c r="A160" s="330" t="s">
        <v>53</v>
      </c>
      <c r="B160" s="283" t="s">
        <v>587</v>
      </c>
      <c r="C160" s="331">
        <v>1349654</v>
      </c>
      <c r="D160" s="324">
        <v>7.0353858493910071E-3</v>
      </c>
      <c r="E160" s="324">
        <v>2.41138195959405E-2</v>
      </c>
      <c r="F160" s="327">
        <v>9429</v>
      </c>
      <c r="G160" s="316">
        <v>10</v>
      </c>
      <c r="H160" s="316">
        <v>41372</v>
      </c>
    </row>
    <row r="161" spans="1:8" x14ac:dyDescent="0.2">
      <c r="A161" s="330" t="s">
        <v>53</v>
      </c>
      <c r="B161" s="283" t="s">
        <v>588</v>
      </c>
      <c r="C161" s="331">
        <v>1358570</v>
      </c>
      <c r="D161" s="324">
        <v>6.6061375730372962E-3</v>
      </c>
      <c r="E161" s="324">
        <v>2.4884126543470719E-2</v>
      </c>
      <c r="F161" s="327">
        <v>8916</v>
      </c>
      <c r="G161" s="316">
        <v>11</v>
      </c>
      <c r="H161" s="316">
        <v>50288</v>
      </c>
    </row>
    <row r="162" spans="1:8" x14ac:dyDescent="0.2">
      <c r="A162" s="330" t="s">
        <v>53</v>
      </c>
      <c r="B162" s="283" t="s">
        <v>589</v>
      </c>
      <c r="C162" s="331">
        <v>1349657</v>
      </c>
      <c r="D162" s="324">
        <v>-6.560574721950263E-3</v>
      </c>
      <c r="E162" s="324">
        <v>3.1625444667128244E-2</v>
      </c>
      <c r="F162" s="327">
        <v>-8913</v>
      </c>
      <c r="G162" s="316">
        <v>12</v>
      </c>
      <c r="H162" s="316">
        <v>41375</v>
      </c>
    </row>
    <row r="163" spans="1:8" x14ac:dyDescent="0.2">
      <c r="A163" s="330" t="s">
        <v>59</v>
      </c>
      <c r="B163" s="283" t="s">
        <v>581</v>
      </c>
      <c r="C163" s="331">
        <v>1353365</v>
      </c>
      <c r="D163" s="332">
        <v>2.7473647008091628E-3</v>
      </c>
      <c r="E163" s="332">
        <v>3.5158356400762036E-2</v>
      </c>
      <c r="F163" s="327">
        <v>3708</v>
      </c>
      <c r="G163" s="316">
        <v>1</v>
      </c>
      <c r="H163" s="316">
        <v>3708</v>
      </c>
    </row>
    <row r="164" spans="1:8" x14ac:dyDescent="0.2">
      <c r="A164" s="330" t="s">
        <v>53</v>
      </c>
      <c r="B164" s="283" t="s">
        <v>582</v>
      </c>
      <c r="C164" s="331">
        <v>1361492</v>
      </c>
      <c r="D164" s="332">
        <v>6.0050319019628873E-3</v>
      </c>
      <c r="E164" s="332">
        <v>3.4279168135354254E-2</v>
      </c>
      <c r="F164" s="327">
        <v>8127</v>
      </c>
      <c r="G164" s="316">
        <v>2</v>
      </c>
      <c r="H164" s="316">
        <v>11835</v>
      </c>
    </row>
    <row r="165" spans="1:8" x14ac:dyDescent="0.2">
      <c r="A165" s="330" t="s">
        <v>53</v>
      </c>
      <c r="B165" s="283" t="s">
        <v>542</v>
      </c>
      <c r="C165" s="331">
        <v>1368619</v>
      </c>
      <c r="D165" s="332">
        <v>5.2346984043976086E-3</v>
      </c>
      <c r="E165" s="332">
        <v>3.1156527779661269E-2</v>
      </c>
      <c r="F165" s="327">
        <v>7127</v>
      </c>
      <c r="G165" s="316">
        <v>3</v>
      </c>
      <c r="H165" s="316">
        <v>18962</v>
      </c>
    </row>
    <row r="166" spans="1:8" x14ac:dyDescent="0.2">
      <c r="A166" s="330" t="s">
        <v>53</v>
      </c>
      <c r="B166" s="283" t="s">
        <v>579</v>
      </c>
      <c r="C166" s="331">
        <v>1374487</v>
      </c>
      <c r="D166" s="332">
        <v>4.2875336379226692E-3</v>
      </c>
      <c r="E166" s="332">
        <v>3.6582781476931281E-2</v>
      </c>
      <c r="F166" s="327">
        <v>5868</v>
      </c>
      <c r="G166" s="316">
        <v>4</v>
      </c>
      <c r="H166" s="316">
        <v>24830</v>
      </c>
    </row>
    <row r="167" spans="1:8" x14ac:dyDescent="0.2">
      <c r="A167" s="330" t="s">
        <v>53</v>
      </c>
      <c r="B167" s="283" t="s">
        <v>580</v>
      </c>
      <c r="C167" s="331">
        <v>1378318</v>
      </c>
      <c r="D167" s="332">
        <v>2.7872217052615778E-3</v>
      </c>
      <c r="E167" s="332">
        <v>3.9625640093439163E-2</v>
      </c>
      <c r="F167" s="327">
        <v>3831</v>
      </c>
      <c r="G167" s="316">
        <v>5</v>
      </c>
      <c r="H167" s="316">
        <v>28661</v>
      </c>
    </row>
    <row r="168" spans="1:8" x14ac:dyDescent="0.2">
      <c r="A168" s="330" t="s">
        <v>53</v>
      </c>
      <c r="B168" s="283" t="s">
        <v>583</v>
      </c>
      <c r="C168" s="331">
        <v>1380069</v>
      </c>
      <c r="D168" s="332">
        <v>1.2703889813525659E-3</v>
      </c>
      <c r="E168" s="332">
        <v>3.9198411461333516E-2</v>
      </c>
      <c r="F168" s="327">
        <v>1751</v>
      </c>
      <c r="G168" s="316">
        <v>6</v>
      </c>
      <c r="H168" s="316">
        <v>30412</v>
      </c>
    </row>
    <row r="169" spans="1:8" x14ac:dyDescent="0.2">
      <c r="A169" s="330" t="s">
        <v>53</v>
      </c>
      <c r="B169" s="283" t="s">
        <v>584</v>
      </c>
      <c r="C169" s="331">
        <v>1383564</v>
      </c>
      <c r="D169" s="332">
        <v>2.5324820715486585E-3</v>
      </c>
      <c r="E169" s="332">
        <v>3.7061911268784886E-2</v>
      </c>
      <c r="F169" s="327">
        <v>3495</v>
      </c>
      <c r="G169" s="316">
        <v>7</v>
      </c>
      <c r="H169" s="316">
        <v>33907</v>
      </c>
    </row>
    <row r="170" spans="1:8" x14ac:dyDescent="0.2">
      <c r="A170" s="330" t="s">
        <v>53</v>
      </c>
      <c r="B170" s="283" t="s">
        <v>585</v>
      </c>
      <c r="C170" s="331">
        <v>1387421</v>
      </c>
      <c r="D170" s="332">
        <v>2.7877279258494703E-3</v>
      </c>
      <c r="E170" s="332">
        <v>3.8744571080752577E-2</v>
      </c>
      <c r="F170" s="327">
        <v>3857</v>
      </c>
      <c r="G170" s="316">
        <v>8</v>
      </c>
      <c r="H170" s="316">
        <v>37764</v>
      </c>
    </row>
    <row r="171" spans="1:8" x14ac:dyDescent="0.2">
      <c r="A171" s="330" t="s">
        <v>53</v>
      </c>
      <c r="B171" s="283" t="s">
        <v>586</v>
      </c>
      <c r="C171" s="331">
        <v>1391042</v>
      </c>
      <c r="D171" s="332">
        <v>2.6098783282075821E-3</v>
      </c>
      <c r="E171" s="332">
        <v>3.7916767706914989E-2</v>
      </c>
      <c r="F171" s="327">
        <v>3621</v>
      </c>
      <c r="G171" s="316">
        <v>9</v>
      </c>
      <c r="H171" s="316">
        <v>41385</v>
      </c>
    </row>
    <row r="172" spans="1:8" x14ac:dyDescent="0.2">
      <c r="A172" s="330" t="s">
        <v>53</v>
      </c>
      <c r="B172" s="283" t="s">
        <v>587</v>
      </c>
      <c r="C172" s="331">
        <v>1403518</v>
      </c>
      <c r="D172" s="332">
        <v>8.9688161824013068E-3</v>
      </c>
      <c r="E172" s="332">
        <v>3.9909487913198483E-2</v>
      </c>
      <c r="F172" s="327">
        <v>12476</v>
      </c>
      <c r="G172" s="316">
        <v>10</v>
      </c>
      <c r="H172" s="316">
        <v>53861</v>
      </c>
    </row>
    <row r="173" spans="1:8" x14ac:dyDescent="0.2">
      <c r="A173" s="330" t="s">
        <v>53</v>
      </c>
      <c r="B173" s="283" t="s">
        <v>588</v>
      </c>
      <c r="C173" s="331">
        <v>1410118</v>
      </c>
      <c r="D173" s="332">
        <v>4.7024690812658143E-3</v>
      </c>
      <c r="E173" s="332">
        <v>3.7942836953561487E-2</v>
      </c>
      <c r="F173" s="327">
        <v>6600</v>
      </c>
      <c r="G173" s="316">
        <v>11</v>
      </c>
      <c r="H173" s="316">
        <v>60461</v>
      </c>
    </row>
    <row r="174" spans="1:8" x14ac:dyDescent="0.2">
      <c r="A174" s="330" t="s">
        <v>53</v>
      </c>
      <c r="B174" s="283" t="s">
        <v>589</v>
      </c>
      <c r="C174" s="331">
        <v>1397248</v>
      </c>
      <c r="D174" s="332">
        <v>-9.1268957633332537E-3</v>
      </c>
      <c r="E174" s="332">
        <v>3.5261551638675614E-2</v>
      </c>
      <c r="F174" s="327">
        <v>-12870</v>
      </c>
      <c r="G174" s="316">
        <v>12</v>
      </c>
      <c r="H174" s="316">
        <v>47591</v>
      </c>
    </row>
    <row r="175" spans="1:8" x14ac:dyDescent="0.2">
      <c r="A175" s="330" t="s">
        <v>72</v>
      </c>
      <c r="B175" s="283" t="s">
        <v>581</v>
      </c>
      <c r="C175" s="331">
        <v>1396563</v>
      </c>
      <c r="D175" s="332">
        <v>-4.9024940454378552E-4</v>
      </c>
      <c r="E175" s="332">
        <v>3.1918957561337891E-2</v>
      </c>
      <c r="F175" s="327">
        <v>-685</v>
      </c>
      <c r="G175" s="316">
        <v>1</v>
      </c>
      <c r="H175" s="316">
        <v>-685</v>
      </c>
    </row>
    <row r="176" spans="1:8" x14ac:dyDescent="0.2">
      <c r="A176" s="330" t="s">
        <v>53</v>
      </c>
      <c r="B176" s="283" t="s">
        <v>582</v>
      </c>
      <c r="C176" s="331">
        <v>1402503</v>
      </c>
      <c r="D176" s="332">
        <v>4.2532989918822039E-3</v>
      </c>
      <c r="E176" s="332">
        <v>3.0122101341763408E-2</v>
      </c>
      <c r="F176" s="327">
        <v>5940</v>
      </c>
      <c r="G176" s="316">
        <v>2</v>
      </c>
      <c r="H176" s="316">
        <v>5255</v>
      </c>
    </row>
    <row r="177" spans="1:8" x14ac:dyDescent="0.2">
      <c r="A177" s="330" t="s">
        <v>53</v>
      </c>
      <c r="B177" s="283" t="s">
        <v>542</v>
      </c>
      <c r="C177" s="331">
        <v>1413343</v>
      </c>
      <c r="D177" s="332">
        <v>7.7290387257638038E-3</v>
      </c>
      <c r="E177" s="332">
        <v>3.2678196050178965E-2</v>
      </c>
      <c r="F177" s="327">
        <v>10840</v>
      </c>
      <c r="G177" s="316">
        <v>3</v>
      </c>
      <c r="H177" s="316">
        <v>16095</v>
      </c>
    </row>
    <row r="178" spans="1:8" x14ac:dyDescent="0.2">
      <c r="A178" s="330" t="s">
        <v>53</v>
      </c>
      <c r="B178" s="283" t="s">
        <v>579</v>
      </c>
      <c r="C178" s="331">
        <v>1415615</v>
      </c>
      <c r="D178" s="332">
        <v>1.6075361748704164E-3</v>
      </c>
      <c r="E178" s="332">
        <v>2.9922436516314876E-2</v>
      </c>
      <c r="F178" s="327">
        <v>2272</v>
      </c>
      <c r="G178" s="316">
        <v>4</v>
      </c>
      <c r="H178" s="316">
        <v>18367</v>
      </c>
    </row>
    <row r="179" spans="1:8" x14ac:dyDescent="0.2">
      <c r="A179" s="330" t="s">
        <v>53</v>
      </c>
      <c r="B179" s="283" t="s">
        <v>580</v>
      </c>
      <c r="C179" s="331">
        <v>1421309</v>
      </c>
      <c r="D179" s="332">
        <v>4.022280069086559E-3</v>
      </c>
      <c r="E179" s="332">
        <v>3.1190915304015521E-2</v>
      </c>
      <c r="F179" s="327">
        <v>5694</v>
      </c>
      <c r="G179" s="316">
        <v>5</v>
      </c>
      <c r="H179" s="316">
        <v>24061</v>
      </c>
    </row>
    <row r="180" spans="1:8" x14ac:dyDescent="0.2">
      <c r="A180" s="330" t="s">
        <v>53</v>
      </c>
      <c r="B180" s="283" t="s">
        <v>583</v>
      </c>
      <c r="C180" s="331">
        <v>1423620</v>
      </c>
      <c r="D180" s="332">
        <v>1.6259659229624912E-3</v>
      </c>
      <c r="E180" s="332">
        <v>3.1557117796284118E-2</v>
      </c>
      <c r="F180" s="327">
        <v>2311</v>
      </c>
      <c r="G180" s="316">
        <v>6</v>
      </c>
      <c r="H180" s="316">
        <v>26372</v>
      </c>
    </row>
    <row r="181" spans="1:8" x14ac:dyDescent="0.2">
      <c r="A181" s="330" t="s">
        <v>53</v>
      </c>
      <c r="B181" s="283" t="s">
        <v>584</v>
      </c>
      <c r="C181" s="331">
        <v>1433741</v>
      </c>
      <c r="D181" s="332">
        <v>7.1093409758222759E-3</v>
      </c>
      <c r="E181" s="332">
        <v>3.6266482793712473E-2</v>
      </c>
      <c r="F181" s="327">
        <v>10121</v>
      </c>
      <c r="G181" s="316">
        <v>7</v>
      </c>
      <c r="H181" s="316">
        <v>36493</v>
      </c>
    </row>
    <row r="182" spans="1:8" x14ac:dyDescent="0.2">
      <c r="A182" s="330" t="s">
        <v>53</v>
      </c>
      <c r="B182" s="283" t="s">
        <v>585</v>
      </c>
      <c r="C182" s="331">
        <v>1435303</v>
      </c>
      <c r="D182" s="332">
        <v>1.0894575798556794E-3</v>
      </c>
      <c r="E182" s="332">
        <v>3.4511514529475873E-2</v>
      </c>
      <c r="F182" s="327">
        <v>1562</v>
      </c>
      <c r="G182" s="316">
        <v>8</v>
      </c>
      <c r="H182" s="316">
        <v>38055</v>
      </c>
    </row>
    <row r="183" spans="1:8" x14ac:dyDescent="0.2">
      <c r="A183" s="330" t="s">
        <v>53</v>
      </c>
      <c r="B183" s="283" t="s">
        <v>586</v>
      </c>
      <c r="C183" s="331">
        <v>1447119</v>
      </c>
      <c r="D183" s="332">
        <v>8.2324080699336388E-3</v>
      </c>
      <c r="E183" s="332">
        <v>4.0312945259740607E-2</v>
      </c>
      <c r="F183" s="327">
        <v>11816</v>
      </c>
      <c r="G183" s="316">
        <v>9</v>
      </c>
      <c r="H183" s="316">
        <v>49871</v>
      </c>
    </row>
    <row r="184" spans="1:8" x14ac:dyDescent="0.2">
      <c r="A184" s="330" t="s">
        <v>53</v>
      </c>
      <c r="B184" s="283" t="s">
        <v>587</v>
      </c>
      <c r="C184" s="331">
        <v>1463050</v>
      </c>
      <c r="D184" s="332">
        <v>1.1008769838555033E-2</v>
      </c>
      <c r="E184" s="332">
        <v>4.2416271113017379E-2</v>
      </c>
      <c r="F184" s="327">
        <v>15931</v>
      </c>
      <c r="G184" s="316">
        <v>10</v>
      </c>
      <c r="H184" s="316">
        <v>65802</v>
      </c>
    </row>
    <row r="185" spans="1:8" x14ac:dyDescent="0.2">
      <c r="A185" s="330" t="s">
        <v>53</v>
      </c>
      <c r="B185" s="283" t="s">
        <v>588</v>
      </c>
      <c r="C185" s="331">
        <v>1477172</v>
      </c>
      <c r="D185" s="332">
        <v>9.6524383992344642E-3</v>
      </c>
      <c r="E185" s="332">
        <v>4.7552048835629357E-2</v>
      </c>
      <c r="F185" s="327">
        <v>14122</v>
      </c>
      <c r="G185" s="316">
        <v>11</v>
      </c>
      <c r="H185" s="316">
        <v>79924</v>
      </c>
    </row>
    <row r="186" spans="1:8" x14ac:dyDescent="0.2">
      <c r="A186" s="330" t="s">
        <v>53</v>
      </c>
      <c r="B186" s="283" t="s">
        <v>589</v>
      </c>
      <c r="C186" s="331">
        <v>1463340</v>
      </c>
      <c r="D186" s="332">
        <v>-9.3638384697245503E-3</v>
      </c>
      <c r="E186" s="332">
        <v>4.7301552766581212E-2</v>
      </c>
      <c r="F186" s="327">
        <v>-13832</v>
      </c>
      <c r="G186" s="316">
        <v>12</v>
      </c>
      <c r="H186" s="316">
        <v>66092</v>
      </c>
    </row>
    <row r="187" spans="1:8" x14ac:dyDescent="0.2">
      <c r="A187" s="330" t="s">
        <v>73</v>
      </c>
      <c r="B187" s="283" t="s">
        <v>581</v>
      </c>
      <c r="C187" s="331">
        <v>1466848</v>
      </c>
      <c r="D187" s="332">
        <v>2.3972555933686746E-3</v>
      </c>
      <c r="E187" s="332">
        <v>5.0327124519266242E-2</v>
      </c>
      <c r="F187" s="327">
        <v>3508</v>
      </c>
      <c r="G187" s="316">
        <v>1</v>
      </c>
      <c r="H187" s="316">
        <v>3508</v>
      </c>
    </row>
    <row r="188" spans="1:8" x14ac:dyDescent="0.2">
      <c r="A188" s="330" t="s">
        <v>53</v>
      </c>
      <c r="B188" s="283" t="s">
        <v>582</v>
      </c>
      <c r="C188" s="331">
        <v>1479593</v>
      </c>
      <c r="D188" s="332">
        <v>8.6886984881868745E-3</v>
      </c>
      <c r="E188" s="332">
        <v>5.4966014332946234E-2</v>
      </c>
      <c r="F188" s="327">
        <v>12745</v>
      </c>
      <c r="G188" s="316">
        <v>2</v>
      </c>
      <c r="H188" s="316">
        <v>16253</v>
      </c>
    </row>
    <row r="189" spans="1:8" x14ac:dyDescent="0.2">
      <c r="A189" s="330" t="s">
        <v>53</v>
      </c>
      <c r="B189" s="283" t="s">
        <v>542</v>
      </c>
      <c r="C189" s="331">
        <v>1493885</v>
      </c>
      <c r="D189" s="332">
        <v>9.6594130953580049E-3</v>
      </c>
      <c r="E189" s="332">
        <v>5.6986874382227048E-2</v>
      </c>
      <c r="F189" s="327">
        <v>14292</v>
      </c>
      <c r="G189" s="316">
        <v>3</v>
      </c>
      <c r="H189" s="316">
        <v>30545</v>
      </c>
    </row>
    <row r="190" spans="1:8" x14ac:dyDescent="0.2">
      <c r="A190" s="330" t="s">
        <v>53</v>
      </c>
      <c r="B190" s="283" t="s">
        <v>579</v>
      </c>
      <c r="C190" s="331">
        <v>1496860</v>
      </c>
      <c r="D190" s="332">
        <v>1.9914518185804031E-3</v>
      </c>
      <c r="E190" s="332">
        <v>5.7392016897249709E-2</v>
      </c>
      <c r="F190" s="327">
        <v>2975</v>
      </c>
      <c r="G190" s="316">
        <v>4</v>
      </c>
      <c r="H190" s="316">
        <v>33520</v>
      </c>
    </row>
    <row r="191" spans="1:8" x14ac:dyDescent="0.2">
      <c r="A191" s="330" t="s">
        <v>53</v>
      </c>
      <c r="B191" s="283" t="s">
        <v>580</v>
      </c>
      <c r="C191" s="331">
        <v>1496590</v>
      </c>
      <c r="D191" s="332">
        <v>-1.8037759042266455E-4</v>
      </c>
      <c r="E191" s="332">
        <v>5.2965963066440969E-2</v>
      </c>
      <c r="F191" s="327">
        <v>-270</v>
      </c>
      <c r="G191" s="316">
        <v>5</v>
      </c>
      <c r="H191" s="316">
        <v>33250</v>
      </c>
    </row>
    <row r="192" spans="1:8" x14ac:dyDescent="0.2">
      <c r="A192" s="330" t="s">
        <v>53</v>
      </c>
      <c r="B192" s="283" t="s">
        <v>583</v>
      </c>
      <c r="C192" s="331">
        <v>1494289</v>
      </c>
      <c r="D192" s="332">
        <v>-1.5374952391770114E-3</v>
      </c>
      <c r="E192" s="332">
        <v>4.9640353465109976E-2</v>
      </c>
      <c r="F192" s="327">
        <v>-2301</v>
      </c>
      <c r="G192" s="316">
        <v>6</v>
      </c>
      <c r="H192" s="316">
        <v>30949</v>
      </c>
    </row>
    <row r="193" spans="1:8" x14ac:dyDescent="0.2">
      <c r="A193" s="330" t="s">
        <v>53</v>
      </c>
      <c r="B193" s="283" t="s">
        <v>584</v>
      </c>
      <c r="C193" s="331">
        <v>1498787</v>
      </c>
      <c r="D193" s="332">
        <v>3.0101272243856503E-3</v>
      </c>
      <c r="E193" s="332">
        <v>4.5368026721702259E-2</v>
      </c>
      <c r="F193" s="327">
        <v>4498</v>
      </c>
      <c r="G193" s="316">
        <v>7</v>
      </c>
      <c r="H193" s="316">
        <v>35447</v>
      </c>
    </row>
    <row r="194" spans="1:8" x14ac:dyDescent="0.2">
      <c r="A194" s="330" t="s">
        <v>53</v>
      </c>
      <c r="B194" s="283" t="s">
        <v>585</v>
      </c>
      <c r="C194" s="331">
        <v>1505250</v>
      </c>
      <c r="D194" s="332">
        <v>4.3121537616752637E-3</v>
      </c>
      <c r="E194" s="332">
        <v>4.8733263986767916E-2</v>
      </c>
      <c r="F194" s="327">
        <v>6463</v>
      </c>
      <c r="G194" s="316">
        <v>8</v>
      </c>
      <c r="H194" s="316">
        <v>41910</v>
      </c>
    </row>
    <row r="195" spans="1:8" x14ac:dyDescent="0.2">
      <c r="A195" s="330" t="s">
        <v>53</v>
      </c>
      <c r="B195" s="283" t="s">
        <v>586</v>
      </c>
      <c r="C195" s="331">
        <v>1517710</v>
      </c>
      <c r="D195" s="332">
        <v>8.2776947350937657E-3</v>
      </c>
      <c r="E195" s="332">
        <v>4.8780369824458214E-2</v>
      </c>
      <c r="F195" s="327">
        <v>12460</v>
      </c>
      <c r="G195" s="316">
        <v>9</v>
      </c>
      <c r="H195" s="316">
        <v>54370</v>
      </c>
    </row>
    <row r="196" spans="1:8" x14ac:dyDescent="0.2">
      <c r="A196" s="330" t="s">
        <v>53</v>
      </c>
      <c r="B196" s="283" t="s">
        <v>587</v>
      </c>
      <c r="C196" s="331">
        <v>1530447</v>
      </c>
      <c r="D196" s="332">
        <v>8.3922488485943525E-3</v>
      </c>
      <c r="E196" s="332">
        <v>4.6066094801954893E-2</v>
      </c>
      <c r="F196" s="327">
        <v>12737</v>
      </c>
      <c r="G196" s="316">
        <v>10</v>
      </c>
      <c r="H196" s="316">
        <v>67107</v>
      </c>
    </row>
    <row r="197" spans="1:8" x14ac:dyDescent="0.2">
      <c r="A197" s="330" t="s">
        <v>53</v>
      </c>
      <c r="B197" s="283" t="s">
        <v>588</v>
      </c>
      <c r="C197" s="331">
        <v>1548821</v>
      </c>
      <c r="D197" s="332">
        <v>1.2005642795862803E-2</v>
      </c>
      <c r="E197" s="332">
        <v>4.8504168776554168E-2</v>
      </c>
      <c r="F197" s="327">
        <v>18374</v>
      </c>
      <c r="G197" s="316">
        <v>11</v>
      </c>
      <c r="H197" s="316">
        <v>85481</v>
      </c>
    </row>
    <row r="198" spans="1:8" x14ac:dyDescent="0.2">
      <c r="A198" s="330" t="s">
        <v>53</v>
      </c>
      <c r="B198" s="283" t="s">
        <v>589</v>
      </c>
      <c r="C198" s="331">
        <v>1535255</v>
      </c>
      <c r="D198" s="332">
        <v>-8.7589204950088151E-3</v>
      </c>
      <c r="E198" s="332">
        <v>4.9144423032241313E-2</v>
      </c>
      <c r="F198" s="327">
        <v>-13566</v>
      </c>
      <c r="G198" s="316">
        <v>12</v>
      </c>
      <c r="H198" s="316">
        <v>71915</v>
      </c>
    </row>
    <row r="199" spans="1:8" x14ac:dyDescent="0.2">
      <c r="A199" s="330" t="s">
        <v>74</v>
      </c>
      <c r="B199" s="283" t="s">
        <v>581</v>
      </c>
      <c r="C199" s="331">
        <v>1539143</v>
      </c>
      <c r="D199" s="332">
        <v>2.5324783179341281E-3</v>
      </c>
      <c r="E199" s="332">
        <v>4.9285951918671911E-2</v>
      </c>
      <c r="F199" s="327">
        <v>3888</v>
      </c>
      <c r="G199" s="316">
        <v>1</v>
      </c>
      <c r="H199" s="316">
        <v>3888</v>
      </c>
    </row>
    <row r="200" spans="1:8" x14ac:dyDescent="0.2">
      <c r="A200" s="330" t="s">
        <v>53</v>
      </c>
      <c r="B200" s="283" t="s">
        <v>582</v>
      </c>
      <c r="C200" s="331">
        <v>1552349</v>
      </c>
      <c r="D200" s="332">
        <v>8.5800994449507506E-3</v>
      </c>
      <c r="E200" s="332">
        <v>4.9172982029517476E-2</v>
      </c>
      <c r="F200" s="327">
        <v>13206</v>
      </c>
      <c r="G200" s="316">
        <v>2</v>
      </c>
      <c r="H200" s="316">
        <v>17094</v>
      </c>
    </row>
    <row r="201" spans="1:8" x14ac:dyDescent="0.2">
      <c r="A201" s="330" t="s">
        <v>53</v>
      </c>
      <c r="B201" s="283" t="s">
        <v>542</v>
      </c>
      <c r="C201" s="331">
        <v>1559149</v>
      </c>
      <c r="D201" s="332">
        <v>4.3804582603526043E-3</v>
      </c>
      <c r="E201" s="332">
        <v>4.3687432432884643E-2</v>
      </c>
      <c r="F201" s="327">
        <v>6800</v>
      </c>
      <c r="G201" s="316">
        <v>3</v>
      </c>
      <c r="H201" s="316">
        <v>23894</v>
      </c>
    </row>
    <row r="202" spans="1:8" x14ac:dyDescent="0.2">
      <c r="A202" s="330" t="s">
        <v>53</v>
      </c>
      <c r="B202" s="283" t="s">
        <v>579</v>
      </c>
      <c r="C202" s="331">
        <v>1569657</v>
      </c>
      <c r="D202" s="332">
        <v>6.739573959897438E-3</v>
      </c>
      <c r="E202" s="332">
        <v>4.8633138703686463E-2</v>
      </c>
      <c r="F202" s="327">
        <v>10508</v>
      </c>
      <c r="G202" s="316">
        <v>4</v>
      </c>
      <c r="H202" s="316">
        <v>34402</v>
      </c>
    </row>
    <row r="203" spans="1:8" x14ac:dyDescent="0.2">
      <c r="A203" s="330" t="s">
        <v>53</v>
      </c>
      <c r="B203" s="283" t="s">
        <v>580</v>
      </c>
      <c r="C203" s="331">
        <v>1571236</v>
      </c>
      <c r="D203" s="332">
        <v>1.0059522558112377E-3</v>
      </c>
      <c r="E203" s="332">
        <v>4.987738792855767E-2</v>
      </c>
      <c r="F203" s="327">
        <v>1579</v>
      </c>
      <c r="G203" s="316">
        <v>5</v>
      </c>
      <c r="H203" s="316">
        <v>35981</v>
      </c>
    </row>
    <row r="204" spans="1:8" x14ac:dyDescent="0.2">
      <c r="A204" s="330" t="s">
        <v>53</v>
      </c>
      <c r="B204" s="283" t="s">
        <v>583</v>
      </c>
      <c r="C204" s="331">
        <v>1576839</v>
      </c>
      <c r="D204" s="332">
        <v>3.565982449485583E-3</v>
      </c>
      <c r="E204" s="332">
        <v>5.5243664378175739E-2</v>
      </c>
      <c r="F204" s="327">
        <v>5603</v>
      </c>
      <c r="G204" s="316">
        <v>6</v>
      </c>
      <c r="H204" s="316">
        <v>41584</v>
      </c>
    </row>
    <row r="205" spans="1:8" x14ac:dyDescent="0.2">
      <c r="A205" s="330" t="s">
        <v>53</v>
      </c>
      <c r="B205" s="283" t="s">
        <v>584</v>
      </c>
      <c r="C205" s="331">
        <v>1582329</v>
      </c>
      <c r="D205" s="332">
        <v>3.4816490459710359E-3</v>
      </c>
      <c r="E205" s="332">
        <v>5.5739741537656817E-2</v>
      </c>
      <c r="F205" s="327">
        <v>5490</v>
      </c>
      <c r="G205" s="316">
        <v>7</v>
      </c>
      <c r="H205" s="316">
        <v>47074</v>
      </c>
    </row>
    <row r="206" spans="1:8" x14ac:dyDescent="0.2">
      <c r="A206" s="330" t="s">
        <v>53</v>
      </c>
      <c r="B206" s="283" t="s">
        <v>585</v>
      </c>
      <c r="C206" s="331">
        <v>1592063</v>
      </c>
      <c r="D206" s="332">
        <v>6.1516915887909196E-3</v>
      </c>
      <c r="E206" s="332">
        <v>5.7673476166749671E-2</v>
      </c>
      <c r="F206" s="327">
        <v>9734</v>
      </c>
      <c r="G206" s="316">
        <v>8</v>
      </c>
      <c r="H206" s="316">
        <v>56808</v>
      </c>
    </row>
    <row r="207" spans="1:8" x14ac:dyDescent="0.2">
      <c r="A207" s="330" t="s">
        <v>53</v>
      </c>
      <c r="B207" s="283" t="s">
        <v>586</v>
      </c>
      <c r="C207" s="331">
        <v>1608623</v>
      </c>
      <c r="D207" s="332">
        <v>1.0401598429207848E-2</v>
      </c>
      <c r="E207" s="332">
        <v>5.9901430444551318E-2</v>
      </c>
      <c r="F207" s="327">
        <v>16560</v>
      </c>
      <c r="G207" s="316">
        <v>9</v>
      </c>
      <c r="H207" s="316">
        <v>73368</v>
      </c>
    </row>
    <row r="208" spans="1:8" x14ac:dyDescent="0.2">
      <c r="A208" s="330" t="s">
        <v>53</v>
      </c>
      <c r="B208" s="283" t="s">
        <v>587</v>
      </c>
      <c r="C208" s="331">
        <v>1627392</v>
      </c>
      <c r="D208" s="332">
        <v>1.1667743156724697E-2</v>
      </c>
      <c r="E208" s="332">
        <v>6.3344238644003958E-2</v>
      </c>
      <c r="F208" s="327">
        <v>18769</v>
      </c>
      <c r="G208" s="316">
        <v>10</v>
      </c>
      <c r="H208" s="316">
        <v>92137</v>
      </c>
    </row>
    <row r="209" spans="1:8" x14ac:dyDescent="0.2">
      <c r="A209" s="330" t="s">
        <v>53</v>
      </c>
      <c r="B209" s="283" t="s">
        <v>588</v>
      </c>
      <c r="C209" s="331">
        <v>1643345</v>
      </c>
      <c r="D209" s="332">
        <v>9.802801046090881E-3</v>
      </c>
      <c r="E209" s="332">
        <v>6.1029647712679491E-2</v>
      </c>
      <c r="F209" s="327">
        <v>15953</v>
      </c>
      <c r="G209" s="316">
        <v>11</v>
      </c>
      <c r="H209" s="316">
        <v>108090</v>
      </c>
    </row>
    <row r="210" spans="1:8" x14ac:dyDescent="0.2">
      <c r="A210" s="330" t="s">
        <v>53</v>
      </c>
      <c r="B210" s="283" t="s">
        <v>589</v>
      </c>
      <c r="C210" s="331">
        <v>1624237</v>
      </c>
      <c r="D210" s="332">
        <v>-1.1627503658696137E-2</v>
      </c>
      <c r="E210" s="332">
        <v>5.7959101256794376E-2</v>
      </c>
      <c r="F210" s="327">
        <v>-19108</v>
      </c>
      <c r="G210" s="316">
        <v>12</v>
      </c>
      <c r="H210" s="316">
        <v>88982</v>
      </c>
    </row>
    <row r="211" spans="1:8" x14ac:dyDescent="0.2">
      <c r="A211" s="330" t="s">
        <v>75</v>
      </c>
      <c r="B211" s="283" t="s">
        <v>581</v>
      </c>
      <c r="C211" s="331">
        <v>1635012</v>
      </c>
      <c r="D211" s="332">
        <v>6.6338840945010524E-3</v>
      </c>
      <c r="E211" s="332">
        <v>6.2287259858245791E-2</v>
      </c>
      <c r="F211" s="327">
        <v>10775</v>
      </c>
      <c r="G211" s="316">
        <v>1</v>
      </c>
      <c r="H211" s="316">
        <v>10775</v>
      </c>
    </row>
    <row r="212" spans="1:8" x14ac:dyDescent="0.2">
      <c r="A212" s="330" t="s">
        <v>53</v>
      </c>
      <c r="B212" s="283" t="s">
        <v>582</v>
      </c>
      <c r="C212" s="331">
        <v>1640265</v>
      </c>
      <c r="D212" s="332">
        <v>3.2128204563637297E-3</v>
      </c>
      <c r="E212" s="332">
        <v>5.6634171826051904E-2</v>
      </c>
      <c r="F212" s="327">
        <v>5253</v>
      </c>
      <c r="G212" s="316">
        <v>2</v>
      </c>
      <c r="H212" s="316">
        <v>16028</v>
      </c>
    </row>
    <row r="213" spans="1:8" x14ac:dyDescent="0.2">
      <c r="A213" s="330" t="s">
        <v>53</v>
      </c>
      <c r="B213" s="283" t="s">
        <v>542</v>
      </c>
      <c r="C213" s="331">
        <v>1661636</v>
      </c>
      <c r="D213" s="332">
        <v>1.3028992266493455E-2</v>
      </c>
      <c r="E213" s="332">
        <v>6.573265287666552E-2</v>
      </c>
      <c r="F213" s="327">
        <v>21371</v>
      </c>
      <c r="G213" s="316">
        <v>3</v>
      </c>
      <c r="H213" s="316">
        <v>37399</v>
      </c>
    </row>
    <row r="214" spans="1:8" x14ac:dyDescent="0.2">
      <c r="A214" s="330" t="s">
        <v>53</v>
      </c>
      <c r="B214" s="283" t="s">
        <v>579</v>
      </c>
      <c r="C214" s="331">
        <v>1662463</v>
      </c>
      <c r="D214" s="332">
        <v>4.977022645151763E-4</v>
      </c>
      <c r="E214" s="332">
        <v>5.9125019032820525E-2</v>
      </c>
      <c r="F214" s="327">
        <v>827</v>
      </c>
      <c r="G214" s="316">
        <v>4</v>
      </c>
      <c r="H214" s="316">
        <v>38226</v>
      </c>
    </row>
    <row r="215" spans="1:8" x14ac:dyDescent="0.2">
      <c r="A215" s="330" t="s">
        <v>53</v>
      </c>
      <c r="B215" s="283" t="s">
        <v>580</v>
      </c>
      <c r="C215" s="331">
        <v>1664615</v>
      </c>
      <c r="D215" s="332">
        <v>1.2944648993691299E-3</v>
      </c>
      <c r="E215" s="332">
        <v>5.9430282911033139E-2</v>
      </c>
      <c r="F215" s="327">
        <v>2152</v>
      </c>
      <c r="G215" s="316">
        <v>5</v>
      </c>
      <c r="H215" s="316">
        <v>40378</v>
      </c>
    </row>
    <row r="216" spans="1:8" x14ac:dyDescent="0.2">
      <c r="A216" s="330" t="s">
        <v>53</v>
      </c>
      <c r="B216" s="283" t="s">
        <v>583</v>
      </c>
      <c r="C216" s="331">
        <v>1672581</v>
      </c>
      <c r="D216" s="332">
        <v>4.7854909393463263E-3</v>
      </c>
      <c r="E216" s="332">
        <v>6.0717676313180924E-2</v>
      </c>
      <c r="F216" s="327">
        <v>7966</v>
      </c>
      <c r="G216" s="316">
        <v>6</v>
      </c>
      <c r="H216" s="316">
        <v>48344</v>
      </c>
    </row>
    <row r="217" spans="1:8" x14ac:dyDescent="0.2">
      <c r="A217" s="330" t="s">
        <v>53</v>
      </c>
      <c r="B217" s="283" t="s">
        <v>584</v>
      </c>
      <c r="C217" s="331">
        <v>1675221</v>
      </c>
      <c r="D217" s="332">
        <v>1.5783988936859394E-3</v>
      </c>
      <c r="E217" s="332">
        <v>5.8705869638994157E-2</v>
      </c>
      <c r="F217" s="327">
        <v>2640</v>
      </c>
      <c r="G217" s="316">
        <v>7</v>
      </c>
      <c r="H217" s="316">
        <v>50984</v>
      </c>
    </row>
    <row r="218" spans="1:8" x14ac:dyDescent="0.2">
      <c r="A218" s="330" t="s">
        <v>53</v>
      </c>
      <c r="B218" s="283" t="s">
        <v>585</v>
      </c>
      <c r="C218" s="331">
        <v>1694618</v>
      </c>
      <c r="D218" s="332">
        <v>1.1578770800986904E-2</v>
      </c>
      <c r="E218" s="332">
        <v>6.4416420706969513E-2</v>
      </c>
      <c r="F218" s="327">
        <v>19397</v>
      </c>
      <c r="G218" s="316">
        <v>8</v>
      </c>
      <c r="H218" s="316">
        <v>70381</v>
      </c>
    </row>
    <row r="219" spans="1:8" x14ac:dyDescent="0.2">
      <c r="A219" s="330" t="s">
        <v>53</v>
      </c>
      <c r="B219" s="283" t="s">
        <v>586</v>
      </c>
      <c r="C219" s="331">
        <v>1708982</v>
      </c>
      <c r="D219" s="332">
        <v>8.4762465641223805E-3</v>
      </c>
      <c r="E219" s="332">
        <v>6.2388141907706141E-2</v>
      </c>
      <c r="F219" s="327">
        <v>14364</v>
      </c>
      <c r="G219" s="316">
        <v>9</v>
      </c>
      <c r="H219" s="316">
        <v>84745</v>
      </c>
    </row>
    <row r="220" spans="1:8" x14ac:dyDescent="0.2">
      <c r="A220" s="330" t="s">
        <v>53</v>
      </c>
      <c r="B220" s="283" t="s">
        <v>587</v>
      </c>
      <c r="C220" s="331">
        <v>1728026</v>
      </c>
      <c r="D220" s="332">
        <v>1.1143476057676516E-2</v>
      </c>
      <c r="E220" s="332">
        <v>6.1837590451470748E-2</v>
      </c>
      <c r="F220" s="327">
        <v>19044</v>
      </c>
      <c r="G220" s="316">
        <v>10</v>
      </c>
      <c r="H220" s="316">
        <v>103789</v>
      </c>
    </row>
    <row r="221" spans="1:8" x14ac:dyDescent="0.2">
      <c r="A221" s="330" t="s">
        <v>53</v>
      </c>
      <c r="B221" s="283" t="s">
        <v>588</v>
      </c>
      <c r="C221" s="331">
        <v>1740013</v>
      </c>
      <c r="D221" s="332">
        <v>6.9368169228936072E-3</v>
      </c>
      <c r="E221" s="332">
        <v>5.8823923156732238E-2</v>
      </c>
      <c r="F221" s="327">
        <v>11987</v>
      </c>
      <c r="G221" s="316">
        <v>11</v>
      </c>
      <c r="H221" s="316">
        <v>115776</v>
      </c>
    </row>
    <row r="222" spans="1:8" x14ac:dyDescent="0.2">
      <c r="A222" s="330" t="s">
        <v>53</v>
      </c>
      <c r="B222" s="283" t="s">
        <v>589</v>
      </c>
      <c r="C222" s="331">
        <v>1717868</v>
      </c>
      <c r="D222" s="332">
        <v>-1.2726916408095756E-2</v>
      </c>
      <c r="E222" s="332">
        <v>5.7646144004846578E-2</v>
      </c>
      <c r="F222" s="327">
        <v>-22145</v>
      </c>
      <c r="G222" s="316">
        <v>12</v>
      </c>
      <c r="H222" s="316">
        <v>93631</v>
      </c>
    </row>
    <row r="223" spans="1:8" x14ac:dyDescent="0.2">
      <c r="A223" s="330" t="s">
        <v>76</v>
      </c>
      <c r="B223" s="283" t="s">
        <v>581</v>
      </c>
      <c r="C223" s="331">
        <v>1723991</v>
      </c>
      <c r="D223" s="332">
        <v>3.5643017973441271E-3</v>
      </c>
      <c r="E223" s="332">
        <v>5.4421007307591696E-2</v>
      </c>
      <c r="F223" s="327">
        <v>6123</v>
      </c>
      <c r="G223" s="316">
        <v>1</v>
      </c>
      <c r="H223" s="316">
        <v>6123</v>
      </c>
    </row>
    <row r="224" spans="1:8" x14ac:dyDescent="0.2">
      <c r="A224" s="330" t="s">
        <v>53</v>
      </c>
      <c r="B224" s="283" t="s">
        <v>582</v>
      </c>
      <c r="C224" s="331">
        <v>1738722</v>
      </c>
      <c r="D224" s="332">
        <v>8.5447081800311686E-3</v>
      </c>
      <c r="E224" s="332">
        <v>6.0025056926777065E-2</v>
      </c>
      <c r="F224" s="327">
        <v>14731</v>
      </c>
      <c r="G224" s="316">
        <v>2</v>
      </c>
      <c r="H224" s="316">
        <v>20854</v>
      </c>
    </row>
    <row r="225" spans="1:8" x14ac:dyDescent="0.2">
      <c r="A225" s="330" t="s">
        <v>53</v>
      </c>
      <c r="B225" s="283" t="s">
        <v>542</v>
      </c>
      <c r="C225" s="331">
        <v>1743804</v>
      </c>
      <c r="D225" s="332">
        <v>2.9228364281350672E-3</v>
      </c>
      <c r="E225" s="332">
        <v>4.9450060061289047E-2</v>
      </c>
      <c r="F225" s="327">
        <v>5082</v>
      </c>
      <c r="G225" s="316">
        <v>3</v>
      </c>
      <c r="H225" s="316">
        <v>25936</v>
      </c>
    </row>
    <row r="226" spans="1:8" x14ac:dyDescent="0.2">
      <c r="A226" s="330" t="s">
        <v>53</v>
      </c>
      <c r="B226" s="283" t="s">
        <v>579</v>
      </c>
      <c r="C226" s="331">
        <v>1749012</v>
      </c>
      <c r="D226" s="332">
        <v>2.9865741792081124E-3</v>
      </c>
      <c r="E226" s="332">
        <v>5.206070751649805E-2</v>
      </c>
      <c r="F226" s="327">
        <v>5208</v>
      </c>
      <c r="G226" s="316">
        <v>4</v>
      </c>
      <c r="H226" s="316">
        <v>31144</v>
      </c>
    </row>
    <row r="227" spans="1:8" x14ac:dyDescent="0.2">
      <c r="A227" s="330" t="s">
        <v>53</v>
      </c>
      <c r="B227" s="283" t="s">
        <v>580</v>
      </c>
      <c r="C227" s="331">
        <v>1752923</v>
      </c>
      <c r="D227" s="332">
        <v>2.2361195920896915E-3</v>
      </c>
      <c r="E227" s="332">
        <v>5.3050104678859622E-2</v>
      </c>
      <c r="F227" s="327">
        <v>3911</v>
      </c>
      <c r="G227" s="316">
        <v>5</v>
      </c>
      <c r="H227" s="316">
        <v>35055</v>
      </c>
    </row>
    <row r="228" spans="1:8" x14ac:dyDescent="0.2">
      <c r="A228" s="330" t="s">
        <v>53</v>
      </c>
      <c r="B228" s="283" t="s">
        <v>583</v>
      </c>
      <c r="C228" s="331">
        <v>1755753</v>
      </c>
      <c r="D228" s="332">
        <v>1.6144462706007001E-3</v>
      </c>
      <c r="E228" s="332">
        <v>4.972673969153063E-2</v>
      </c>
      <c r="F228" s="327">
        <v>2830</v>
      </c>
      <c r="G228" s="316">
        <v>6</v>
      </c>
      <c r="H228" s="316">
        <v>37885</v>
      </c>
    </row>
    <row r="229" spans="1:8" x14ac:dyDescent="0.2">
      <c r="A229" s="330" t="s">
        <v>53</v>
      </c>
      <c r="B229" s="283" t="s">
        <v>584</v>
      </c>
      <c r="C229" s="331">
        <v>1750450</v>
      </c>
      <c r="D229" s="332">
        <v>-3.0203565080053618E-3</v>
      </c>
      <c r="E229" s="332">
        <v>4.4906910789680898E-2</v>
      </c>
      <c r="F229" s="327">
        <v>-5303</v>
      </c>
      <c r="G229" s="316">
        <v>7</v>
      </c>
      <c r="H229" s="316">
        <v>32582</v>
      </c>
    </row>
    <row r="230" spans="1:8" x14ac:dyDescent="0.2">
      <c r="A230" s="330" t="s">
        <v>53</v>
      </c>
      <c r="B230" s="283" t="s">
        <v>585</v>
      </c>
      <c r="C230" s="331">
        <v>1766168</v>
      </c>
      <c r="D230" s="332">
        <v>8.9794052957810067E-3</v>
      </c>
      <c r="E230" s="332">
        <v>4.2221904877677519E-2</v>
      </c>
      <c r="F230" s="327">
        <v>15718</v>
      </c>
      <c r="G230" s="316">
        <v>8</v>
      </c>
      <c r="H230" s="316">
        <v>48300</v>
      </c>
    </row>
    <row r="231" spans="1:8" x14ac:dyDescent="0.2">
      <c r="A231" s="330" t="s">
        <v>53</v>
      </c>
      <c r="B231" s="283" t="s">
        <v>586</v>
      </c>
      <c r="C231" s="331">
        <v>1774072</v>
      </c>
      <c r="D231" s="332">
        <v>4.4752254598656727E-3</v>
      </c>
      <c r="E231" s="332">
        <v>3.8087001501478701E-2</v>
      </c>
      <c r="F231" s="327">
        <v>7904</v>
      </c>
      <c r="G231" s="316">
        <v>9</v>
      </c>
      <c r="H231" s="316">
        <v>56204</v>
      </c>
    </row>
    <row r="232" spans="1:8" x14ac:dyDescent="0.2">
      <c r="A232" s="330" t="s">
        <v>53</v>
      </c>
      <c r="B232" s="283" t="s">
        <v>587</v>
      </c>
      <c r="C232" s="331">
        <v>1782918</v>
      </c>
      <c r="D232" s="332">
        <v>4.9862688774751085E-3</v>
      </c>
      <c r="E232" s="332">
        <v>3.176572574718195E-2</v>
      </c>
      <c r="F232" s="327">
        <v>8846</v>
      </c>
      <c r="G232" s="316">
        <v>10</v>
      </c>
      <c r="H232" s="316">
        <v>65050</v>
      </c>
    </row>
    <row r="233" spans="1:8" x14ac:dyDescent="0.2">
      <c r="A233" s="330" t="s">
        <v>53</v>
      </c>
      <c r="B233" s="283" t="s">
        <v>588</v>
      </c>
      <c r="C233" s="331">
        <v>1792036</v>
      </c>
      <c r="D233" s="332">
        <v>5.1140882530773535E-3</v>
      </c>
      <c r="E233" s="332">
        <v>2.9898052485814786E-2</v>
      </c>
      <c r="F233" s="327">
        <v>9118</v>
      </c>
      <c r="G233" s="316">
        <v>11</v>
      </c>
      <c r="H233" s="316">
        <v>74168</v>
      </c>
    </row>
    <row r="234" spans="1:8" x14ac:dyDescent="0.2">
      <c r="A234" s="330" t="s">
        <v>53</v>
      </c>
      <c r="B234" s="283" t="s">
        <v>589</v>
      </c>
      <c r="C234" s="331">
        <v>1761000</v>
      </c>
      <c r="D234" s="332">
        <v>-1.7318848505275541E-2</v>
      </c>
      <c r="E234" s="332">
        <v>2.5107866262134237E-2</v>
      </c>
      <c r="F234" s="327">
        <v>-31036</v>
      </c>
      <c r="G234" s="316">
        <v>12</v>
      </c>
      <c r="H234" s="316">
        <v>43132</v>
      </c>
    </row>
    <row r="235" spans="1:8" x14ac:dyDescent="0.2">
      <c r="A235" s="330" t="s">
        <v>77</v>
      </c>
      <c r="B235" s="283" t="s">
        <v>581</v>
      </c>
      <c r="C235" s="331">
        <v>1778570</v>
      </c>
      <c r="D235" s="332">
        <v>9.9772856331630244E-3</v>
      </c>
      <c r="E235" s="332">
        <v>3.1658517938898845E-2</v>
      </c>
      <c r="F235" s="327">
        <v>17570</v>
      </c>
      <c r="G235" s="316">
        <v>1</v>
      </c>
      <c r="H235" s="316">
        <v>17570</v>
      </c>
    </row>
    <row r="236" spans="1:8" x14ac:dyDescent="0.2">
      <c r="A236" s="330" t="s">
        <v>53</v>
      </c>
      <c r="B236" s="283" t="s">
        <v>582</v>
      </c>
      <c r="C236" s="331">
        <v>1792233</v>
      </c>
      <c r="D236" s="332">
        <v>7.6820142024209837E-3</v>
      </c>
      <c r="E236" s="332">
        <v>3.0776052755989713E-2</v>
      </c>
      <c r="F236" s="327">
        <v>13663</v>
      </c>
      <c r="G236" s="316">
        <v>2</v>
      </c>
      <c r="H236" s="316">
        <v>31233</v>
      </c>
    </row>
    <row r="237" spans="1:8" x14ac:dyDescent="0.2">
      <c r="A237" s="330" t="s">
        <v>53</v>
      </c>
      <c r="B237" s="283" t="s">
        <v>542</v>
      </c>
      <c r="C237" s="331">
        <v>1796144</v>
      </c>
      <c r="D237" s="332">
        <v>2.1821939446489136E-3</v>
      </c>
      <c r="E237" s="332">
        <v>3.0014841117464997E-2</v>
      </c>
      <c r="F237" s="327">
        <v>3911</v>
      </c>
      <c r="G237" s="316">
        <v>3</v>
      </c>
      <c r="H237" s="316">
        <v>35144</v>
      </c>
    </row>
    <row r="238" spans="1:8" x14ac:dyDescent="0.2">
      <c r="A238" s="330" t="s">
        <v>53</v>
      </c>
      <c r="B238" s="283" t="s">
        <v>579</v>
      </c>
      <c r="C238" s="331">
        <v>1798713</v>
      </c>
      <c r="D238" s="332">
        <v>1.4302862131321259E-3</v>
      </c>
      <c r="E238" s="332">
        <v>2.8416614637292392E-2</v>
      </c>
      <c r="F238" s="327">
        <v>2569</v>
      </c>
      <c r="G238" s="316">
        <v>4</v>
      </c>
      <c r="H238" s="316">
        <v>37713</v>
      </c>
    </row>
    <row r="239" spans="1:8" x14ac:dyDescent="0.2">
      <c r="A239" s="330" t="s">
        <v>53</v>
      </c>
      <c r="B239" s="283" t="s">
        <v>580</v>
      </c>
      <c r="C239" s="331">
        <v>1798861</v>
      </c>
      <c r="D239" s="332">
        <v>8.2281053175314867E-5</v>
      </c>
      <c r="E239" s="332">
        <v>2.6206513349416927E-2</v>
      </c>
      <c r="F239" s="327">
        <v>148</v>
      </c>
      <c r="G239" s="316">
        <v>5</v>
      </c>
      <c r="H239" s="316">
        <v>37861</v>
      </c>
    </row>
    <row r="240" spans="1:8" x14ac:dyDescent="0.2">
      <c r="A240" s="330" t="s">
        <v>53</v>
      </c>
      <c r="B240" s="283" t="s">
        <v>583</v>
      </c>
      <c r="C240" s="331">
        <v>1796535</v>
      </c>
      <c r="D240" s="332">
        <v>-1.293040429471759E-3</v>
      </c>
      <c r="E240" s="332">
        <v>2.3227640790020043E-2</v>
      </c>
      <c r="F240" s="327">
        <v>-2326</v>
      </c>
      <c r="G240" s="316">
        <v>6</v>
      </c>
      <c r="H240" s="316">
        <v>35535</v>
      </c>
    </row>
    <row r="241" spans="1:8" x14ac:dyDescent="0.2">
      <c r="A241" s="330" t="s">
        <v>53</v>
      </c>
      <c r="B241" s="283" t="s">
        <v>584</v>
      </c>
      <c r="C241" s="331">
        <v>1792119</v>
      </c>
      <c r="D241" s="332">
        <v>-2.4580651086675287E-3</v>
      </c>
      <c r="E241" s="332">
        <v>2.3804735925047948E-2</v>
      </c>
      <c r="F241" s="327">
        <v>-4416</v>
      </c>
      <c r="G241" s="316">
        <v>7</v>
      </c>
      <c r="H241" s="316">
        <v>31119</v>
      </c>
    </row>
    <row r="242" spans="1:8" x14ac:dyDescent="0.2">
      <c r="A242" s="330" t="s">
        <v>53</v>
      </c>
      <c r="B242" s="283" t="s">
        <v>585</v>
      </c>
      <c r="C242" s="331">
        <v>1800138</v>
      </c>
      <c r="D242" s="332">
        <v>4.4745912520318676E-3</v>
      </c>
      <c r="E242" s="332">
        <v>1.9233730879508526E-2</v>
      </c>
      <c r="F242" s="327">
        <v>8019</v>
      </c>
      <c r="G242" s="316">
        <v>8</v>
      </c>
      <c r="H242" s="316">
        <v>39138</v>
      </c>
    </row>
    <row r="243" spans="1:8" x14ac:dyDescent="0.2">
      <c r="A243" s="330" t="s">
        <v>53</v>
      </c>
      <c r="B243" s="283" t="s">
        <v>586</v>
      </c>
      <c r="C243" s="331">
        <v>1815615</v>
      </c>
      <c r="D243" s="332">
        <v>8.5976741783129196E-3</v>
      </c>
      <c r="E243" s="332">
        <v>2.341674971478036E-2</v>
      </c>
      <c r="F243" s="327">
        <v>15477</v>
      </c>
      <c r="G243" s="316">
        <v>9</v>
      </c>
      <c r="H243" s="316">
        <v>54615</v>
      </c>
    </row>
    <row r="244" spans="1:8" x14ac:dyDescent="0.2">
      <c r="A244" s="330" t="s">
        <v>53</v>
      </c>
      <c r="B244" s="283" t="s">
        <v>587</v>
      </c>
      <c r="C244" s="331">
        <v>1828691</v>
      </c>
      <c r="D244" s="332">
        <v>7.201967377445051E-3</v>
      </c>
      <c r="E244" s="332">
        <v>2.5673081992553692E-2</v>
      </c>
      <c r="F244" s="327">
        <v>13076</v>
      </c>
      <c r="G244" s="316">
        <v>10</v>
      </c>
      <c r="H244" s="316">
        <v>67691</v>
      </c>
    </row>
    <row r="245" spans="1:8" x14ac:dyDescent="0.2">
      <c r="A245" s="330" t="s">
        <v>53</v>
      </c>
      <c r="B245" s="283" t="s">
        <v>588</v>
      </c>
      <c r="C245" s="331">
        <v>1840150</v>
      </c>
      <c r="D245" s="332">
        <v>6.2662308722467586E-3</v>
      </c>
      <c r="E245" s="332">
        <v>2.6848790984109749E-2</v>
      </c>
      <c r="F245" s="327">
        <v>11459</v>
      </c>
      <c r="G245" s="316">
        <v>11</v>
      </c>
      <c r="H245" s="316">
        <v>79150</v>
      </c>
    </row>
    <row r="246" spans="1:8" x14ac:dyDescent="0.2">
      <c r="A246" s="330" t="s">
        <v>53</v>
      </c>
      <c r="B246" s="283" t="s">
        <v>589</v>
      </c>
      <c r="C246" s="331">
        <v>1812699</v>
      </c>
      <c r="D246" s="332">
        <v>-1.4917805613672841E-2</v>
      </c>
      <c r="E246" s="332">
        <v>2.9357751277683031E-2</v>
      </c>
      <c r="F246" s="327">
        <v>-27451</v>
      </c>
      <c r="G246" s="316">
        <v>12</v>
      </c>
      <c r="H246" s="316">
        <v>51699</v>
      </c>
    </row>
    <row r="247" spans="1:8" x14ac:dyDescent="0.2">
      <c r="A247" s="330" t="s">
        <v>78</v>
      </c>
      <c r="B247" s="283" t="s">
        <v>581</v>
      </c>
      <c r="C247" s="331">
        <v>1822293</v>
      </c>
      <c r="D247" s="332">
        <v>5.2926602817124913E-3</v>
      </c>
      <c r="E247" s="332">
        <v>2.4583232596973925E-2</v>
      </c>
      <c r="F247" s="327">
        <v>9594</v>
      </c>
      <c r="G247" s="316">
        <v>1</v>
      </c>
      <c r="H247" s="316">
        <v>9594</v>
      </c>
    </row>
    <row r="248" spans="1:8" x14ac:dyDescent="0.2">
      <c r="A248" s="330" t="s">
        <v>53</v>
      </c>
      <c r="B248" s="283" t="s">
        <v>582</v>
      </c>
      <c r="C248" s="331">
        <v>1837966</v>
      </c>
      <c r="D248" s="332">
        <v>8.6007025214935862E-3</v>
      </c>
      <c r="E248" s="332">
        <v>2.5517329499010533E-2</v>
      </c>
      <c r="F248" s="327">
        <v>15673</v>
      </c>
      <c r="G248" s="316">
        <v>2</v>
      </c>
      <c r="H248" s="316">
        <v>25267</v>
      </c>
    </row>
    <row r="249" spans="1:8" x14ac:dyDescent="0.2">
      <c r="A249" s="330" t="s">
        <v>53</v>
      </c>
      <c r="B249" s="283" t="s">
        <v>542</v>
      </c>
      <c r="C249" s="331">
        <v>1831940</v>
      </c>
      <c r="D249" s="332">
        <v>-3.2786243053462005E-3</v>
      </c>
      <c r="E249" s="332">
        <v>1.9929359784070844E-2</v>
      </c>
      <c r="F249" s="327">
        <v>-6026</v>
      </c>
      <c r="G249" s="316">
        <v>3</v>
      </c>
      <c r="H249" s="316">
        <v>19241</v>
      </c>
    </row>
    <row r="250" spans="1:8" x14ac:dyDescent="0.2">
      <c r="A250" s="330" t="s">
        <v>53</v>
      </c>
      <c r="B250" s="283" t="s">
        <v>579</v>
      </c>
      <c r="C250" s="331">
        <v>1793795</v>
      </c>
      <c r="D250" s="332">
        <v>-2.0822188499623362E-2</v>
      </c>
      <c r="E250" s="332">
        <v>-2.7341771588907937E-3</v>
      </c>
      <c r="F250" s="327">
        <v>-38145</v>
      </c>
      <c r="G250" s="316">
        <v>4</v>
      </c>
      <c r="H250" s="316">
        <v>-18904</v>
      </c>
    </row>
    <row r="251" spans="1:8" x14ac:dyDescent="0.2">
      <c r="A251" s="330" t="s">
        <v>53</v>
      </c>
      <c r="B251" s="283" t="s">
        <v>580</v>
      </c>
      <c r="C251" s="331">
        <v>1770324</v>
      </c>
      <c r="D251" s="332">
        <v>-1.3084549795266409E-2</v>
      </c>
      <c r="E251" s="332">
        <v>-1.5863927229508024E-2</v>
      </c>
      <c r="F251" s="327">
        <v>-23471</v>
      </c>
      <c r="G251" s="316">
        <v>5</v>
      </c>
      <c r="H251" s="316">
        <v>-42375</v>
      </c>
    </row>
    <row r="252" spans="1:8" x14ac:dyDescent="0.2">
      <c r="A252" s="330" t="s">
        <v>53</v>
      </c>
      <c r="B252" s="283" t="s">
        <v>583</v>
      </c>
      <c r="C252" s="331">
        <v>1755765</v>
      </c>
      <c r="D252" s="332">
        <v>-8.2239183335931498E-3</v>
      </c>
      <c r="E252" s="332">
        <v>-2.2693685344287728E-2</v>
      </c>
      <c r="F252" s="327">
        <v>-14559</v>
      </c>
      <c r="G252" s="316">
        <v>6</v>
      </c>
      <c r="H252" s="316">
        <v>-56934</v>
      </c>
    </row>
    <row r="253" spans="1:8" x14ac:dyDescent="0.2">
      <c r="A253" s="330" t="s">
        <v>53</v>
      </c>
      <c r="B253" s="283" t="s">
        <v>584</v>
      </c>
      <c r="C253" s="331">
        <v>1742635</v>
      </c>
      <c r="D253" s="332">
        <v>-7.4782217437983078E-3</v>
      </c>
      <c r="E253" s="332">
        <v>-2.7612005675962337E-2</v>
      </c>
      <c r="F253" s="327">
        <v>-13130</v>
      </c>
      <c r="G253" s="316">
        <v>7</v>
      </c>
      <c r="H253" s="316">
        <v>-70064</v>
      </c>
    </row>
    <row r="254" spans="1:8" x14ac:dyDescent="0.2">
      <c r="A254" s="330" t="s">
        <v>53</v>
      </c>
      <c r="B254" s="283" t="s">
        <v>585</v>
      </c>
      <c r="C254" s="331">
        <v>1758496</v>
      </c>
      <c r="D254" s="332">
        <v>9.1017338685381866E-3</v>
      </c>
      <c r="E254" s="333">
        <v>-2.3132670939672417E-2</v>
      </c>
      <c r="F254" s="331">
        <v>15861</v>
      </c>
      <c r="G254" s="316">
        <v>8</v>
      </c>
      <c r="H254" s="316">
        <v>-54203</v>
      </c>
    </row>
    <row r="255" spans="1:8" x14ac:dyDescent="0.2">
      <c r="A255" s="330" t="s">
        <v>53</v>
      </c>
      <c r="B255" s="283" t="s">
        <v>586</v>
      </c>
      <c r="C255" s="331">
        <v>1769661</v>
      </c>
      <c r="D255" s="332">
        <v>6.3491756591997905E-3</v>
      </c>
      <c r="E255" s="332">
        <v>-2.5310432002379368E-2</v>
      </c>
      <c r="F255" s="327">
        <v>11165</v>
      </c>
      <c r="G255" s="316">
        <v>9</v>
      </c>
      <c r="H255" s="316">
        <v>-43038</v>
      </c>
    </row>
    <row r="256" spans="1:8" x14ac:dyDescent="0.2">
      <c r="A256" s="330" t="s">
        <v>53</v>
      </c>
      <c r="B256" s="283" t="s">
        <v>587</v>
      </c>
      <c r="C256" s="331">
        <v>1788334</v>
      </c>
      <c r="D256" s="332">
        <v>1.0551738440300218E-2</v>
      </c>
      <c r="E256" s="332">
        <v>-2.2068791282945033E-2</v>
      </c>
      <c r="F256" s="327">
        <v>18673</v>
      </c>
      <c r="G256" s="316">
        <v>10</v>
      </c>
      <c r="H256" s="316">
        <v>-24365</v>
      </c>
    </row>
    <row r="257" spans="1:8" x14ac:dyDescent="0.2">
      <c r="A257" s="330" t="s">
        <v>53</v>
      </c>
      <c r="B257" s="283" t="s">
        <v>588</v>
      </c>
      <c r="C257" s="331">
        <v>1805269</v>
      </c>
      <c r="D257" s="332">
        <v>9.4697075602208081E-3</v>
      </c>
      <c r="E257" s="332">
        <v>-1.8955519930440423E-2</v>
      </c>
      <c r="F257" s="327">
        <v>16935</v>
      </c>
      <c r="G257" s="316">
        <v>11</v>
      </c>
      <c r="H257" s="316">
        <v>-7430</v>
      </c>
    </row>
    <row r="258" spans="1:8" x14ac:dyDescent="0.2">
      <c r="A258" s="330" t="s">
        <v>53</v>
      </c>
      <c r="B258" s="283" t="s">
        <v>589</v>
      </c>
      <c r="C258" s="331">
        <v>1780367</v>
      </c>
      <c r="D258" s="332">
        <v>-1.3794066147482686E-2</v>
      </c>
      <c r="E258" s="332">
        <v>-1.7836386515356351E-2</v>
      </c>
      <c r="F258" s="327">
        <v>-24902</v>
      </c>
      <c r="G258" s="316">
        <v>12</v>
      </c>
      <c r="H258" s="316">
        <v>-32332</v>
      </c>
    </row>
    <row r="259" spans="1:8" x14ac:dyDescent="0.2">
      <c r="A259" s="330" t="s">
        <v>414</v>
      </c>
      <c r="B259" s="283" t="s">
        <v>581</v>
      </c>
      <c r="C259" s="331">
        <v>1787122</v>
      </c>
      <c r="D259" s="332">
        <v>3.7941615408507712E-3</v>
      </c>
      <c r="E259" s="332">
        <v>-1.9300408880459918E-2</v>
      </c>
      <c r="F259" s="327">
        <v>6755</v>
      </c>
      <c r="G259" s="316">
        <v>1</v>
      </c>
      <c r="H259" s="316">
        <v>6755</v>
      </c>
    </row>
    <row r="260" spans="1:8" x14ac:dyDescent="0.2">
      <c r="A260" s="330" t="s">
        <v>53</v>
      </c>
      <c r="B260" s="283" t="s">
        <v>582</v>
      </c>
      <c r="C260" s="331">
        <v>1800733</v>
      </c>
      <c r="D260" s="332">
        <v>7.6161560318770416E-3</v>
      </c>
      <c r="E260" s="332">
        <v>-2.0257719674901531E-2</v>
      </c>
      <c r="F260" s="327">
        <v>13611</v>
      </c>
      <c r="G260" s="316">
        <v>2</v>
      </c>
      <c r="H260" s="316">
        <v>20366</v>
      </c>
    </row>
    <row r="261" spans="1:8" x14ac:dyDescent="0.2">
      <c r="A261" s="330" t="s">
        <v>53</v>
      </c>
      <c r="B261" s="283" t="s">
        <v>542</v>
      </c>
      <c r="C261" s="331">
        <v>1803619</v>
      </c>
      <c r="D261" s="332">
        <v>1.6026806861428877E-3</v>
      </c>
      <c r="E261" s="332">
        <v>-1.5459567453082523E-2</v>
      </c>
      <c r="F261" s="327">
        <v>2886</v>
      </c>
      <c r="G261" s="316">
        <v>3</v>
      </c>
      <c r="H261" s="316">
        <v>23252</v>
      </c>
    </row>
    <row r="262" spans="1:8" x14ac:dyDescent="0.2">
      <c r="A262" s="330" t="s">
        <v>53</v>
      </c>
      <c r="B262" s="283" t="s">
        <v>579</v>
      </c>
      <c r="C262" s="331">
        <v>1810884</v>
      </c>
      <c r="D262" s="332">
        <v>4.0280125680645096E-3</v>
      </c>
      <c r="E262" s="332">
        <v>9.5267296430194826E-3</v>
      </c>
      <c r="F262" s="327">
        <v>7265</v>
      </c>
      <c r="G262" s="316">
        <v>4</v>
      </c>
      <c r="H262" s="316">
        <v>30517</v>
      </c>
    </row>
    <row r="263" spans="1:8" x14ac:dyDescent="0.2">
      <c r="A263" s="330" t="s">
        <v>53</v>
      </c>
      <c r="B263" s="283" t="s">
        <v>580</v>
      </c>
      <c r="C263" s="331">
        <v>1815607</v>
      </c>
      <c r="D263" s="332">
        <v>2.608118465898368E-3</v>
      </c>
      <c r="E263" s="332">
        <v>2.5578933573741303E-2</v>
      </c>
      <c r="F263" s="327">
        <v>4723</v>
      </c>
      <c r="G263" s="316">
        <v>5</v>
      </c>
      <c r="H263" s="316">
        <v>35240</v>
      </c>
    </row>
    <row r="264" spans="1:8" x14ac:dyDescent="0.2">
      <c r="A264" s="330" t="s">
        <v>53</v>
      </c>
      <c r="B264" s="283" t="s">
        <v>583</v>
      </c>
      <c r="C264" s="331">
        <v>1820785</v>
      </c>
      <c r="D264" s="332">
        <v>2.8519387730934209E-3</v>
      </c>
      <c r="E264" s="332">
        <v>3.703229076784198E-2</v>
      </c>
      <c r="F264" s="327">
        <v>5178</v>
      </c>
      <c r="G264" s="316">
        <v>6</v>
      </c>
      <c r="H264" s="316">
        <v>40418</v>
      </c>
    </row>
    <row r="265" spans="1:8" x14ac:dyDescent="0.2">
      <c r="A265" s="330" t="s">
        <v>53</v>
      </c>
      <c r="B265" s="283" t="s">
        <v>584</v>
      </c>
      <c r="C265" s="331">
        <v>1826575</v>
      </c>
      <c r="D265" s="332">
        <v>3.1799471107241128E-3</v>
      </c>
      <c r="E265" s="332">
        <v>4.8168434583260478E-2</v>
      </c>
      <c r="F265" s="327">
        <v>5790</v>
      </c>
      <c r="G265" s="316">
        <v>7</v>
      </c>
      <c r="H265" s="316">
        <v>46208</v>
      </c>
    </row>
    <row r="266" spans="1:8" x14ac:dyDescent="0.2">
      <c r="A266" s="330" t="s">
        <v>53</v>
      </c>
      <c r="B266" s="283" t="s">
        <v>585</v>
      </c>
      <c r="C266" s="331">
        <v>1837975</v>
      </c>
      <c r="D266" s="332">
        <v>6.2411891107674311E-3</v>
      </c>
      <c r="E266" s="332">
        <v>4.5197145742725597E-2</v>
      </c>
      <c r="F266" s="327">
        <v>11400</v>
      </c>
      <c r="G266" s="316">
        <v>8</v>
      </c>
      <c r="H266" s="316">
        <v>57608</v>
      </c>
    </row>
    <row r="267" spans="1:8" x14ac:dyDescent="0.2">
      <c r="A267" s="330" t="s">
        <v>53</v>
      </c>
      <c r="B267" s="283" t="s">
        <v>586</v>
      </c>
      <c r="C267" s="331">
        <v>1847731</v>
      </c>
      <c r="D267" s="332">
        <v>5.3080156150111524E-3</v>
      </c>
      <c r="E267" s="332">
        <v>4.4115793928893643E-2</v>
      </c>
      <c r="F267" s="327">
        <v>9756</v>
      </c>
      <c r="G267" s="316">
        <v>9</v>
      </c>
      <c r="H267" s="316">
        <v>67364</v>
      </c>
    </row>
    <row r="268" spans="1:8" x14ac:dyDescent="0.2">
      <c r="A268" s="330" t="s">
        <v>53</v>
      </c>
      <c r="B268" s="283" t="s">
        <v>587</v>
      </c>
      <c r="C268" s="331">
        <v>1858235</v>
      </c>
      <c r="D268" s="332">
        <v>5.6848101807027707E-3</v>
      </c>
      <c r="E268" s="332">
        <v>3.9087217488455783E-2</v>
      </c>
      <c r="F268" s="327">
        <v>10504</v>
      </c>
      <c r="G268" s="316">
        <v>10</v>
      </c>
      <c r="H268" s="316">
        <v>77868</v>
      </c>
    </row>
    <row r="269" spans="1:8" x14ac:dyDescent="0.2">
      <c r="A269" s="330" t="s">
        <v>53</v>
      </c>
      <c r="B269" s="283" t="s">
        <v>588</v>
      </c>
      <c r="C269" s="331">
        <v>1873476</v>
      </c>
      <c r="D269" s="332">
        <v>8.2018689778202702E-3</v>
      </c>
      <c r="E269" s="332">
        <v>3.7782180938131571E-2</v>
      </c>
      <c r="F269" s="327">
        <v>15241</v>
      </c>
      <c r="G269" s="316">
        <v>11</v>
      </c>
      <c r="H269" s="316">
        <v>93109</v>
      </c>
    </row>
    <row r="270" spans="1:8" x14ac:dyDescent="0.2">
      <c r="A270" s="330" t="s">
        <v>53</v>
      </c>
      <c r="B270" s="283" t="s">
        <v>589</v>
      </c>
      <c r="C270" s="331">
        <v>1849999</v>
      </c>
      <c r="D270" s="332">
        <v>-1.253125206834782E-2</v>
      </c>
      <c r="E270" s="332">
        <v>3.911103721873066E-2</v>
      </c>
      <c r="F270" s="327">
        <v>-23477</v>
      </c>
      <c r="G270" s="316">
        <v>12</v>
      </c>
      <c r="H270" s="316">
        <v>69632</v>
      </c>
    </row>
    <row r="271" spans="1:8" x14ac:dyDescent="0.2">
      <c r="A271" s="330" t="s">
        <v>710</v>
      </c>
      <c r="B271" s="283" t="s">
        <v>581</v>
      </c>
      <c r="C271" s="331">
        <v>1861159</v>
      </c>
      <c r="D271" s="332">
        <v>6.0324356932084378E-3</v>
      </c>
      <c r="E271" s="332">
        <v>4.1428061430613061E-2</v>
      </c>
      <c r="F271" s="327">
        <v>11160</v>
      </c>
      <c r="G271" s="316">
        <v>1</v>
      </c>
      <c r="H271" s="316">
        <v>11160</v>
      </c>
    </row>
    <row r="272" spans="1:8" x14ac:dyDescent="0.2">
      <c r="A272" s="283" t="s">
        <v>53</v>
      </c>
      <c r="B272" s="283" t="s">
        <v>582</v>
      </c>
      <c r="C272" s="331">
        <v>1874622</v>
      </c>
      <c r="D272" s="332">
        <v>7.2336646143613681E-3</v>
      </c>
      <c r="E272" s="332">
        <v>4.1032735002912712E-2</v>
      </c>
      <c r="F272" s="327">
        <v>13463</v>
      </c>
      <c r="G272" s="316">
        <v>2</v>
      </c>
      <c r="H272" s="316">
        <v>24623</v>
      </c>
    </row>
    <row r="273" spans="1:8" x14ac:dyDescent="0.2">
      <c r="A273" s="283" t="s">
        <v>53</v>
      </c>
      <c r="B273" s="283" t="s">
        <v>542</v>
      </c>
      <c r="C273" s="331">
        <v>1886776</v>
      </c>
      <c r="D273" s="332">
        <v>6.483440394916995E-3</v>
      </c>
      <c r="E273" s="332">
        <v>4.6105635391953559E-2</v>
      </c>
      <c r="F273" s="327">
        <v>12154</v>
      </c>
      <c r="G273" s="283">
        <v>3</v>
      </c>
      <c r="H273" s="316">
        <v>36777</v>
      </c>
    </row>
    <row r="274" spans="1:8" x14ac:dyDescent="0.2">
      <c r="A274" s="283" t="s">
        <v>53</v>
      </c>
      <c r="B274" s="283" t="s">
        <v>579</v>
      </c>
      <c r="C274" s="331">
        <v>1884715</v>
      </c>
      <c r="D274" s="332">
        <v>-1.092339525200714E-3</v>
      </c>
      <c r="E274" s="332">
        <v>4.0770695417265745E-2</v>
      </c>
      <c r="F274" s="327">
        <v>-2061</v>
      </c>
      <c r="G274" s="283">
        <v>4</v>
      </c>
      <c r="H274" s="316">
        <v>34716</v>
      </c>
    </row>
    <row r="275" spans="1:8" x14ac:dyDescent="0.2">
      <c r="A275" s="283" t="s">
        <v>53</v>
      </c>
      <c r="B275" s="283" t="s">
        <v>580</v>
      </c>
      <c r="C275" s="331">
        <v>1888232</v>
      </c>
      <c r="D275" s="316">
        <v>1.8660646304613504E-3</v>
      </c>
      <c r="E275" s="316">
        <v>4.0000396561590712E-2</v>
      </c>
      <c r="F275" s="327">
        <v>3517</v>
      </c>
      <c r="G275" s="283">
        <v>5</v>
      </c>
      <c r="H275" s="283">
        <v>38233</v>
      </c>
    </row>
    <row r="276" spans="1:8" x14ac:dyDescent="0.2">
      <c r="A276" s="283" t="s">
        <v>53</v>
      </c>
      <c r="B276" s="283" t="s">
        <v>583</v>
      </c>
      <c r="C276" s="331">
        <v>1896755</v>
      </c>
      <c r="D276" s="316">
        <v>4.5137461922051259E-3</v>
      </c>
      <c r="E276" s="316">
        <v>4.1723762003751164E-2</v>
      </c>
      <c r="F276" s="327">
        <v>8523</v>
      </c>
      <c r="G276" s="283">
        <v>6</v>
      </c>
      <c r="H276" s="283">
        <v>46756</v>
      </c>
    </row>
    <row r="277" spans="1:8" x14ac:dyDescent="0.2">
      <c r="A277" s="283" t="s">
        <v>53</v>
      </c>
      <c r="B277" s="283" t="s">
        <v>584</v>
      </c>
      <c r="C277" s="331">
        <v>1896517</v>
      </c>
      <c r="D277" s="316">
        <v>-1.2547746018853889E-4</v>
      </c>
      <c r="E277" s="316">
        <v>3.8291337612745169E-2</v>
      </c>
      <c r="F277" s="327">
        <v>-238</v>
      </c>
      <c r="G277" s="283">
        <v>7</v>
      </c>
      <c r="H277" s="283">
        <v>46518</v>
      </c>
    </row>
    <row r="278" spans="1:8" x14ac:dyDescent="0.2">
      <c r="A278" s="283" t="s">
        <v>53</v>
      </c>
      <c r="B278" s="283" t="s">
        <v>585</v>
      </c>
      <c r="C278" s="331">
        <v>1910627</v>
      </c>
      <c r="D278" s="316">
        <v>7.4399544006196194E-3</v>
      </c>
      <c r="E278" s="316">
        <v>3.9528285205185032E-2</v>
      </c>
      <c r="F278" s="327">
        <v>14110</v>
      </c>
      <c r="G278" s="283">
        <v>8</v>
      </c>
      <c r="H278" s="283">
        <v>60628</v>
      </c>
    </row>
    <row r="279" spans="1:8" x14ac:dyDescent="0.2">
      <c r="A279" s="283" t="s">
        <v>53</v>
      </c>
      <c r="B279" s="283" t="s">
        <v>586</v>
      </c>
      <c r="C279" s="331">
        <v>1927647</v>
      </c>
      <c r="D279" s="316">
        <v>8.9080704920425635E-3</v>
      </c>
      <c r="E279" s="316">
        <v>4.3250884463160499E-2</v>
      </c>
      <c r="F279" s="327">
        <v>17020</v>
      </c>
      <c r="G279" s="283">
        <v>9</v>
      </c>
      <c r="H279" s="283">
        <v>77648</v>
      </c>
    </row>
    <row r="280" spans="1:8" x14ac:dyDescent="0.2">
      <c r="A280" s="283" t="s">
        <v>53</v>
      </c>
      <c r="B280" s="283" t="s">
        <v>587</v>
      </c>
      <c r="C280" s="331">
        <v>1950941</v>
      </c>
      <c r="D280" s="316">
        <v>1.2084162712363788E-2</v>
      </c>
      <c r="E280" s="316">
        <v>4.9889276652307135E-2</v>
      </c>
      <c r="F280" s="327">
        <v>23294</v>
      </c>
      <c r="G280" s="283">
        <v>10</v>
      </c>
      <c r="H280" s="283">
        <v>100942</v>
      </c>
    </row>
    <row r="281" spans="1:8" x14ac:dyDescent="0.2">
      <c r="A281" s="283" t="s">
        <v>53</v>
      </c>
      <c r="B281" s="283" t="s">
        <v>588</v>
      </c>
      <c r="C281" s="331">
        <v>1960510</v>
      </c>
      <c r="D281" s="316">
        <v>4.9048126006885351E-3</v>
      </c>
      <c r="E281" s="316">
        <v>4.6455892682905953E-2</v>
      </c>
      <c r="F281" s="327">
        <v>9569</v>
      </c>
      <c r="G281" s="283">
        <v>11</v>
      </c>
      <c r="H281" s="283">
        <v>110511</v>
      </c>
    </row>
    <row r="282" spans="1:8" x14ac:dyDescent="0.2">
      <c r="A282" s="283" t="s">
        <v>53</v>
      </c>
      <c r="B282" s="283" t="s">
        <v>589</v>
      </c>
      <c r="C282" s="331">
        <v>1932962</v>
      </c>
      <c r="D282" s="316">
        <v>-1.4051445797267026E-2</v>
      </c>
      <c r="E282" s="316">
        <v>4.4844889105345453E-2</v>
      </c>
      <c r="F282" s="327">
        <v>-27548</v>
      </c>
      <c r="G282" s="283">
        <v>12</v>
      </c>
      <c r="H282" s="283">
        <v>82963</v>
      </c>
    </row>
    <row r="283" spans="1:8" x14ac:dyDescent="0.2">
      <c r="A283" s="283" t="s">
        <v>1116</v>
      </c>
      <c r="B283" s="283" t="s">
        <v>581</v>
      </c>
      <c r="C283" s="331">
        <v>1951256</v>
      </c>
      <c r="D283" s="316">
        <v>9.464231578272031E-3</v>
      </c>
      <c r="E283" s="316">
        <v>4.8409082727483232E-2</v>
      </c>
      <c r="F283" s="327">
        <v>18294</v>
      </c>
      <c r="G283" s="283">
        <v>1</v>
      </c>
      <c r="H283" s="283">
        <v>18294</v>
      </c>
    </row>
    <row r="284" spans="1:8" x14ac:dyDescent="0.2">
      <c r="A284" s="283" t="s">
        <v>53</v>
      </c>
      <c r="B284" s="283" t="s">
        <v>582</v>
      </c>
      <c r="C284" s="331">
        <v>1964519</v>
      </c>
      <c r="D284" s="316">
        <v>6.7971603931007429E-3</v>
      </c>
      <c r="E284" s="316">
        <v>4.795473434110975E-2</v>
      </c>
      <c r="F284" s="327">
        <v>13263</v>
      </c>
      <c r="G284" s="283">
        <v>2</v>
      </c>
      <c r="H284" s="283">
        <v>31557</v>
      </c>
    </row>
    <row r="285" spans="1:8" x14ac:dyDescent="0.2">
      <c r="A285" s="283" t="s">
        <v>53</v>
      </c>
      <c r="B285" s="283" t="s">
        <v>542</v>
      </c>
      <c r="C285" s="331">
        <v>1972715</v>
      </c>
      <c r="D285" s="316">
        <v>4.1720136074021585E-3</v>
      </c>
      <c r="E285" s="316">
        <v>4.5548067179145724E-2</v>
      </c>
      <c r="F285" s="327">
        <v>8196</v>
      </c>
      <c r="G285" s="283">
        <v>3</v>
      </c>
      <c r="H285" s="283">
        <v>39753</v>
      </c>
    </row>
    <row r="286" spans="1:8" x14ac:dyDescent="0.2">
      <c r="A286" s="283" t="s">
        <v>53</v>
      </c>
      <c r="B286" s="283" t="s">
        <v>579</v>
      </c>
      <c r="C286" s="331">
        <v>1973202</v>
      </c>
      <c r="D286" s="316">
        <v>2.4686789526118247E-4</v>
      </c>
      <c r="E286" s="316">
        <v>4.6949804081784174E-2</v>
      </c>
      <c r="F286" s="327">
        <v>487</v>
      </c>
      <c r="G286" s="283">
        <v>4</v>
      </c>
      <c r="H286" s="283">
        <v>40240</v>
      </c>
    </row>
    <row r="287" spans="1:8" x14ac:dyDescent="0.2">
      <c r="A287" s="283" t="s">
        <v>53</v>
      </c>
      <c r="B287" s="283" t="s">
        <v>580</v>
      </c>
      <c r="C287" s="331">
        <v>1974565</v>
      </c>
      <c r="D287" s="316">
        <v>6.90755432033896E-4</v>
      </c>
      <c r="E287" s="316">
        <v>4.5721606243300572E-2</v>
      </c>
      <c r="F287" s="327">
        <v>1363</v>
      </c>
      <c r="G287" s="283">
        <v>5</v>
      </c>
      <c r="H287" s="283">
        <v>41603</v>
      </c>
    </row>
    <row r="288" spans="1:8" x14ac:dyDescent="0.2">
      <c r="A288" s="283" t="s">
        <v>53</v>
      </c>
      <c r="B288" s="283" t="s">
        <v>583</v>
      </c>
      <c r="C288" s="331">
        <v>1980790</v>
      </c>
      <c r="D288" s="316">
        <v>3.1525931027847065E-3</v>
      </c>
      <c r="E288" s="316">
        <v>4.4304614987175528E-2</v>
      </c>
      <c r="F288" s="327">
        <v>6225</v>
      </c>
      <c r="G288" s="283">
        <v>6</v>
      </c>
      <c r="H288" s="283">
        <v>47828</v>
      </c>
    </row>
    <row r="289" spans="1:8" x14ac:dyDescent="0.2">
      <c r="A289" s="283" t="s">
        <v>53</v>
      </c>
      <c r="B289" s="283" t="s">
        <v>584</v>
      </c>
      <c r="C289" s="331">
        <v>1981146</v>
      </c>
      <c r="D289" s="316">
        <v>1.7972627083140402E-4</v>
      </c>
      <c r="E289" s="316">
        <v>4.4623380649896571E-2</v>
      </c>
      <c r="F289" s="327">
        <v>356</v>
      </c>
      <c r="G289" s="283">
        <v>7</v>
      </c>
      <c r="H289" s="283">
        <v>48184</v>
      </c>
    </row>
    <row r="290" spans="1:8" x14ac:dyDescent="0.2">
      <c r="C290" s="331"/>
      <c r="F290" s="327"/>
      <c r="G290" s="283"/>
    </row>
    <row r="291" spans="1:8" x14ac:dyDescent="0.2">
      <c r="C291" s="331"/>
      <c r="F291" s="327"/>
      <c r="G291" s="283"/>
    </row>
    <row r="292" spans="1:8" x14ac:dyDescent="0.2">
      <c r="C292" s="331"/>
      <c r="F292" s="327"/>
      <c r="G292" s="283"/>
    </row>
    <row r="293" spans="1:8" x14ac:dyDescent="0.2">
      <c r="C293" s="331"/>
      <c r="F293" s="327"/>
      <c r="G293" s="283"/>
    </row>
    <row r="294" spans="1:8" x14ac:dyDescent="0.2">
      <c r="C294" s="331"/>
      <c r="F294" s="327"/>
      <c r="G294" s="283"/>
    </row>
    <row r="295" spans="1:8" x14ac:dyDescent="0.2">
      <c r="C295" s="331"/>
      <c r="F295" s="327"/>
      <c r="G295" s="283"/>
    </row>
    <row r="296" spans="1:8" x14ac:dyDescent="0.2">
      <c r="C296" s="331"/>
      <c r="F296" s="327"/>
      <c r="G296" s="283"/>
    </row>
    <row r="297" spans="1:8" x14ac:dyDescent="0.2">
      <c r="C297" s="331"/>
      <c r="F297" s="327"/>
      <c r="G297" s="283"/>
    </row>
    <row r="298" spans="1:8" x14ac:dyDescent="0.2">
      <c r="C298" s="331"/>
      <c r="F298" s="327"/>
      <c r="G298" s="283"/>
    </row>
    <row r="299" spans="1:8" x14ac:dyDescent="0.2">
      <c r="C299" s="331"/>
      <c r="F299" s="327"/>
      <c r="G299" s="283"/>
    </row>
    <row r="300" spans="1:8" x14ac:dyDescent="0.2">
      <c r="C300" s="331"/>
      <c r="F300" s="327"/>
      <c r="G300" s="283"/>
    </row>
    <row r="301" spans="1:8" x14ac:dyDescent="0.2">
      <c r="C301" s="331"/>
      <c r="F301" s="327"/>
      <c r="G301" s="283"/>
    </row>
    <row r="302" spans="1:8" x14ac:dyDescent="0.2">
      <c r="C302" s="331"/>
      <c r="F302" s="327"/>
      <c r="G302" s="283"/>
    </row>
    <row r="303" spans="1:8" x14ac:dyDescent="0.2">
      <c r="C303" s="331"/>
      <c r="F303" s="327"/>
      <c r="G303" s="283"/>
    </row>
    <row r="304" spans="1:8" x14ac:dyDescent="0.2">
      <c r="C304" s="331"/>
      <c r="F304" s="327"/>
      <c r="G304" s="283"/>
    </row>
    <row r="305" spans="3:7" x14ac:dyDescent="0.2">
      <c r="C305" s="331"/>
      <c r="F305" s="327"/>
      <c r="G305" s="283"/>
    </row>
    <row r="306" spans="3:7" x14ac:dyDescent="0.2">
      <c r="C306" s="331"/>
      <c r="F306" s="327"/>
      <c r="G306" s="283"/>
    </row>
    <row r="307" spans="3:7" x14ac:dyDescent="0.2">
      <c r="C307" s="331"/>
      <c r="F307" s="327"/>
      <c r="G307" s="283"/>
    </row>
    <row r="308" spans="3:7" x14ac:dyDescent="0.2">
      <c r="C308" s="331"/>
      <c r="F308" s="327"/>
      <c r="G308" s="283"/>
    </row>
    <row r="309" spans="3:7" x14ac:dyDescent="0.2">
      <c r="C309" s="331"/>
      <c r="F309" s="327"/>
      <c r="G309" s="283"/>
    </row>
    <row r="310" spans="3:7" x14ac:dyDescent="0.2">
      <c r="C310" s="331"/>
      <c r="F310" s="327"/>
      <c r="G310" s="283"/>
    </row>
    <row r="311" spans="3:7" x14ac:dyDescent="0.2">
      <c r="C311" s="331"/>
      <c r="F311" s="327"/>
      <c r="G311" s="283"/>
    </row>
    <row r="312" spans="3:7" x14ac:dyDescent="0.2">
      <c r="C312" s="331"/>
      <c r="F312" s="327"/>
      <c r="G312" s="283"/>
    </row>
    <row r="313" spans="3:7" x14ac:dyDescent="0.2">
      <c r="C313" s="331"/>
      <c r="F313" s="327"/>
      <c r="G313" s="283"/>
    </row>
    <row r="314" spans="3:7" x14ac:dyDescent="0.2">
      <c r="C314" s="331"/>
      <c r="F314" s="327"/>
      <c r="G314" s="283"/>
    </row>
    <row r="315" spans="3:7" x14ac:dyDescent="0.2">
      <c r="C315" s="331"/>
      <c r="F315" s="327"/>
      <c r="G315" s="283"/>
    </row>
    <row r="316" spans="3:7" x14ac:dyDescent="0.2">
      <c r="C316" s="331"/>
      <c r="F316" s="327"/>
      <c r="G316" s="283"/>
    </row>
    <row r="317" spans="3:7" x14ac:dyDescent="0.2">
      <c r="C317" s="331"/>
      <c r="F317" s="327"/>
      <c r="G317" s="283"/>
    </row>
    <row r="318" spans="3:7" x14ac:dyDescent="0.2">
      <c r="C318" s="331"/>
      <c r="F318" s="327"/>
      <c r="G318" s="283"/>
    </row>
    <row r="319" spans="3:7" x14ac:dyDescent="0.2">
      <c r="C319" s="331"/>
      <c r="F319" s="327"/>
      <c r="G319" s="283"/>
    </row>
    <row r="320" spans="3:7" x14ac:dyDescent="0.2">
      <c r="C320" s="331"/>
      <c r="F320" s="327"/>
      <c r="G320" s="283"/>
    </row>
    <row r="321" spans="3:7" x14ac:dyDescent="0.2">
      <c r="C321" s="331"/>
      <c r="F321" s="327"/>
      <c r="G321" s="283"/>
    </row>
    <row r="322" spans="3:7" x14ac:dyDescent="0.2">
      <c r="C322" s="331"/>
      <c r="F322" s="327"/>
      <c r="G322" s="283"/>
    </row>
    <row r="323" spans="3:7" x14ac:dyDescent="0.2">
      <c r="C323" s="331"/>
      <c r="F323" s="327"/>
      <c r="G323" s="283"/>
    </row>
    <row r="324" spans="3:7" x14ac:dyDescent="0.2">
      <c r="C324" s="331"/>
      <c r="F324" s="327"/>
      <c r="G324" s="283"/>
    </row>
    <row r="325" spans="3:7" x14ac:dyDescent="0.2">
      <c r="C325" s="331"/>
      <c r="F325" s="327"/>
      <c r="G325" s="283"/>
    </row>
    <row r="326" spans="3:7" x14ac:dyDescent="0.2">
      <c r="C326" s="331"/>
      <c r="F326" s="327"/>
      <c r="G326" s="283"/>
    </row>
    <row r="327" spans="3:7" x14ac:dyDescent="0.2">
      <c r="C327" s="331"/>
      <c r="F327" s="327"/>
      <c r="G327" s="283"/>
    </row>
    <row r="328" spans="3:7" x14ac:dyDescent="0.2">
      <c r="C328" s="331"/>
      <c r="F328" s="327"/>
      <c r="G328" s="283"/>
    </row>
    <row r="329" spans="3:7" x14ac:dyDescent="0.2">
      <c r="C329" s="331"/>
      <c r="F329" s="327"/>
      <c r="G329" s="283"/>
    </row>
    <row r="330" spans="3:7" x14ac:dyDescent="0.2">
      <c r="C330" s="331"/>
      <c r="F330" s="327"/>
      <c r="G330" s="283"/>
    </row>
    <row r="331" spans="3:7" x14ac:dyDescent="0.2">
      <c r="C331" s="331"/>
      <c r="F331" s="327"/>
      <c r="G331" s="283"/>
    </row>
    <row r="332" spans="3:7" x14ac:dyDescent="0.2">
      <c r="C332" s="331"/>
      <c r="F332" s="327"/>
      <c r="G332" s="283"/>
    </row>
    <row r="333" spans="3:7" x14ac:dyDescent="0.2">
      <c r="C333" s="331"/>
      <c r="F333" s="327"/>
      <c r="G333" s="283"/>
    </row>
    <row r="334" spans="3:7" x14ac:dyDescent="0.2">
      <c r="C334" s="331"/>
      <c r="F334" s="327"/>
      <c r="G334" s="283"/>
    </row>
    <row r="335" spans="3:7" x14ac:dyDescent="0.2">
      <c r="C335" s="331"/>
      <c r="F335" s="327"/>
      <c r="G335" s="283"/>
    </row>
    <row r="336" spans="3:7" x14ac:dyDescent="0.2">
      <c r="C336" s="331"/>
      <c r="F336" s="327"/>
      <c r="G336" s="283"/>
    </row>
    <row r="337" spans="3:7" x14ac:dyDescent="0.2">
      <c r="C337" s="331"/>
      <c r="F337" s="327"/>
      <c r="G337" s="283"/>
    </row>
    <row r="338" spans="3:7" x14ac:dyDescent="0.2">
      <c r="C338" s="331"/>
      <c r="F338" s="327"/>
      <c r="G338" s="283"/>
    </row>
    <row r="339" spans="3:7" x14ac:dyDescent="0.2">
      <c r="C339" s="331"/>
      <c r="F339" s="327"/>
      <c r="G339" s="283"/>
    </row>
    <row r="340" spans="3:7" x14ac:dyDescent="0.2">
      <c r="C340" s="331"/>
      <c r="F340" s="327"/>
      <c r="G340" s="283"/>
    </row>
    <row r="341" spans="3:7" x14ac:dyDescent="0.2">
      <c r="C341" s="331"/>
      <c r="F341" s="327"/>
      <c r="G341" s="283"/>
    </row>
    <row r="342" spans="3:7" x14ac:dyDescent="0.2">
      <c r="C342" s="331"/>
      <c r="F342" s="327"/>
      <c r="G342" s="283"/>
    </row>
    <row r="343" spans="3:7" x14ac:dyDescent="0.2">
      <c r="C343" s="331"/>
      <c r="F343" s="327"/>
      <c r="G343" s="283"/>
    </row>
    <row r="344" spans="3:7" x14ac:dyDescent="0.2">
      <c r="C344" s="331"/>
      <c r="F344" s="327"/>
      <c r="G344" s="283"/>
    </row>
    <row r="345" spans="3:7" x14ac:dyDescent="0.2">
      <c r="C345" s="331"/>
      <c r="F345" s="327"/>
      <c r="G345" s="283"/>
    </row>
    <row r="346" spans="3:7" x14ac:dyDescent="0.2">
      <c r="C346" s="331"/>
      <c r="F346" s="327"/>
      <c r="G346" s="283"/>
    </row>
    <row r="347" spans="3:7" x14ac:dyDescent="0.2">
      <c r="C347" s="331"/>
      <c r="F347" s="327"/>
      <c r="G347" s="283"/>
    </row>
    <row r="348" spans="3:7" x14ac:dyDescent="0.2">
      <c r="C348" s="331"/>
      <c r="F348" s="327"/>
      <c r="G348" s="283"/>
    </row>
    <row r="349" spans="3:7" x14ac:dyDescent="0.2">
      <c r="C349" s="331"/>
      <c r="F349" s="327"/>
      <c r="G349" s="283"/>
    </row>
    <row r="350" spans="3:7" x14ac:dyDescent="0.2">
      <c r="C350" s="331"/>
      <c r="F350" s="327"/>
      <c r="G350" s="283"/>
    </row>
    <row r="351" spans="3:7" x14ac:dyDescent="0.2">
      <c r="C351" s="331"/>
      <c r="F351" s="327"/>
      <c r="G351" s="283"/>
    </row>
    <row r="352" spans="3:7" x14ac:dyDescent="0.2">
      <c r="C352" s="331"/>
      <c r="F352" s="327"/>
      <c r="G352" s="283"/>
    </row>
    <row r="353" spans="3:7" x14ac:dyDescent="0.2">
      <c r="C353" s="331"/>
      <c r="F353" s="327"/>
      <c r="G353" s="283"/>
    </row>
    <row r="354" spans="3:7" x14ac:dyDescent="0.2">
      <c r="C354" s="331"/>
      <c r="F354" s="327"/>
      <c r="G354" s="283"/>
    </row>
    <row r="355" spans="3:7" x14ac:dyDescent="0.2">
      <c r="C355" s="331"/>
      <c r="F355" s="327"/>
      <c r="G355" s="283"/>
    </row>
    <row r="356" spans="3:7" x14ac:dyDescent="0.2">
      <c r="C356" s="331"/>
      <c r="F356" s="327"/>
      <c r="G356" s="283"/>
    </row>
    <row r="357" spans="3:7" x14ac:dyDescent="0.2">
      <c r="C357" s="331"/>
      <c r="F357" s="327"/>
      <c r="G357" s="283"/>
    </row>
    <row r="358" spans="3:7" x14ac:dyDescent="0.2">
      <c r="C358" s="331"/>
      <c r="F358" s="327"/>
      <c r="G358" s="283"/>
    </row>
    <row r="359" spans="3:7" x14ac:dyDescent="0.2">
      <c r="C359" s="331"/>
      <c r="F359" s="327"/>
      <c r="G359" s="283"/>
    </row>
    <row r="360" spans="3:7" x14ac:dyDescent="0.2">
      <c r="C360" s="331"/>
      <c r="F360" s="327"/>
      <c r="G360" s="283"/>
    </row>
    <row r="361" spans="3:7" x14ac:dyDescent="0.2">
      <c r="C361" s="331"/>
      <c r="F361" s="327"/>
      <c r="G361" s="283"/>
    </row>
    <row r="362" spans="3:7" x14ac:dyDescent="0.2">
      <c r="C362" s="331"/>
      <c r="F362" s="327"/>
      <c r="G362" s="283"/>
    </row>
    <row r="363" spans="3:7" x14ac:dyDescent="0.2">
      <c r="C363" s="331"/>
      <c r="F363" s="327"/>
      <c r="G363" s="283"/>
    </row>
    <row r="364" spans="3:7" x14ac:dyDescent="0.2">
      <c r="C364" s="331"/>
      <c r="F364" s="327"/>
      <c r="G364" s="283"/>
    </row>
    <row r="365" spans="3:7" x14ac:dyDescent="0.2">
      <c r="C365" s="331"/>
      <c r="F365" s="327"/>
      <c r="G365" s="283"/>
    </row>
    <row r="366" spans="3:7" x14ac:dyDescent="0.2">
      <c r="C366" s="331"/>
      <c r="F366" s="327"/>
      <c r="G366" s="283"/>
    </row>
    <row r="367" spans="3:7" x14ac:dyDescent="0.2">
      <c r="C367" s="331"/>
      <c r="F367" s="327"/>
      <c r="G367" s="283"/>
    </row>
    <row r="368" spans="3:7" x14ac:dyDescent="0.2">
      <c r="C368" s="331"/>
      <c r="F368" s="327"/>
      <c r="G368" s="283"/>
    </row>
    <row r="369" spans="3:7" x14ac:dyDescent="0.2">
      <c r="C369" s="331"/>
      <c r="F369" s="327"/>
      <c r="G369" s="283"/>
    </row>
    <row r="370" spans="3:7" x14ac:dyDescent="0.2">
      <c r="C370" s="331"/>
      <c r="F370" s="327"/>
      <c r="G370" s="283"/>
    </row>
    <row r="371" spans="3:7" x14ac:dyDescent="0.2">
      <c r="C371" s="331"/>
      <c r="F371" s="327"/>
      <c r="G371" s="283"/>
    </row>
    <row r="372" spans="3:7" x14ac:dyDescent="0.2">
      <c r="C372" s="331"/>
      <c r="F372" s="327"/>
      <c r="G372" s="283"/>
    </row>
    <row r="373" spans="3:7" x14ac:dyDescent="0.2">
      <c r="C373" s="331"/>
      <c r="F373" s="327"/>
      <c r="G373" s="283"/>
    </row>
    <row r="374" spans="3:7" x14ac:dyDescent="0.2">
      <c r="C374" s="331"/>
      <c r="F374" s="327"/>
      <c r="G374" s="283"/>
    </row>
    <row r="375" spans="3:7" x14ac:dyDescent="0.2">
      <c r="C375" s="331"/>
      <c r="F375" s="327"/>
      <c r="G375" s="283"/>
    </row>
    <row r="376" spans="3:7" x14ac:dyDescent="0.2">
      <c r="C376" s="331"/>
      <c r="F376" s="327"/>
      <c r="G376" s="283"/>
    </row>
    <row r="377" spans="3:7" x14ac:dyDescent="0.2">
      <c r="C377" s="331"/>
      <c r="F377" s="327"/>
      <c r="G377" s="283"/>
    </row>
    <row r="378" spans="3:7" x14ac:dyDescent="0.2">
      <c r="C378" s="331"/>
      <c r="F378" s="327"/>
      <c r="G378" s="283"/>
    </row>
    <row r="379" spans="3:7" x14ac:dyDescent="0.2">
      <c r="C379" s="331"/>
      <c r="F379" s="327"/>
      <c r="G379" s="283"/>
    </row>
    <row r="380" spans="3:7" x14ac:dyDescent="0.2">
      <c r="C380" s="331"/>
      <c r="F380" s="327"/>
      <c r="G380" s="283"/>
    </row>
    <row r="381" spans="3:7" x14ac:dyDescent="0.2">
      <c r="C381" s="331"/>
      <c r="F381" s="327"/>
      <c r="G381" s="283"/>
    </row>
    <row r="382" spans="3:7" x14ac:dyDescent="0.2">
      <c r="C382" s="331"/>
      <c r="F382" s="327"/>
      <c r="G382" s="283"/>
    </row>
    <row r="383" spans="3:7" x14ac:dyDescent="0.2">
      <c r="C383" s="331"/>
      <c r="F383" s="327"/>
      <c r="G383" s="283"/>
    </row>
    <row r="384" spans="3:7" x14ac:dyDescent="0.2">
      <c r="C384" s="331"/>
      <c r="F384" s="327"/>
      <c r="G384" s="283"/>
    </row>
    <row r="385" spans="3:7" x14ac:dyDescent="0.2">
      <c r="C385" s="331"/>
      <c r="F385" s="327"/>
      <c r="G385" s="283"/>
    </row>
    <row r="386" spans="3:7" x14ac:dyDescent="0.2">
      <c r="C386" s="331"/>
      <c r="F386" s="327"/>
      <c r="G386" s="283"/>
    </row>
    <row r="387" spans="3:7" x14ac:dyDescent="0.2">
      <c r="C387" s="331"/>
      <c r="F387" s="327"/>
      <c r="G387" s="283"/>
    </row>
    <row r="388" spans="3:7" x14ac:dyDescent="0.2">
      <c r="C388" s="331"/>
      <c r="F388" s="327"/>
      <c r="G388" s="283"/>
    </row>
    <row r="389" spans="3:7" x14ac:dyDescent="0.2">
      <c r="C389" s="331"/>
      <c r="F389" s="327"/>
      <c r="G389" s="283"/>
    </row>
    <row r="390" spans="3:7" x14ac:dyDescent="0.2">
      <c r="C390" s="331"/>
      <c r="F390" s="327"/>
      <c r="G390" s="283"/>
    </row>
    <row r="391" spans="3:7" x14ac:dyDescent="0.2">
      <c r="C391" s="331"/>
      <c r="F391" s="327"/>
      <c r="G391" s="283"/>
    </row>
    <row r="392" spans="3:7" x14ac:dyDescent="0.2">
      <c r="C392" s="331"/>
      <c r="F392" s="327"/>
      <c r="G392" s="283"/>
    </row>
    <row r="393" spans="3:7" x14ac:dyDescent="0.2">
      <c r="C393" s="331"/>
      <c r="F393" s="327"/>
      <c r="G393" s="283"/>
    </row>
    <row r="394" spans="3:7" x14ac:dyDescent="0.2">
      <c r="C394" s="331"/>
      <c r="F394" s="327"/>
      <c r="G394" s="283"/>
    </row>
    <row r="395" spans="3:7" x14ac:dyDescent="0.2">
      <c r="C395" s="331"/>
      <c r="F395" s="327"/>
      <c r="G395" s="283"/>
    </row>
    <row r="396" spans="3:7" x14ac:dyDescent="0.2">
      <c r="C396" s="331"/>
      <c r="F396" s="327"/>
      <c r="G396" s="283"/>
    </row>
    <row r="397" spans="3:7" x14ac:dyDescent="0.2">
      <c r="C397" s="331"/>
      <c r="F397" s="327"/>
      <c r="G397" s="283"/>
    </row>
    <row r="398" spans="3:7" x14ac:dyDescent="0.2">
      <c r="C398" s="331"/>
      <c r="F398" s="327"/>
      <c r="G398" s="283"/>
    </row>
    <row r="399" spans="3:7" x14ac:dyDescent="0.2">
      <c r="C399" s="331"/>
      <c r="F399" s="327"/>
      <c r="G399" s="283"/>
    </row>
    <row r="400" spans="3:7" x14ac:dyDescent="0.2">
      <c r="C400" s="331"/>
      <c r="F400" s="327"/>
      <c r="G400" s="283"/>
    </row>
    <row r="401" spans="3:7" x14ac:dyDescent="0.2">
      <c r="C401" s="331"/>
      <c r="F401" s="327"/>
      <c r="G401" s="283"/>
    </row>
    <row r="402" spans="3:7" x14ac:dyDescent="0.2">
      <c r="C402" s="331"/>
      <c r="F402" s="327"/>
      <c r="G402" s="283"/>
    </row>
    <row r="403" spans="3:7" x14ac:dyDescent="0.2">
      <c r="C403" s="331"/>
      <c r="F403" s="327"/>
      <c r="G403" s="283"/>
    </row>
    <row r="404" spans="3:7" x14ac:dyDescent="0.2">
      <c r="C404" s="331"/>
      <c r="F404" s="327"/>
      <c r="G404" s="283"/>
    </row>
    <row r="405" spans="3:7" x14ac:dyDescent="0.2">
      <c r="C405" s="331"/>
      <c r="F405" s="327"/>
      <c r="G405" s="283"/>
    </row>
    <row r="406" spans="3:7" x14ac:dyDescent="0.2">
      <c r="C406" s="331"/>
      <c r="F406" s="327"/>
      <c r="G406" s="283"/>
    </row>
    <row r="407" spans="3:7" x14ac:dyDescent="0.2">
      <c r="C407" s="331"/>
      <c r="F407" s="327"/>
      <c r="G407" s="283"/>
    </row>
    <row r="408" spans="3:7" x14ac:dyDescent="0.2">
      <c r="C408" s="331"/>
      <c r="F408" s="327"/>
      <c r="G408" s="283"/>
    </row>
    <row r="409" spans="3:7" x14ac:dyDescent="0.2">
      <c r="C409" s="331"/>
      <c r="F409" s="327"/>
      <c r="G409" s="283"/>
    </row>
    <row r="410" spans="3:7" x14ac:dyDescent="0.2">
      <c r="C410" s="331"/>
      <c r="F410" s="327"/>
      <c r="G410" s="283"/>
    </row>
    <row r="411" spans="3:7" x14ac:dyDescent="0.2">
      <c r="C411" s="331"/>
      <c r="F411" s="327"/>
      <c r="G411" s="283"/>
    </row>
    <row r="412" spans="3:7" x14ac:dyDescent="0.2">
      <c r="C412" s="331"/>
      <c r="F412" s="327"/>
      <c r="G412" s="283"/>
    </row>
    <row r="413" spans="3:7" x14ac:dyDescent="0.2">
      <c r="C413" s="331"/>
      <c r="F413" s="327"/>
      <c r="G413" s="283"/>
    </row>
    <row r="414" spans="3:7" x14ac:dyDescent="0.2">
      <c r="C414" s="331"/>
      <c r="F414" s="327"/>
      <c r="G414" s="283"/>
    </row>
    <row r="415" spans="3:7" x14ac:dyDescent="0.2">
      <c r="C415" s="331"/>
      <c r="F415" s="327"/>
      <c r="G415" s="283"/>
    </row>
    <row r="416" spans="3:7" x14ac:dyDescent="0.2">
      <c r="C416" s="331"/>
      <c r="F416" s="327"/>
      <c r="G416" s="283"/>
    </row>
    <row r="417" spans="3:7" x14ac:dyDescent="0.2">
      <c r="C417" s="331"/>
      <c r="F417" s="327"/>
      <c r="G417" s="283"/>
    </row>
    <row r="418" spans="3:7" x14ac:dyDescent="0.2">
      <c r="C418" s="331"/>
      <c r="F418" s="327"/>
      <c r="G418" s="283"/>
    </row>
    <row r="419" spans="3:7" x14ac:dyDescent="0.2">
      <c r="C419" s="331"/>
      <c r="F419" s="327"/>
      <c r="G419" s="283"/>
    </row>
    <row r="420" spans="3:7" x14ac:dyDescent="0.2">
      <c r="C420" s="331"/>
      <c r="F420" s="327"/>
      <c r="G420" s="283"/>
    </row>
    <row r="421" spans="3:7" x14ac:dyDescent="0.2">
      <c r="C421" s="331"/>
      <c r="F421" s="327"/>
      <c r="G421" s="283"/>
    </row>
    <row r="422" spans="3:7" x14ac:dyDescent="0.2">
      <c r="C422" s="331"/>
      <c r="F422" s="327"/>
      <c r="G422" s="283"/>
    </row>
    <row r="423" spans="3:7" x14ac:dyDescent="0.2">
      <c r="C423" s="331"/>
      <c r="F423" s="327"/>
      <c r="G423" s="283"/>
    </row>
    <row r="424" spans="3:7" x14ac:dyDescent="0.2">
      <c r="C424" s="331"/>
      <c r="F424" s="327"/>
      <c r="G424" s="283"/>
    </row>
    <row r="425" spans="3:7" x14ac:dyDescent="0.2">
      <c r="C425" s="331"/>
      <c r="F425" s="327"/>
      <c r="G425" s="283"/>
    </row>
    <row r="426" spans="3:7" x14ac:dyDescent="0.2">
      <c r="C426" s="331"/>
      <c r="F426" s="327"/>
      <c r="G426" s="283"/>
    </row>
    <row r="427" spans="3:7" x14ac:dyDescent="0.2">
      <c r="C427" s="331"/>
      <c r="F427" s="327"/>
      <c r="G427" s="283"/>
    </row>
    <row r="428" spans="3:7" x14ac:dyDescent="0.2">
      <c r="C428" s="331"/>
      <c r="F428" s="327"/>
      <c r="G428" s="283"/>
    </row>
    <row r="429" spans="3:7" x14ac:dyDescent="0.2">
      <c r="C429" s="331"/>
      <c r="F429" s="327"/>
      <c r="G429" s="283"/>
    </row>
    <row r="430" spans="3:7" x14ac:dyDescent="0.2">
      <c r="C430" s="331"/>
      <c r="F430" s="327"/>
      <c r="G430" s="283"/>
    </row>
    <row r="431" spans="3:7" x14ac:dyDescent="0.2">
      <c r="C431" s="331"/>
      <c r="F431" s="327"/>
      <c r="G431" s="283"/>
    </row>
    <row r="432" spans="3:7" x14ac:dyDescent="0.2">
      <c r="C432" s="331"/>
      <c r="F432" s="327"/>
      <c r="G432" s="283"/>
    </row>
    <row r="433" spans="3:7" x14ac:dyDescent="0.2">
      <c r="C433" s="331"/>
      <c r="F433" s="327"/>
      <c r="G433" s="283"/>
    </row>
    <row r="434" spans="3:7" x14ac:dyDescent="0.2">
      <c r="C434" s="331"/>
      <c r="F434" s="327"/>
      <c r="G434" s="283"/>
    </row>
    <row r="435" spans="3:7" x14ac:dyDescent="0.2">
      <c r="C435" s="331"/>
      <c r="F435" s="327"/>
      <c r="G435" s="283"/>
    </row>
    <row r="436" spans="3:7" x14ac:dyDescent="0.2">
      <c r="C436" s="331"/>
      <c r="F436" s="327"/>
      <c r="G436" s="283"/>
    </row>
    <row r="437" spans="3:7" x14ac:dyDescent="0.2">
      <c r="C437" s="331"/>
      <c r="F437" s="327"/>
      <c r="G437" s="283"/>
    </row>
    <row r="438" spans="3:7" x14ac:dyDescent="0.2">
      <c r="C438" s="331"/>
      <c r="F438" s="327"/>
      <c r="G438" s="283"/>
    </row>
    <row r="439" spans="3:7" x14ac:dyDescent="0.2">
      <c r="C439" s="331"/>
      <c r="F439" s="327"/>
      <c r="G439" s="283"/>
    </row>
    <row r="440" spans="3:7" x14ac:dyDescent="0.2">
      <c r="C440" s="331"/>
      <c r="F440" s="327"/>
      <c r="G440" s="283"/>
    </row>
    <row r="441" spans="3:7" x14ac:dyDescent="0.2">
      <c r="C441" s="331"/>
      <c r="F441" s="327"/>
      <c r="G441" s="283"/>
    </row>
    <row r="442" spans="3:7" x14ac:dyDescent="0.2">
      <c r="C442" s="331"/>
      <c r="F442" s="327"/>
      <c r="G442" s="283"/>
    </row>
    <row r="443" spans="3:7" x14ac:dyDescent="0.2">
      <c r="C443" s="331"/>
      <c r="F443" s="327"/>
      <c r="G443" s="283"/>
    </row>
    <row r="444" spans="3:7" x14ac:dyDescent="0.2">
      <c r="C444" s="331"/>
      <c r="F444" s="327"/>
      <c r="G444" s="283"/>
    </row>
    <row r="445" spans="3:7" x14ac:dyDescent="0.2">
      <c r="C445" s="331"/>
      <c r="F445" s="327"/>
      <c r="G445" s="283"/>
    </row>
    <row r="446" spans="3:7" x14ac:dyDescent="0.2">
      <c r="C446" s="331"/>
      <c r="F446" s="327"/>
      <c r="G446" s="283"/>
    </row>
    <row r="447" spans="3:7" x14ac:dyDescent="0.2">
      <c r="C447" s="331"/>
      <c r="F447" s="327"/>
      <c r="G447" s="283"/>
    </row>
    <row r="448" spans="3:7" x14ac:dyDescent="0.2">
      <c r="C448" s="331"/>
      <c r="F448" s="327"/>
      <c r="G448" s="283"/>
    </row>
    <row r="449" spans="3:7" x14ac:dyDescent="0.2">
      <c r="C449" s="331"/>
      <c r="F449" s="327"/>
      <c r="G449" s="283"/>
    </row>
    <row r="450" spans="3:7" x14ac:dyDescent="0.2">
      <c r="C450" s="331"/>
      <c r="F450" s="327"/>
      <c r="G450" s="283"/>
    </row>
    <row r="451" spans="3:7" x14ac:dyDescent="0.2">
      <c r="C451" s="331"/>
      <c r="F451" s="327"/>
      <c r="G451" s="283"/>
    </row>
    <row r="452" spans="3:7" x14ac:dyDescent="0.2">
      <c r="C452" s="331"/>
      <c r="F452" s="327"/>
      <c r="G452" s="283"/>
    </row>
    <row r="453" spans="3:7" x14ac:dyDescent="0.2">
      <c r="C453" s="331"/>
      <c r="F453" s="327"/>
      <c r="G453" s="283"/>
    </row>
    <row r="454" spans="3:7" x14ac:dyDescent="0.2">
      <c r="C454" s="331"/>
      <c r="F454" s="327"/>
      <c r="G454" s="283"/>
    </row>
    <row r="455" spans="3:7" x14ac:dyDescent="0.2">
      <c r="C455" s="331"/>
      <c r="F455" s="327"/>
      <c r="G455" s="283"/>
    </row>
    <row r="456" spans="3:7" x14ac:dyDescent="0.2">
      <c r="C456" s="331"/>
      <c r="F456" s="327"/>
      <c r="G456" s="283"/>
    </row>
    <row r="457" spans="3:7" x14ac:dyDescent="0.2">
      <c r="C457" s="331"/>
      <c r="F457" s="327"/>
      <c r="G457" s="283"/>
    </row>
    <row r="458" spans="3:7" x14ac:dyDescent="0.2">
      <c r="C458" s="331"/>
      <c r="F458" s="327"/>
      <c r="G458" s="283"/>
    </row>
    <row r="459" spans="3:7" x14ac:dyDescent="0.2">
      <c r="C459" s="331"/>
      <c r="F459" s="327"/>
      <c r="G459" s="283"/>
    </row>
    <row r="460" spans="3:7" x14ac:dyDescent="0.2">
      <c r="C460" s="331"/>
      <c r="F460" s="327"/>
      <c r="G460" s="283"/>
    </row>
    <row r="461" spans="3:7" x14ac:dyDescent="0.2">
      <c r="C461" s="331"/>
      <c r="F461" s="327"/>
      <c r="G461" s="283"/>
    </row>
    <row r="462" spans="3:7" x14ac:dyDescent="0.2">
      <c r="C462" s="331"/>
      <c r="F462" s="327"/>
      <c r="G462" s="283"/>
    </row>
    <row r="463" spans="3:7" x14ac:dyDescent="0.2">
      <c r="C463" s="331"/>
      <c r="F463" s="327"/>
      <c r="G463" s="283"/>
    </row>
    <row r="464" spans="3:7" x14ac:dyDescent="0.2">
      <c r="C464" s="331"/>
      <c r="F464" s="327"/>
      <c r="G464" s="283"/>
    </row>
    <row r="465" spans="3:7" x14ac:dyDescent="0.2">
      <c r="C465" s="331"/>
      <c r="F465" s="327"/>
      <c r="G465" s="283"/>
    </row>
    <row r="466" spans="3:7" x14ac:dyDescent="0.2">
      <c r="C466" s="331"/>
      <c r="F466" s="327"/>
      <c r="G466" s="283"/>
    </row>
    <row r="467" spans="3:7" x14ac:dyDescent="0.2">
      <c r="C467" s="331"/>
      <c r="F467" s="327"/>
      <c r="G467" s="283"/>
    </row>
    <row r="468" spans="3:7" x14ac:dyDescent="0.2">
      <c r="C468" s="331"/>
      <c r="F468" s="327"/>
      <c r="G468" s="283"/>
    </row>
    <row r="469" spans="3:7" x14ac:dyDescent="0.2">
      <c r="C469" s="331"/>
      <c r="F469" s="327"/>
      <c r="G469" s="283"/>
    </row>
    <row r="470" spans="3:7" x14ac:dyDescent="0.2">
      <c r="C470" s="331"/>
      <c r="F470" s="327"/>
      <c r="G470" s="283"/>
    </row>
    <row r="471" spans="3:7" x14ac:dyDescent="0.2">
      <c r="C471" s="331"/>
      <c r="F471" s="327"/>
      <c r="G471" s="283"/>
    </row>
    <row r="472" spans="3:7" x14ac:dyDescent="0.2">
      <c r="C472" s="331"/>
      <c r="F472" s="327"/>
      <c r="G472" s="283"/>
    </row>
    <row r="473" spans="3:7" x14ac:dyDescent="0.2">
      <c r="C473" s="331"/>
      <c r="F473" s="327"/>
      <c r="G473" s="283"/>
    </row>
  </sheetData>
  <mergeCells count="1">
    <mergeCell ref="H1:I1"/>
  </mergeCells>
  <hyperlinks>
    <hyperlink ref="H1:I1" location="Index!A1" display="Regresar al Índice" xr:uid="{01977E6F-55D6-4695-A3BF-F9251265082C}"/>
  </hyperlinks>
  <pageMargins left="0.7" right="0.7" top="0.75" bottom="0.75" header="0.3" footer="0.3"/>
  <pageSetup paperSize="9" orientation="portrait" horizontalDpi="300" verticalDpi="30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883F-5BE9-4834-995C-4DC025862939}">
  <sheetPr codeName="Hoja159"/>
  <dimension ref="A1:I439"/>
  <sheetViews>
    <sheetView zoomScale="98" zoomScaleNormal="98" workbookViewId="0">
      <selection activeCell="F17" sqref="F17"/>
    </sheetView>
  </sheetViews>
  <sheetFormatPr baseColWidth="10" defaultColWidth="9.140625" defaultRowHeight="12.75" x14ac:dyDescent="0.2"/>
  <cols>
    <col min="1" max="1" width="60.7109375" style="283" customWidth="1" collapsed="1"/>
    <col min="2" max="2" width="14.42578125" style="329" bestFit="1" customWidth="1" collapsed="1"/>
    <col min="3" max="3" width="10.28515625" style="316" bestFit="1" customWidth="1" collapsed="1"/>
    <col min="4" max="5" width="11.7109375" style="283" customWidth="1" collapsed="1"/>
    <col min="6" max="6" width="8.140625" style="283" bestFit="1" customWidth="1" collapsed="1"/>
    <col min="7" max="8" width="3.7109375" style="283" customWidth="1" collapsed="1"/>
    <col min="9" max="16384" width="9.140625" style="283"/>
  </cols>
  <sheetData>
    <row r="1" spans="1:9" x14ac:dyDescent="0.2">
      <c r="A1" s="28" t="s">
        <v>4559</v>
      </c>
      <c r="B1" s="283" t="s">
        <v>1085</v>
      </c>
      <c r="C1" s="283" t="s">
        <v>53</v>
      </c>
      <c r="D1" s="283" t="s">
        <v>53</v>
      </c>
      <c r="E1" s="283" t="s">
        <v>53</v>
      </c>
      <c r="F1" s="283" t="s">
        <v>53</v>
      </c>
      <c r="G1" s="283" t="s">
        <v>53</v>
      </c>
      <c r="H1" s="284" t="s">
        <v>1306</v>
      </c>
      <c r="I1" s="284"/>
    </row>
    <row r="2" spans="1:9" x14ac:dyDescent="0.2">
      <c r="A2" s="283" t="s">
        <v>142</v>
      </c>
      <c r="B2" s="283" t="s">
        <v>142</v>
      </c>
      <c r="C2" s="283" t="s">
        <v>53</v>
      </c>
      <c r="D2" s="283" t="s">
        <v>53</v>
      </c>
      <c r="E2" s="283" t="s">
        <v>53</v>
      </c>
      <c r="F2" s="283" t="s">
        <v>53</v>
      </c>
      <c r="G2" s="283" t="s">
        <v>53</v>
      </c>
      <c r="H2" s="283" t="s">
        <v>53</v>
      </c>
    </row>
    <row r="3" spans="1:9" x14ac:dyDescent="0.2">
      <c r="B3" s="283"/>
      <c r="C3" s="283"/>
    </row>
    <row r="4" spans="1:9" x14ac:dyDescent="0.2">
      <c r="B4" s="283"/>
      <c r="C4" s="283"/>
    </row>
    <row r="5" spans="1:9" x14ac:dyDescent="0.2">
      <c r="B5" s="283"/>
      <c r="C5" s="283"/>
    </row>
    <row r="6" spans="1:9" x14ac:dyDescent="0.2">
      <c r="A6" s="283" t="s">
        <v>529</v>
      </c>
      <c r="B6" s="283" t="s">
        <v>373</v>
      </c>
      <c r="C6" s="283" t="s">
        <v>0</v>
      </c>
      <c r="D6" s="283" t="s">
        <v>530</v>
      </c>
      <c r="E6" s="283" t="s">
        <v>531</v>
      </c>
      <c r="F6" s="283" t="s">
        <v>532</v>
      </c>
    </row>
    <row r="7" spans="1:9" x14ac:dyDescent="0.2">
      <c r="A7" s="283">
        <v>2000</v>
      </c>
      <c r="B7" s="328" t="s">
        <v>2581</v>
      </c>
      <c r="C7" s="316">
        <v>1019506</v>
      </c>
      <c r="D7" s="283">
        <v>1.3143459076996544E-2</v>
      </c>
      <c r="F7" s="316">
        <v>13226</v>
      </c>
      <c r="G7" s="283">
        <f>_xlfn.RANK.EQ(F7,$F$7:$F$29,1)</f>
        <v>23</v>
      </c>
    </row>
    <row r="8" spans="1:9" x14ac:dyDescent="0.2">
      <c r="A8" s="283">
        <v>2001</v>
      </c>
      <c r="B8" s="328" t="s">
        <v>2582</v>
      </c>
      <c r="C8" s="316">
        <v>1015524</v>
      </c>
      <c r="D8" s="283">
        <v>2.8202727843675834E-3</v>
      </c>
      <c r="E8" s="283">
        <v>-3.9058132075731056E-3</v>
      </c>
      <c r="F8" s="316">
        <v>2856</v>
      </c>
      <c r="G8" s="283">
        <f t="shared" ref="G8:G29" si="0">_xlfn.RANK.EQ(F8,$F$7:$F$29,1)</f>
        <v>9</v>
      </c>
    </row>
    <row r="9" spans="1:9" x14ac:dyDescent="0.2">
      <c r="A9" s="283">
        <v>2002</v>
      </c>
      <c r="B9" s="328" t="s">
        <v>2583</v>
      </c>
      <c r="C9" s="316">
        <v>1023783</v>
      </c>
      <c r="D9" s="283">
        <v>6.1818607105896817E-3</v>
      </c>
      <c r="E9" s="283">
        <v>8.1327472319709937E-3</v>
      </c>
      <c r="F9" s="316">
        <v>6290</v>
      </c>
      <c r="G9" s="283">
        <f t="shared" si="0"/>
        <v>20</v>
      </c>
    </row>
    <row r="10" spans="1:9" x14ac:dyDescent="0.2">
      <c r="A10" s="283">
        <v>2003</v>
      </c>
      <c r="B10" s="328" t="s">
        <v>2584</v>
      </c>
      <c r="C10" s="316">
        <v>1028176</v>
      </c>
      <c r="D10" s="283">
        <v>2.4510998750075785E-3</v>
      </c>
      <c r="E10" s="283">
        <v>4.2909483748021504E-3</v>
      </c>
      <c r="F10" s="316">
        <v>2514</v>
      </c>
      <c r="G10" s="283">
        <f t="shared" si="0"/>
        <v>7</v>
      </c>
    </row>
    <row r="11" spans="1:9" x14ac:dyDescent="0.2">
      <c r="A11" s="283">
        <v>2004</v>
      </c>
      <c r="B11" s="328" t="s">
        <v>2585</v>
      </c>
      <c r="C11" s="316">
        <v>1056562</v>
      </c>
      <c r="D11" s="283">
        <v>3.4846845785849734E-3</v>
      </c>
      <c r="E11" s="283">
        <v>2.7608113785966504E-2</v>
      </c>
      <c r="F11" s="316">
        <v>3669</v>
      </c>
      <c r="G11" s="283">
        <f t="shared" si="0"/>
        <v>12</v>
      </c>
    </row>
    <row r="12" spans="1:9" x14ac:dyDescent="0.2">
      <c r="A12" s="283">
        <v>2005</v>
      </c>
      <c r="B12" s="328" t="s">
        <v>2586</v>
      </c>
      <c r="C12" s="316">
        <v>1077279</v>
      </c>
      <c r="D12" s="283">
        <v>-4.9081097932102136E-4</v>
      </c>
      <c r="E12" s="283">
        <v>1.9607935928038334E-2</v>
      </c>
      <c r="F12" s="316">
        <v>-529</v>
      </c>
      <c r="G12" s="283">
        <f t="shared" si="0"/>
        <v>4</v>
      </c>
    </row>
    <row r="13" spans="1:9" x14ac:dyDescent="0.2">
      <c r="A13" s="283">
        <v>2006</v>
      </c>
      <c r="B13" s="328" t="s">
        <v>2587</v>
      </c>
      <c r="C13" s="316">
        <v>1132219</v>
      </c>
      <c r="D13" s="283">
        <v>2.6185243105674161E-3</v>
      </c>
      <c r="E13" s="283">
        <v>5.0998859162761034E-2</v>
      </c>
      <c r="F13" s="316">
        <v>2957</v>
      </c>
      <c r="G13" s="283">
        <f t="shared" si="0"/>
        <v>10</v>
      </c>
    </row>
    <row r="14" spans="1:9" x14ac:dyDescent="0.2">
      <c r="A14" s="283">
        <v>2007</v>
      </c>
      <c r="B14" s="328" t="s">
        <v>2588</v>
      </c>
      <c r="C14" s="316">
        <v>1186605</v>
      </c>
      <c r="D14" s="283">
        <v>4.4857132698894464E-3</v>
      </c>
      <c r="E14" s="283">
        <v>4.8034876644889479E-2</v>
      </c>
      <c r="F14" s="316">
        <v>5299</v>
      </c>
      <c r="G14" s="283">
        <f t="shared" si="0"/>
        <v>15</v>
      </c>
    </row>
    <row r="15" spans="1:9" x14ac:dyDescent="0.2">
      <c r="A15" s="283">
        <v>2008</v>
      </c>
      <c r="B15" s="328" t="s">
        <v>2589</v>
      </c>
      <c r="C15" s="316">
        <v>1220144</v>
      </c>
      <c r="D15" s="283">
        <v>7.1518086202249087E-4</v>
      </c>
      <c r="E15" s="283">
        <v>2.8264671057344204E-2</v>
      </c>
      <c r="F15" s="316">
        <v>872</v>
      </c>
      <c r="G15" s="283">
        <f t="shared" si="0"/>
        <v>6</v>
      </c>
    </row>
    <row r="16" spans="1:9" x14ac:dyDescent="0.2">
      <c r="A16" s="283">
        <v>2009</v>
      </c>
      <c r="B16" s="328" t="s">
        <v>2590</v>
      </c>
      <c r="C16" s="316">
        <v>1198518</v>
      </c>
      <c r="D16" s="283">
        <v>3.142882730717389E-3</v>
      </c>
      <c r="E16" s="283">
        <v>-1.7724137478854929E-2</v>
      </c>
      <c r="F16" s="316">
        <v>3755</v>
      </c>
      <c r="G16" s="283">
        <f t="shared" si="0"/>
        <v>13</v>
      </c>
    </row>
    <row r="17" spans="1:7" x14ac:dyDescent="0.2">
      <c r="A17" s="283">
        <v>2010</v>
      </c>
      <c r="B17" s="328" t="s">
        <v>2591</v>
      </c>
      <c r="C17" s="316">
        <v>1243416</v>
      </c>
      <c r="D17" s="283">
        <v>5.5728755989568057E-3</v>
      </c>
      <c r="E17" s="283">
        <v>3.7461264661857285E-2</v>
      </c>
      <c r="F17" s="316">
        <v>6891</v>
      </c>
      <c r="G17" s="283">
        <f t="shared" si="0"/>
        <v>21</v>
      </c>
    </row>
    <row r="18" spans="1:7" x14ac:dyDescent="0.2">
      <c r="A18" s="283">
        <v>2011</v>
      </c>
      <c r="B18" s="328" t="s">
        <v>2592</v>
      </c>
      <c r="C18" s="316">
        <v>1294392</v>
      </c>
      <c r="D18" s="283">
        <v>4.3217760094100832E-3</v>
      </c>
      <c r="E18" s="283">
        <v>4.0996738018491019E-2</v>
      </c>
      <c r="F18" s="316">
        <v>5570</v>
      </c>
      <c r="G18" s="283">
        <f t="shared" si="0"/>
        <v>17</v>
      </c>
    </row>
    <row r="19" spans="1:7" x14ac:dyDescent="0.2">
      <c r="A19" s="283">
        <v>2012</v>
      </c>
      <c r="B19" s="328" t="s">
        <v>2593</v>
      </c>
      <c r="C19" s="316">
        <v>1334119</v>
      </c>
      <c r="D19" s="283">
        <v>4.5978465572249494E-3</v>
      </c>
      <c r="E19" s="283">
        <v>3.0691629738131887E-2</v>
      </c>
      <c r="F19" s="316">
        <v>6106</v>
      </c>
      <c r="G19" s="283">
        <f t="shared" si="0"/>
        <v>19</v>
      </c>
    </row>
    <row r="20" spans="1:7" x14ac:dyDescent="0.2">
      <c r="A20" s="283">
        <v>2013</v>
      </c>
      <c r="B20" s="328" t="s">
        <v>2594</v>
      </c>
      <c r="C20" s="316">
        <v>1383564</v>
      </c>
      <c r="D20" s="283">
        <v>2.5324820715486585E-3</v>
      </c>
      <c r="E20" s="283">
        <v>3.7061911268784886E-2</v>
      </c>
      <c r="F20" s="316">
        <v>3495</v>
      </c>
      <c r="G20" s="283">
        <f t="shared" si="0"/>
        <v>11</v>
      </c>
    </row>
    <row r="21" spans="1:7" x14ac:dyDescent="0.2">
      <c r="A21" s="283">
        <v>2014</v>
      </c>
      <c r="B21" s="328" t="s">
        <v>2595</v>
      </c>
      <c r="C21" s="316">
        <v>1433741</v>
      </c>
      <c r="D21" s="283">
        <v>7.1093409758222759E-3</v>
      </c>
      <c r="E21" s="283">
        <v>3.6266482793712473E-2</v>
      </c>
      <c r="F21" s="316">
        <v>10121</v>
      </c>
      <c r="G21" s="283">
        <f t="shared" si="0"/>
        <v>22</v>
      </c>
    </row>
    <row r="22" spans="1:7" x14ac:dyDescent="0.2">
      <c r="A22" s="283">
        <v>2015</v>
      </c>
      <c r="B22" s="328" t="s">
        <v>2596</v>
      </c>
      <c r="C22" s="316">
        <v>1498787</v>
      </c>
      <c r="D22" s="283">
        <v>3.0101272243856503E-3</v>
      </c>
      <c r="E22" s="283">
        <v>4.5368026721702259E-2</v>
      </c>
      <c r="F22" s="316">
        <v>4498</v>
      </c>
      <c r="G22" s="283">
        <f t="shared" si="0"/>
        <v>14</v>
      </c>
    </row>
    <row r="23" spans="1:7" x14ac:dyDescent="0.2">
      <c r="A23" s="283">
        <v>2016</v>
      </c>
      <c r="B23" s="328" t="s">
        <v>2597</v>
      </c>
      <c r="C23" s="316">
        <v>1582329</v>
      </c>
      <c r="D23" s="283">
        <v>3.4816490459710359E-3</v>
      </c>
      <c r="E23" s="283">
        <v>5.5739741537656817E-2</v>
      </c>
      <c r="F23" s="316">
        <v>5490</v>
      </c>
      <c r="G23" s="283">
        <f t="shared" si="0"/>
        <v>16</v>
      </c>
    </row>
    <row r="24" spans="1:7" x14ac:dyDescent="0.2">
      <c r="A24" s="283">
        <v>2017</v>
      </c>
      <c r="B24" s="328" t="s">
        <v>2598</v>
      </c>
      <c r="C24" s="316">
        <v>1675221</v>
      </c>
      <c r="D24" s="283">
        <v>1.5783988936859394E-3</v>
      </c>
      <c r="E24" s="283">
        <v>5.8705869638994157E-2</v>
      </c>
      <c r="F24" s="316">
        <v>2640</v>
      </c>
      <c r="G24" s="283">
        <f t="shared" si="0"/>
        <v>8</v>
      </c>
    </row>
    <row r="25" spans="1:7" x14ac:dyDescent="0.2">
      <c r="A25" s="283">
        <v>2018</v>
      </c>
      <c r="B25" s="328" t="s">
        <v>2599</v>
      </c>
      <c r="C25" s="316">
        <v>1750450</v>
      </c>
      <c r="D25" s="283">
        <v>-3.0203565080053618E-3</v>
      </c>
      <c r="E25" s="283">
        <v>4.4906910789680898E-2</v>
      </c>
      <c r="F25" s="316">
        <v>-5303</v>
      </c>
      <c r="G25" s="283">
        <f t="shared" si="0"/>
        <v>2</v>
      </c>
    </row>
    <row r="26" spans="1:7" x14ac:dyDescent="0.2">
      <c r="A26" s="283">
        <v>2019</v>
      </c>
      <c r="B26" s="328" t="s">
        <v>1150</v>
      </c>
      <c r="C26" s="316">
        <v>1792119</v>
      </c>
      <c r="D26" s="283">
        <v>-2.4580651086675287E-3</v>
      </c>
      <c r="E26" s="283">
        <v>2.3804735925047948E-2</v>
      </c>
      <c r="F26" s="316">
        <v>-4416</v>
      </c>
      <c r="G26" s="283">
        <f t="shared" si="0"/>
        <v>3</v>
      </c>
    </row>
    <row r="27" spans="1:7" x14ac:dyDescent="0.2">
      <c r="A27" s="283">
        <v>2020</v>
      </c>
      <c r="B27" s="328" t="s">
        <v>1160</v>
      </c>
      <c r="C27" s="316">
        <v>1742635</v>
      </c>
      <c r="D27" s="283">
        <v>-7.4782217437983078E-3</v>
      </c>
      <c r="E27" s="283">
        <v>-2.7612005675962337E-2</v>
      </c>
      <c r="F27" s="316">
        <v>-13130</v>
      </c>
      <c r="G27" s="283">
        <f t="shared" si="0"/>
        <v>1</v>
      </c>
    </row>
    <row r="28" spans="1:7" x14ac:dyDescent="0.2">
      <c r="A28" s="283">
        <v>2021</v>
      </c>
      <c r="B28" s="328" t="s">
        <v>1170</v>
      </c>
      <c r="C28" s="316">
        <v>1826575</v>
      </c>
      <c r="D28" s="283">
        <v>3.1799471107241128E-3</v>
      </c>
      <c r="E28" s="283">
        <v>4.8168434583260478E-2</v>
      </c>
      <c r="F28" s="316">
        <v>5790</v>
      </c>
      <c r="G28" s="283">
        <f t="shared" si="0"/>
        <v>18</v>
      </c>
    </row>
    <row r="29" spans="1:7" x14ac:dyDescent="0.2">
      <c r="A29" s="283">
        <v>2022</v>
      </c>
      <c r="B29" s="328" t="s">
        <v>1178</v>
      </c>
      <c r="C29" s="316">
        <v>1896517</v>
      </c>
      <c r="D29" s="283">
        <f>C27/C26-1</f>
        <v>-2.7612005675962337E-2</v>
      </c>
      <c r="E29" s="283">
        <v>3.8291337612745169E-2</v>
      </c>
      <c r="F29" s="316">
        <v>-238</v>
      </c>
      <c r="G29" s="283">
        <f t="shared" si="0"/>
        <v>5</v>
      </c>
    </row>
    <row r="30" spans="1:7" x14ac:dyDescent="0.2">
      <c r="A30" s="283">
        <v>2023</v>
      </c>
      <c r="B30" s="283" t="s">
        <v>2542</v>
      </c>
      <c r="C30" s="283">
        <v>1981146</v>
      </c>
      <c r="D30" s="283">
        <v>1.7972627083140402E-4</v>
      </c>
      <c r="E30" s="283">
        <v>4.4623380649896571E-2</v>
      </c>
      <c r="F30" s="316">
        <v>356</v>
      </c>
    </row>
    <row r="31" spans="1:7" x14ac:dyDescent="0.2">
      <c r="F31" s="316"/>
    </row>
    <row r="32" spans="1:7" x14ac:dyDescent="0.2">
      <c r="F32" s="316"/>
    </row>
    <row r="33" spans="6:6" x14ac:dyDescent="0.2">
      <c r="F33" s="316"/>
    </row>
    <row r="34" spans="6:6" x14ac:dyDescent="0.2">
      <c r="F34" s="316"/>
    </row>
    <row r="35" spans="6:6" x14ac:dyDescent="0.2">
      <c r="F35" s="316"/>
    </row>
    <row r="36" spans="6:6" x14ac:dyDescent="0.2">
      <c r="F36" s="316"/>
    </row>
    <row r="37" spans="6:6" x14ac:dyDescent="0.2">
      <c r="F37" s="316"/>
    </row>
    <row r="38" spans="6:6" x14ac:dyDescent="0.2">
      <c r="F38" s="316"/>
    </row>
    <row r="39" spans="6:6" x14ac:dyDescent="0.2">
      <c r="F39" s="316"/>
    </row>
    <row r="40" spans="6:6" x14ac:dyDescent="0.2">
      <c r="F40" s="316"/>
    </row>
    <row r="41" spans="6:6" x14ac:dyDescent="0.2">
      <c r="F41" s="316"/>
    </row>
    <row r="42" spans="6:6" x14ac:dyDescent="0.2">
      <c r="F42" s="316"/>
    </row>
    <row r="43" spans="6:6" x14ac:dyDescent="0.2">
      <c r="F43" s="316"/>
    </row>
    <row r="44" spans="6:6" x14ac:dyDescent="0.2">
      <c r="F44" s="316"/>
    </row>
    <row r="45" spans="6:6" x14ac:dyDescent="0.2">
      <c r="F45" s="316"/>
    </row>
    <row r="46" spans="6:6" x14ac:dyDescent="0.2">
      <c r="F46" s="316"/>
    </row>
    <row r="47" spans="6:6" x14ac:dyDescent="0.2">
      <c r="F47" s="316"/>
    </row>
    <row r="48" spans="6:6" x14ac:dyDescent="0.2">
      <c r="F48" s="316"/>
    </row>
    <row r="49" spans="6:6" x14ac:dyDescent="0.2">
      <c r="F49" s="316"/>
    </row>
    <row r="50" spans="6:6" x14ac:dyDescent="0.2">
      <c r="F50" s="316"/>
    </row>
    <row r="51" spans="6:6" x14ac:dyDescent="0.2">
      <c r="F51" s="316"/>
    </row>
    <row r="52" spans="6:6" x14ac:dyDescent="0.2">
      <c r="F52" s="316"/>
    </row>
    <row r="53" spans="6:6" x14ac:dyDescent="0.2">
      <c r="F53" s="316"/>
    </row>
    <row r="54" spans="6:6" x14ac:dyDescent="0.2">
      <c r="F54" s="316"/>
    </row>
    <row r="55" spans="6:6" x14ac:dyDescent="0.2">
      <c r="F55" s="316"/>
    </row>
    <row r="56" spans="6:6" x14ac:dyDescent="0.2">
      <c r="F56" s="316"/>
    </row>
    <row r="57" spans="6:6" x14ac:dyDescent="0.2">
      <c r="F57" s="316"/>
    </row>
    <row r="58" spans="6:6" x14ac:dyDescent="0.2">
      <c r="F58" s="316"/>
    </row>
    <row r="59" spans="6:6" x14ac:dyDescent="0.2">
      <c r="F59" s="316"/>
    </row>
    <row r="60" spans="6:6" x14ac:dyDescent="0.2">
      <c r="F60" s="316"/>
    </row>
    <row r="61" spans="6:6" x14ac:dyDescent="0.2">
      <c r="F61" s="316"/>
    </row>
    <row r="62" spans="6:6" x14ac:dyDescent="0.2">
      <c r="F62" s="316"/>
    </row>
    <row r="63" spans="6:6" x14ac:dyDescent="0.2">
      <c r="F63" s="316"/>
    </row>
    <row r="64" spans="6:6" x14ac:dyDescent="0.2">
      <c r="F64" s="316"/>
    </row>
    <row r="65" spans="6:6" x14ac:dyDescent="0.2">
      <c r="F65" s="316"/>
    </row>
    <row r="66" spans="6:6" x14ac:dyDescent="0.2">
      <c r="F66" s="316"/>
    </row>
    <row r="67" spans="6:6" x14ac:dyDescent="0.2">
      <c r="F67" s="316"/>
    </row>
    <row r="68" spans="6:6" x14ac:dyDescent="0.2">
      <c r="F68" s="316"/>
    </row>
    <row r="69" spans="6:6" x14ac:dyDescent="0.2">
      <c r="F69" s="316"/>
    </row>
    <row r="70" spans="6:6" x14ac:dyDescent="0.2">
      <c r="F70" s="316"/>
    </row>
    <row r="71" spans="6:6" x14ac:dyDescent="0.2">
      <c r="F71" s="316"/>
    </row>
    <row r="72" spans="6:6" x14ac:dyDescent="0.2">
      <c r="F72" s="316"/>
    </row>
    <row r="73" spans="6:6" x14ac:dyDescent="0.2">
      <c r="F73" s="316"/>
    </row>
    <row r="74" spans="6:6" x14ac:dyDescent="0.2">
      <c r="F74" s="316"/>
    </row>
    <row r="75" spans="6:6" x14ac:dyDescent="0.2">
      <c r="F75" s="316"/>
    </row>
    <row r="76" spans="6:6" x14ac:dyDescent="0.2">
      <c r="F76" s="316"/>
    </row>
    <row r="77" spans="6:6" x14ac:dyDescent="0.2">
      <c r="F77" s="316"/>
    </row>
    <row r="78" spans="6:6" x14ac:dyDescent="0.2">
      <c r="F78" s="316"/>
    </row>
    <row r="79" spans="6:6" x14ac:dyDescent="0.2">
      <c r="F79" s="316"/>
    </row>
    <row r="80" spans="6:6" x14ac:dyDescent="0.2">
      <c r="F80" s="316"/>
    </row>
    <row r="81" spans="6:6" x14ac:dyDescent="0.2">
      <c r="F81" s="316"/>
    </row>
    <row r="82" spans="6:6" x14ac:dyDescent="0.2">
      <c r="F82" s="316"/>
    </row>
    <row r="83" spans="6:6" x14ac:dyDescent="0.2">
      <c r="F83" s="316"/>
    </row>
    <row r="84" spans="6:6" x14ac:dyDescent="0.2">
      <c r="F84" s="316"/>
    </row>
    <row r="85" spans="6:6" x14ac:dyDescent="0.2">
      <c r="F85" s="316"/>
    </row>
    <row r="86" spans="6:6" x14ac:dyDescent="0.2">
      <c r="F86" s="316"/>
    </row>
    <row r="87" spans="6:6" x14ac:dyDescent="0.2">
      <c r="F87" s="316"/>
    </row>
    <row r="88" spans="6:6" x14ac:dyDescent="0.2">
      <c r="F88" s="316"/>
    </row>
    <row r="89" spans="6:6" x14ac:dyDescent="0.2">
      <c r="F89" s="316"/>
    </row>
    <row r="90" spans="6:6" x14ac:dyDescent="0.2">
      <c r="F90" s="316"/>
    </row>
    <row r="91" spans="6:6" x14ac:dyDescent="0.2">
      <c r="F91" s="316"/>
    </row>
    <row r="92" spans="6:6" x14ac:dyDescent="0.2">
      <c r="F92" s="316"/>
    </row>
    <row r="93" spans="6:6" x14ac:dyDescent="0.2">
      <c r="F93" s="316"/>
    </row>
    <row r="94" spans="6:6" x14ac:dyDescent="0.2">
      <c r="F94" s="316"/>
    </row>
    <row r="95" spans="6:6" x14ac:dyDescent="0.2">
      <c r="F95" s="316"/>
    </row>
    <row r="96" spans="6:6" x14ac:dyDescent="0.2">
      <c r="F96" s="316"/>
    </row>
    <row r="97" spans="6:6" x14ac:dyDescent="0.2">
      <c r="F97" s="316"/>
    </row>
    <row r="98" spans="6:6" x14ac:dyDescent="0.2">
      <c r="F98" s="316"/>
    </row>
    <row r="99" spans="6:6" x14ac:dyDescent="0.2">
      <c r="F99" s="316"/>
    </row>
    <row r="100" spans="6:6" x14ac:dyDescent="0.2">
      <c r="F100" s="316"/>
    </row>
    <row r="101" spans="6:6" x14ac:dyDescent="0.2">
      <c r="F101" s="316"/>
    </row>
    <row r="102" spans="6:6" x14ac:dyDescent="0.2">
      <c r="F102" s="316"/>
    </row>
    <row r="103" spans="6:6" x14ac:dyDescent="0.2">
      <c r="F103" s="316"/>
    </row>
    <row r="104" spans="6:6" x14ac:dyDescent="0.2">
      <c r="F104" s="316"/>
    </row>
    <row r="105" spans="6:6" x14ac:dyDescent="0.2">
      <c r="F105" s="316"/>
    </row>
    <row r="106" spans="6:6" x14ac:dyDescent="0.2">
      <c r="F106" s="316"/>
    </row>
    <row r="107" spans="6:6" x14ac:dyDescent="0.2">
      <c r="F107" s="316"/>
    </row>
    <row r="108" spans="6:6" x14ac:dyDescent="0.2">
      <c r="F108" s="316"/>
    </row>
    <row r="109" spans="6:6" x14ac:dyDescent="0.2">
      <c r="F109" s="316"/>
    </row>
    <row r="110" spans="6:6" x14ac:dyDescent="0.2">
      <c r="F110" s="316"/>
    </row>
    <row r="111" spans="6:6" x14ac:dyDescent="0.2">
      <c r="F111" s="316"/>
    </row>
    <row r="112" spans="6:6" x14ac:dyDescent="0.2">
      <c r="F112" s="316"/>
    </row>
    <row r="113" spans="6:6" x14ac:dyDescent="0.2">
      <c r="F113" s="316"/>
    </row>
    <row r="114" spans="6:6" x14ac:dyDescent="0.2">
      <c r="F114" s="316"/>
    </row>
    <row r="115" spans="6:6" x14ac:dyDescent="0.2">
      <c r="F115" s="316"/>
    </row>
    <row r="116" spans="6:6" x14ac:dyDescent="0.2">
      <c r="F116" s="316"/>
    </row>
    <row r="117" spans="6:6" x14ac:dyDescent="0.2">
      <c r="F117" s="316"/>
    </row>
    <row r="118" spans="6:6" x14ac:dyDescent="0.2">
      <c r="F118" s="316"/>
    </row>
    <row r="119" spans="6:6" x14ac:dyDescent="0.2">
      <c r="F119" s="316"/>
    </row>
    <row r="120" spans="6:6" x14ac:dyDescent="0.2">
      <c r="F120" s="316"/>
    </row>
    <row r="121" spans="6:6" x14ac:dyDescent="0.2">
      <c r="F121" s="316"/>
    </row>
    <row r="122" spans="6:6" x14ac:dyDescent="0.2">
      <c r="F122" s="316"/>
    </row>
    <row r="123" spans="6:6" x14ac:dyDescent="0.2">
      <c r="F123" s="316"/>
    </row>
    <row r="124" spans="6:6" x14ac:dyDescent="0.2">
      <c r="F124" s="316"/>
    </row>
    <row r="125" spans="6:6" x14ac:dyDescent="0.2">
      <c r="F125" s="316"/>
    </row>
    <row r="126" spans="6:6" x14ac:dyDescent="0.2">
      <c r="F126" s="316"/>
    </row>
    <row r="127" spans="6:6" x14ac:dyDescent="0.2">
      <c r="F127" s="316"/>
    </row>
    <row r="128" spans="6:6" x14ac:dyDescent="0.2">
      <c r="F128" s="316"/>
    </row>
    <row r="129" spans="6:6" x14ac:dyDescent="0.2">
      <c r="F129" s="316"/>
    </row>
    <row r="130" spans="6:6" x14ac:dyDescent="0.2">
      <c r="F130" s="316"/>
    </row>
    <row r="131" spans="6:6" x14ac:dyDescent="0.2">
      <c r="F131" s="316"/>
    </row>
    <row r="132" spans="6:6" x14ac:dyDescent="0.2">
      <c r="F132" s="316"/>
    </row>
    <row r="133" spans="6:6" x14ac:dyDescent="0.2">
      <c r="F133" s="316"/>
    </row>
    <row r="134" spans="6:6" x14ac:dyDescent="0.2">
      <c r="F134" s="316"/>
    </row>
    <row r="135" spans="6:6" x14ac:dyDescent="0.2">
      <c r="F135" s="316"/>
    </row>
    <row r="136" spans="6:6" x14ac:dyDescent="0.2">
      <c r="F136" s="316"/>
    </row>
    <row r="137" spans="6:6" x14ac:dyDescent="0.2">
      <c r="F137" s="316"/>
    </row>
    <row r="138" spans="6:6" x14ac:dyDescent="0.2">
      <c r="F138" s="316"/>
    </row>
    <row r="139" spans="6:6" x14ac:dyDescent="0.2">
      <c r="F139" s="316"/>
    </row>
    <row r="140" spans="6:6" x14ac:dyDescent="0.2">
      <c r="F140" s="316"/>
    </row>
    <row r="141" spans="6:6" x14ac:dyDescent="0.2">
      <c r="F141" s="316"/>
    </row>
    <row r="142" spans="6:6" x14ac:dyDescent="0.2">
      <c r="F142" s="316"/>
    </row>
    <row r="143" spans="6:6" x14ac:dyDescent="0.2">
      <c r="F143" s="316"/>
    </row>
    <row r="144" spans="6:6" x14ac:dyDescent="0.2">
      <c r="F144" s="316"/>
    </row>
    <row r="145" spans="6:6" x14ac:dyDescent="0.2">
      <c r="F145" s="316"/>
    </row>
    <row r="146" spans="6:6" x14ac:dyDescent="0.2">
      <c r="F146" s="316"/>
    </row>
    <row r="147" spans="6:6" x14ac:dyDescent="0.2">
      <c r="F147" s="316"/>
    </row>
    <row r="148" spans="6:6" x14ac:dyDescent="0.2">
      <c r="F148" s="316"/>
    </row>
    <row r="149" spans="6:6" x14ac:dyDescent="0.2">
      <c r="F149" s="316"/>
    </row>
    <row r="150" spans="6:6" x14ac:dyDescent="0.2">
      <c r="F150" s="316"/>
    </row>
    <row r="151" spans="6:6" x14ac:dyDescent="0.2">
      <c r="F151" s="316"/>
    </row>
    <row r="152" spans="6:6" x14ac:dyDescent="0.2">
      <c r="F152" s="316"/>
    </row>
    <row r="153" spans="6:6" x14ac:dyDescent="0.2">
      <c r="F153" s="316"/>
    </row>
    <row r="154" spans="6:6" x14ac:dyDescent="0.2">
      <c r="F154" s="316"/>
    </row>
    <row r="155" spans="6:6" x14ac:dyDescent="0.2">
      <c r="F155" s="316"/>
    </row>
    <row r="156" spans="6:6" x14ac:dyDescent="0.2">
      <c r="F156" s="316"/>
    </row>
    <row r="157" spans="6:6" x14ac:dyDescent="0.2">
      <c r="F157" s="316"/>
    </row>
    <row r="158" spans="6:6" x14ac:dyDescent="0.2">
      <c r="F158" s="316"/>
    </row>
    <row r="159" spans="6:6" x14ac:dyDescent="0.2">
      <c r="F159" s="316"/>
    </row>
    <row r="160" spans="6:6" x14ac:dyDescent="0.2">
      <c r="F160" s="316"/>
    </row>
    <row r="161" spans="6:6" x14ac:dyDescent="0.2">
      <c r="F161" s="316"/>
    </row>
    <row r="162" spans="6:6" x14ac:dyDescent="0.2">
      <c r="F162" s="316"/>
    </row>
    <row r="163" spans="6:6" x14ac:dyDescent="0.2">
      <c r="F163" s="316"/>
    </row>
    <row r="164" spans="6:6" x14ac:dyDescent="0.2">
      <c r="F164" s="316"/>
    </row>
    <row r="165" spans="6:6" x14ac:dyDescent="0.2">
      <c r="F165" s="316"/>
    </row>
    <row r="166" spans="6:6" x14ac:dyDescent="0.2">
      <c r="F166" s="316"/>
    </row>
    <row r="167" spans="6:6" x14ac:dyDescent="0.2">
      <c r="F167" s="316"/>
    </row>
    <row r="168" spans="6:6" x14ac:dyDescent="0.2">
      <c r="F168" s="316"/>
    </row>
    <row r="169" spans="6:6" x14ac:dyDescent="0.2">
      <c r="F169" s="316"/>
    </row>
    <row r="170" spans="6:6" x14ac:dyDescent="0.2">
      <c r="F170" s="316"/>
    </row>
    <row r="171" spans="6:6" x14ac:dyDescent="0.2">
      <c r="F171" s="316"/>
    </row>
    <row r="172" spans="6:6" x14ac:dyDescent="0.2">
      <c r="F172" s="316"/>
    </row>
    <row r="173" spans="6:6" x14ac:dyDescent="0.2">
      <c r="F173" s="316"/>
    </row>
    <row r="174" spans="6:6" x14ac:dyDescent="0.2">
      <c r="F174" s="316"/>
    </row>
    <row r="175" spans="6:6" x14ac:dyDescent="0.2">
      <c r="F175" s="316"/>
    </row>
    <row r="176" spans="6:6" x14ac:dyDescent="0.2">
      <c r="F176" s="316"/>
    </row>
    <row r="177" spans="6:6" x14ac:dyDescent="0.2">
      <c r="F177" s="316"/>
    </row>
    <row r="178" spans="6:6" x14ac:dyDescent="0.2">
      <c r="F178" s="316"/>
    </row>
    <row r="179" spans="6:6" x14ac:dyDescent="0.2">
      <c r="F179" s="316"/>
    </row>
    <row r="180" spans="6:6" x14ac:dyDescent="0.2">
      <c r="F180" s="316"/>
    </row>
    <row r="181" spans="6:6" x14ac:dyDescent="0.2">
      <c r="F181" s="316"/>
    </row>
    <row r="182" spans="6:6" x14ac:dyDescent="0.2">
      <c r="F182" s="316"/>
    </row>
    <row r="183" spans="6:6" x14ac:dyDescent="0.2">
      <c r="F183" s="316"/>
    </row>
    <row r="184" spans="6:6" x14ac:dyDescent="0.2">
      <c r="F184" s="316"/>
    </row>
    <row r="185" spans="6:6" x14ac:dyDescent="0.2">
      <c r="F185" s="316"/>
    </row>
    <row r="186" spans="6:6" x14ac:dyDescent="0.2">
      <c r="F186" s="316"/>
    </row>
    <row r="187" spans="6:6" x14ac:dyDescent="0.2">
      <c r="F187" s="316"/>
    </row>
    <row r="188" spans="6:6" x14ac:dyDescent="0.2">
      <c r="F188" s="316"/>
    </row>
    <row r="189" spans="6:6" x14ac:dyDescent="0.2">
      <c r="F189" s="316"/>
    </row>
    <row r="190" spans="6:6" x14ac:dyDescent="0.2">
      <c r="F190" s="316"/>
    </row>
    <row r="191" spans="6:6" x14ac:dyDescent="0.2">
      <c r="F191" s="316"/>
    </row>
    <row r="192" spans="6:6" x14ac:dyDescent="0.2">
      <c r="F192" s="316"/>
    </row>
    <row r="193" spans="6:6" x14ac:dyDescent="0.2">
      <c r="F193" s="316"/>
    </row>
    <row r="194" spans="6:6" x14ac:dyDescent="0.2">
      <c r="F194" s="316"/>
    </row>
    <row r="195" spans="6:6" x14ac:dyDescent="0.2">
      <c r="F195" s="316"/>
    </row>
    <row r="196" spans="6:6" x14ac:dyDescent="0.2">
      <c r="F196" s="316"/>
    </row>
    <row r="197" spans="6:6" x14ac:dyDescent="0.2">
      <c r="F197" s="316"/>
    </row>
    <row r="198" spans="6:6" x14ac:dyDescent="0.2">
      <c r="F198" s="316"/>
    </row>
    <row r="199" spans="6:6" x14ac:dyDescent="0.2">
      <c r="F199" s="316"/>
    </row>
    <row r="200" spans="6:6" x14ac:dyDescent="0.2">
      <c r="F200" s="316"/>
    </row>
    <row r="201" spans="6:6" x14ac:dyDescent="0.2">
      <c r="F201" s="316"/>
    </row>
    <row r="202" spans="6:6" x14ac:dyDescent="0.2">
      <c r="F202" s="316"/>
    </row>
    <row r="203" spans="6:6" x14ac:dyDescent="0.2">
      <c r="F203" s="316"/>
    </row>
    <row r="204" spans="6:6" x14ac:dyDescent="0.2">
      <c r="F204" s="316"/>
    </row>
    <row r="205" spans="6:6" x14ac:dyDescent="0.2">
      <c r="F205" s="316"/>
    </row>
    <row r="206" spans="6:6" x14ac:dyDescent="0.2">
      <c r="F206" s="316"/>
    </row>
    <row r="207" spans="6:6" x14ac:dyDescent="0.2">
      <c r="F207" s="316"/>
    </row>
    <row r="208" spans="6:6" x14ac:dyDescent="0.2">
      <c r="F208" s="316"/>
    </row>
    <row r="209" spans="6:6" x14ac:dyDescent="0.2">
      <c r="F209" s="316"/>
    </row>
    <row r="210" spans="6:6" x14ac:dyDescent="0.2">
      <c r="F210" s="316"/>
    </row>
    <row r="211" spans="6:6" x14ac:dyDescent="0.2">
      <c r="F211" s="316"/>
    </row>
    <row r="212" spans="6:6" x14ac:dyDescent="0.2">
      <c r="F212" s="316"/>
    </row>
    <row r="213" spans="6:6" x14ac:dyDescent="0.2">
      <c r="F213" s="316"/>
    </row>
    <row r="214" spans="6:6" x14ac:dyDescent="0.2">
      <c r="F214" s="316"/>
    </row>
    <row r="215" spans="6:6" x14ac:dyDescent="0.2">
      <c r="F215" s="316"/>
    </row>
    <row r="216" spans="6:6" x14ac:dyDescent="0.2">
      <c r="F216" s="316"/>
    </row>
    <row r="217" spans="6:6" x14ac:dyDescent="0.2">
      <c r="F217" s="316"/>
    </row>
    <row r="218" spans="6:6" x14ac:dyDescent="0.2">
      <c r="F218" s="316"/>
    </row>
    <row r="219" spans="6:6" x14ac:dyDescent="0.2">
      <c r="F219" s="316"/>
    </row>
    <row r="220" spans="6:6" x14ac:dyDescent="0.2">
      <c r="F220" s="316"/>
    </row>
    <row r="221" spans="6:6" x14ac:dyDescent="0.2">
      <c r="F221" s="316"/>
    </row>
    <row r="222" spans="6:6" x14ac:dyDescent="0.2">
      <c r="F222" s="316"/>
    </row>
    <row r="223" spans="6:6" x14ac:dyDescent="0.2">
      <c r="F223" s="316"/>
    </row>
    <row r="224" spans="6:6" x14ac:dyDescent="0.2">
      <c r="F224" s="316"/>
    </row>
    <row r="225" spans="6:6" x14ac:dyDescent="0.2">
      <c r="F225" s="316"/>
    </row>
    <row r="226" spans="6:6" x14ac:dyDescent="0.2">
      <c r="F226" s="316"/>
    </row>
    <row r="227" spans="6:6" x14ac:dyDescent="0.2">
      <c r="F227" s="316"/>
    </row>
    <row r="228" spans="6:6" x14ac:dyDescent="0.2">
      <c r="F228" s="316"/>
    </row>
    <row r="229" spans="6:6" x14ac:dyDescent="0.2">
      <c r="F229" s="316"/>
    </row>
    <row r="230" spans="6:6" x14ac:dyDescent="0.2">
      <c r="F230" s="316"/>
    </row>
    <row r="231" spans="6:6" x14ac:dyDescent="0.2">
      <c r="F231" s="316"/>
    </row>
    <row r="232" spans="6:6" x14ac:dyDescent="0.2">
      <c r="F232" s="316"/>
    </row>
    <row r="233" spans="6:6" x14ac:dyDescent="0.2">
      <c r="F233" s="316"/>
    </row>
    <row r="234" spans="6:6" x14ac:dyDescent="0.2">
      <c r="F234" s="316"/>
    </row>
    <row r="235" spans="6:6" x14ac:dyDescent="0.2">
      <c r="F235" s="316"/>
    </row>
    <row r="236" spans="6:6" x14ac:dyDescent="0.2">
      <c r="F236" s="316"/>
    </row>
    <row r="237" spans="6:6" x14ac:dyDescent="0.2">
      <c r="F237" s="316"/>
    </row>
    <row r="238" spans="6:6" x14ac:dyDescent="0.2">
      <c r="F238" s="316"/>
    </row>
    <row r="239" spans="6:6" x14ac:dyDescent="0.2">
      <c r="F239" s="316"/>
    </row>
    <row r="240" spans="6:6" x14ac:dyDescent="0.2">
      <c r="F240" s="316"/>
    </row>
    <row r="241" spans="6:6" x14ac:dyDescent="0.2">
      <c r="F241" s="316"/>
    </row>
    <row r="242" spans="6:6" x14ac:dyDescent="0.2">
      <c r="F242" s="316"/>
    </row>
    <row r="243" spans="6:6" x14ac:dyDescent="0.2">
      <c r="F243" s="316"/>
    </row>
    <row r="244" spans="6:6" x14ac:dyDescent="0.2">
      <c r="F244" s="316"/>
    </row>
    <row r="245" spans="6:6" x14ac:dyDescent="0.2">
      <c r="F245" s="316"/>
    </row>
    <row r="246" spans="6:6" x14ac:dyDescent="0.2">
      <c r="F246" s="316"/>
    </row>
    <row r="247" spans="6:6" x14ac:dyDescent="0.2">
      <c r="F247" s="316"/>
    </row>
    <row r="248" spans="6:6" x14ac:dyDescent="0.2">
      <c r="F248" s="316"/>
    </row>
    <row r="249" spans="6:6" x14ac:dyDescent="0.2">
      <c r="F249" s="316"/>
    </row>
    <row r="250" spans="6:6" x14ac:dyDescent="0.2">
      <c r="F250" s="316"/>
    </row>
    <row r="251" spans="6:6" x14ac:dyDescent="0.2">
      <c r="F251" s="316"/>
    </row>
    <row r="252" spans="6:6" x14ac:dyDescent="0.2">
      <c r="F252" s="316"/>
    </row>
    <row r="253" spans="6:6" x14ac:dyDescent="0.2">
      <c r="F253" s="316"/>
    </row>
    <row r="254" spans="6:6" x14ac:dyDescent="0.2">
      <c r="F254" s="316"/>
    </row>
    <row r="255" spans="6:6" x14ac:dyDescent="0.2">
      <c r="F255" s="316"/>
    </row>
    <row r="256" spans="6:6" x14ac:dyDescent="0.2">
      <c r="F256" s="316"/>
    </row>
    <row r="257" spans="6:6" x14ac:dyDescent="0.2">
      <c r="F257" s="316"/>
    </row>
    <row r="258" spans="6:6" x14ac:dyDescent="0.2">
      <c r="F258" s="316"/>
    </row>
    <row r="259" spans="6:6" x14ac:dyDescent="0.2">
      <c r="F259" s="316"/>
    </row>
    <row r="260" spans="6:6" x14ac:dyDescent="0.2">
      <c r="F260" s="316"/>
    </row>
    <row r="261" spans="6:6" x14ac:dyDescent="0.2">
      <c r="F261" s="316"/>
    </row>
    <row r="262" spans="6:6" x14ac:dyDescent="0.2">
      <c r="F262" s="316"/>
    </row>
    <row r="263" spans="6:6" x14ac:dyDescent="0.2">
      <c r="F263" s="316"/>
    </row>
    <row r="264" spans="6:6" x14ac:dyDescent="0.2">
      <c r="F264" s="316"/>
    </row>
    <row r="265" spans="6:6" x14ac:dyDescent="0.2">
      <c r="F265" s="316"/>
    </row>
    <row r="266" spans="6:6" x14ac:dyDescent="0.2">
      <c r="F266" s="316"/>
    </row>
    <row r="267" spans="6:6" x14ac:dyDescent="0.2">
      <c r="F267" s="316"/>
    </row>
    <row r="268" spans="6:6" x14ac:dyDescent="0.2">
      <c r="F268" s="316"/>
    </row>
    <row r="269" spans="6:6" x14ac:dyDescent="0.2">
      <c r="F269" s="316"/>
    </row>
    <row r="270" spans="6:6" x14ac:dyDescent="0.2">
      <c r="F270" s="316"/>
    </row>
    <row r="271" spans="6:6" x14ac:dyDescent="0.2">
      <c r="F271" s="316"/>
    </row>
    <row r="272" spans="6:6" x14ac:dyDescent="0.2">
      <c r="F272" s="316"/>
    </row>
    <row r="273" spans="6:6" x14ac:dyDescent="0.2">
      <c r="F273" s="316"/>
    </row>
    <row r="274" spans="6:6" x14ac:dyDescent="0.2">
      <c r="F274" s="316"/>
    </row>
    <row r="275" spans="6:6" x14ac:dyDescent="0.2">
      <c r="F275" s="316"/>
    </row>
    <row r="276" spans="6:6" x14ac:dyDescent="0.2">
      <c r="F276" s="316"/>
    </row>
    <row r="277" spans="6:6" x14ac:dyDescent="0.2">
      <c r="F277" s="316"/>
    </row>
    <row r="278" spans="6:6" x14ac:dyDescent="0.2">
      <c r="F278" s="316"/>
    </row>
    <row r="279" spans="6:6" x14ac:dyDescent="0.2">
      <c r="F279" s="316"/>
    </row>
    <row r="280" spans="6:6" x14ac:dyDescent="0.2">
      <c r="F280" s="316"/>
    </row>
    <row r="281" spans="6:6" x14ac:dyDescent="0.2">
      <c r="F281" s="316"/>
    </row>
    <row r="282" spans="6:6" x14ac:dyDescent="0.2">
      <c r="F282" s="316"/>
    </row>
    <row r="283" spans="6:6" x14ac:dyDescent="0.2">
      <c r="F283" s="316"/>
    </row>
    <row r="284" spans="6:6" x14ac:dyDescent="0.2">
      <c r="F284" s="316"/>
    </row>
    <row r="285" spans="6:6" x14ac:dyDescent="0.2">
      <c r="F285" s="316"/>
    </row>
    <row r="286" spans="6:6" x14ac:dyDescent="0.2">
      <c r="F286" s="316"/>
    </row>
    <row r="287" spans="6:6" x14ac:dyDescent="0.2">
      <c r="F287" s="316"/>
    </row>
    <row r="288" spans="6:6" x14ac:dyDescent="0.2">
      <c r="F288" s="316"/>
    </row>
    <row r="289" spans="6:6" x14ac:dyDescent="0.2">
      <c r="F289" s="316"/>
    </row>
    <row r="290" spans="6:6" x14ac:dyDescent="0.2">
      <c r="F290" s="316"/>
    </row>
    <row r="291" spans="6:6" x14ac:dyDescent="0.2">
      <c r="F291" s="316"/>
    </row>
    <row r="292" spans="6:6" x14ac:dyDescent="0.2">
      <c r="F292" s="316"/>
    </row>
    <row r="293" spans="6:6" x14ac:dyDescent="0.2">
      <c r="F293" s="316"/>
    </row>
    <row r="294" spans="6:6" x14ac:dyDescent="0.2">
      <c r="F294" s="316"/>
    </row>
    <row r="295" spans="6:6" x14ac:dyDescent="0.2">
      <c r="F295" s="316"/>
    </row>
    <row r="296" spans="6:6" x14ac:dyDescent="0.2">
      <c r="F296" s="316"/>
    </row>
    <row r="297" spans="6:6" x14ac:dyDescent="0.2">
      <c r="F297" s="316"/>
    </row>
    <row r="298" spans="6:6" x14ac:dyDescent="0.2">
      <c r="F298" s="316"/>
    </row>
    <row r="299" spans="6:6" x14ac:dyDescent="0.2">
      <c r="F299" s="316"/>
    </row>
    <row r="300" spans="6:6" x14ac:dyDescent="0.2">
      <c r="F300" s="316"/>
    </row>
    <row r="301" spans="6:6" x14ac:dyDescent="0.2">
      <c r="F301" s="316"/>
    </row>
    <row r="302" spans="6:6" x14ac:dyDescent="0.2">
      <c r="F302" s="316"/>
    </row>
    <row r="303" spans="6:6" x14ac:dyDescent="0.2">
      <c r="F303" s="316"/>
    </row>
    <row r="304" spans="6:6" x14ac:dyDescent="0.2">
      <c r="F304" s="316"/>
    </row>
    <row r="305" spans="6:6" x14ac:dyDescent="0.2">
      <c r="F305" s="316"/>
    </row>
    <row r="306" spans="6:6" x14ac:dyDescent="0.2">
      <c r="F306" s="316"/>
    </row>
    <row r="307" spans="6:6" x14ac:dyDescent="0.2">
      <c r="F307" s="316"/>
    </row>
    <row r="308" spans="6:6" x14ac:dyDescent="0.2">
      <c r="F308" s="316"/>
    </row>
    <row r="309" spans="6:6" x14ac:dyDescent="0.2">
      <c r="F309" s="316"/>
    </row>
    <row r="310" spans="6:6" x14ac:dyDescent="0.2">
      <c r="F310" s="316"/>
    </row>
    <row r="311" spans="6:6" x14ac:dyDescent="0.2">
      <c r="F311" s="316"/>
    </row>
    <row r="312" spans="6:6" x14ac:dyDescent="0.2">
      <c r="F312" s="316"/>
    </row>
    <row r="313" spans="6:6" x14ac:dyDescent="0.2">
      <c r="F313" s="316"/>
    </row>
    <row r="314" spans="6:6" x14ac:dyDescent="0.2">
      <c r="F314" s="316"/>
    </row>
    <row r="315" spans="6:6" x14ac:dyDescent="0.2">
      <c r="F315" s="316"/>
    </row>
    <row r="316" spans="6:6" x14ac:dyDescent="0.2">
      <c r="F316" s="316"/>
    </row>
    <row r="317" spans="6:6" x14ac:dyDescent="0.2">
      <c r="F317" s="316"/>
    </row>
    <row r="318" spans="6:6" x14ac:dyDescent="0.2">
      <c r="F318" s="316"/>
    </row>
    <row r="319" spans="6:6" x14ac:dyDescent="0.2">
      <c r="F319" s="316"/>
    </row>
    <row r="320" spans="6:6" x14ac:dyDescent="0.2">
      <c r="F320" s="316"/>
    </row>
    <row r="321" spans="6:6" x14ac:dyDescent="0.2">
      <c r="F321" s="316"/>
    </row>
    <row r="322" spans="6:6" x14ac:dyDescent="0.2">
      <c r="F322" s="316"/>
    </row>
    <row r="323" spans="6:6" x14ac:dyDescent="0.2">
      <c r="F323" s="316"/>
    </row>
    <row r="324" spans="6:6" x14ac:dyDescent="0.2">
      <c r="F324" s="316"/>
    </row>
    <row r="325" spans="6:6" x14ac:dyDescent="0.2">
      <c r="F325" s="316"/>
    </row>
    <row r="326" spans="6:6" x14ac:dyDescent="0.2">
      <c r="F326" s="316"/>
    </row>
    <row r="327" spans="6:6" x14ac:dyDescent="0.2">
      <c r="F327" s="316"/>
    </row>
    <row r="328" spans="6:6" x14ac:dyDescent="0.2">
      <c r="F328" s="316"/>
    </row>
    <row r="329" spans="6:6" x14ac:dyDescent="0.2">
      <c r="F329" s="316"/>
    </row>
    <row r="330" spans="6:6" x14ac:dyDescent="0.2">
      <c r="F330" s="316"/>
    </row>
    <row r="331" spans="6:6" x14ac:dyDescent="0.2">
      <c r="F331" s="316"/>
    </row>
    <row r="332" spans="6:6" x14ac:dyDescent="0.2">
      <c r="F332" s="316"/>
    </row>
    <row r="333" spans="6:6" x14ac:dyDescent="0.2">
      <c r="F333" s="316"/>
    </row>
    <row r="334" spans="6:6" x14ac:dyDescent="0.2">
      <c r="F334" s="316"/>
    </row>
    <row r="335" spans="6:6" x14ac:dyDescent="0.2">
      <c r="F335" s="316"/>
    </row>
    <row r="336" spans="6:6" x14ac:dyDescent="0.2">
      <c r="F336" s="316"/>
    </row>
    <row r="337" spans="6:6" x14ac:dyDescent="0.2">
      <c r="F337" s="316"/>
    </row>
    <row r="338" spans="6:6" x14ac:dyDescent="0.2">
      <c r="F338" s="316"/>
    </row>
    <row r="339" spans="6:6" x14ac:dyDescent="0.2">
      <c r="F339" s="316"/>
    </row>
    <row r="340" spans="6:6" x14ac:dyDescent="0.2">
      <c r="F340" s="316"/>
    </row>
    <row r="341" spans="6:6" x14ac:dyDescent="0.2">
      <c r="F341" s="316"/>
    </row>
    <row r="342" spans="6:6" x14ac:dyDescent="0.2">
      <c r="F342" s="316"/>
    </row>
    <row r="343" spans="6:6" x14ac:dyDescent="0.2">
      <c r="F343" s="316"/>
    </row>
    <row r="344" spans="6:6" x14ac:dyDescent="0.2">
      <c r="F344" s="316"/>
    </row>
    <row r="345" spans="6:6" x14ac:dyDescent="0.2">
      <c r="F345" s="316"/>
    </row>
    <row r="346" spans="6:6" x14ac:dyDescent="0.2">
      <c r="F346" s="316"/>
    </row>
    <row r="347" spans="6:6" x14ac:dyDescent="0.2">
      <c r="F347" s="316"/>
    </row>
    <row r="348" spans="6:6" x14ac:dyDescent="0.2">
      <c r="F348" s="316"/>
    </row>
    <row r="349" spans="6:6" x14ac:dyDescent="0.2">
      <c r="F349" s="316"/>
    </row>
    <row r="350" spans="6:6" x14ac:dyDescent="0.2">
      <c r="F350" s="316"/>
    </row>
    <row r="351" spans="6:6" x14ac:dyDescent="0.2">
      <c r="F351" s="316"/>
    </row>
    <row r="352" spans="6:6" x14ac:dyDescent="0.2">
      <c r="F352" s="316"/>
    </row>
    <row r="353" spans="6:6" x14ac:dyDescent="0.2">
      <c r="F353" s="316"/>
    </row>
    <row r="354" spans="6:6" x14ac:dyDescent="0.2">
      <c r="F354" s="316"/>
    </row>
    <row r="355" spans="6:6" x14ac:dyDescent="0.2">
      <c r="F355" s="316"/>
    </row>
    <row r="356" spans="6:6" x14ac:dyDescent="0.2">
      <c r="F356" s="316"/>
    </row>
    <row r="357" spans="6:6" x14ac:dyDescent="0.2">
      <c r="F357" s="316"/>
    </row>
    <row r="358" spans="6:6" x14ac:dyDescent="0.2">
      <c r="F358" s="316"/>
    </row>
    <row r="359" spans="6:6" x14ac:dyDescent="0.2">
      <c r="F359" s="316"/>
    </row>
    <row r="360" spans="6:6" x14ac:dyDescent="0.2">
      <c r="F360" s="316"/>
    </row>
    <row r="361" spans="6:6" x14ac:dyDescent="0.2">
      <c r="F361" s="316"/>
    </row>
    <row r="362" spans="6:6" x14ac:dyDescent="0.2">
      <c r="F362" s="316"/>
    </row>
    <row r="363" spans="6:6" x14ac:dyDescent="0.2">
      <c r="F363" s="316"/>
    </row>
    <row r="364" spans="6:6" x14ac:dyDescent="0.2">
      <c r="F364" s="316"/>
    </row>
    <row r="365" spans="6:6" x14ac:dyDescent="0.2">
      <c r="F365" s="316"/>
    </row>
    <row r="366" spans="6:6" x14ac:dyDescent="0.2">
      <c r="F366" s="316"/>
    </row>
    <row r="367" spans="6:6" x14ac:dyDescent="0.2">
      <c r="F367" s="316"/>
    </row>
    <row r="368" spans="6:6" x14ac:dyDescent="0.2">
      <c r="F368" s="316"/>
    </row>
    <row r="369" spans="6:6" x14ac:dyDescent="0.2">
      <c r="F369" s="316"/>
    </row>
    <row r="370" spans="6:6" x14ac:dyDescent="0.2">
      <c r="F370" s="316"/>
    </row>
    <row r="371" spans="6:6" x14ac:dyDescent="0.2">
      <c r="F371" s="316"/>
    </row>
    <row r="372" spans="6:6" x14ac:dyDescent="0.2">
      <c r="F372" s="316"/>
    </row>
    <row r="373" spans="6:6" x14ac:dyDescent="0.2">
      <c r="F373" s="316"/>
    </row>
    <row r="374" spans="6:6" x14ac:dyDescent="0.2">
      <c r="F374" s="316"/>
    </row>
    <row r="375" spans="6:6" x14ac:dyDescent="0.2">
      <c r="F375" s="316"/>
    </row>
    <row r="376" spans="6:6" x14ac:dyDescent="0.2">
      <c r="F376" s="316"/>
    </row>
    <row r="377" spans="6:6" x14ac:dyDescent="0.2">
      <c r="F377" s="316"/>
    </row>
    <row r="378" spans="6:6" x14ac:dyDescent="0.2">
      <c r="F378" s="316"/>
    </row>
    <row r="379" spans="6:6" x14ac:dyDescent="0.2">
      <c r="F379" s="316"/>
    </row>
    <row r="380" spans="6:6" x14ac:dyDescent="0.2">
      <c r="F380" s="316"/>
    </row>
    <row r="381" spans="6:6" x14ac:dyDescent="0.2">
      <c r="F381" s="316"/>
    </row>
    <row r="382" spans="6:6" x14ac:dyDescent="0.2">
      <c r="F382" s="316"/>
    </row>
    <row r="383" spans="6:6" x14ac:dyDescent="0.2">
      <c r="F383" s="316"/>
    </row>
    <row r="384" spans="6:6" x14ac:dyDescent="0.2">
      <c r="F384" s="316"/>
    </row>
    <row r="385" spans="6:6" x14ac:dyDescent="0.2">
      <c r="F385" s="316"/>
    </row>
    <row r="386" spans="6:6" x14ac:dyDescent="0.2">
      <c r="F386" s="316"/>
    </row>
    <row r="387" spans="6:6" x14ac:dyDescent="0.2">
      <c r="F387" s="316"/>
    </row>
    <row r="388" spans="6:6" x14ac:dyDescent="0.2">
      <c r="F388" s="316"/>
    </row>
    <row r="389" spans="6:6" x14ac:dyDescent="0.2">
      <c r="F389" s="316"/>
    </row>
    <row r="390" spans="6:6" x14ac:dyDescent="0.2">
      <c r="F390" s="316"/>
    </row>
    <row r="391" spans="6:6" x14ac:dyDescent="0.2">
      <c r="F391" s="316"/>
    </row>
    <row r="392" spans="6:6" x14ac:dyDescent="0.2">
      <c r="F392" s="316"/>
    </row>
    <row r="393" spans="6:6" x14ac:dyDescent="0.2">
      <c r="F393" s="316"/>
    </row>
    <row r="394" spans="6:6" x14ac:dyDescent="0.2">
      <c r="F394" s="316"/>
    </row>
    <row r="395" spans="6:6" x14ac:dyDescent="0.2">
      <c r="F395" s="316"/>
    </row>
    <row r="396" spans="6:6" x14ac:dyDescent="0.2">
      <c r="F396" s="316"/>
    </row>
    <row r="397" spans="6:6" x14ac:dyDescent="0.2">
      <c r="F397" s="316"/>
    </row>
    <row r="398" spans="6:6" x14ac:dyDescent="0.2">
      <c r="F398" s="316"/>
    </row>
    <row r="399" spans="6:6" x14ac:dyDescent="0.2">
      <c r="F399" s="316"/>
    </row>
    <row r="400" spans="6:6" x14ac:dyDescent="0.2">
      <c r="F400" s="316"/>
    </row>
    <row r="401" spans="6:6" x14ac:dyDescent="0.2">
      <c r="F401" s="316"/>
    </row>
    <row r="402" spans="6:6" x14ac:dyDescent="0.2">
      <c r="F402" s="316"/>
    </row>
    <row r="403" spans="6:6" x14ac:dyDescent="0.2">
      <c r="F403" s="316"/>
    </row>
    <row r="404" spans="6:6" x14ac:dyDescent="0.2">
      <c r="F404" s="316"/>
    </row>
    <row r="405" spans="6:6" x14ac:dyDescent="0.2">
      <c r="F405" s="316"/>
    </row>
    <row r="406" spans="6:6" x14ac:dyDescent="0.2">
      <c r="F406" s="316"/>
    </row>
    <row r="407" spans="6:6" x14ac:dyDescent="0.2">
      <c r="F407" s="316"/>
    </row>
    <row r="408" spans="6:6" x14ac:dyDescent="0.2">
      <c r="F408" s="316"/>
    </row>
    <row r="409" spans="6:6" x14ac:dyDescent="0.2">
      <c r="F409" s="316"/>
    </row>
    <row r="410" spans="6:6" x14ac:dyDescent="0.2">
      <c r="F410" s="316"/>
    </row>
    <row r="411" spans="6:6" x14ac:dyDescent="0.2">
      <c r="F411" s="316"/>
    </row>
    <row r="412" spans="6:6" x14ac:dyDescent="0.2">
      <c r="F412" s="316"/>
    </row>
    <row r="413" spans="6:6" x14ac:dyDescent="0.2">
      <c r="F413" s="316"/>
    </row>
    <row r="414" spans="6:6" x14ac:dyDescent="0.2">
      <c r="F414" s="316"/>
    </row>
    <row r="415" spans="6:6" x14ac:dyDescent="0.2">
      <c r="F415" s="316"/>
    </row>
    <row r="416" spans="6:6" x14ac:dyDescent="0.2">
      <c r="F416" s="316"/>
    </row>
    <row r="417" spans="6:6" x14ac:dyDescent="0.2">
      <c r="F417" s="316"/>
    </row>
    <row r="418" spans="6:6" x14ac:dyDescent="0.2">
      <c r="F418" s="316"/>
    </row>
    <row r="419" spans="6:6" x14ac:dyDescent="0.2">
      <c r="F419" s="316"/>
    </row>
    <row r="420" spans="6:6" x14ac:dyDescent="0.2">
      <c r="F420" s="316"/>
    </row>
    <row r="421" spans="6:6" x14ac:dyDescent="0.2">
      <c r="F421" s="316"/>
    </row>
    <row r="422" spans="6:6" x14ac:dyDescent="0.2">
      <c r="F422" s="316"/>
    </row>
    <row r="423" spans="6:6" x14ac:dyDescent="0.2">
      <c r="F423" s="316"/>
    </row>
    <row r="424" spans="6:6" x14ac:dyDescent="0.2">
      <c r="F424" s="316"/>
    </row>
    <row r="425" spans="6:6" x14ac:dyDescent="0.2">
      <c r="F425" s="316"/>
    </row>
    <row r="426" spans="6:6" x14ac:dyDescent="0.2">
      <c r="F426" s="316"/>
    </row>
    <row r="427" spans="6:6" x14ac:dyDescent="0.2">
      <c r="F427" s="316"/>
    </row>
    <row r="428" spans="6:6" x14ac:dyDescent="0.2">
      <c r="F428" s="316"/>
    </row>
    <row r="429" spans="6:6" x14ac:dyDescent="0.2">
      <c r="F429" s="316"/>
    </row>
    <row r="430" spans="6:6" x14ac:dyDescent="0.2">
      <c r="F430" s="316"/>
    </row>
    <row r="431" spans="6:6" x14ac:dyDescent="0.2">
      <c r="F431" s="316"/>
    </row>
    <row r="432" spans="6:6" x14ac:dyDescent="0.2">
      <c r="F432" s="316"/>
    </row>
    <row r="433" spans="6:6" x14ac:dyDescent="0.2">
      <c r="F433" s="316"/>
    </row>
    <row r="434" spans="6:6" x14ac:dyDescent="0.2">
      <c r="F434" s="316"/>
    </row>
    <row r="435" spans="6:6" x14ac:dyDescent="0.2">
      <c r="F435" s="316"/>
    </row>
    <row r="436" spans="6:6" x14ac:dyDescent="0.2">
      <c r="F436" s="316"/>
    </row>
    <row r="437" spans="6:6" x14ac:dyDescent="0.2">
      <c r="F437" s="316"/>
    </row>
    <row r="438" spans="6:6" x14ac:dyDescent="0.2">
      <c r="F438" s="316"/>
    </row>
    <row r="439" spans="6:6" x14ac:dyDescent="0.2">
      <c r="F439" s="316"/>
    </row>
  </sheetData>
  <mergeCells count="1">
    <mergeCell ref="H1:I1"/>
  </mergeCells>
  <hyperlinks>
    <hyperlink ref="H1:I1" location="Index!A1" display="Regresar al Índice" xr:uid="{9430E908-5CDE-4B67-90D7-12810B0461CD}"/>
  </hyperlinks>
  <pageMargins left="0.7" right="0.7" top="0.75" bottom="0.75" header="0.3" footer="0.3"/>
  <pageSetup paperSize="9" orientation="portrait" horizontalDpi="300" verticalDpi="30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7DEE4-C98E-47E8-AEE2-75FA06F9E9AC}">
  <sheetPr codeName="Hoja160"/>
  <dimension ref="A1:DL40"/>
  <sheetViews>
    <sheetView workbookViewId="0">
      <selection activeCell="F17" sqref="F17"/>
    </sheetView>
  </sheetViews>
  <sheetFormatPr baseColWidth="10" defaultColWidth="9.140625" defaultRowHeight="12.75" x14ac:dyDescent="0.2"/>
  <cols>
    <col min="1" max="1" width="60.7109375" style="283" customWidth="1" collapsed="1"/>
    <col min="2" max="2" width="19.85546875" style="283" customWidth="1" collapsed="1"/>
    <col min="3" max="3" width="11.28515625" style="283" bestFit="1" customWidth="1" collapsed="1"/>
    <col min="4" max="5" width="12" style="283" bestFit="1" customWidth="1" collapsed="1"/>
    <col min="6" max="6" width="17.28515625" style="283" bestFit="1" customWidth="1" collapsed="1"/>
    <col min="7" max="7" width="9.7109375" style="283" customWidth="1" collapsed="1"/>
    <col min="8" max="8" width="12" style="283" bestFit="1" customWidth="1" collapsed="1"/>
    <col min="9" max="10" width="9.7109375" style="283" customWidth="1" collapsed="1"/>
    <col min="11" max="11" width="11.28515625" style="283" bestFit="1" customWidth="1" collapsed="1"/>
    <col min="12" max="12" width="10.140625" style="283" bestFit="1" customWidth="1"/>
    <col min="13" max="13" width="11.28515625" style="283" bestFit="1" customWidth="1"/>
    <col min="14" max="14" width="10.140625" style="283" bestFit="1" customWidth="1"/>
    <col min="15" max="15" width="11.28515625" style="283" bestFit="1" customWidth="1"/>
    <col min="16" max="16" width="10.140625" style="283" bestFit="1" customWidth="1"/>
    <col min="17" max="17" width="11.28515625" style="283" bestFit="1" customWidth="1"/>
    <col min="18" max="18" width="10.140625" style="283" bestFit="1" customWidth="1"/>
    <col min="19" max="19" width="11.28515625" style="283" bestFit="1" customWidth="1"/>
    <col min="20" max="20" width="10.140625" style="283" bestFit="1" customWidth="1"/>
    <col min="21" max="21" width="11.28515625" style="283" bestFit="1" customWidth="1"/>
    <col min="22" max="31" width="10.140625" style="283" bestFit="1" customWidth="1"/>
    <col min="32" max="34" width="9.28515625" style="283" bestFit="1" customWidth="1"/>
    <col min="35" max="35" width="13.28515625" style="283" bestFit="1" customWidth="1" collapsed="1"/>
    <col min="36" max="37" width="9.28515625" style="283" bestFit="1" customWidth="1"/>
    <col min="38" max="38" width="10.140625" style="283" bestFit="1" customWidth="1"/>
    <col min="39" max="39" width="11.28515625" style="283" bestFit="1" customWidth="1"/>
    <col min="40" max="40" width="10.140625" style="283" bestFit="1" customWidth="1"/>
    <col min="41" max="41" width="13.28515625" style="283" bestFit="1" customWidth="1" collapsed="1"/>
    <col min="42" max="44" width="10.140625" style="283" bestFit="1" customWidth="1"/>
    <col min="45" max="45" width="13.28515625" style="283" bestFit="1" customWidth="1" collapsed="1"/>
    <col min="46" max="58" width="10.140625" style="283" bestFit="1" customWidth="1"/>
    <col min="59" max="116" width="9.28515625" style="283" bestFit="1" customWidth="1"/>
    <col min="117" max="16384" width="9.140625" style="283"/>
  </cols>
  <sheetData>
    <row r="1" spans="1:116" x14ac:dyDescent="0.2">
      <c r="A1" s="28" t="s">
        <v>4560</v>
      </c>
      <c r="B1" s="283" t="s">
        <v>53</v>
      </c>
      <c r="C1" s="283" t="s">
        <v>53</v>
      </c>
      <c r="D1" s="283" t="s">
        <v>53</v>
      </c>
      <c r="E1" s="283" t="s">
        <v>53</v>
      </c>
      <c r="F1" s="283" t="s">
        <v>53</v>
      </c>
      <c r="G1" s="283" t="s">
        <v>53</v>
      </c>
      <c r="H1" s="284" t="s">
        <v>1306</v>
      </c>
      <c r="I1" s="284"/>
    </row>
    <row r="2" spans="1:116" x14ac:dyDescent="0.2">
      <c r="A2" s="283" t="s">
        <v>142</v>
      </c>
      <c r="B2" s="283" t="s">
        <v>53</v>
      </c>
      <c r="C2" s="283" t="s">
        <v>53</v>
      </c>
      <c r="D2" s="283" t="s">
        <v>53</v>
      </c>
      <c r="E2" s="283" t="s">
        <v>53</v>
      </c>
      <c r="F2" s="283" t="s">
        <v>53</v>
      </c>
      <c r="G2" s="283" t="s">
        <v>53</v>
      </c>
      <c r="H2" s="283" t="s">
        <v>53</v>
      </c>
    </row>
    <row r="6" spans="1:116" x14ac:dyDescent="0.2">
      <c r="A6" s="283" t="s">
        <v>2</v>
      </c>
      <c r="B6" s="283" t="s">
        <v>1144</v>
      </c>
      <c r="C6" s="283" t="s">
        <v>1145</v>
      </c>
      <c r="D6" s="283" t="s">
        <v>1146</v>
      </c>
      <c r="E6" s="283" t="s">
        <v>1125</v>
      </c>
      <c r="F6" s="283" t="s">
        <v>1139</v>
      </c>
      <c r="G6" s="283" t="s">
        <v>1147</v>
      </c>
      <c r="H6" s="283" t="s">
        <v>1148</v>
      </c>
      <c r="I6" s="283" t="s">
        <v>1149</v>
      </c>
      <c r="J6" s="283" t="s">
        <v>1150</v>
      </c>
      <c r="K6" s="283" t="s">
        <v>1151</v>
      </c>
      <c r="L6" s="283" t="s">
        <v>1152</v>
      </c>
      <c r="M6" s="283" t="s">
        <v>1153</v>
      </c>
      <c r="N6" s="283" t="s">
        <v>1154</v>
      </c>
      <c r="O6" s="283" t="s">
        <v>1155</v>
      </c>
      <c r="P6" s="283" t="s">
        <v>1156</v>
      </c>
      <c r="Q6" s="283" t="s">
        <v>1126</v>
      </c>
      <c r="R6" s="283" t="s">
        <v>1140</v>
      </c>
      <c r="S6" s="283" t="s">
        <v>1157</v>
      </c>
      <c r="T6" s="283" t="s">
        <v>1158</v>
      </c>
      <c r="U6" s="283" t="s">
        <v>1159</v>
      </c>
      <c r="V6" s="283" t="s">
        <v>1160</v>
      </c>
      <c r="W6" s="283" t="s">
        <v>1161</v>
      </c>
      <c r="X6" s="283" t="s">
        <v>1162</v>
      </c>
      <c r="Y6" s="283" t="s">
        <v>1163</v>
      </c>
      <c r="Z6" s="283" t="s">
        <v>1164</v>
      </c>
      <c r="AA6" s="283" t="s">
        <v>1165</v>
      </c>
      <c r="AB6" s="283" t="s">
        <v>1166</v>
      </c>
      <c r="AC6" s="283" t="s">
        <v>1127</v>
      </c>
      <c r="AD6" s="283" t="s">
        <v>1141</v>
      </c>
      <c r="AE6" s="283" t="s">
        <v>1167</v>
      </c>
      <c r="AF6" s="283" t="s">
        <v>1168</v>
      </c>
      <c r="AG6" s="283" t="s">
        <v>1169</v>
      </c>
      <c r="AH6" s="283" t="s">
        <v>1170</v>
      </c>
      <c r="AI6" s="283" t="s">
        <v>1171</v>
      </c>
      <c r="AJ6" s="283" t="s">
        <v>1172</v>
      </c>
      <c r="AK6" s="283" t="s">
        <v>1173</v>
      </c>
      <c r="AL6" s="283" t="s">
        <v>1174</v>
      </c>
      <c r="AM6" s="283" t="s">
        <v>1122</v>
      </c>
      <c r="AN6" s="283" t="s">
        <v>1114</v>
      </c>
      <c r="AO6" s="283" t="s">
        <v>1128</v>
      </c>
      <c r="AP6" s="283" t="s">
        <v>1142</v>
      </c>
      <c r="AQ6" s="283" t="s">
        <v>1175</v>
      </c>
      <c r="AR6" s="283" t="s">
        <v>1176</v>
      </c>
      <c r="AS6" s="283" t="s">
        <v>1177</v>
      </c>
      <c r="AT6" s="283" t="s">
        <v>1178</v>
      </c>
      <c r="AU6" s="283" t="s">
        <v>1179</v>
      </c>
      <c r="AV6" s="283" t="s">
        <v>1180</v>
      </c>
      <c r="AW6" s="283" t="s">
        <v>1181</v>
      </c>
      <c r="AX6" s="283" t="s">
        <v>1182</v>
      </c>
      <c r="AY6" s="283" t="s">
        <v>1103</v>
      </c>
      <c r="AZ6" s="283" t="s">
        <v>1115</v>
      </c>
      <c r="BA6" s="283" t="s">
        <v>1129</v>
      </c>
      <c r="BB6" s="283" t="s">
        <v>1143</v>
      </c>
      <c r="BC6" s="283" t="s">
        <v>1256</v>
      </c>
      <c r="BD6" s="283" t="s">
        <v>1300</v>
      </c>
      <c r="BE6" s="283" t="s">
        <v>2430</v>
      </c>
      <c r="BF6" s="283" t="s">
        <v>2542</v>
      </c>
      <c r="BG6" s="283" t="s">
        <v>1183</v>
      </c>
      <c r="BH6" s="283" t="s">
        <v>1184</v>
      </c>
      <c r="BI6" s="283" t="s">
        <v>1185</v>
      </c>
      <c r="BJ6" s="283" t="s">
        <v>1186</v>
      </c>
      <c r="BK6" s="283" t="s">
        <v>1187</v>
      </c>
      <c r="BL6" s="283" t="s">
        <v>1188</v>
      </c>
      <c r="BM6" s="283" t="s">
        <v>1189</v>
      </c>
      <c r="BN6" s="283" t="s">
        <v>1190</v>
      </c>
      <c r="BO6" s="283" t="s">
        <v>1191</v>
      </c>
      <c r="BP6" s="283" t="s">
        <v>1192</v>
      </c>
      <c r="BQ6" s="283" t="s">
        <v>1193</v>
      </c>
      <c r="BR6" s="283" t="s">
        <v>1194</v>
      </c>
      <c r="BS6" s="283" t="s">
        <v>1195</v>
      </c>
      <c r="BT6" s="283" t="s">
        <v>1196</v>
      </c>
      <c r="BU6" s="283" t="s">
        <v>1197</v>
      </c>
      <c r="BV6" s="283" t="s">
        <v>1198</v>
      </c>
      <c r="BW6" s="283" t="s">
        <v>1199</v>
      </c>
      <c r="BX6" s="283" t="s">
        <v>1200</v>
      </c>
      <c r="BY6" s="283" t="s">
        <v>1201</v>
      </c>
      <c r="BZ6" s="283" t="s">
        <v>1202</v>
      </c>
      <c r="CA6" s="283" t="s">
        <v>1203</v>
      </c>
      <c r="CB6" s="283" t="s">
        <v>1204</v>
      </c>
      <c r="CC6" s="283" t="s">
        <v>1205</v>
      </c>
      <c r="CD6" s="283" t="s">
        <v>1206</v>
      </c>
      <c r="CE6" s="283" t="s">
        <v>1207</v>
      </c>
      <c r="CF6" s="283" t="s">
        <v>1208</v>
      </c>
      <c r="CG6" s="283" t="s">
        <v>1209</v>
      </c>
      <c r="CH6" s="283" t="s">
        <v>1210</v>
      </c>
      <c r="CI6" s="283" t="s">
        <v>1211</v>
      </c>
      <c r="CJ6" s="283" t="s">
        <v>1212</v>
      </c>
      <c r="CK6" s="283" t="s">
        <v>1213</v>
      </c>
      <c r="CL6" s="283" t="s">
        <v>1214</v>
      </c>
      <c r="CM6" s="283" t="s">
        <v>1215</v>
      </c>
      <c r="CN6" s="283" t="s">
        <v>1216</v>
      </c>
      <c r="CO6" s="283" t="s">
        <v>1217</v>
      </c>
      <c r="CP6" s="283" t="s">
        <v>1218</v>
      </c>
      <c r="CQ6" s="283" t="s">
        <v>1219</v>
      </c>
      <c r="CR6" s="283" t="s">
        <v>1220</v>
      </c>
      <c r="CS6" s="283" t="s">
        <v>1221</v>
      </c>
      <c r="CT6" s="283" t="s">
        <v>1222</v>
      </c>
      <c r="CU6" s="283" t="s">
        <v>1223</v>
      </c>
      <c r="CV6" s="283" t="s">
        <v>1224</v>
      </c>
      <c r="CW6" s="283" t="s">
        <v>1225</v>
      </c>
      <c r="CX6" s="283" t="s">
        <v>1226</v>
      </c>
      <c r="CY6" s="283" t="s">
        <v>1227</v>
      </c>
      <c r="CZ6" s="283" t="s">
        <v>1228</v>
      </c>
      <c r="DA6" s="283" t="s">
        <v>1229</v>
      </c>
      <c r="DB6" s="283" t="s">
        <v>1230</v>
      </c>
      <c r="DC6" s="283" t="s">
        <v>1257</v>
      </c>
      <c r="DD6" s="283" t="s">
        <v>1301</v>
      </c>
      <c r="DE6" s="283" t="s">
        <v>2433</v>
      </c>
      <c r="DF6" s="283" t="s">
        <v>2605</v>
      </c>
      <c r="DG6" s="283" t="s">
        <v>1231</v>
      </c>
      <c r="DH6" s="283" t="s">
        <v>1232</v>
      </c>
      <c r="DI6" s="283" t="s">
        <v>1233</v>
      </c>
      <c r="DJ6" s="283" t="s">
        <v>1234</v>
      </c>
      <c r="DK6" s="283" t="s">
        <v>1235</v>
      </c>
      <c r="DL6" s="283" t="s">
        <v>2606</v>
      </c>
    </row>
    <row r="7" spans="1:116" x14ac:dyDescent="0.2">
      <c r="A7" s="283" t="s">
        <v>9</v>
      </c>
      <c r="B7" s="316">
        <v>3488961</v>
      </c>
      <c r="C7" s="316">
        <v>3410841</v>
      </c>
      <c r="D7" s="316">
        <v>3397499</v>
      </c>
      <c r="E7" s="316">
        <v>3412383</v>
      </c>
      <c r="F7" s="316">
        <v>3424724</v>
      </c>
      <c r="G7" s="316">
        <v>3431043</v>
      </c>
      <c r="H7" s="316">
        <v>3452240</v>
      </c>
      <c r="I7" s="316">
        <v>3455126</v>
      </c>
      <c r="J7" s="316">
        <v>3467965</v>
      </c>
      <c r="K7" s="316">
        <v>3471446</v>
      </c>
      <c r="L7" s="283">
        <v>3496237</v>
      </c>
      <c r="M7" s="316">
        <v>3528633</v>
      </c>
      <c r="N7" s="283">
        <v>3540813</v>
      </c>
      <c r="O7" s="316">
        <v>3470048</v>
      </c>
      <c r="P7" s="283">
        <v>3434243</v>
      </c>
      <c r="Q7" s="316">
        <v>3447038</v>
      </c>
      <c r="R7" s="283">
        <v>3435535</v>
      </c>
      <c r="S7" s="316">
        <v>3329731</v>
      </c>
      <c r="T7" s="283">
        <v>3272727</v>
      </c>
      <c r="U7" s="316">
        <v>3263299</v>
      </c>
      <c r="V7" s="283">
        <v>3257082</v>
      </c>
      <c r="W7" s="283">
        <v>3251617</v>
      </c>
      <c r="X7" s="283">
        <v>3248637</v>
      </c>
      <c r="Y7" s="283">
        <v>3285539</v>
      </c>
      <c r="Z7" s="283">
        <v>3309725</v>
      </c>
      <c r="AA7" s="283">
        <v>3246669</v>
      </c>
      <c r="AB7" s="283">
        <v>3217900</v>
      </c>
      <c r="AC7" s="283">
        <v>3216913</v>
      </c>
      <c r="AD7" s="283">
        <v>3213626</v>
      </c>
      <c r="AE7" s="283">
        <v>3216137</v>
      </c>
      <c r="AF7" s="283">
        <v>3236212</v>
      </c>
      <c r="AG7" s="283">
        <v>3230475</v>
      </c>
      <c r="AH7" s="283">
        <v>3240746</v>
      </c>
      <c r="AI7" s="326">
        <v>3262318</v>
      </c>
      <c r="AJ7" s="283">
        <v>3285182</v>
      </c>
      <c r="AK7" s="283">
        <v>3311635</v>
      </c>
      <c r="AL7" s="283">
        <v>3348570</v>
      </c>
      <c r="AM7" s="316">
        <v>3312592</v>
      </c>
      <c r="AN7" s="283">
        <v>3301167</v>
      </c>
      <c r="AO7" s="326">
        <v>3321460</v>
      </c>
      <c r="AP7" s="283">
        <v>3323522</v>
      </c>
      <c r="AQ7" s="283">
        <v>3326256</v>
      </c>
      <c r="AR7" s="283">
        <v>3326061</v>
      </c>
      <c r="AS7" s="326">
        <v>3337399</v>
      </c>
      <c r="AT7" s="283">
        <v>3347891</v>
      </c>
      <c r="AU7" s="283">
        <v>3367457</v>
      </c>
      <c r="AV7" s="283">
        <v>3397330</v>
      </c>
      <c r="AW7" s="283">
        <v>3427062</v>
      </c>
      <c r="AX7" s="283">
        <v>3441069</v>
      </c>
      <c r="AY7" s="283">
        <v>3394982</v>
      </c>
      <c r="AZ7" s="283">
        <v>3378694</v>
      </c>
      <c r="BA7" s="283">
        <v>3397269</v>
      </c>
      <c r="BB7" s="283">
        <v>3411513</v>
      </c>
      <c r="BC7" s="283">
        <v>3421435</v>
      </c>
      <c r="BD7" s="283">
        <v>3434727</v>
      </c>
      <c r="BE7" s="283">
        <v>3435501</v>
      </c>
      <c r="BF7" s="283">
        <v>3437595</v>
      </c>
      <c r="BG7" s="283">
        <v>12839</v>
      </c>
      <c r="BH7" s="283">
        <v>3481</v>
      </c>
      <c r="BI7" s="283">
        <v>24791</v>
      </c>
      <c r="BJ7" s="283">
        <v>32396</v>
      </c>
      <c r="BK7" s="283">
        <v>12180</v>
      </c>
      <c r="BL7" s="283">
        <v>-70765</v>
      </c>
      <c r="BM7" s="283">
        <v>-35805</v>
      </c>
      <c r="BN7" s="283">
        <v>12795</v>
      </c>
      <c r="BO7" s="283">
        <v>-11503</v>
      </c>
      <c r="BP7" s="283">
        <v>-105804</v>
      </c>
      <c r="BQ7" s="283">
        <v>-57004</v>
      </c>
      <c r="BR7" s="283">
        <v>-9428</v>
      </c>
      <c r="BS7" s="283">
        <v>-6217</v>
      </c>
      <c r="BT7" s="283">
        <v>-5465</v>
      </c>
      <c r="BU7" s="283">
        <v>-2980</v>
      </c>
      <c r="BV7" s="283">
        <v>36902</v>
      </c>
      <c r="BW7" s="283">
        <v>24186</v>
      </c>
      <c r="BX7" s="283">
        <v>-63056</v>
      </c>
      <c r="BY7" s="283">
        <v>-28769</v>
      </c>
      <c r="BZ7" s="283">
        <v>-987</v>
      </c>
      <c r="CA7" s="283">
        <v>-78120</v>
      </c>
      <c r="CB7" s="283">
        <v>-3287</v>
      </c>
      <c r="CC7" s="283">
        <v>2511</v>
      </c>
      <c r="CD7" s="283">
        <v>20075</v>
      </c>
      <c r="CE7" s="283">
        <v>-5737</v>
      </c>
      <c r="CF7" s="283">
        <v>10271</v>
      </c>
      <c r="CG7" s="283">
        <v>21572</v>
      </c>
      <c r="CH7" s="283">
        <v>22864</v>
      </c>
      <c r="CI7" s="283">
        <v>26453</v>
      </c>
      <c r="CJ7" s="283">
        <v>36935</v>
      </c>
      <c r="CK7" s="283">
        <v>-35978</v>
      </c>
      <c r="CL7" s="283">
        <v>-13342</v>
      </c>
      <c r="CM7" s="283">
        <v>-11425</v>
      </c>
      <c r="CN7" s="283">
        <v>20293</v>
      </c>
      <c r="CO7" s="283">
        <v>2062</v>
      </c>
      <c r="CP7" s="283">
        <v>2734</v>
      </c>
      <c r="CQ7" s="283">
        <v>-195</v>
      </c>
      <c r="CR7" s="283">
        <v>11338</v>
      </c>
      <c r="CS7" s="283">
        <v>10492</v>
      </c>
      <c r="CT7" s="283">
        <v>19566</v>
      </c>
      <c r="CU7" s="283">
        <v>29873</v>
      </c>
      <c r="CV7" s="283">
        <v>29732</v>
      </c>
      <c r="CW7" s="283">
        <v>14884</v>
      </c>
      <c r="CX7" s="283">
        <v>14007</v>
      </c>
      <c r="CY7" s="283">
        <v>-46087</v>
      </c>
      <c r="CZ7" s="283">
        <v>-16288</v>
      </c>
      <c r="DA7" s="283">
        <v>18575</v>
      </c>
      <c r="DB7" s="283">
        <v>14244</v>
      </c>
      <c r="DC7" s="283">
        <v>9922</v>
      </c>
      <c r="DD7" s="283">
        <v>13292</v>
      </c>
      <c r="DE7" s="283">
        <v>774</v>
      </c>
      <c r="DF7" s="283">
        <v>2094</v>
      </c>
      <c r="DG7" s="283">
        <v>12341</v>
      </c>
      <c r="DH7" s="283">
        <v>6319</v>
      </c>
      <c r="DI7" s="283">
        <v>21197</v>
      </c>
      <c r="DJ7" s="283">
        <v>2886</v>
      </c>
      <c r="DK7" s="316">
        <v>-51366</v>
      </c>
      <c r="DL7" s="316">
        <v>33</v>
      </c>
    </row>
    <row r="8" spans="1:116" x14ac:dyDescent="0.2">
      <c r="A8" s="283" t="s">
        <v>31</v>
      </c>
      <c r="B8" s="316">
        <v>741774</v>
      </c>
      <c r="C8" s="316">
        <v>741274</v>
      </c>
      <c r="D8" s="316">
        <v>742699</v>
      </c>
      <c r="E8" s="316">
        <v>745584</v>
      </c>
      <c r="F8" s="316">
        <v>743758</v>
      </c>
      <c r="G8" s="316">
        <v>747273</v>
      </c>
      <c r="H8" s="316">
        <v>738601</v>
      </c>
      <c r="I8" s="316">
        <v>731615</v>
      </c>
      <c r="J8" s="316">
        <v>725430</v>
      </c>
      <c r="K8" s="316">
        <v>728993</v>
      </c>
      <c r="L8" s="283">
        <v>735889</v>
      </c>
      <c r="M8" s="316">
        <v>743161</v>
      </c>
      <c r="N8" s="283">
        <v>751085</v>
      </c>
      <c r="O8" s="316">
        <v>749350</v>
      </c>
      <c r="P8" s="283">
        <v>752206</v>
      </c>
      <c r="Q8" s="316">
        <v>757110</v>
      </c>
      <c r="R8" s="283">
        <v>753811</v>
      </c>
      <c r="S8" s="316">
        <v>731703</v>
      </c>
      <c r="T8" s="283">
        <v>710447</v>
      </c>
      <c r="U8" s="316">
        <v>704683</v>
      </c>
      <c r="V8" s="283">
        <v>701109</v>
      </c>
      <c r="W8" s="283">
        <v>706000</v>
      </c>
      <c r="X8" s="283">
        <v>707921</v>
      </c>
      <c r="Y8" s="283">
        <v>714759</v>
      </c>
      <c r="Z8" s="283">
        <v>722700</v>
      </c>
      <c r="AA8" s="283">
        <v>725198</v>
      </c>
      <c r="AB8" s="283">
        <v>721627</v>
      </c>
      <c r="AC8" s="283">
        <v>723182</v>
      </c>
      <c r="AD8" s="283">
        <v>717938</v>
      </c>
      <c r="AE8" s="283">
        <v>714724</v>
      </c>
      <c r="AF8" s="283">
        <f>AA8-Z8</f>
        <v>2498</v>
      </c>
      <c r="AG8" s="283">
        <f t="shared" ref="AG8:AJ23" si="0">AB8-AA8</f>
        <v>-3571</v>
      </c>
      <c r="AH8" s="283">
        <f t="shared" si="0"/>
        <v>1555</v>
      </c>
      <c r="AI8" s="326">
        <f t="shared" si="0"/>
        <v>-5244</v>
      </c>
      <c r="AJ8" s="283">
        <f t="shared" si="0"/>
        <v>-3214</v>
      </c>
      <c r="AK8" s="283">
        <f>SUM(AF8:AJ8)</f>
        <v>-7976</v>
      </c>
      <c r="AL8" s="283">
        <v>732809</v>
      </c>
      <c r="AM8" s="316">
        <v>734685</v>
      </c>
      <c r="AN8" s="283">
        <v>735231</v>
      </c>
      <c r="AO8" s="326">
        <v>739461</v>
      </c>
      <c r="AP8" s="283">
        <v>735745</v>
      </c>
      <c r="AQ8" s="283">
        <v>735652</v>
      </c>
      <c r="AR8" s="283">
        <v>728027</v>
      </c>
      <c r="AS8" s="326">
        <v>722269</v>
      </c>
      <c r="AT8" s="283">
        <v>722437</v>
      </c>
      <c r="AU8" s="283">
        <v>729311</v>
      </c>
      <c r="AV8" s="283">
        <v>733404</v>
      </c>
      <c r="AW8" s="283">
        <v>743311</v>
      </c>
      <c r="AX8" s="283">
        <v>749926</v>
      </c>
      <c r="AY8" s="283">
        <v>750470</v>
      </c>
      <c r="AZ8" s="283">
        <v>750233</v>
      </c>
      <c r="BA8" s="283">
        <v>753421</v>
      </c>
      <c r="BB8" s="283">
        <v>753205</v>
      </c>
      <c r="BC8" s="283">
        <v>748704</v>
      </c>
      <c r="BD8" s="283">
        <v>745117</v>
      </c>
      <c r="BE8" s="283">
        <v>744249</v>
      </c>
      <c r="BF8" s="283">
        <v>743406</v>
      </c>
      <c r="BG8" s="283">
        <v>-6185</v>
      </c>
      <c r="BH8" s="283">
        <v>3563</v>
      </c>
      <c r="BI8" s="283">
        <v>6896</v>
      </c>
      <c r="BJ8" s="283">
        <v>7272</v>
      </c>
      <c r="BK8" s="283">
        <v>7924</v>
      </c>
      <c r="BL8" s="283">
        <v>-1735</v>
      </c>
      <c r="BM8" s="283">
        <v>2856</v>
      </c>
      <c r="BN8" s="283">
        <v>4904</v>
      </c>
      <c r="BO8" s="283">
        <v>-3299</v>
      </c>
      <c r="BP8" s="283">
        <v>-22108</v>
      </c>
      <c r="BQ8" s="283">
        <v>-21256</v>
      </c>
      <c r="BR8" s="283">
        <v>-5764</v>
      </c>
      <c r="BS8" s="283">
        <v>-3574</v>
      </c>
      <c r="BT8" s="283">
        <v>4891</v>
      </c>
      <c r="BU8" s="283">
        <v>1921</v>
      </c>
      <c r="BV8" s="283">
        <v>6838</v>
      </c>
      <c r="BW8" s="283">
        <v>7941</v>
      </c>
      <c r="BX8" s="283">
        <v>2498</v>
      </c>
      <c r="BY8" s="283">
        <v>-3571</v>
      </c>
      <c r="BZ8" s="283">
        <v>1555</v>
      </c>
      <c r="CA8" s="283">
        <v>-500</v>
      </c>
      <c r="CB8" s="283">
        <v>-5244</v>
      </c>
      <c r="CC8" s="283">
        <v>-3214</v>
      </c>
      <c r="CD8" s="283">
        <v>-8340</v>
      </c>
      <c r="CE8" s="283">
        <v>695</v>
      </c>
      <c r="CF8" s="283">
        <v>2214</v>
      </c>
      <c r="CG8" s="283">
        <v>5747</v>
      </c>
      <c r="CH8" s="283">
        <v>4617</v>
      </c>
      <c r="CI8" s="283">
        <v>6496</v>
      </c>
      <c r="CJ8" s="283">
        <v>6656</v>
      </c>
      <c r="CK8" s="283">
        <v>1876</v>
      </c>
      <c r="CL8" s="283">
        <v>1425</v>
      </c>
      <c r="CM8" s="283">
        <v>546</v>
      </c>
      <c r="CN8" s="283">
        <v>4230</v>
      </c>
      <c r="CO8" s="283">
        <v>-3716</v>
      </c>
      <c r="CP8" s="283">
        <v>-93</v>
      </c>
      <c r="CQ8" s="283">
        <v>-7625</v>
      </c>
      <c r="CR8" s="283">
        <v>-5758</v>
      </c>
      <c r="CS8" s="283">
        <v>168</v>
      </c>
      <c r="CT8" s="283">
        <v>6874</v>
      </c>
      <c r="CU8" s="283">
        <v>4093</v>
      </c>
      <c r="CV8" s="283">
        <v>9907</v>
      </c>
      <c r="CW8" s="283">
        <v>2885</v>
      </c>
      <c r="CX8" s="283">
        <v>6615</v>
      </c>
      <c r="CY8" s="283">
        <v>544</v>
      </c>
      <c r="CZ8" s="283">
        <v>-237</v>
      </c>
      <c r="DA8" s="283">
        <v>3188</v>
      </c>
      <c r="DB8" s="283">
        <v>-216</v>
      </c>
      <c r="DC8" s="283">
        <v>-4501</v>
      </c>
      <c r="DD8" s="283">
        <v>-3587</v>
      </c>
      <c r="DE8" s="283">
        <v>-868</v>
      </c>
      <c r="DF8" s="283">
        <v>-843</v>
      </c>
      <c r="DG8" s="283">
        <v>-1826</v>
      </c>
      <c r="DH8" s="283">
        <v>3515</v>
      </c>
      <c r="DI8" s="283">
        <v>-8672</v>
      </c>
      <c r="DJ8" s="283">
        <v>-6986</v>
      </c>
      <c r="DK8" s="316">
        <v>1632</v>
      </c>
      <c r="DL8" s="316">
        <v>32</v>
      </c>
    </row>
    <row r="9" spans="1:116" x14ac:dyDescent="0.2">
      <c r="A9" s="283" t="s">
        <v>15</v>
      </c>
      <c r="B9" s="316">
        <v>159528</v>
      </c>
      <c r="C9" s="316">
        <v>157793</v>
      </c>
      <c r="D9" s="316">
        <v>153122</v>
      </c>
      <c r="E9" s="316">
        <v>153381</v>
      </c>
      <c r="F9" s="316">
        <v>153156</v>
      </c>
      <c r="G9" s="316">
        <v>156272</v>
      </c>
      <c r="H9" s="316">
        <v>154740</v>
      </c>
      <c r="I9" s="316">
        <v>153959</v>
      </c>
      <c r="J9" s="316">
        <v>155107</v>
      </c>
      <c r="K9" s="316">
        <v>152947</v>
      </c>
      <c r="L9" s="283">
        <v>153423</v>
      </c>
      <c r="M9" s="316">
        <v>156065</v>
      </c>
      <c r="N9" s="283">
        <v>158749</v>
      </c>
      <c r="O9" s="316">
        <v>159549</v>
      </c>
      <c r="P9" s="283">
        <v>154933</v>
      </c>
      <c r="Q9" s="316">
        <v>156351</v>
      </c>
      <c r="R9" s="283">
        <v>150668</v>
      </c>
      <c r="S9" s="316">
        <v>146499</v>
      </c>
      <c r="T9" s="283">
        <v>144039</v>
      </c>
      <c r="U9" s="316">
        <v>142800</v>
      </c>
      <c r="V9" s="283">
        <v>143693</v>
      </c>
      <c r="W9" s="283">
        <v>144572</v>
      </c>
      <c r="X9" s="283">
        <v>144513</v>
      </c>
      <c r="Y9" s="283">
        <v>147179</v>
      </c>
      <c r="Z9" s="283">
        <v>147726</v>
      </c>
      <c r="AA9" s="283">
        <v>146771</v>
      </c>
      <c r="AB9" s="283">
        <v>142961</v>
      </c>
      <c r="AC9" s="283">
        <v>143318</v>
      </c>
      <c r="AD9" s="283">
        <v>147015</v>
      </c>
      <c r="AE9" s="283">
        <v>147121</v>
      </c>
      <c r="AF9" s="283">
        <f t="shared" ref="AF9:AJ40" si="1">AA9-Z9</f>
        <v>-955</v>
      </c>
      <c r="AG9" s="283">
        <f t="shared" si="0"/>
        <v>-3810</v>
      </c>
      <c r="AH9" s="283">
        <f t="shared" si="0"/>
        <v>357</v>
      </c>
      <c r="AI9" s="326">
        <f t="shared" si="0"/>
        <v>3697</v>
      </c>
      <c r="AJ9" s="283">
        <f t="shared" si="0"/>
        <v>106</v>
      </c>
      <c r="AK9" s="283">
        <f t="shared" ref="AK9:AK40" si="2">SUM(AF9:AJ9)</f>
        <v>-605</v>
      </c>
      <c r="AL9" s="283">
        <v>150690</v>
      </c>
      <c r="AM9" s="316">
        <v>153546</v>
      </c>
      <c r="AN9" s="283">
        <v>147486</v>
      </c>
      <c r="AO9" s="326">
        <v>149507</v>
      </c>
      <c r="AP9" s="283">
        <v>150643</v>
      </c>
      <c r="AQ9" s="283">
        <v>150848</v>
      </c>
      <c r="AR9" s="283">
        <v>150869</v>
      </c>
      <c r="AS9" s="326">
        <v>151181</v>
      </c>
      <c r="AT9" s="283">
        <v>152967</v>
      </c>
      <c r="AU9" s="283">
        <v>152213</v>
      </c>
      <c r="AV9" s="283">
        <v>153337</v>
      </c>
      <c r="AW9" s="283">
        <v>156353</v>
      </c>
      <c r="AX9" s="283">
        <v>158615</v>
      </c>
      <c r="AY9" s="283">
        <v>159520</v>
      </c>
      <c r="AZ9" s="283">
        <v>156417</v>
      </c>
      <c r="BA9" s="283">
        <v>157749</v>
      </c>
      <c r="BB9" s="283">
        <v>158225</v>
      </c>
      <c r="BC9" s="283">
        <v>158324</v>
      </c>
      <c r="BD9" s="283">
        <v>157429</v>
      </c>
      <c r="BE9" s="283">
        <v>158647</v>
      </c>
      <c r="BF9" s="283">
        <v>161654</v>
      </c>
      <c r="BG9" s="283">
        <v>1148</v>
      </c>
      <c r="BH9" s="283">
        <v>-2160</v>
      </c>
      <c r="BI9" s="283">
        <v>476</v>
      </c>
      <c r="BJ9" s="283">
        <v>2642</v>
      </c>
      <c r="BK9" s="283">
        <v>2684</v>
      </c>
      <c r="BL9" s="283">
        <v>800</v>
      </c>
      <c r="BM9" s="283">
        <v>-4616</v>
      </c>
      <c r="BN9" s="283">
        <v>1418</v>
      </c>
      <c r="BO9" s="283">
        <v>-5683</v>
      </c>
      <c r="BP9" s="283">
        <v>-4169</v>
      </c>
      <c r="BQ9" s="283">
        <v>-2460</v>
      </c>
      <c r="BR9" s="283">
        <v>-1239</v>
      </c>
      <c r="BS9" s="283">
        <v>893</v>
      </c>
      <c r="BT9" s="283">
        <v>879</v>
      </c>
      <c r="BU9" s="283">
        <v>-59</v>
      </c>
      <c r="BV9" s="283">
        <v>2666</v>
      </c>
      <c r="BW9" s="283">
        <v>547</v>
      </c>
      <c r="BX9" s="283">
        <v>-955</v>
      </c>
      <c r="BY9" s="283">
        <v>-3810</v>
      </c>
      <c r="BZ9" s="283">
        <v>357</v>
      </c>
      <c r="CA9" s="283">
        <v>-1735</v>
      </c>
      <c r="CB9" s="283">
        <v>3697</v>
      </c>
      <c r="CC9" s="283">
        <v>106</v>
      </c>
      <c r="CD9" s="283">
        <v>779</v>
      </c>
      <c r="CE9" s="283">
        <v>721</v>
      </c>
      <c r="CF9" s="283">
        <v>2605</v>
      </c>
      <c r="CG9" s="283">
        <v>-2948</v>
      </c>
      <c r="CH9" s="283">
        <v>-1492</v>
      </c>
      <c r="CI9" s="283">
        <v>2851</v>
      </c>
      <c r="CJ9" s="283">
        <v>1053</v>
      </c>
      <c r="CK9" s="283">
        <v>2856</v>
      </c>
      <c r="CL9" s="283">
        <v>-4671</v>
      </c>
      <c r="CM9" s="283">
        <v>-6060</v>
      </c>
      <c r="CN9" s="283">
        <v>2021</v>
      </c>
      <c r="CO9" s="283">
        <v>1136</v>
      </c>
      <c r="CP9" s="283">
        <v>205</v>
      </c>
      <c r="CQ9" s="283">
        <v>21</v>
      </c>
      <c r="CR9" s="283">
        <v>312</v>
      </c>
      <c r="CS9" s="283">
        <v>1786</v>
      </c>
      <c r="CT9" s="283">
        <v>-754</v>
      </c>
      <c r="CU9" s="283">
        <v>1124</v>
      </c>
      <c r="CV9" s="283">
        <v>3016</v>
      </c>
      <c r="CW9" s="283">
        <v>259</v>
      </c>
      <c r="CX9" s="283">
        <v>2262</v>
      </c>
      <c r="CY9" s="283">
        <v>905</v>
      </c>
      <c r="CZ9" s="283">
        <v>-3103</v>
      </c>
      <c r="DA9" s="283">
        <v>1332</v>
      </c>
      <c r="DB9" s="283">
        <v>476</v>
      </c>
      <c r="DC9" s="283">
        <v>99</v>
      </c>
      <c r="DD9" s="283">
        <v>-895</v>
      </c>
      <c r="DE9" s="283">
        <v>1218</v>
      </c>
      <c r="DF9" s="283">
        <v>3007</v>
      </c>
      <c r="DG9" s="283">
        <v>-225</v>
      </c>
      <c r="DH9" s="283">
        <v>3116</v>
      </c>
      <c r="DI9" s="283">
        <v>-1532</v>
      </c>
      <c r="DJ9" s="283">
        <v>-781</v>
      </c>
      <c r="DK9" s="316">
        <v>2126</v>
      </c>
      <c r="DL9" s="316">
        <v>31</v>
      </c>
    </row>
    <row r="10" spans="1:116" x14ac:dyDescent="0.2">
      <c r="A10" s="283" t="s">
        <v>18</v>
      </c>
      <c r="B10" s="316">
        <v>213449</v>
      </c>
      <c r="C10" s="316">
        <v>212112</v>
      </c>
      <c r="D10" s="316">
        <v>210684</v>
      </c>
      <c r="E10" s="316">
        <v>211837</v>
      </c>
      <c r="F10" s="316">
        <v>210847</v>
      </c>
      <c r="G10" s="316">
        <v>209357</v>
      </c>
      <c r="H10" s="316">
        <v>207856</v>
      </c>
      <c r="I10" s="316">
        <v>207807</v>
      </c>
      <c r="J10" s="316">
        <v>204757</v>
      </c>
      <c r="K10" s="316">
        <v>207820</v>
      </c>
      <c r="L10" s="283">
        <v>209184</v>
      </c>
      <c r="M10" s="316">
        <v>209556</v>
      </c>
      <c r="N10" s="283">
        <v>211448</v>
      </c>
      <c r="O10" s="316">
        <v>211336</v>
      </c>
      <c r="P10" s="283">
        <v>211643</v>
      </c>
      <c r="Q10" s="316">
        <v>213476</v>
      </c>
      <c r="R10" s="283">
        <v>212214</v>
      </c>
      <c r="S10" s="316">
        <v>208949</v>
      </c>
      <c r="T10" s="283">
        <v>205741</v>
      </c>
      <c r="U10" s="316">
        <v>203862</v>
      </c>
      <c r="V10" s="283">
        <v>200339</v>
      </c>
      <c r="W10" s="283">
        <v>201939</v>
      </c>
      <c r="X10" s="283">
        <v>203232</v>
      </c>
      <c r="Y10" s="283">
        <v>205095</v>
      </c>
      <c r="Z10" s="283">
        <v>207126</v>
      </c>
      <c r="AA10" s="283">
        <v>205308</v>
      </c>
      <c r="AB10" s="283">
        <v>205548</v>
      </c>
      <c r="AC10" s="283">
        <v>206050</v>
      </c>
      <c r="AD10" s="283">
        <v>205760</v>
      </c>
      <c r="AE10" s="283">
        <v>205634</v>
      </c>
      <c r="AF10" s="283">
        <f t="shared" si="1"/>
        <v>-1818</v>
      </c>
      <c r="AG10" s="283">
        <f t="shared" si="0"/>
        <v>240</v>
      </c>
      <c r="AH10" s="283">
        <f t="shared" si="0"/>
        <v>502</v>
      </c>
      <c r="AI10" s="326">
        <f t="shared" si="0"/>
        <v>-290</v>
      </c>
      <c r="AJ10" s="283">
        <f t="shared" si="0"/>
        <v>-126</v>
      </c>
      <c r="AK10" s="283">
        <f t="shared" si="2"/>
        <v>-1492</v>
      </c>
      <c r="AL10" s="283">
        <v>215678</v>
      </c>
      <c r="AM10" s="316">
        <v>213192</v>
      </c>
      <c r="AN10" s="283">
        <v>212020</v>
      </c>
      <c r="AO10" s="326">
        <v>213831</v>
      </c>
      <c r="AP10" s="283">
        <v>214140</v>
      </c>
      <c r="AQ10" s="283">
        <v>214838</v>
      </c>
      <c r="AR10" s="283">
        <v>212927</v>
      </c>
      <c r="AS10" s="326">
        <v>213611</v>
      </c>
      <c r="AT10" s="283">
        <v>213012</v>
      </c>
      <c r="AU10" s="283">
        <v>212013</v>
      </c>
      <c r="AV10" s="283">
        <v>213316</v>
      </c>
      <c r="AW10" s="283">
        <v>215111</v>
      </c>
      <c r="AX10" s="283">
        <v>217207</v>
      </c>
      <c r="AY10" s="283">
        <v>215779</v>
      </c>
      <c r="AZ10" s="283">
        <v>214502</v>
      </c>
      <c r="BA10" s="283">
        <v>217018</v>
      </c>
      <c r="BB10" s="283">
        <v>217395</v>
      </c>
      <c r="BC10" s="283">
        <v>216611</v>
      </c>
      <c r="BD10" s="283">
        <v>216522</v>
      </c>
      <c r="BE10" s="283">
        <v>216297</v>
      </c>
      <c r="BF10" s="283">
        <v>217388</v>
      </c>
      <c r="BG10" s="283">
        <v>-3050</v>
      </c>
      <c r="BH10" s="283">
        <v>3063</v>
      </c>
      <c r="BI10" s="283">
        <v>1364</v>
      </c>
      <c r="BJ10" s="283">
        <v>372</v>
      </c>
      <c r="BK10" s="283">
        <v>1892</v>
      </c>
      <c r="BL10" s="283">
        <v>-112</v>
      </c>
      <c r="BM10" s="283">
        <v>307</v>
      </c>
      <c r="BN10" s="283">
        <v>1833</v>
      </c>
      <c r="BO10" s="283">
        <v>-1262</v>
      </c>
      <c r="BP10" s="283">
        <v>-3265</v>
      </c>
      <c r="BQ10" s="283">
        <v>-3208</v>
      </c>
      <c r="BR10" s="283">
        <v>-1879</v>
      </c>
      <c r="BS10" s="283">
        <v>-3523</v>
      </c>
      <c r="BT10" s="283">
        <v>1600</v>
      </c>
      <c r="BU10" s="283">
        <v>1293</v>
      </c>
      <c r="BV10" s="283">
        <v>1863</v>
      </c>
      <c r="BW10" s="283">
        <v>2031</v>
      </c>
      <c r="BX10" s="283">
        <v>-1818</v>
      </c>
      <c r="BY10" s="283">
        <v>240</v>
      </c>
      <c r="BZ10" s="283">
        <v>502</v>
      </c>
      <c r="CA10" s="283">
        <v>-1337</v>
      </c>
      <c r="CB10" s="283">
        <v>-290</v>
      </c>
      <c r="CC10" s="283">
        <v>-126</v>
      </c>
      <c r="CD10" s="283">
        <v>-814</v>
      </c>
      <c r="CE10" s="283">
        <v>-1332</v>
      </c>
      <c r="CF10" s="283">
        <v>1794</v>
      </c>
      <c r="CG10" s="283">
        <v>2139</v>
      </c>
      <c r="CH10" s="283">
        <v>2642</v>
      </c>
      <c r="CI10" s="283">
        <v>2402</v>
      </c>
      <c r="CJ10" s="283">
        <v>3213</v>
      </c>
      <c r="CK10" s="283">
        <v>-2486</v>
      </c>
      <c r="CL10" s="283">
        <v>-1428</v>
      </c>
      <c r="CM10" s="283">
        <v>-1172</v>
      </c>
      <c r="CN10" s="283">
        <v>1811</v>
      </c>
      <c r="CO10" s="283">
        <v>309</v>
      </c>
      <c r="CP10" s="283">
        <v>698</v>
      </c>
      <c r="CQ10" s="283">
        <v>-1911</v>
      </c>
      <c r="CR10" s="283">
        <v>684</v>
      </c>
      <c r="CS10" s="283">
        <v>-599</v>
      </c>
      <c r="CT10" s="283">
        <v>-999</v>
      </c>
      <c r="CU10" s="283">
        <v>1303</v>
      </c>
      <c r="CV10" s="283">
        <v>1795</v>
      </c>
      <c r="CW10" s="283">
        <v>1153</v>
      </c>
      <c r="CX10" s="283">
        <v>2096</v>
      </c>
      <c r="CY10" s="283">
        <v>-1428</v>
      </c>
      <c r="CZ10" s="283">
        <v>-1277</v>
      </c>
      <c r="DA10" s="283">
        <v>2516</v>
      </c>
      <c r="DB10" s="283">
        <v>377</v>
      </c>
      <c r="DC10" s="283">
        <v>-784</v>
      </c>
      <c r="DD10" s="283">
        <v>-89</v>
      </c>
      <c r="DE10" s="283">
        <v>-225</v>
      </c>
      <c r="DF10" s="283">
        <v>1091</v>
      </c>
      <c r="DG10" s="283">
        <v>-990</v>
      </c>
      <c r="DH10" s="283">
        <v>-1490</v>
      </c>
      <c r="DI10" s="283">
        <v>-1501</v>
      </c>
      <c r="DJ10" s="283">
        <v>-49</v>
      </c>
      <c r="DK10" s="316">
        <v>3939</v>
      </c>
      <c r="DL10" s="316">
        <v>30</v>
      </c>
    </row>
    <row r="11" spans="1:116" x14ac:dyDescent="0.2">
      <c r="A11" s="283" t="s">
        <v>29</v>
      </c>
      <c r="B11" s="316">
        <v>703349</v>
      </c>
      <c r="C11" s="316">
        <v>690918</v>
      </c>
      <c r="D11" s="316">
        <v>698032</v>
      </c>
      <c r="E11" s="316">
        <v>700587</v>
      </c>
      <c r="F11" s="316">
        <v>698581</v>
      </c>
      <c r="G11" s="316">
        <v>696485</v>
      </c>
      <c r="H11" s="316">
        <v>701164</v>
      </c>
      <c r="I11" s="316">
        <v>699334</v>
      </c>
      <c r="J11" s="316">
        <v>703370</v>
      </c>
      <c r="K11" s="316">
        <v>703628</v>
      </c>
      <c r="L11" s="283">
        <v>705871</v>
      </c>
      <c r="M11" s="316">
        <v>708415</v>
      </c>
      <c r="N11" s="283">
        <v>707671</v>
      </c>
      <c r="O11" s="316">
        <v>692500</v>
      </c>
      <c r="P11" s="283">
        <v>700667</v>
      </c>
      <c r="Q11" s="316">
        <v>702453</v>
      </c>
      <c r="R11" s="283">
        <v>694642</v>
      </c>
      <c r="S11" s="316">
        <v>681298</v>
      </c>
      <c r="T11" s="283">
        <v>672943</v>
      </c>
      <c r="U11" s="316">
        <v>667936</v>
      </c>
      <c r="V11" s="283">
        <v>672303</v>
      </c>
      <c r="W11" s="283">
        <v>678269</v>
      </c>
      <c r="X11" s="283">
        <v>681683</v>
      </c>
      <c r="Y11" s="283">
        <v>683018</v>
      </c>
      <c r="Z11" s="283">
        <v>684878</v>
      </c>
      <c r="AA11" s="283">
        <v>672536</v>
      </c>
      <c r="AB11" s="283">
        <v>677274</v>
      </c>
      <c r="AC11" s="283">
        <v>682804</v>
      </c>
      <c r="AD11" s="283">
        <v>683659</v>
      </c>
      <c r="AE11" s="283">
        <v>682255</v>
      </c>
      <c r="AF11" s="283">
        <f t="shared" si="1"/>
        <v>-12342</v>
      </c>
      <c r="AG11" s="283">
        <f t="shared" si="0"/>
        <v>4738</v>
      </c>
      <c r="AH11" s="283">
        <f t="shared" si="0"/>
        <v>5530</v>
      </c>
      <c r="AI11" s="326">
        <f t="shared" si="0"/>
        <v>855</v>
      </c>
      <c r="AJ11" s="283">
        <f t="shared" si="0"/>
        <v>-1404</v>
      </c>
      <c r="AK11" s="283">
        <f t="shared" si="2"/>
        <v>-2623</v>
      </c>
      <c r="AL11" s="283">
        <v>709875</v>
      </c>
      <c r="AM11" s="316">
        <v>696086</v>
      </c>
      <c r="AN11" s="283">
        <v>703393</v>
      </c>
      <c r="AO11" s="326">
        <v>711135</v>
      </c>
      <c r="AP11" s="283">
        <v>714063</v>
      </c>
      <c r="AQ11" s="283">
        <v>711335</v>
      </c>
      <c r="AR11" s="283">
        <v>710335</v>
      </c>
      <c r="AS11" s="326">
        <v>710126</v>
      </c>
      <c r="AT11" s="283">
        <v>707767</v>
      </c>
      <c r="AU11" s="283">
        <v>714983</v>
      </c>
      <c r="AV11" s="283">
        <v>718840</v>
      </c>
      <c r="AW11" s="283">
        <v>719585</v>
      </c>
      <c r="AX11" s="283">
        <v>715753</v>
      </c>
      <c r="AY11" s="283">
        <v>700924</v>
      </c>
      <c r="AZ11" s="283">
        <v>706636</v>
      </c>
      <c r="BA11" s="283">
        <v>711372</v>
      </c>
      <c r="BB11" s="283">
        <v>714071</v>
      </c>
      <c r="BC11" s="283">
        <v>711835</v>
      </c>
      <c r="BD11" s="283">
        <v>712999</v>
      </c>
      <c r="BE11" s="283">
        <v>711238</v>
      </c>
      <c r="BF11" s="283">
        <v>709610</v>
      </c>
      <c r="BG11" s="283">
        <v>4036</v>
      </c>
      <c r="BH11" s="283">
        <v>258</v>
      </c>
      <c r="BI11" s="283">
        <v>2243</v>
      </c>
      <c r="BJ11" s="283">
        <v>2544</v>
      </c>
      <c r="BK11" s="283">
        <v>-744</v>
      </c>
      <c r="BL11" s="283">
        <v>-15171</v>
      </c>
      <c r="BM11" s="283">
        <v>8167</v>
      </c>
      <c r="BN11" s="283">
        <v>1786</v>
      </c>
      <c r="BO11" s="283">
        <v>-7811</v>
      </c>
      <c r="BP11" s="283">
        <v>-13344</v>
      </c>
      <c r="BQ11" s="283">
        <v>-8355</v>
      </c>
      <c r="BR11" s="283">
        <v>-5007</v>
      </c>
      <c r="BS11" s="283">
        <v>4367</v>
      </c>
      <c r="BT11" s="283">
        <v>5966</v>
      </c>
      <c r="BU11" s="283">
        <v>3414</v>
      </c>
      <c r="BV11" s="283">
        <v>1335</v>
      </c>
      <c r="BW11" s="283">
        <v>1860</v>
      </c>
      <c r="BX11" s="283">
        <v>-12342</v>
      </c>
      <c r="BY11" s="283">
        <v>4738</v>
      </c>
      <c r="BZ11" s="283">
        <v>5530</v>
      </c>
      <c r="CA11" s="283">
        <v>-12431</v>
      </c>
      <c r="CB11" s="283">
        <v>855</v>
      </c>
      <c r="CC11" s="283">
        <v>-1404</v>
      </c>
      <c r="CD11" s="283">
        <v>-2193</v>
      </c>
      <c r="CE11" s="283">
        <v>4145</v>
      </c>
      <c r="CF11" s="283">
        <v>6107</v>
      </c>
      <c r="CG11" s="283">
        <v>4687</v>
      </c>
      <c r="CH11" s="283">
        <v>8987</v>
      </c>
      <c r="CI11" s="283">
        <v>2976</v>
      </c>
      <c r="CJ11" s="283">
        <v>2911</v>
      </c>
      <c r="CK11" s="283">
        <v>-13789</v>
      </c>
      <c r="CL11" s="283">
        <v>7114</v>
      </c>
      <c r="CM11" s="283">
        <v>7307</v>
      </c>
      <c r="CN11" s="283">
        <v>7742</v>
      </c>
      <c r="CO11" s="283">
        <v>2928</v>
      </c>
      <c r="CP11" s="283">
        <v>-2728</v>
      </c>
      <c r="CQ11" s="283">
        <v>-1000</v>
      </c>
      <c r="CR11" s="283">
        <v>-209</v>
      </c>
      <c r="CS11" s="283">
        <v>-2359</v>
      </c>
      <c r="CT11" s="283">
        <v>7216</v>
      </c>
      <c r="CU11" s="283">
        <v>3857</v>
      </c>
      <c r="CV11" s="283">
        <v>745</v>
      </c>
      <c r="CW11" s="283">
        <v>2555</v>
      </c>
      <c r="CX11" s="283">
        <v>-3832</v>
      </c>
      <c r="CY11" s="283">
        <v>-14829</v>
      </c>
      <c r="CZ11" s="283">
        <v>5712</v>
      </c>
      <c r="DA11" s="283">
        <v>4736</v>
      </c>
      <c r="DB11" s="283">
        <v>2699</v>
      </c>
      <c r="DC11" s="283">
        <v>-2236</v>
      </c>
      <c r="DD11" s="283">
        <v>1164</v>
      </c>
      <c r="DE11" s="283">
        <v>-1761</v>
      </c>
      <c r="DF11" s="283">
        <v>-1628</v>
      </c>
      <c r="DG11" s="283">
        <v>-2006</v>
      </c>
      <c r="DH11" s="283">
        <v>-2096</v>
      </c>
      <c r="DI11" s="283">
        <v>4679</v>
      </c>
      <c r="DJ11" s="283">
        <v>-1830</v>
      </c>
      <c r="DK11" s="316">
        <v>6261</v>
      </c>
      <c r="DL11" s="316">
        <v>29</v>
      </c>
    </row>
    <row r="12" spans="1:116" x14ac:dyDescent="0.2">
      <c r="A12" s="283" t="s">
        <v>21</v>
      </c>
      <c r="B12" s="316">
        <v>213243</v>
      </c>
      <c r="C12" s="316">
        <v>210222</v>
      </c>
      <c r="D12" s="316">
        <v>209215</v>
      </c>
      <c r="E12" s="316">
        <v>210160</v>
      </c>
      <c r="F12" s="316">
        <v>212225</v>
      </c>
      <c r="G12" s="316">
        <v>211766</v>
      </c>
      <c r="H12" s="316">
        <v>212160</v>
      </c>
      <c r="I12" s="316">
        <v>206774</v>
      </c>
      <c r="J12" s="316">
        <v>205713</v>
      </c>
      <c r="K12" s="316">
        <v>205799</v>
      </c>
      <c r="L12" s="283">
        <v>207187</v>
      </c>
      <c r="M12" s="316">
        <v>210047</v>
      </c>
      <c r="N12" s="283">
        <v>214052</v>
      </c>
      <c r="O12" s="316">
        <v>212784</v>
      </c>
      <c r="P12" s="283">
        <v>214214</v>
      </c>
      <c r="Q12" s="316">
        <v>216685</v>
      </c>
      <c r="R12" s="283">
        <v>216340</v>
      </c>
      <c r="S12" s="316">
        <v>212199</v>
      </c>
      <c r="T12" s="283">
        <v>207804</v>
      </c>
      <c r="U12" s="316">
        <v>205143</v>
      </c>
      <c r="V12" s="283">
        <v>202951</v>
      </c>
      <c r="W12" s="283">
        <v>203438</v>
      </c>
      <c r="X12" s="283">
        <v>204970</v>
      </c>
      <c r="Y12" s="283">
        <v>207378</v>
      </c>
      <c r="Z12" s="283">
        <v>210352</v>
      </c>
      <c r="AA12" s="283">
        <v>208539</v>
      </c>
      <c r="AB12" s="283">
        <v>207314</v>
      </c>
      <c r="AC12" s="283">
        <v>208345</v>
      </c>
      <c r="AD12" s="283">
        <v>208202</v>
      </c>
      <c r="AE12" s="283">
        <v>208305</v>
      </c>
      <c r="AF12" s="283">
        <f t="shared" si="1"/>
        <v>-1813</v>
      </c>
      <c r="AG12" s="283">
        <f t="shared" si="0"/>
        <v>-1225</v>
      </c>
      <c r="AH12" s="283">
        <f t="shared" si="0"/>
        <v>1031</v>
      </c>
      <c r="AI12" s="326">
        <f t="shared" si="0"/>
        <v>-143</v>
      </c>
      <c r="AJ12" s="283">
        <f t="shared" si="0"/>
        <v>103</v>
      </c>
      <c r="AK12" s="283">
        <f t="shared" si="2"/>
        <v>-2047</v>
      </c>
      <c r="AL12" s="283">
        <v>213743</v>
      </c>
      <c r="AM12" s="316">
        <v>211048</v>
      </c>
      <c r="AN12" s="283">
        <v>209969</v>
      </c>
      <c r="AO12" s="326">
        <v>211119</v>
      </c>
      <c r="AP12" s="283">
        <v>212666</v>
      </c>
      <c r="AQ12" s="283">
        <v>212798</v>
      </c>
      <c r="AR12" s="283">
        <v>212844</v>
      </c>
      <c r="AS12" s="326">
        <v>214206</v>
      </c>
      <c r="AT12" s="283">
        <v>213887</v>
      </c>
      <c r="AU12" s="283">
        <v>214692</v>
      </c>
      <c r="AV12" s="283">
        <v>216605</v>
      </c>
      <c r="AW12" s="283">
        <v>219178</v>
      </c>
      <c r="AX12" s="283">
        <v>221168</v>
      </c>
      <c r="AY12" s="283">
        <v>218200</v>
      </c>
      <c r="AZ12" s="283">
        <v>218914</v>
      </c>
      <c r="BA12" s="283">
        <v>220988</v>
      </c>
      <c r="BB12" s="283">
        <v>222998</v>
      </c>
      <c r="BC12" s="283">
        <v>221299</v>
      </c>
      <c r="BD12" s="283">
        <v>220674</v>
      </c>
      <c r="BE12" s="283">
        <v>221353</v>
      </c>
      <c r="BF12" s="283">
        <v>222187</v>
      </c>
      <c r="BG12" s="283">
        <v>-1061</v>
      </c>
      <c r="BH12" s="283">
        <v>86</v>
      </c>
      <c r="BI12" s="283">
        <v>1388</v>
      </c>
      <c r="BJ12" s="283">
        <v>2860</v>
      </c>
      <c r="BK12" s="283">
        <v>4005</v>
      </c>
      <c r="BL12" s="283">
        <v>-1268</v>
      </c>
      <c r="BM12" s="283">
        <v>1430</v>
      </c>
      <c r="BN12" s="283">
        <v>2471</v>
      </c>
      <c r="BO12" s="283">
        <v>-345</v>
      </c>
      <c r="BP12" s="283">
        <v>-4141</v>
      </c>
      <c r="BQ12" s="283">
        <v>-4395</v>
      </c>
      <c r="BR12" s="283">
        <v>-2661</v>
      </c>
      <c r="BS12" s="283">
        <v>-2192</v>
      </c>
      <c r="BT12" s="283">
        <v>487</v>
      </c>
      <c r="BU12" s="283">
        <v>1532</v>
      </c>
      <c r="BV12" s="283">
        <v>2408</v>
      </c>
      <c r="BW12" s="283">
        <v>2974</v>
      </c>
      <c r="BX12" s="283">
        <v>-1813</v>
      </c>
      <c r="BY12" s="283">
        <v>-1225</v>
      </c>
      <c r="BZ12" s="283">
        <v>1031</v>
      </c>
      <c r="CA12" s="283">
        <v>-3021</v>
      </c>
      <c r="CB12" s="283">
        <v>-143</v>
      </c>
      <c r="CC12" s="283">
        <v>103</v>
      </c>
      <c r="CD12" s="283">
        <v>-1039</v>
      </c>
      <c r="CE12" s="283">
        <v>1728</v>
      </c>
      <c r="CF12" s="283">
        <v>1234</v>
      </c>
      <c r="CG12" s="283">
        <v>-1970</v>
      </c>
      <c r="CH12" s="283">
        <v>944</v>
      </c>
      <c r="CI12" s="283">
        <v>1489</v>
      </c>
      <c r="CJ12" s="283">
        <v>3052</v>
      </c>
      <c r="CK12" s="283">
        <v>-2695</v>
      </c>
      <c r="CL12" s="283">
        <v>-1007</v>
      </c>
      <c r="CM12" s="283">
        <v>-1079</v>
      </c>
      <c r="CN12" s="283">
        <v>1150</v>
      </c>
      <c r="CO12" s="283">
        <v>1547</v>
      </c>
      <c r="CP12" s="283">
        <v>132</v>
      </c>
      <c r="CQ12" s="283">
        <v>46</v>
      </c>
      <c r="CR12" s="283">
        <v>1362</v>
      </c>
      <c r="CS12" s="283">
        <v>-319</v>
      </c>
      <c r="CT12" s="283">
        <v>805</v>
      </c>
      <c r="CU12" s="283">
        <v>1913</v>
      </c>
      <c r="CV12" s="283">
        <v>2573</v>
      </c>
      <c r="CW12" s="283">
        <v>945</v>
      </c>
      <c r="CX12" s="283">
        <v>1990</v>
      </c>
      <c r="CY12" s="283">
        <v>-2968</v>
      </c>
      <c r="CZ12" s="283">
        <v>714</v>
      </c>
      <c r="DA12" s="283">
        <v>2074</v>
      </c>
      <c r="DB12" s="283">
        <v>2010</v>
      </c>
      <c r="DC12" s="283">
        <v>-1699</v>
      </c>
      <c r="DD12" s="283">
        <v>-625</v>
      </c>
      <c r="DE12" s="283">
        <v>679</v>
      </c>
      <c r="DF12" s="283">
        <v>834</v>
      </c>
      <c r="DG12" s="283">
        <v>2065</v>
      </c>
      <c r="DH12" s="283">
        <v>-459</v>
      </c>
      <c r="DI12" s="283">
        <v>394</v>
      </c>
      <c r="DJ12" s="283">
        <v>-5386</v>
      </c>
      <c r="DK12" s="316">
        <v>8944</v>
      </c>
      <c r="DL12" s="316">
        <v>28</v>
      </c>
    </row>
    <row r="13" spans="1:116" x14ac:dyDescent="0.2">
      <c r="A13" s="283" t="s">
        <v>12</v>
      </c>
      <c r="B13" s="316">
        <v>248154</v>
      </c>
      <c r="C13" s="316">
        <v>243651</v>
      </c>
      <c r="D13" s="316">
        <v>244919</v>
      </c>
      <c r="E13" s="316">
        <v>246062</v>
      </c>
      <c r="F13" s="316">
        <v>246184</v>
      </c>
      <c r="G13" s="316">
        <v>245956</v>
      </c>
      <c r="H13" s="316">
        <v>247115</v>
      </c>
      <c r="I13" s="316">
        <v>245916</v>
      </c>
      <c r="J13" s="316">
        <v>245420</v>
      </c>
      <c r="K13" s="316">
        <v>244245</v>
      </c>
      <c r="L13" s="283">
        <v>244757</v>
      </c>
      <c r="M13" s="316">
        <v>247008</v>
      </c>
      <c r="N13" s="283">
        <v>247674</v>
      </c>
      <c r="O13" s="316">
        <v>242643</v>
      </c>
      <c r="P13" s="283">
        <v>243244</v>
      </c>
      <c r="Q13" s="316">
        <v>245574</v>
      </c>
      <c r="R13" s="283">
        <v>244826</v>
      </c>
      <c r="S13" s="316">
        <v>240621</v>
      </c>
      <c r="T13" s="283">
        <v>238087</v>
      </c>
      <c r="U13" s="316">
        <v>237252</v>
      </c>
      <c r="V13" s="283">
        <v>236303</v>
      </c>
      <c r="W13" s="283">
        <v>236944</v>
      </c>
      <c r="X13" s="283">
        <v>238074</v>
      </c>
      <c r="Y13" s="283">
        <v>241199</v>
      </c>
      <c r="Z13" s="283">
        <v>243874</v>
      </c>
      <c r="AA13" s="283">
        <v>239136</v>
      </c>
      <c r="AB13" s="283">
        <v>241106</v>
      </c>
      <c r="AC13" s="283">
        <v>241978</v>
      </c>
      <c r="AD13" s="283">
        <v>241968</v>
      </c>
      <c r="AE13" s="283">
        <v>243118</v>
      </c>
      <c r="AF13" s="283">
        <f t="shared" si="1"/>
        <v>-4738</v>
      </c>
      <c r="AG13" s="283">
        <f t="shared" si="0"/>
        <v>1970</v>
      </c>
      <c r="AH13" s="283">
        <f t="shared" si="0"/>
        <v>872</v>
      </c>
      <c r="AI13" s="326">
        <f t="shared" si="0"/>
        <v>-10</v>
      </c>
      <c r="AJ13" s="283">
        <f t="shared" si="0"/>
        <v>1150</v>
      </c>
      <c r="AK13" s="283">
        <f t="shared" si="2"/>
        <v>-756</v>
      </c>
      <c r="AL13" s="283">
        <v>258213</v>
      </c>
      <c r="AM13" s="316">
        <v>254204</v>
      </c>
      <c r="AN13" s="283">
        <v>256588</v>
      </c>
      <c r="AO13" s="326">
        <v>257932</v>
      </c>
      <c r="AP13" s="283">
        <v>259036</v>
      </c>
      <c r="AQ13" s="283">
        <v>258662</v>
      </c>
      <c r="AR13" s="283">
        <v>258276</v>
      </c>
      <c r="AS13" s="326">
        <v>257638</v>
      </c>
      <c r="AT13" s="283">
        <v>256989</v>
      </c>
      <c r="AU13" s="283">
        <v>257495</v>
      </c>
      <c r="AV13" s="283">
        <v>258835</v>
      </c>
      <c r="AW13" s="283">
        <v>261238</v>
      </c>
      <c r="AX13" s="283">
        <v>262234</v>
      </c>
      <c r="AY13" s="283">
        <v>256778</v>
      </c>
      <c r="AZ13" s="283">
        <v>258023</v>
      </c>
      <c r="BA13" s="283">
        <v>260506</v>
      </c>
      <c r="BB13" s="283">
        <v>260331</v>
      </c>
      <c r="BC13" s="283">
        <v>260824</v>
      </c>
      <c r="BD13" s="283">
        <v>261209</v>
      </c>
      <c r="BE13" s="283">
        <v>260828</v>
      </c>
      <c r="BF13" s="283">
        <v>259414</v>
      </c>
      <c r="BG13" s="283">
        <v>-496</v>
      </c>
      <c r="BH13" s="283">
        <v>-1175</v>
      </c>
      <c r="BI13" s="283">
        <v>512</v>
      </c>
      <c r="BJ13" s="283">
        <v>2251</v>
      </c>
      <c r="BK13" s="283">
        <v>666</v>
      </c>
      <c r="BL13" s="283">
        <v>-5031</v>
      </c>
      <c r="BM13" s="283">
        <v>601</v>
      </c>
      <c r="BN13" s="283">
        <v>2330</v>
      </c>
      <c r="BO13" s="283">
        <v>-748</v>
      </c>
      <c r="BP13" s="283">
        <v>-4205</v>
      </c>
      <c r="BQ13" s="283">
        <v>-2534</v>
      </c>
      <c r="BR13" s="283">
        <v>-835</v>
      </c>
      <c r="BS13" s="283">
        <v>-949</v>
      </c>
      <c r="BT13" s="283">
        <v>641</v>
      </c>
      <c r="BU13" s="283">
        <v>1130</v>
      </c>
      <c r="BV13" s="283">
        <v>3125</v>
      </c>
      <c r="BW13" s="283">
        <v>2675</v>
      </c>
      <c r="BX13" s="283">
        <v>-4738</v>
      </c>
      <c r="BY13" s="283">
        <v>1970</v>
      </c>
      <c r="BZ13" s="283">
        <v>872</v>
      </c>
      <c r="CA13" s="283">
        <v>-4503</v>
      </c>
      <c r="CB13" s="283">
        <v>-10</v>
      </c>
      <c r="CC13" s="283">
        <v>1150</v>
      </c>
      <c r="CD13" s="283">
        <v>218</v>
      </c>
      <c r="CE13" s="283">
        <v>344</v>
      </c>
      <c r="CF13" s="283">
        <v>4344</v>
      </c>
      <c r="CG13" s="283">
        <v>3724</v>
      </c>
      <c r="CH13" s="283">
        <v>1627</v>
      </c>
      <c r="CI13" s="283">
        <v>2260</v>
      </c>
      <c r="CJ13" s="283">
        <v>2578</v>
      </c>
      <c r="CK13" s="283">
        <v>-4009</v>
      </c>
      <c r="CL13" s="283">
        <v>1268</v>
      </c>
      <c r="CM13" s="283">
        <v>2384</v>
      </c>
      <c r="CN13" s="283">
        <v>1344</v>
      </c>
      <c r="CO13" s="283">
        <v>1104</v>
      </c>
      <c r="CP13" s="283">
        <v>-374</v>
      </c>
      <c r="CQ13" s="283">
        <v>-386</v>
      </c>
      <c r="CR13" s="283">
        <v>-638</v>
      </c>
      <c r="CS13" s="283">
        <v>-649</v>
      </c>
      <c r="CT13" s="283">
        <v>506</v>
      </c>
      <c r="CU13" s="283">
        <v>1340</v>
      </c>
      <c r="CV13" s="283">
        <v>2403</v>
      </c>
      <c r="CW13" s="283">
        <v>1143</v>
      </c>
      <c r="CX13" s="283">
        <v>996</v>
      </c>
      <c r="CY13" s="283">
        <v>-5456</v>
      </c>
      <c r="CZ13" s="283">
        <v>1245</v>
      </c>
      <c r="DA13" s="283">
        <v>2483</v>
      </c>
      <c r="DB13" s="283">
        <v>-175</v>
      </c>
      <c r="DC13" s="283">
        <v>493</v>
      </c>
      <c r="DD13" s="283">
        <v>385</v>
      </c>
      <c r="DE13" s="283">
        <v>-381</v>
      </c>
      <c r="DF13" s="283">
        <v>-1414</v>
      </c>
      <c r="DG13" s="283">
        <v>122</v>
      </c>
      <c r="DH13" s="283">
        <v>-228</v>
      </c>
      <c r="DI13" s="283">
        <v>1159</v>
      </c>
      <c r="DJ13" s="283">
        <v>-1199</v>
      </c>
      <c r="DK13" s="316">
        <v>11260</v>
      </c>
      <c r="DL13" s="316">
        <v>27</v>
      </c>
    </row>
    <row r="14" spans="1:116" x14ac:dyDescent="0.2">
      <c r="A14" s="283" t="s">
        <v>11</v>
      </c>
      <c r="B14" s="316">
        <v>137037</v>
      </c>
      <c r="C14" s="316">
        <v>134772</v>
      </c>
      <c r="D14" s="316">
        <v>135222</v>
      </c>
      <c r="E14" s="316">
        <v>135391</v>
      </c>
      <c r="F14" s="316">
        <v>135643</v>
      </c>
      <c r="G14" s="316">
        <v>136036</v>
      </c>
      <c r="H14" s="316">
        <v>134940</v>
      </c>
      <c r="I14" s="316">
        <v>135792</v>
      </c>
      <c r="J14" s="316">
        <v>136335</v>
      </c>
      <c r="K14" s="316">
        <v>136731</v>
      </c>
      <c r="L14" s="283">
        <v>137583</v>
      </c>
      <c r="M14" s="316">
        <v>139036</v>
      </c>
      <c r="N14" s="283">
        <v>139005</v>
      </c>
      <c r="O14" s="316">
        <v>138790</v>
      </c>
      <c r="P14" s="283">
        <v>138663</v>
      </c>
      <c r="Q14" s="316">
        <v>139287</v>
      </c>
      <c r="R14" s="283">
        <v>139808</v>
      </c>
      <c r="S14" s="316">
        <v>138351</v>
      </c>
      <c r="T14" s="283">
        <v>135082</v>
      </c>
      <c r="U14" s="316">
        <v>134719</v>
      </c>
      <c r="V14" s="283">
        <v>134809</v>
      </c>
      <c r="W14" s="283">
        <v>134682</v>
      </c>
      <c r="X14" s="283">
        <v>134409</v>
      </c>
      <c r="Y14" s="283">
        <v>135757</v>
      </c>
      <c r="Z14" s="283">
        <v>136547</v>
      </c>
      <c r="AA14" s="283">
        <v>135945</v>
      </c>
      <c r="AB14" s="283">
        <v>136513</v>
      </c>
      <c r="AC14" s="283">
        <v>137020</v>
      </c>
      <c r="AD14" s="283">
        <v>138595</v>
      </c>
      <c r="AE14" s="283">
        <v>137842</v>
      </c>
      <c r="AF14" s="283">
        <f t="shared" si="1"/>
        <v>-602</v>
      </c>
      <c r="AG14" s="283">
        <f t="shared" si="0"/>
        <v>568</v>
      </c>
      <c r="AH14" s="283">
        <f t="shared" si="0"/>
        <v>507</v>
      </c>
      <c r="AI14" s="326">
        <f t="shared" si="0"/>
        <v>1575</v>
      </c>
      <c r="AJ14" s="283">
        <f t="shared" si="0"/>
        <v>-753</v>
      </c>
      <c r="AK14" s="283">
        <f t="shared" si="2"/>
        <v>1295</v>
      </c>
      <c r="AL14" s="283">
        <v>142842</v>
      </c>
      <c r="AM14" s="316">
        <v>140370</v>
      </c>
      <c r="AN14" s="283">
        <v>142113</v>
      </c>
      <c r="AO14" s="326">
        <v>142691</v>
      </c>
      <c r="AP14" s="283">
        <v>142922</v>
      </c>
      <c r="AQ14" s="283">
        <v>142884</v>
      </c>
      <c r="AR14" s="283">
        <v>141632</v>
      </c>
      <c r="AS14" s="326">
        <v>142704</v>
      </c>
      <c r="AT14" s="283">
        <v>142839</v>
      </c>
      <c r="AU14" s="283">
        <v>144538</v>
      </c>
      <c r="AV14" s="283">
        <v>145810</v>
      </c>
      <c r="AW14" s="283">
        <v>146515</v>
      </c>
      <c r="AX14" s="283">
        <v>147733</v>
      </c>
      <c r="AY14" s="283">
        <v>147281</v>
      </c>
      <c r="AZ14" s="283">
        <v>148132</v>
      </c>
      <c r="BA14" s="283">
        <v>148842</v>
      </c>
      <c r="BB14" s="283">
        <v>149432</v>
      </c>
      <c r="BC14" s="283">
        <v>149935</v>
      </c>
      <c r="BD14" s="283">
        <v>149841</v>
      </c>
      <c r="BE14" s="283">
        <v>148334</v>
      </c>
      <c r="BF14" s="283">
        <v>148588</v>
      </c>
      <c r="BG14" s="283">
        <v>543</v>
      </c>
      <c r="BH14" s="283">
        <v>396</v>
      </c>
      <c r="BI14" s="283">
        <v>852</v>
      </c>
      <c r="BJ14" s="283">
        <v>1453</v>
      </c>
      <c r="BK14" s="283">
        <v>-31</v>
      </c>
      <c r="BL14" s="283">
        <v>-215</v>
      </c>
      <c r="BM14" s="283">
        <v>-127</v>
      </c>
      <c r="BN14" s="283">
        <v>624</v>
      </c>
      <c r="BO14" s="283">
        <v>521</v>
      </c>
      <c r="BP14" s="283">
        <v>-1457</v>
      </c>
      <c r="BQ14" s="283">
        <v>-3269</v>
      </c>
      <c r="BR14" s="283">
        <v>-363</v>
      </c>
      <c r="BS14" s="283">
        <v>90</v>
      </c>
      <c r="BT14" s="283">
        <v>-127</v>
      </c>
      <c r="BU14" s="283">
        <v>-273</v>
      </c>
      <c r="BV14" s="283">
        <v>1348</v>
      </c>
      <c r="BW14" s="283">
        <v>790</v>
      </c>
      <c r="BX14" s="283">
        <v>-602</v>
      </c>
      <c r="BY14" s="283">
        <v>568</v>
      </c>
      <c r="BZ14" s="283">
        <v>507</v>
      </c>
      <c r="CA14" s="283">
        <v>-2265</v>
      </c>
      <c r="CB14" s="283">
        <v>1575</v>
      </c>
      <c r="CC14" s="283">
        <v>-753</v>
      </c>
      <c r="CD14" s="283">
        <v>-23</v>
      </c>
      <c r="CE14" s="283">
        <v>2042</v>
      </c>
      <c r="CF14" s="283">
        <v>-35</v>
      </c>
      <c r="CG14" s="283">
        <v>1205</v>
      </c>
      <c r="CH14" s="283">
        <v>1059</v>
      </c>
      <c r="CI14" s="283">
        <v>-314</v>
      </c>
      <c r="CJ14" s="283">
        <v>1066</v>
      </c>
      <c r="CK14" s="283">
        <v>-2472</v>
      </c>
      <c r="CL14" s="283">
        <v>450</v>
      </c>
      <c r="CM14" s="283">
        <v>1743</v>
      </c>
      <c r="CN14" s="283">
        <v>578</v>
      </c>
      <c r="CO14" s="283">
        <v>231</v>
      </c>
      <c r="CP14" s="283">
        <v>-38</v>
      </c>
      <c r="CQ14" s="283">
        <v>-1252</v>
      </c>
      <c r="CR14" s="283">
        <v>1072</v>
      </c>
      <c r="CS14" s="283">
        <v>135</v>
      </c>
      <c r="CT14" s="283">
        <v>1699</v>
      </c>
      <c r="CU14" s="283">
        <v>1272</v>
      </c>
      <c r="CV14" s="283">
        <v>705</v>
      </c>
      <c r="CW14" s="283">
        <v>169</v>
      </c>
      <c r="CX14" s="283">
        <v>1218</v>
      </c>
      <c r="CY14" s="283">
        <v>-452</v>
      </c>
      <c r="CZ14" s="283">
        <v>851</v>
      </c>
      <c r="DA14" s="283">
        <v>710</v>
      </c>
      <c r="DB14" s="283">
        <v>590</v>
      </c>
      <c r="DC14" s="283">
        <v>503</v>
      </c>
      <c r="DD14" s="283">
        <v>-94</v>
      </c>
      <c r="DE14" s="283">
        <v>-1507</v>
      </c>
      <c r="DF14" s="283">
        <v>254</v>
      </c>
      <c r="DG14" s="283">
        <v>252</v>
      </c>
      <c r="DH14" s="283">
        <v>393</v>
      </c>
      <c r="DI14" s="283">
        <v>-1096</v>
      </c>
      <c r="DJ14" s="283">
        <v>852</v>
      </c>
      <c r="DK14" s="316">
        <v>11551</v>
      </c>
      <c r="DL14" s="316">
        <v>26</v>
      </c>
    </row>
    <row r="15" spans="1:116" x14ac:dyDescent="0.2">
      <c r="A15" s="283" t="s">
        <v>33</v>
      </c>
      <c r="B15" s="316">
        <v>186714</v>
      </c>
      <c r="C15" s="316">
        <v>185244</v>
      </c>
      <c r="D15" s="316">
        <v>186528</v>
      </c>
      <c r="E15" s="316">
        <v>186608</v>
      </c>
      <c r="F15" s="316">
        <v>186757</v>
      </c>
      <c r="G15" s="316">
        <v>186925</v>
      </c>
      <c r="H15" s="316">
        <v>186385</v>
      </c>
      <c r="I15" s="316">
        <v>187724</v>
      </c>
      <c r="J15" s="316">
        <v>187144</v>
      </c>
      <c r="K15" s="316">
        <v>187285</v>
      </c>
      <c r="L15" s="283">
        <v>187149</v>
      </c>
      <c r="M15" s="316">
        <v>189446</v>
      </c>
      <c r="N15" s="283">
        <v>190762</v>
      </c>
      <c r="O15" s="316">
        <v>189173</v>
      </c>
      <c r="P15" s="283">
        <v>187861</v>
      </c>
      <c r="Q15" s="316">
        <v>189057</v>
      </c>
      <c r="R15" s="283">
        <v>188089</v>
      </c>
      <c r="S15" s="316">
        <v>184170</v>
      </c>
      <c r="T15" s="283">
        <v>182368</v>
      </c>
      <c r="U15" s="316">
        <v>182181</v>
      </c>
      <c r="V15" s="283">
        <v>183163</v>
      </c>
      <c r="W15" s="283">
        <v>184855</v>
      </c>
      <c r="X15" s="283">
        <v>186449</v>
      </c>
      <c r="Y15" s="283">
        <v>187704</v>
      </c>
      <c r="Z15" s="283">
        <v>187900</v>
      </c>
      <c r="AA15" s="283">
        <v>187080</v>
      </c>
      <c r="AB15" s="283">
        <v>186492</v>
      </c>
      <c r="AC15" s="283">
        <v>187902</v>
      </c>
      <c r="AD15" s="283">
        <v>189159</v>
      </c>
      <c r="AE15" s="283">
        <v>189657</v>
      </c>
      <c r="AF15" s="283">
        <f t="shared" si="1"/>
        <v>-820</v>
      </c>
      <c r="AG15" s="283">
        <f t="shared" si="0"/>
        <v>-588</v>
      </c>
      <c r="AH15" s="283">
        <f t="shared" si="0"/>
        <v>1410</v>
      </c>
      <c r="AI15" s="326">
        <f t="shared" si="0"/>
        <v>1257</v>
      </c>
      <c r="AJ15" s="283">
        <f t="shared" si="0"/>
        <v>498</v>
      </c>
      <c r="AK15" s="283">
        <f t="shared" si="2"/>
        <v>1757</v>
      </c>
      <c r="AL15" s="283">
        <v>197130</v>
      </c>
      <c r="AM15" s="316">
        <v>195976</v>
      </c>
      <c r="AN15" s="283">
        <v>195314</v>
      </c>
      <c r="AO15" s="326">
        <v>196230</v>
      </c>
      <c r="AP15" s="283">
        <v>196703</v>
      </c>
      <c r="AQ15" s="283">
        <v>196069</v>
      </c>
      <c r="AR15" s="283">
        <v>195805</v>
      </c>
      <c r="AS15" s="326">
        <v>195521</v>
      </c>
      <c r="AT15" s="283">
        <v>194441</v>
      </c>
      <c r="AU15" s="283">
        <v>194760</v>
      </c>
      <c r="AV15" s="283">
        <v>195436</v>
      </c>
      <c r="AW15" s="283">
        <v>196532</v>
      </c>
      <c r="AX15" s="283">
        <v>197186</v>
      </c>
      <c r="AY15" s="283">
        <v>194743</v>
      </c>
      <c r="AZ15" s="283">
        <v>194660</v>
      </c>
      <c r="BA15" s="283">
        <v>195650</v>
      </c>
      <c r="BB15" s="283">
        <v>197131</v>
      </c>
      <c r="BC15" s="283">
        <v>197853</v>
      </c>
      <c r="BD15" s="283">
        <v>198536</v>
      </c>
      <c r="BE15" s="283">
        <v>199578</v>
      </c>
      <c r="BF15" s="283">
        <v>198313</v>
      </c>
      <c r="BG15" s="283">
        <v>-580</v>
      </c>
      <c r="BH15" s="283">
        <v>141</v>
      </c>
      <c r="BI15" s="283">
        <v>-136</v>
      </c>
      <c r="BJ15" s="283">
        <v>2297</v>
      </c>
      <c r="BK15" s="283">
        <v>1316</v>
      </c>
      <c r="BL15" s="283">
        <v>-1589</v>
      </c>
      <c r="BM15" s="283">
        <v>-1312</v>
      </c>
      <c r="BN15" s="283">
        <v>1196</v>
      </c>
      <c r="BO15" s="283">
        <v>-968</v>
      </c>
      <c r="BP15" s="283">
        <v>-3919</v>
      </c>
      <c r="BQ15" s="283">
        <v>-1802</v>
      </c>
      <c r="BR15" s="283">
        <v>-187</v>
      </c>
      <c r="BS15" s="283">
        <v>982</v>
      </c>
      <c r="BT15" s="283">
        <v>1692</v>
      </c>
      <c r="BU15" s="283">
        <v>1594</v>
      </c>
      <c r="BV15" s="283">
        <v>1255</v>
      </c>
      <c r="BW15" s="283">
        <v>196</v>
      </c>
      <c r="BX15" s="283">
        <v>-820</v>
      </c>
      <c r="BY15" s="283">
        <v>-588</v>
      </c>
      <c r="BZ15" s="283">
        <v>1410</v>
      </c>
      <c r="CA15" s="283">
        <v>-1470</v>
      </c>
      <c r="CB15" s="283">
        <v>1257</v>
      </c>
      <c r="CC15" s="283">
        <v>498</v>
      </c>
      <c r="CD15" s="283">
        <v>241</v>
      </c>
      <c r="CE15" s="283">
        <v>-50</v>
      </c>
      <c r="CF15" s="283">
        <v>1125</v>
      </c>
      <c r="CG15" s="283">
        <v>1145</v>
      </c>
      <c r="CH15" s="283">
        <v>1323</v>
      </c>
      <c r="CI15" s="283">
        <v>3506</v>
      </c>
      <c r="CJ15" s="283">
        <v>183</v>
      </c>
      <c r="CK15" s="283">
        <v>-1154</v>
      </c>
      <c r="CL15" s="283">
        <v>1284</v>
      </c>
      <c r="CM15" s="283">
        <v>-662</v>
      </c>
      <c r="CN15" s="283">
        <v>916</v>
      </c>
      <c r="CO15" s="283">
        <v>473</v>
      </c>
      <c r="CP15" s="283">
        <v>-634</v>
      </c>
      <c r="CQ15" s="283">
        <v>-264</v>
      </c>
      <c r="CR15" s="283">
        <v>-284</v>
      </c>
      <c r="CS15" s="283">
        <v>-1080</v>
      </c>
      <c r="CT15" s="283">
        <v>319</v>
      </c>
      <c r="CU15" s="283">
        <v>676</v>
      </c>
      <c r="CV15" s="283">
        <v>1096</v>
      </c>
      <c r="CW15" s="283">
        <v>80</v>
      </c>
      <c r="CX15" s="283">
        <v>654</v>
      </c>
      <c r="CY15" s="283">
        <v>-2443</v>
      </c>
      <c r="CZ15" s="283">
        <v>-83</v>
      </c>
      <c r="DA15" s="283">
        <v>990</v>
      </c>
      <c r="DB15" s="283">
        <v>1481</v>
      </c>
      <c r="DC15" s="283">
        <v>722</v>
      </c>
      <c r="DD15" s="283">
        <v>683</v>
      </c>
      <c r="DE15" s="283">
        <v>1042</v>
      </c>
      <c r="DF15" s="283">
        <v>-1265</v>
      </c>
      <c r="DG15" s="283">
        <v>149</v>
      </c>
      <c r="DH15" s="283">
        <v>168</v>
      </c>
      <c r="DI15" s="283">
        <v>-540</v>
      </c>
      <c r="DJ15" s="283">
        <v>1339</v>
      </c>
      <c r="DK15" s="316">
        <v>11599</v>
      </c>
      <c r="DL15" s="316">
        <v>25</v>
      </c>
    </row>
    <row r="16" spans="1:116" x14ac:dyDescent="0.2">
      <c r="A16" s="283" t="s">
        <v>30</v>
      </c>
      <c r="B16" s="316">
        <v>102385</v>
      </c>
      <c r="C16" s="316">
        <v>100979</v>
      </c>
      <c r="D16" s="316">
        <v>100472</v>
      </c>
      <c r="E16" s="316">
        <v>101430</v>
      </c>
      <c r="F16" s="316">
        <v>101844</v>
      </c>
      <c r="G16" s="316">
        <v>102487</v>
      </c>
      <c r="H16" s="316">
        <v>103476</v>
      </c>
      <c r="I16" s="316">
        <v>103890</v>
      </c>
      <c r="J16" s="316">
        <v>103346</v>
      </c>
      <c r="K16" s="316">
        <v>102813</v>
      </c>
      <c r="L16" s="283">
        <v>102976</v>
      </c>
      <c r="M16" s="316">
        <v>103878</v>
      </c>
      <c r="N16" s="283">
        <v>104903</v>
      </c>
      <c r="O16" s="316">
        <v>102273</v>
      </c>
      <c r="P16" s="283">
        <v>102314</v>
      </c>
      <c r="Q16" s="316">
        <v>103111</v>
      </c>
      <c r="R16" s="283">
        <v>103923</v>
      </c>
      <c r="S16" s="316">
        <v>101285</v>
      </c>
      <c r="T16" s="283">
        <v>99775</v>
      </c>
      <c r="U16" s="316">
        <v>99274</v>
      </c>
      <c r="V16" s="283">
        <v>99092</v>
      </c>
      <c r="W16" s="283">
        <v>99667</v>
      </c>
      <c r="X16" s="283">
        <v>99807</v>
      </c>
      <c r="Y16" s="283">
        <v>100615</v>
      </c>
      <c r="Z16" s="283">
        <v>101238</v>
      </c>
      <c r="AA16" s="283">
        <v>99057</v>
      </c>
      <c r="AB16" s="283">
        <v>99545</v>
      </c>
      <c r="AC16" s="283">
        <v>101686</v>
      </c>
      <c r="AD16" s="283">
        <v>102821</v>
      </c>
      <c r="AE16" s="283">
        <v>102990</v>
      </c>
      <c r="AF16" s="283">
        <f t="shared" si="1"/>
        <v>-2181</v>
      </c>
      <c r="AG16" s="283">
        <f t="shared" si="0"/>
        <v>488</v>
      </c>
      <c r="AH16" s="283">
        <f t="shared" si="0"/>
        <v>2141</v>
      </c>
      <c r="AI16" s="326">
        <f t="shared" si="0"/>
        <v>1135</v>
      </c>
      <c r="AJ16" s="283">
        <f t="shared" si="0"/>
        <v>169</v>
      </c>
      <c r="AK16" s="283">
        <f t="shared" si="2"/>
        <v>1752</v>
      </c>
      <c r="AL16" s="283">
        <v>105292</v>
      </c>
      <c r="AM16" s="316">
        <v>103100</v>
      </c>
      <c r="AN16" s="283">
        <v>102229</v>
      </c>
      <c r="AO16" s="326">
        <v>103766</v>
      </c>
      <c r="AP16" s="283">
        <v>105153</v>
      </c>
      <c r="AQ16" s="283">
        <v>105946</v>
      </c>
      <c r="AR16" s="283">
        <v>106877</v>
      </c>
      <c r="AS16" s="326">
        <v>108344</v>
      </c>
      <c r="AT16" s="283">
        <v>109130</v>
      </c>
      <c r="AU16" s="283">
        <v>110420</v>
      </c>
      <c r="AV16" s="283">
        <v>110724</v>
      </c>
      <c r="AW16" s="283">
        <v>112637</v>
      </c>
      <c r="AX16" s="283">
        <v>113585</v>
      </c>
      <c r="AY16" s="283">
        <v>109884</v>
      </c>
      <c r="AZ16" s="283">
        <v>110476</v>
      </c>
      <c r="BA16" s="283">
        <v>112119</v>
      </c>
      <c r="BB16" s="283">
        <v>113139</v>
      </c>
      <c r="BC16" s="283">
        <v>113760</v>
      </c>
      <c r="BD16" s="283">
        <v>114356</v>
      </c>
      <c r="BE16" s="283">
        <v>114739</v>
      </c>
      <c r="BF16" s="283">
        <v>114464</v>
      </c>
      <c r="BG16" s="283">
        <v>-544</v>
      </c>
      <c r="BH16" s="283">
        <v>-533</v>
      </c>
      <c r="BI16" s="283">
        <v>163</v>
      </c>
      <c r="BJ16" s="283">
        <v>902</v>
      </c>
      <c r="BK16" s="283">
        <v>1025</v>
      </c>
      <c r="BL16" s="283">
        <v>-2630</v>
      </c>
      <c r="BM16" s="283">
        <v>41</v>
      </c>
      <c r="BN16" s="283">
        <v>797</v>
      </c>
      <c r="BO16" s="283">
        <v>812</v>
      </c>
      <c r="BP16" s="283">
        <v>-2638</v>
      </c>
      <c r="BQ16" s="283">
        <v>-1510</v>
      </c>
      <c r="BR16" s="283">
        <v>-501</v>
      </c>
      <c r="BS16" s="283">
        <v>-182</v>
      </c>
      <c r="BT16" s="283">
        <v>575</v>
      </c>
      <c r="BU16" s="283">
        <v>140</v>
      </c>
      <c r="BV16" s="283">
        <v>808</v>
      </c>
      <c r="BW16" s="283">
        <v>623</v>
      </c>
      <c r="BX16" s="283">
        <v>-2181</v>
      </c>
      <c r="BY16" s="283">
        <v>488</v>
      </c>
      <c r="BZ16" s="283">
        <v>2141</v>
      </c>
      <c r="CA16" s="283">
        <v>-1406</v>
      </c>
      <c r="CB16" s="283">
        <v>1135</v>
      </c>
      <c r="CC16" s="283">
        <v>169</v>
      </c>
      <c r="CD16" s="283">
        <v>151</v>
      </c>
      <c r="CE16" s="283">
        <v>161</v>
      </c>
      <c r="CF16" s="283">
        <v>1105</v>
      </c>
      <c r="CG16" s="283">
        <v>576</v>
      </c>
      <c r="CH16" s="283">
        <v>-208</v>
      </c>
      <c r="CI16" s="283">
        <v>430</v>
      </c>
      <c r="CJ16" s="283">
        <v>87</v>
      </c>
      <c r="CK16" s="283">
        <v>-2192</v>
      </c>
      <c r="CL16" s="283">
        <v>-507</v>
      </c>
      <c r="CM16" s="283">
        <v>-871</v>
      </c>
      <c r="CN16" s="283">
        <v>1537</v>
      </c>
      <c r="CO16" s="283">
        <v>1387</v>
      </c>
      <c r="CP16" s="283">
        <v>793</v>
      </c>
      <c r="CQ16" s="283">
        <v>931</v>
      </c>
      <c r="CR16" s="283">
        <v>1467</v>
      </c>
      <c r="CS16" s="283">
        <v>786</v>
      </c>
      <c r="CT16" s="283">
        <v>1290</v>
      </c>
      <c r="CU16" s="283">
        <v>304</v>
      </c>
      <c r="CV16" s="283">
        <v>1913</v>
      </c>
      <c r="CW16" s="283">
        <v>958</v>
      </c>
      <c r="CX16" s="283">
        <v>948</v>
      </c>
      <c r="CY16" s="283">
        <v>-3701</v>
      </c>
      <c r="CZ16" s="283">
        <v>592</v>
      </c>
      <c r="DA16" s="283">
        <v>1643</v>
      </c>
      <c r="DB16" s="283">
        <v>1020</v>
      </c>
      <c r="DC16" s="283">
        <v>621</v>
      </c>
      <c r="DD16" s="283">
        <v>596</v>
      </c>
      <c r="DE16" s="283">
        <v>383</v>
      </c>
      <c r="DF16" s="283">
        <v>-275</v>
      </c>
      <c r="DG16" s="283">
        <v>414</v>
      </c>
      <c r="DH16" s="283">
        <v>643</v>
      </c>
      <c r="DI16" s="283">
        <v>989</v>
      </c>
      <c r="DJ16" s="283">
        <v>414</v>
      </c>
      <c r="DK16" s="316">
        <v>12079</v>
      </c>
      <c r="DL16" s="316">
        <v>24</v>
      </c>
    </row>
    <row r="17" spans="1:116" x14ac:dyDescent="0.2">
      <c r="A17" s="283" t="s">
        <v>22</v>
      </c>
      <c r="B17" s="316">
        <v>630303</v>
      </c>
      <c r="C17" s="316">
        <v>620188</v>
      </c>
      <c r="D17" s="316">
        <v>623811</v>
      </c>
      <c r="E17" s="316">
        <v>624718</v>
      </c>
      <c r="F17" s="316">
        <v>624657</v>
      </c>
      <c r="G17" s="316">
        <v>626835</v>
      </c>
      <c r="H17" s="316">
        <v>625132</v>
      </c>
      <c r="I17" s="316">
        <v>627073</v>
      </c>
      <c r="J17" s="316">
        <v>630208</v>
      </c>
      <c r="K17" s="316">
        <v>630868</v>
      </c>
      <c r="L17" s="283">
        <v>633861</v>
      </c>
      <c r="M17" s="316">
        <v>638542</v>
      </c>
      <c r="N17" s="283">
        <v>640521</v>
      </c>
      <c r="O17" s="316">
        <v>629401</v>
      </c>
      <c r="P17" s="283">
        <v>627504</v>
      </c>
      <c r="Q17" s="316">
        <v>628017</v>
      </c>
      <c r="R17" s="283">
        <v>622898</v>
      </c>
      <c r="S17" s="316">
        <v>604361</v>
      </c>
      <c r="T17" s="283">
        <v>591591</v>
      </c>
      <c r="U17" s="316">
        <v>586976</v>
      </c>
      <c r="V17" s="283">
        <v>587165</v>
      </c>
      <c r="W17" s="283">
        <v>586731</v>
      </c>
      <c r="X17" s="283">
        <v>584849</v>
      </c>
      <c r="Y17" s="283">
        <v>591153</v>
      </c>
      <c r="Z17" s="283">
        <v>595897</v>
      </c>
      <c r="AA17" s="283">
        <v>590229</v>
      </c>
      <c r="AB17" s="283">
        <v>586200</v>
      </c>
      <c r="AC17" s="283">
        <v>589535</v>
      </c>
      <c r="AD17" s="283">
        <v>592445</v>
      </c>
      <c r="AE17" s="283">
        <v>592577</v>
      </c>
      <c r="AF17" s="283">
        <f t="shared" si="1"/>
        <v>-5668</v>
      </c>
      <c r="AG17" s="283">
        <f t="shared" si="0"/>
        <v>-4029</v>
      </c>
      <c r="AH17" s="283">
        <f t="shared" si="0"/>
        <v>3335</v>
      </c>
      <c r="AI17" s="326">
        <f t="shared" si="0"/>
        <v>2910</v>
      </c>
      <c r="AJ17" s="283">
        <f t="shared" si="0"/>
        <v>132</v>
      </c>
      <c r="AK17" s="283">
        <f t="shared" si="2"/>
        <v>-3320</v>
      </c>
      <c r="AL17" s="283">
        <v>615837</v>
      </c>
      <c r="AM17" s="316">
        <v>611779</v>
      </c>
      <c r="AN17" s="283">
        <v>608463</v>
      </c>
      <c r="AO17" s="326">
        <v>612514</v>
      </c>
      <c r="AP17" s="283">
        <v>613712</v>
      </c>
      <c r="AQ17" s="283">
        <v>616226</v>
      </c>
      <c r="AR17" s="283">
        <v>616137</v>
      </c>
      <c r="AS17" s="326">
        <v>619282</v>
      </c>
      <c r="AT17" s="283">
        <v>621244</v>
      </c>
      <c r="AU17" s="283">
        <v>625520</v>
      </c>
      <c r="AV17" s="283">
        <v>627290</v>
      </c>
      <c r="AW17" s="283">
        <v>631105</v>
      </c>
      <c r="AX17" s="283">
        <v>632568</v>
      </c>
      <c r="AY17" s="283">
        <v>628792</v>
      </c>
      <c r="AZ17" s="283">
        <v>629907</v>
      </c>
      <c r="BA17" s="283">
        <v>634127</v>
      </c>
      <c r="BB17" s="283">
        <v>637925</v>
      </c>
      <c r="BC17" s="283">
        <v>637791</v>
      </c>
      <c r="BD17" s="283">
        <v>637794</v>
      </c>
      <c r="BE17" s="283">
        <v>641125</v>
      </c>
      <c r="BF17" s="283">
        <v>644088</v>
      </c>
      <c r="BG17" s="283">
        <v>3135</v>
      </c>
      <c r="BH17" s="283">
        <v>660</v>
      </c>
      <c r="BI17" s="283">
        <v>2993</v>
      </c>
      <c r="BJ17" s="283">
        <v>4681</v>
      </c>
      <c r="BK17" s="283">
        <v>1979</v>
      </c>
      <c r="BL17" s="283">
        <v>-11120</v>
      </c>
      <c r="BM17" s="283">
        <v>-1897</v>
      </c>
      <c r="BN17" s="283">
        <v>513</v>
      </c>
      <c r="BO17" s="283">
        <v>-5119</v>
      </c>
      <c r="BP17" s="283">
        <v>-18537</v>
      </c>
      <c r="BQ17" s="283">
        <v>-12770</v>
      </c>
      <c r="BR17" s="283">
        <v>-4615</v>
      </c>
      <c r="BS17" s="283">
        <v>189</v>
      </c>
      <c r="BT17" s="283">
        <v>-434</v>
      </c>
      <c r="BU17" s="283">
        <v>-1882</v>
      </c>
      <c r="BV17" s="283">
        <v>6304</v>
      </c>
      <c r="BW17" s="283">
        <v>4744</v>
      </c>
      <c r="BX17" s="283">
        <v>-5668</v>
      </c>
      <c r="BY17" s="283">
        <v>-4029</v>
      </c>
      <c r="BZ17" s="283">
        <v>3335</v>
      </c>
      <c r="CA17" s="283">
        <v>-10115</v>
      </c>
      <c r="CB17" s="283">
        <v>2910</v>
      </c>
      <c r="CC17" s="283">
        <v>132</v>
      </c>
      <c r="CD17" s="283">
        <v>-1809</v>
      </c>
      <c r="CE17" s="283">
        <v>4147</v>
      </c>
      <c r="CF17" s="283">
        <v>4721</v>
      </c>
      <c r="CG17" s="283">
        <v>2050</v>
      </c>
      <c r="CH17" s="283">
        <v>3720</v>
      </c>
      <c r="CI17" s="283">
        <v>2644</v>
      </c>
      <c r="CJ17" s="283">
        <v>7787</v>
      </c>
      <c r="CK17" s="283">
        <v>-4058</v>
      </c>
      <c r="CL17" s="283">
        <v>3623</v>
      </c>
      <c r="CM17" s="283">
        <v>-3316</v>
      </c>
      <c r="CN17" s="283">
        <v>4051</v>
      </c>
      <c r="CO17" s="283">
        <v>1198</v>
      </c>
      <c r="CP17" s="283">
        <v>2514</v>
      </c>
      <c r="CQ17" s="283">
        <v>-89</v>
      </c>
      <c r="CR17" s="283">
        <v>3145</v>
      </c>
      <c r="CS17" s="283">
        <v>1962</v>
      </c>
      <c r="CT17" s="283">
        <v>4276</v>
      </c>
      <c r="CU17" s="283">
        <v>1770</v>
      </c>
      <c r="CV17" s="283">
        <v>3815</v>
      </c>
      <c r="CW17" s="283">
        <v>907</v>
      </c>
      <c r="CX17" s="283">
        <v>1463</v>
      </c>
      <c r="CY17" s="283">
        <v>-3776</v>
      </c>
      <c r="CZ17" s="283">
        <v>1115</v>
      </c>
      <c r="DA17" s="283">
        <v>4220</v>
      </c>
      <c r="DB17" s="283">
        <v>3798</v>
      </c>
      <c r="DC17" s="283">
        <v>-134</v>
      </c>
      <c r="DD17" s="283">
        <v>3</v>
      </c>
      <c r="DE17" s="283">
        <v>3331</v>
      </c>
      <c r="DF17" s="283">
        <v>2963</v>
      </c>
      <c r="DG17" s="283">
        <v>-61</v>
      </c>
      <c r="DH17" s="283">
        <v>2178</v>
      </c>
      <c r="DI17" s="283">
        <v>-1703</v>
      </c>
      <c r="DJ17" s="283">
        <v>1941</v>
      </c>
      <c r="DK17" s="316">
        <v>13785</v>
      </c>
      <c r="DL17" s="316">
        <v>23</v>
      </c>
    </row>
    <row r="18" spans="1:116" x14ac:dyDescent="0.2">
      <c r="A18" s="283" t="s">
        <v>6</v>
      </c>
      <c r="B18" s="316">
        <v>126284</v>
      </c>
      <c r="C18" s="316">
        <v>125280</v>
      </c>
      <c r="D18" s="316">
        <v>126094</v>
      </c>
      <c r="E18" s="316">
        <v>127906</v>
      </c>
      <c r="F18" s="316">
        <v>128648</v>
      </c>
      <c r="G18" s="316">
        <v>129443</v>
      </c>
      <c r="H18" s="316">
        <v>129621</v>
      </c>
      <c r="I18" s="316">
        <v>129670</v>
      </c>
      <c r="J18" s="316">
        <v>130235</v>
      </c>
      <c r="K18" s="316">
        <v>132569</v>
      </c>
      <c r="L18" s="283">
        <v>134703</v>
      </c>
      <c r="M18" s="316">
        <v>135068</v>
      </c>
      <c r="N18" s="283">
        <v>135341</v>
      </c>
      <c r="O18" s="316">
        <v>133675</v>
      </c>
      <c r="P18" s="283">
        <v>133413</v>
      </c>
      <c r="Q18" s="316">
        <v>134890</v>
      </c>
      <c r="R18" s="283">
        <v>133756</v>
      </c>
      <c r="S18" s="316">
        <v>131649</v>
      </c>
      <c r="T18" s="283">
        <v>129425</v>
      </c>
      <c r="U18" s="316">
        <v>128074</v>
      </c>
      <c r="V18" s="283">
        <v>124251</v>
      </c>
      <c r="W18" s="283">
        <v>123878</v>
      </c>
      <c r="X18" s="283">
        <v>124417</v>
      </c>
      <c r="Y18" s="283">
        <v>125428</v>
      </c>
      <c r="Z18" s="283">
        <v>126613</v>
      </c>
      <c r="AA18" s="283">
        <v>125731</v>
      </c>
      <c r="AB18" s="283">
        <v>126216</v>
      </c>
      <c r="AC18" s="283">
        <v>127199</v>
      </c>
      <c r="AD18" s="283">
        <v>127450</v>
      </c>
      <c r="AE18" s="283">
        <v>128729</v>
      </c>
      <c r="AF18" s="283">
        <f t="shared" si="1"/>
        <v>-882</v>
      </c>
      <c r="AG18" s="283">
        <f t="shared" si="0"/>
        <v>485</v>
      </c>
      <c r="AH18" s="283">
        <f t="shared" si="0"/>
        <v>983</v>
      </c>
      <c r="AI18" s="326">
        <f t="shared" si="0"/>
        <v>251</v>
      </c>
      <c r="AJ18" s="283">
        <f t="shared" si="0"/>
        <v>1279</v>
      </c>
      <c r="AK18" s="283">
        <f t="shared" si="2"/>
        <v>2116</v>
      </c>
      <c r="AL18" s="283">
        <v>134083</v>
      </c>
      <c r="AM18" s="316">
        <v>131218</v>
      </c>
      <c r="AN18" s="283">
        <v>131690</v>
      </c>
      <c r="AO18" s="326">
        <v>132523</v>
      </c>
      <c r="AP18" s="283">
        <v>133197</v>
      </c>
      <c r="AQ18" s="283">
        <v>133270</v>
      </c>
      <c r="AR18" s="283">
        <v>133768</v>
      </c>
      <c r="AS18" s="326">
        <v>133445</v>
      </c>
      <c r="AT18" s="283">
        <v>133997</v>
      </c>
      <c r="AU18" s="283">
        <v>134517</v>
      </c>
      <c r="AV18" s="283">
        <v>135641</v>
      </c>
      <c r="AW18" s="283">
        <v>138094</v>
      </c>
      <c r="AX18" s="283">
        <v>139994</v>
      </c>
      <c r="AY18" s="283">
        <v>137105</v>
      </c>
      <c r="AZ18" s="283">
        <v>138820</v>
      </c>
      <c r="BA18" s="283">
        <v>139410</v>
      </c>
      <c r="BB18" s="283">
        <v>139841</v>
      </c>
      <c r="BC18" s="283">
        <v>140182</v>
      </c>
      <c r="BD18" s="283">
        <v>139905</v>
      </c>
      <c r="BE18" s="283">
        <v>141245</v>
      </c>
      <c r="BF18" s="283">
        <v>141252</v>
      </c>
      <c r="BG18" s="283">
        <v>565</v>
      </c>
      <c r="BH18" s="283">
        <v>2334</v>
      </c>
      <c r="BI18" s="283">
        <v>2134</v>
      </c>
      <c r="BJ18" s="283">
        <v>365</v>
      </c>
      <c r="BK18" s="283">
        <v>273</v>
      </c>
      <c r="BL18" s="283">
        <v>-1666</v>
      </c>
      <c r="BM18" s="283">
        <v>-262</v>
      </c>
      <c r="BN18" s="283">
        <v>1477</v>
      </c>
      <c r="BO18" s="283">
        <v>-1134</v>
      </c>
      <c r="BP18" s="283">
        <v>-2107</v>
      </c>
      <c r="BQ18" s="283">
        <v>-2224</v>
      </c>
      <c r="BR18" s="283">
        <v>-1351</v>
      </c>
      <c r="BS18" s="283">
        <v>-3823</v>
      </c>
      <c r="BT18" s="283">
        <v>-373</v>
      </c>
      <c r="BU18" s="283">
        <v>539</v>
      </c>
      <c r="BV18" s="283">
        <v>1011</v>
      </c>
      <c r="BW18" s="283">
        <v>1185</v>
      </c>
      <c r="BX18" s="283">
        <v>-882</v>
      </c>
      <c r="BY18" s="283">
        <v>485</v>
      </c>
      <c r="BZ18" s="283">
        <v>983</v>
      </c>
      <c r="CA18" s="283">
        <v>-1004</v>
      </c>
      <c r="CB18" s="283">
        <v>251</v>
      </c>
      <c r="CC18" s="283">
        <v>1279</v>
      </c>
      <c r="CD18" s="283">
        <v>533</v>
      </c>
      <c r="CE18" s="283">
        <v>-351</v>
      </c>
      <c r="CF18" s="283">
        <v>3051</v>
      </c>
      <c r="CG18" s="283">
        <v>612</v>
      </c>
      <c r="CH18" s="283">
        <v>-759</v>
      </c>
      <c r="CI18" s="283">
        <v>654</v>
      </c>
      <c r="CJ18" s="283">
        <v>1614</v>
      </c>
      <c r="CK18" s="283">
        <v>-2865</v>
      </c>
      <c r="CL18" s="283">
        <v>814</v>
      </c>
      <c r="CM18" s="283">
        <v>472</v>
      </c>
      <c r="CN18" s="283">
        <v>833</v>
      </c>
      <c r="CO18" s="283">
        <v>674</v>
      </c>
      <c r="CP18" s="283">
        <v>73</v>
      </c>
      <c r="CQ18" s="283">
        <v>498</v>
      </c>
      <c r="CR18" s="283">
        <v>-323</v>
      </c>
      <c r="CS18" s="283">
        <v>552</v>
      </c>
      <c r="CT18" s="283">
        <v>520</v>
      </c>
      <c r="CU18" s="283">
        <v>1124</v>
      </c>
      <c r="CV18" s="283">
        <v>2453</v>
      </c>
      <c r="CW18" s="283">
        <v>1812</v>
      </c>
      <c r="CX18" s="283">
        <v>1900</v>
      </c>
      <c r="CY18" s="283">
        <v>-2889</v>
      </c>
      <c r="CZ18" s="283">
        <v>1715</v>
      </c>
      <c r="DA18" s="283">
        <v>590</v>
      </c>
      <c r="DB18" s="283">
        <v>431</v>
      </c>
      <c r="DC18" s="283">
        <v>341</v>
      </c>
      <c r="DD18" s="283">
        <v>-277</v>
      </c>
      <c r="DE18" s="283">
        <v>1340</v>
      </c>
      <c r="DF18" s="283">
        <v>7</v>
      </c>
      <c r="DG18" s="283">
        <v>742</v>
      </c>
      <c r="DH18" s="283">
        <v>795</v>
      </c>
      <c r="DI18" s="283">
        <v>178</v>
      </c>
      <c r="DJ18" s="283">
        <v>49</v>
      </c>
      <c r="DK18" s="316">
        <v>14968</v>
      </c>
      <c r="DL18" s="316">
        <v>22</v>
      </c>
    </row>
    <row r="19" spans="1:116" x14ac:dyDescent="0.2">
      <c r="A19" s="283" t="s">
        <v>7</v>
      </c>
      <c r="B19" s="316">
        <v>226894</v>
      </c>
      <c r="C19" s="316">
        <v>225667</v>
      </c>
      <c r="D19" s="316">
        <v>220580</v>
      </c>
      <c r="E19" s="316">
        <v>222041</v>
      </c>
      <c r="F19" s="316">
        <v>222778</v>
      </c>
      <c r="G19" s="316">
        <v>222472</v>
      </c>
      <c r="H19" s="316">
        <v>221608</v>
      </c>
      <c r="I19" s="316">
        <v>221222</v>
      </c>
      <c r="J19" s="316">
        <v>221908</v>
      </c>
      <c r="K19" s="316">
        <v>222577</v>
      </c>
      <c r="L19" s="283">
        <v>223327</v>
      </c>
      <c r="M19" s="316">
        <v>226752</v>
      </c>
      <c r="N19" s="283">
        <v>228778</v>
      </c>
      <c r="O19" s="316">
        <v>227505</v>
      </c>
      <c r="P19" s="283">
        <v>223323</v>
      </c>
      <c r="Q19" s="316">
        <v>225972</v>
      </c>
      <c r="R19" s="283">
        <v>227204</v>
      </c>
      <c r="S19" s="316">
        <v>225177</v>
      </c>
      <c r="T19" s="283">
        <v>220229</v>
      </c>
      <c r="U19" s="316">
        <v>219852</v>
      </c>
      <c r="V19" s="283">
        <v>220197</v>
      </c>
      <c r="W19" s="283">
        <v>218178</v>
      </c>
      <c r="X19" s="283">
        <v>219083</v>
      </c>
      <c r="Y19" s="283">
        <v>221374</v>
      </c>
      <c r="Z19" s="283">
        <v>222218</v>
      </c>
      <c r="AA19" s="283">
        <v>221463</v>
      </c>
      <c r="AB19" s="283">
        <v>218863</v>
      </c>
      <c r="AC19" s="283">
        <v>223027</v>
      </c>
      <c r="AD19" s="283">
        <v>226046</v>
      </c>
      <c r="AE19" s="283">
        <v>228147</v>
      </c>
      <c r="AF19" s="283">
        <f t="shared" si="1"/>
        <v>-755</v>
      </c>
      <c r="AG19" s="283">
        <f t="shared" si="0"/>
        <v>-2600</v>
      </c>
      <c r="AH19" s="283">
        <f t="shared" si="0"/>
        <v>4164</v>
      </c>
      <c r="AI19" s="326">
        <f t="shared" si="0"/>
        <v>3019</v>
      </c>
      <c r="AJ19" s="283">
        <f t="shared" si="0"/>
        <v>2101</v>
      </c>
      <c r="AK19" s="283">
        <f t="shared" si="2"/>
        <v>5929</v>
      </c>
      <c r="AL19" s="283">
        <v>236364</v>
      </c>
      <c r="AM19" s="316">
        <v>235059</v>
      </c>
      <c r="AN19" s="283">
        <v>231464</v>
      </c>
      <c r="AO19" s="326">
        <v>234202</v>
      </c>
      <c r="AP19" s="283">
        <v>236234</v>
      </c>
      <c r="AQ19" s="283">
        <v>237801</v>
      </c>
      <c r="AR19" s="283">
        <v>237487</v>
      </c>
      <c r="AS19" s="326">
        <v>237565</v>
      </c>
      <c r="AT19" s="283">
        <v>235689</v>
      </c>
      <c r="AU19" s="283">
        <v>237944</v>
      </c>
      <c r="AV19" s="283">
        <v>238994</v>
      </c>
      <c r="AW19" s="283">
        <v>240323</v>
      </c>
      <c r="AX19" s="283">
        <v>242308</v>
      </c>
      <c r="AY19" s="283">
        <v>241142</v>
      </c>
      <c r="AZ19" s="283">
        <v>240012</v>
      </c>
      <c r="BA19" s="283">
        <v>241547</v>
      </c>
      <c r="BB19" s="283">
        <v>243734</v>
      </c>
      <c r="BC19" s="283">
        <v>245920</v>
      </c>
      <c r="BD19" s="283">
        <v>243926</v>
      </c>
      <c r="BE19" s="283">
        <v>245769</v>
      </c>
      <c r="BF19" s="283">
        <v>246191</v>
      </c>
      <c r="BG19" s="283">
        <v>686</v>
      </c>
      <c r="BH19" s="283">
        <v>669</v>
      </c>
      <c r="BI19" s="283">
        <v>750</v>
      </c>
      <c r="BJ19" s="283">
        <v>3425</v>
      </c>
      <c r="BK19" s="283">
        <v>2026</v>
      </c>
      <c r="BL19" s="283">
        <v>-1273</v>
      </c>
      <c r="BM19" s="283">
        <v>-4182</v>
      </c>
      <c r="BN19" s="283">
        <v>2649</v>
      </c>
      <c r="BO19" s="283">
        <v>1232</v>
      </c>
      <c r="BP19" s="283">
        <v>-2027</v>
      </c>
      <c r="BQ19" s="283">
        <v>-4948</v>
      </c>
      <c r="BR19" s="283">
        <v>-377</v>
      </c>
      <c r="BS19" s="283">
        <v>345</v>
      </c>
      <c r="BT19" s="283">
        <v>-2019</v>
      </c>
      <c r="BU19" s="283">
        <v>905</v>
      </c>
      <c r="BV19" s="283">
        <v>2291</v>
      </c>
      <c r="BW19" s="283">
        <v>844</v>
      </c>
      <c r="BX19" s="283">
        <v>-755</v>
      </c>
      <c r="BY19" s="283">
        <v>-2600</v>
      </c>
      <c r="BZ19" s="283">
        <v>4164</v>
      </c>
      <c r="CA19" s="283">
        <v>-1227</v>
      </c>
      <c r="CB19" s="283">
        <v>3019</v>
      </c>
      <c r="CC19" s="283">
        <v>2101</v>
      </c>
      <c r="CD19" s="283">
        <v>-4693</v>
      </c>
      <c r="CE19" s="283">
        <v>1952</v>
      </c>
      <c r="CF19" s="283">
        <v>3753</v>
      </c>
      <c r="CG19" s="283">
        <v>1869</v>
      </c>
      <c r="CH19" s="283">
        <v>720</v>
      </c>
      <c r="CI19" s="283">
        <v>2047</v>
      </c>
      <c r="CJ19" s="283">
        <v>2569</v>
      </c>
      <c r="CK19" s="283">
        <v>-1305</v>
      </c>
      <c r="CL19" s="283">
        <v>-5087</v>
      </c>
      <c r="CM19" s="283">
        <v>-3595</v>
      </c>
      <c r="CN19" s="283">
        <v>2738</v>
      </c>
      <c r="CO19" s="283">
        <v>2032</v>
      </c>
      <c r="CP19" s="283">
        <v>1567</v>
      </c>
      <c r="CQ19" s="283">
        <v>-314</v>
      </c>
      <c r="CR19" s="283">
        <v>78</v>
      </c>
      <c r="CS19" s="283">
        <v>-1876</v>
      </c>
      <c r="CT19" s="283">
        <v>2255</v>
      </c>
      <c r="CU19" s="283">
        <v>1050</v>
      </c>
      <c r="CV19" s="283">
        <v>1329</v>
      </c>
      <c r="CW19" s="283">
        <v>1461</v>
      </c>
      <c r="CX19" s="283">
        <v>1985</v>
      </c>
      <c r="CY19" s="283">
        <v>-1166</v>
      </c>
      <c r="CZ19" s="283">
        <v>-1130</v>
      </c>
      <c r="DA19" s="283">
        <v>1535</v>
      </c>
      <c r="DB19" s="283">
        <v>2187</v>
      </c>
      <c r="DC19" s="283">
        <v>2186</v>
      </c>
      <c r="DD19" s="283">
        <v>-1994</v>
      </c>
      <c r="DE19" s="283">
        <v>1843</v>
      </c>
      <c r="DF19" s="283">
        <v>422</v>
      </c>
      <c r="DG19" s="283">
        <v>737</v>
      </c>
      <c r="DH19" s="283">
        <v>-306</v>
      </c>
      <c r="DI19" s="283">
        <v>-864</v>
      </c>
      <c r="DJ19" s="283">
        <v>-386</v>
      </c>
      <c r="DK19" s="316">
        <v>19297</v>
      </c>
      <c r="DL19" s="316">
        <v>21</v>
      </c>
    </row>
    <row r="20" spans="1:116" x14ac:dyDescent="0.2">
      <c r="A20" s="283" t="s">
        <v>17</v>
      </c>
      <c r="B20" s="316">
        <v>456703</v>
      </c>
      <c r="C20" s="316">
        <v>454081</v>
      </c>
      <c r="D20" s="316">
        <v>454066</v>
      </c>
      <c r="E20" s="316">
        <v>459644</v>
      </c>
      <c r="F20" s="316">
        <v>459369</v>
      </c>
      <c r="G20" s="316">
        <v>458462</v>
      </c>
      <c r="H20" s="316">
        <v>456145</v>
      </c>
      <c r="I20" s="316">
        <v>452159</v>
      </c>
      <c r="J20" s="316">
        <v>454458</v>
      </c>
      <c r="K20" s="316">
        <v>454628</v>
      </c>
      <c r="L20" s="283">
        <v>455797</v>
      </c>
      <c r="M20" s="316">
        <v>464231</v>
      </c>
      <c r="N20" s="283">
        <v>466606</v>
      </c>
      <c r="O20" s="316">
        <v>463598</v>
      </c>
      <c r="P20" s="283">
        <v>463431</v>
      </c>
      <c r="Q20" s="316">
        <v>468015</v>
      </c>
      <c r="R20" s="283">
        <v>467532</v>
      </c>
      <c r="S20" s="316">
        <v>463661</v>
      </c>
      <c r="T20" s="283">
        <v>453381</v>
      </c>
      <c r="U20" s="316">
        <v>450498</v>
      </c>
      <c r="V20" s="283">
        <v>447862</v>
      </c>
      <c r="W20" s="283">
        <v>451388</v>
      </c>
      <c r="X20" s="283">
        <v>453937</v>
      </c>
      <c r="Y20" s="283">
        <v>459604</v>
      </c>
      <c r="Z20" s="283">
        <v>463651</v>
      </c>
      <c r="AA20" s="283">
        <v>461602</v>
      </c>
      <c r="AB20" s="283">
        <v>458944</v>
      </c>
      <c r="AC20" s="283">
        <v>462035</v>
      </c>
      <c r="AD20" s="283">
        <v>462309</v>
      </c>
      <c r="AE20" s="283">
        <v>460254</v>
      </c>
      <c r="AF20" s="283">
        <f t="shared" si="1"/>
        <v>-2049</v>
      </c>
      <c r="AG20" s="283">
        <f t="shared" si="0"/>
        <v>-2658</v>
      </c>
      <c r="AH20" s="283">
        <f t="shared" si="0"/>
        <v>3091</v>
      </c>
      <c r="AI20" s="326">
        <f t="shared" si="0"/>
        <v>274</v>
      </c>
      <c r="AJ20" s="283">
        <f t="shared" si="0"/>
        <v>-2055</v>
      </c>
      <c r="AK20" s="283">
        <f t="shared" si="2"/>
        <v>-3397</v>
      </c>
      <c r="AL20" s="283">
        <v>470114</v>
      </c>
      <c r="AM20" s="316">
        <v>465270</v>
      </c>
      <c r="AN20" s="283">
        <v>465152</v>
      </c>
      <c r="AO20" s="326">
        <v>467596</v>
      </c>
      <c r="AP20" s="283">
        <v>468910</v>
      </c>
      <c r="AQ20" s="283">
        <v>466191</v>
      </c>
      <c r="AR20" s="283">
        <v>464925</v>
      </c>
      <c r="AS20" s="326">
        <v>464051</v>
      </c>
      <c r="AT20" s="283">
        <v>462669</v>
      </c>
      <c r="AU20" s="283">
        <v>468793</v>
      </c>
      <c r="AV20" s="283">
        <v>469527</v>
      </c>
      <c r="AW20" s="283">
        <v>477361</v>
      </c>
      <c r="AX20" s="283">
        <v>479689</v>
      </c>
      <c r="AY20" s="283">
        <v>474615</v>
      </c>
      <c r="AZ20" s="283">
        <v>476174</v>
      </c>
      <c r="BA20" s="283">
        <v>479469</v>
      </c>
      <c r="BB20" s="283">
        <v>482835</v>
      </c>
      <c r="BC20" s="283">
        <v>481144</v>
      </c>
      <c r="BD20" s="283">
        <v>480918</v>
      </c>
      <c r="BE20" s="283">
        <v>478147</v>
      </c>
      <c r="BF20" s="283">
        <v>477574</v>
      </c>
      <c r="BG20" s="283">
        <v>2299</v>
      </c>
      <c r="BH20" s="283">
        <v>170</v>
      </c>
      <c r="BI20" s="283">
        <v>1169</v>
      </c>
      <c r="BJ20" s="283">
        <v>8434</v>
      </c>
      <c r="BK20" s="283">
        <v>2375</v>
      </c>
      <c r="BL20" s="283">
        <v>-3008</v>
      </c>
      <c r="BM20" s="283">
        <v>-167</v>
      </c>
      <c r="BN20" s="283">
        <v>4584</v>
      </c>
      <c r="BO20" s="283">
        <v>-483</v>
      </c>
      <c r="BP20" s="283">
        <v>-3871</v>
      </c>
      <c r="BQ20" s="283">
        <v>-10280</v>
      </c>
      <c r="BR20" s="283">
        <v>-2883</v>
      </c>
      <c r="BS20" s="283">
        <v>-2636</v>
      </c>
      <c r="BT20" s="283">
        <v>3526</v>
      </c>
      <c r="BU20" s="283">
        <v>2549</v>
      </c>
      <c r="BV20" s="283">
        <v>5667</v>
      </c>
      <c r="BW20" s="283">
        <v>4047</v>
      </c>
      <c r="BX20" s="283">
        <v>-2049</v>
      </c>
      <c r="BY20" s="283">
        <v>-2658</v>
      </c>
      <c r="BZ20" s="283">
        <v>3091</v>
      </c>
      <c r="CA20" s="283">
        <v>-2622</v>
      </c>
      <c r="CB20" s="283">
        <v>274</v>
      </c>
      <c r="CC20" s="283">
        <v>-2055</v>
      </c>
      <c r="CD20" s="283">
        <v>-1736</v>
      </c>
      <c r="CE20" s="283">
        <v>2127</v>
      </c>
      <c r="CF20" s="283">
        <v>-1297</v>
      </c>
      <c r="CG20" s="283">
        <v>2301</v>
      </c>
      <c r="CH20" s="283">
        <v>3093</v>
      </c>
      <c r="CI20" s="283">
        <v>2174</v>
      </c>
      <c r="CJ20" s="283">
        <v>3198</v>
      </c>
      <c r="CK20" s="283">
        <v>-4844</v>
      </c>
      <c r="CL20" s="283">
        <v>-15</v>
      </c>
      <c r="CM20" s="283">
        <v>-118</v>
      </c>
      <c r="CN20" s="283">
        <v>2444</v>
      </c>
      <c r="CO20" s="283">
        <v>1314</v>
      </c>
      <c r="CP20" s="283">
        <v>-2719</v>
      </c>
      <c r="CQ20" s="283">
        <v>-1266</v>
      </c>
      <c r="CR20" s="283">
        <v>-874</v>
      </c>
      <c r="CS20" s="283">
        <v>-1382</v>
      </c>
      <c r="CT20" s="283">
        <v>6124</v>
      </c>
      <c r="CU20" s="283">
        <v>734</v>
      </c>
      <c r="CV20" s="283">
        <v>7834</v>
      </c>
      <c r="CW20" s="283">
        <v>5578</v>
      </c>
      <c r="CX20" s="283">
        <v>2328</v>
      </c>
      <c r="CY20" s="283">
        <v>-5074</v>
      </c>
      <c r="CZ20" s="283">
        <v>1559</v>
      </c>
      <c r="DA20" s="283">
        <v>3295</v>
      </c>
      <c r="DB20" s="283">
        <v>3366</v>
      </c>
      <c r="DC20" s="283">
        <v>-1691</v>
      </c>
      <c r="DD20" s="283">
        <v>-226</v>
      </c>
      <c r="DE20" s="283">
        <v>-2771</v>
      </c>
      <c r="DF20" s="283">
        <v>-573</v>
      </c>
      <c r="DG20" s="283">
        <v>-275</v>
      </c>
      <c r="DH20" s="283">
        <v>-907</v>
      </c>
      <c r="DI20" s="283">
        <v>-2317</v>
      </c>
      <c r="DJ20" s="283">
        <v>-3986</v>
      </c>
      <c r="DK20" s="316">
        <v>20871</v>
      </c>
      <c r="DL20" s="316">
        <v>20</v>
      </c>
    </row>
    <row r="21" spans="1:116" x14ac:dyDescent="0.2">
      <c r="A21" s="283" t="s">
        <v>26</v>
      </c>
      <c r="B21" s="316">
        <v>559770</v>
      </c>
      <c r="C21" s="316">
        <v>562199</v>
      </c>
      <c r="D21" s="316">
        <v>568624</v>
      </c>
      <c r="E21" s="316">
        <v>571139</v>
      </c>
      <c r="F21" s="316">
        <v>571260</v>
      </c>
      <c r="G21" s="316">
        <v>569148</v>
      </c>
      <c r="H21" s="316">
        <v>550550</v>
      </c>
      <c r="I21" s="316">
        <v>540249</v>
      </c>
      <c r="J21" s="316">
        <v>541475</v>
      </c>
      <c r="K21" s="316">
        <v>544249</v>
      </c>
      <c r="L21" s="283">
        <v>556561</v>
      </c>
      <c r="M21" s="316">
        <v>567914</v>
      </c>
      <c r="N21" s="283">
        <v>572361</v>
      </c>
      <c r="O21" s="316">
        <v>577442</v>
      </c>
      <c r="P21" s="283">
        <v>580209</v>
      </c>
      <c r="Q21" s="316">
        <v>587810</v>
      </c>
      <c r="R21" s="283">
        <v>590235</v>
      </c>
      <c r="S21" s="316">
        <v>568335</v>
      </c>
      <c r="T21" s="283">
        <v>544213</v>
      </c>
      <c r="U21" s="316">
        <v>529005</v>
      </c>
      <c r="V21" s="283">
        <v>529928</v>
      </c>
      <c r="W21" s="283">
        <v>529692</v>
      </c>
      <c r="X21" s="283">
        <v>543611</v>
      </c>
      <c r="Y21" s="283">
        <v>558297</v>
      </c>
      <c r="Z21" s="283">
        <v>565897</v>
      </c>
      <c r="AA21" s="283">
        <v>570100</v>
      </c>
      <c r="AB21" s="283">
        <v>577248</v>
      </c>
      <c r="AC21" s="283">
        <v>581325</v>
      </c>
      <c r="AD21" s="283">
        <v>586460</v>
      </c>
      <c r="AE21" s="283">
        <v>583413</v>
      </c>
      <c r="AF21" s="283">
        <f t="shared" si="1"/>
        <v>4203</v>
      </c>
      <c r="AG21" s="283">
        <f t="shared" si="0"/>
        <v>7148</v>
      </c>
      <c r="AH21" s="283">
        <f t="shared" si="0"/>
        <v>4077</v>
      </c>
      <c r="AI21" s="326">
        <f t="shared" si="0"/>
        <v>5135</v>
      </c>
      <c r="AJ21" s="283">
        <f t="shared" si="0"/>
        <v>-3047</v>
      </c>
      <c r="AK21" s="283">
        <f t="shared" si="2"/>
        <v>17516</v>
      </c>
      <c r="AL21" s="283">
        <v>587453</v>
      </c>
      <c r="AM21" s="316">
        <v>586281</v>
      </c>
      <c r="AN21" s="283">
        <v>607529</v>
      </c>
      <c r="AO21" s="326">
        <v>607676</v>
      </c>
      <c r="AP21" s="283">
        <v>599919</v>
      </c>
      <c r="AQ21" s="283">
        <v>593724</v>
      </c>
      <c r="AR21" s="283">
        <v>573993</v>
      </c>
      <c r="AS21" s="326">
        <v>566170</v>
      </c>
      <c r="AT21" s="283">
        <v>563344</v>
      </c>
      <c r="AU21" s="283">
        <v>567002</v>
      </c>
      <c r="AV21" s="283">
        <v>576819</v>
      </c>
      <c r="AW21" s="283">
        <v>589565</v>
      </c>
      <c r="AX21" s="283">
        <v>602189</v>
      </c>
      <c r="AY21" s="283">
        <v>598307</v>
      </c>
      <c r="AZ21" s="283">
        <v>611206</v>
      </c>
      <c r="BA21" s="283">
        <v>610874</v>
      </c>
      <c r="BB21" s="283">
        <v>619013</v>
      </c>
      <c r="BC21" s="283">
        <v>615722</v>
      </c>
      <c r="BD21" s="283">
        <v>595370</v>
      </c>
      <c r="BE21" s="283">
        <v>582043</v>
      </c>
      <c r="BF21" s="283">
        <v>582080</v>
      </c>
      <c r="BG21" s="283">
        <v>1226</v>
      </c>
      <c r="BH21" s="283">
        <v>2774</v>
      </c>
      <c r="BI21" s="283">
        <v>12312</v>
      </c>
      <c r="BJ21" s="283">
        <v>11353</v>
      </c>
      <c r="BK21" s="283">
        <v>4447</v>
      </c>
      <c r="BL21" s="283">
        <v>5081</v>
      </c>
      <c r="BM21" s="283">
        <v>2767</v>
      </c>
      <c r="BN21" s="283">
        <v>7601</v>
      </c>
      <c r="BO21" s="283">
        <v>2425</v>
      </c>
      <c r="BP21" s="283">
        <v>-21900</v>
      </c>
      <c r="BQ21" s="283">
        <v>-24122</v>
      </c>
      <c r="BR21" s="283">
        <v>-15208</v>
      </c>
      <c r="BS21" s="283">
        <v>923</v>
      </c>
      <c r="BT21" s="283">
        <v>-236</v>
      </c>
      <c r="BU21" s="283">
        <v>13919</v>
      </c>
      <c r="BV21" s="283">
        <v>14686</v>
      </c>
      <c r="BW21" s="283">
        <v>7600</v>
      </c>
      <c r="BX21" s="283">
        <v>4203</v>
      </c>
      <c r="BY21" s="283">
        <v>7148</v>
      </c>
      <c r="BZ21" s="283">
        <v>4077</v>
      </c>
      <c r="CA21" s="283">
        <v>2429</v>
      </c>
      <c r="CB21" s="283">
        <v>5135</v>
      </c>
      <c r="CC21" s="283">
        <v>-3047</v>
      </c>
      <c r="CD21" s="283">
        <v>-13690</v>
      </c>
      <c r="CE21" s="283">
        <v>-10126</v>
      </c>
      <c r="CF21" s="283">
        <v>7212</v>
      </c>
      <c r="CG21" s="283">
        <v>-3861</v>
      </c>
      <c r="CH21" s="283">
        <v>12553</v>
      </c>
      <c r="CI21" s="283">
        <v>9486</v>
      </c>
      <c r="CJ21" s="283">
        <v>2466</v>
      </c>
      <c r="CK21" s="283">
        <v>-1172</v>
      </c>
      <c r="CL21" s="283">
        <v>6425</v>
      </c>
      <c r="CM21" s="283">
        <v>21248</v>
      </c>
      <c r="CN21" s="283">
        <v>147</v>
      </c>
      <c r="CO21" s="283">
        <v>-7757</v>
      </c>
      <c r="CP21" s="283">
        <v>-6195</v>
      </c>
      <c r="CQ21" s="283">
        <v>-19731</v>
      </c>
      <c r="CR21" s="283">
        <v>-7823</v>
      </c>
      <c r="CS21" s="283">
        <v>-2826</v>
      </c>
      <c r="CT21" s="283">
        <v>3658</v>
      </c>
      <c r="CU21" s="283">
        <v>9817</v>
      </c>
      <c r="CV21" s="283">
        <v>12746</v>
      </c>
      <c r="CW21" s="283">
        <v>2515</v>
      </c>
      <c r="CX21" s="283">
        <v>12624</v>
      </c>
      <c r="CY21" s="283">
        <v>-3882</v>
      </c>
      <c r="CZ21" s="283">
        <v>12899</v>
      </c>
      <c r="DA21" s="283">
        <v>-332</v>
      </c>
      <c r="DB21" s="283">
        <v>8139</v>
      </c>
      <c r="DC21" s="283">
        <v>-3291</v>
      </c>
      <c r="DD21" s="283">
        <v>-20352</v>
      </c>
      <c r="DE21" s="283">
        <v>-13327</v>
      </c>
      <c r="DF21" s="283">
        <v>37</v>
      </c>
      <c r="DG21" s="283">
        <v>121</v>
      </c>
      <c r="DH21" s="283">
        <v>-2112</v>
      </c>
      <c r="DI21" s="283">
        <v>-18598</v>
      </c>
      <c r="DJ21" s="283">
        <v>-10301</v>
      </c>
      <c r="DK21" s="316">
        <v>22310</v>
      </c>
      <c r="DL21" s="316">
        <v>19</v>
      </c>
    </row>
    <row r="22" spans="1:116" x14ac:dyDescent="0.2">
      <c r="A22" s="283" t="s">
        <v>27</v>
      </c>
      <c r="B22" s="316">
        <v>596518</v>
      </c>
      <c r="C22" s="316">
        <v>578770</v>
      </c>
      <c r="D22" s="316">
        <v>588929</v>
      </c>
      <c r="E22" s="316">
        <v>593914</v>
      </c>
      <c r="F22" s="316">
        <v>605746</v>
      </c>
      <c r="G22" s="316">
        <v>599309</v>
      </c>
      <c r="H22" s="316">
        <v>598254</v>
      </c>
      <c r="I22" s="316">
        <v>597281</v>
      </c>
      <c r="J22" s="316">
        <v>593956</v>
      </c>
      <c r="K22" s="316">
        <v>592305</v>
      </c>
      <c r="L22" s="283">
        <v>598459</v>
      </c>
      <c r="M22" s="316">
        <v>609922</v>
      </c>
      <c r="N22" s="283">
        <v>601269</v>
      </c>
      <c r="O22" s="316">
        <v>586576</v>
      </c>
      <c r="P22" s="283">
        <v>596833</v>
      </c>
      <c r="Q22" s="316">
        <v>611885</v>
      </c>
      <c r="R22" s="283">
        <v>602903</v>
      </c>
      <c r="S22" s="316">
        <v>592980</v>
      </c>
      <c r="T22" s="283">
        <v>581740</v>
      </c>
      <c r="U22" s="316">
        <v>577424</v>
      </c>
      <c r="V22" s="283">
        <v>575672</v>
      </c>
      <c r="W22" s="283">
        <v>574582</v>
      </c>
      <c r="X22" s="283">
        <v>585515</v>
      </c>
      <c r="Y22" s="283">
        <v>590852</v>
      </c>
      <c r="Z22" s="283">
        <v>589753</v>
      </c>
      <c r="AA22" s="283">
        <v>575636</v>
      </c>
      <c r="AB22" s="283">
        <v>583878</v>
      </c>
      <c r="AC22" s="283">
        <v>597596</v>
      </c>
      <c r="AD22" s="283">
        <v>603862</v>
      </c>
      <c r="AE22" s="283">
        <v>597526</v>
      </c>
      <c r="AF22" s="283">
        <f t="shared" si="1"/>
        <v>-14117</v>
      </c>
      <c r="AG22" s="283">
        <f t="shared" si="0"/>
        <v>8242</v>
      </c>
      <c r="AH22" s="283">
        <f t="shared" si="0"/>
        <v>13718</v>
      </c>
      <c r="AI22" s="326">
        <f t="shared" si="0"/>
        <v>6266</v>
      </c>
      <c r="AJ22" s="283">
        <f t="shared" si="0"/>
        <v>-6336</v>
      </c>
      <c r="AK22" s="283">
        <f t="shared" si="2"/>
        <v>7773</v>
      </c>
      <c r="AL22" s="283">
        <v>613497</v>
      </c>
      <c r="AM22" s="316">
        <v>596602</v>
      </c>
      <c r="AN22" s="283">
        <v>605219</v>
      </c>
      <c r="AO22" s="326">
        <v>621977</v>
      </c>
      <c r="AP22" s="283">
        <v>623828</v>
      </c>
      <c r="AQ22" s="283">
        <v>622731</v>
      </c>
      <c r="AR22" s="283">
        <v>617199</v>
      </c>
      <c r="AS22" s="326">
        <v>616196</v>
      </c>
      <c r="AT22" s="283">
        <v>612140</v>
      </c>
      <c r="AU22" s="283">
        <v>615817</v>
      </c>
      <c r="AV22" s="283">
        <v>626821</v>
      </c>
      <c r="AW22" s="283">
        <v>625182</v>
      </c>
      <c r="AX22" s="283">
        <v>620455</v>
      </c>
      <c r="AY22" s="283">
        <v>607801</v>
      </c>
      <c r="AZ22" s="283">
        <v>615485</v>
      </c>
      <c r="BA22" s="283">
        <v>628318</v>
      </c>
      <c r="BB22" s="283">
        <v>634084</v>
      </c>
      <c r="BC22" s="283">
        <v>633871</v>
      </c>
      <c r="BD22" s="283">
        <v>631780</v>
      </c>
      <c r="BE22" s="283">
        <v>630078</v>
      </c>
      <c r="BF22" s="283">
        <v>619463</v>
      </c>
      <c r="BG22" s="283">
        <v>-3325</v>
      </c>
      <c r="BH22" s="283">
        <v>-1651</v>
      </c>
      <c r="BI22" s="283">
        <v>6154</v>
      </c>
      <c r="BJ22" s="283">
        <v>11463</v>
      </c>
      <c r="BK22" s="283">
        <v>-8653</v>
      </c>
      <c r="BL22" s="283">
        <v>-14693</v>
      </c>
      <c r="BM22" s="283">
        <v>10257</v>
      </c>
      <c r="BN22" s="283">
        <v>15052</v>
      </c>
      <c r="BO22" s="283">
        <v>-8982</v>
      </c>
      <c r="BP22" s="283">
        <v>-9923</v>
      </c>
      <c r="BQ22" s="283">
        <v>-11240</v>
      </c>
      <c r="BR22" s="283">
        <v>-4316</v>
      </c>
      <c r="BS22" s="283">
        <v>-1752</v>
      </c>
      <c r="BT22" s="283">
        <v>-1090</v>
      </c>
      <c r="BU22" s="283">
        <v>10933</v>
      </c>
      <c r="BV22" s="283">
        <v>5337</v>
      </c>
      <c r="BW22" s="283">
        <v>-1099</v>
      </c>
      <c r="BX22" s="283">
        <v>-14117</v>
      </c>
      <c r="BY22" s="283">
        <v>8242</v>
      </c>
      <c r="BZ22" s="283">
        <v>13718</v>
      </c>
      <c r="CA22" s="283">
        <v>-17748</v>
      </c>
      <c r="CB22" s="283">
        <v>6266</v>
      </c>
      <c r="CC22" s="283">
        <v>-6336</v>
      </c>
      <c r="CD22" s="283">
        <v>-1914</v>
      </c>
      <c r="CE22" s="283">
        <v>304</v>
      </c>
      <c r="CF22" s="283">
        <v>-3537</v>
      </c>
      <c r="CG22" s="283">
        <v>4890</v>
      </c>
      <c r="CH22" s="283">
        <v>10170</v>
      </c>
      <c r="CI22" s="283">
        <v>6493</v>
      </c>
      <c r="CJ22" s="283">
        <v>-435</v>
      </c>
      <c r="CK22" s="283">
        <v>-16895</v>
      </c>
      <c r="CL22" s="283">
        <v>10159</v>
      </c>
      <c r="CM22" s="283">
        <v>8617</v>
      </c>
      <c r="CN22" s="283">
        <v>16758</v>
      </c>
      <c r="CO22" s="283">
        <v>1851</v>
      </c>
      <c r="CP22" s="283">
        <v>-1097</v>
      </c>
      <c r="CQ22" s="283">
        <v>-5532</v>
      </c>
      <c r="CR22" s="283">
        <v>-1003</v>
      </c>
      <c r="CS22" s="283">
        <v>-4056</v>
      </c>
      <c r="CT22" s="283">
        <v>3677</v>
      </c>
      <c r="CU22" s="283">
        <v>11004</v>
      </c>
      <c r="CV22" s="283">
        <v>-1639</v>
      </c>
      <c r="CW22" s="283">
        <v>4985</v>
      </c>
      <c r="CX22" s="283">
        <v>-4727</v>
      </c>
      <c r="CY22" s="283">
        <v>-12654</v>
      </c>
      <c r="CZ22" s="283">
        <v>7684</v>
      </c>
      <c r="DA22" s="283">
        <v>12833</v>
      </c>
      <c r="DB22" s="283">
        <v>5766</v>
      </c>
      <c r="DC22" s="283">
        <v>-213</v>
      </c>
      <c r="DD22" s="283">
        <v>-2091</v>
      </c>
      <c r="DE22" s="283">
        <v>-1702</v>
      </c>
      <c r="DF22" s="283">
        <v>-10615</v>
      </c>
      <c r="DG22" s="283">
        <v>11832</v>
      </c>
      <c r="DH22" s="283">
        <v>-6437</v>
      </c>
      <c r="DI22" s="283">
        <v>-1055</v>
      </c>
      <c r="DJ22" s="283">
        <v>-973</v>
      </c>
      <c r="DK22" s="316">
        <v>22945</v>
      </c>
      <c r="DL22" s="316">
        <v>18</v>
      </c>
    </row>
    <row r="23" spans="1:116" x14ac:dyDescent="0.2">
      <c r="A23" s="283" t="s">
        <v>25</v>
      </c>
      <c r="B23" s="316">
        <v>446690</v>
      </c>
      <c r="C23" s="316">
        <v>439816</v>
      </c>
      <c r="D23" s="316">
        <v>442770</v>
      </c>
      <c r="E23" s="316">
        <v>445202</v>
      </c>
      <c r="F23" s="316">
        <v>447085</v>
      </c>
      <c r="G23" s="316">
        <v>448394</v>
      </c>
      <c r="H23" s="316">
        <v>445124</v>
      </c>
      <c r="I23" s="316">
        <v>444495</v>
      </c>
      <c r="J23" s="316">
        <v>446091</v>
      </c>
      <c r="K23" s="316">
        <v>445181</v>
      </c>
      <c r="L23" s="283">
        <v>447996</v>
      </c>
      <c r="M23" s="316">
        <v>452791</v>
      </c>
      <c r="N23" s="283">
        <v>452899</v>
      </c>
      <c r="O23" s="316">
        <v>447346</v>
      </c>
      <c r="P23" s="283">
        <v>450897</v>
      </c>
      <c r="Q23" s="316">
        <v>455287</v>
      </c>
      <c r="R23" s="283">
        <v>453898</v>
      </c>
      <c r="S23" s="316">
        <v>442906</v>
      </c>
      <c r="T23" s="283">
        <v>436357</v>
      </c>
      <c r="U23" s="316">
        <v>432676</v>
      </c>
      <c r="V23" s="283">
        <v>432699</v>
      </c>
      <c r="W23" s="283">
        <v>436384</v>
      </c>
      <c r="X23" s="283">
        <v>439476</v>
      </c>
      <c r="Y23" s="283">
        <v>442174</v>
      </c>
      <c r="Z23" s="283">
        <v>445552</v>
      </c>
      <c r="AA23" s="283">
        <v>440501</v>
      </c>
      <c r="AB23" s="283">
        <v>444131</v>
      </c>
      <c r="AC23" s="283">
        <v>447419</v>
      </c>
      <c r="AD23" s="283">
        <v>447825</v>
      </c>
      <c r="AE23" s="283">
        <v>447102</v>
      </c>
      <c r="AF23" s="283">
        <f t="shared" si="1"/>
        <v>-5051</v>
      </c>
      <c r="AG23" s="283">
        <f t="shared" si="0"/>
        <v>3630</v>
      </c>
      <c r="AH23" s="283">
        <f t="shared" si="0"/>
        <v>3288</v>
      </c>
      <c r="AI23" s="326">
        <f t="shared" si="0"/>
        <v>406</v>
      </c>
      <c r="AJ23" s="283">
        <f t="shared" si="0"/>
        <v>-723</v>
      </c>
      <c r="AK23" s="283">
        <f t="shared" si="2"/>
        <v>1550</v>
      </c>
      <c r="AL23" s="283">
        <v>458236</v>
      </c>
      <c r="AM23" s="316">
        <v>451010</v>
      </c>
      <c r="AN23" s="283">
        <v>454608</v>
      </c>
      <c r="AO23" s="326">
        <v>456461</v>
      </c>
      <c r="AP23" s="283">
        <v>458029</v>
      </c>
      <c r="AQ23" s="283">
        <v>458772</v>
      </c>
      <c r="AR23" s="283">
        <v>458088</v>
      </c>
      <c r="AS23" s="326">
        <v>457458</v>
      </c>
      <c r="AT23" s="283">
        <v>457802</v>
      </c>
      <c r="AU23" s="283">
        <v>460713</v>
      </c>
      <c r="AV23" s="283">
        <v>462755</v>
      </c>
      <c r="AW23" s="283">
        <v>465172</v>
      </c>
      <c r="AX23" s="283">
        <v>465586</v>
      </c>
      <c r="AY23" s="283">
        <v>461059</v>
      </c>
      <c r="AZ23" s="283">
        <v>458353</v>
      </c>
      <c r="BA23" s="283">
        <v>464403</v>
      </c>
      <c r="BB23" s="283">
        <v>471834</v>
      </c>
      <c r="BC23" s="283">
        <v>472317</v>
      </c>
      <c r="BD23" s="283">
        <v>473349</v>
      </c>
      <c r="BE23" s="283">
        <v>472947</v>
      </c>
      <c r="BF23" s="283">
        <v>473609</v>
      </c>
      <c r="BG23" s="283">
        <v>1596</v>
      </c>
      <c r="BH23" s="283">
        <v>-910</v>
      </c>
      <c r="BI23" s="283">
        <v>2815</v>
      </c>
      <c r="BJ23" s="283">
        <v>4795</v>
      </c>
      <c r="BK23" s="283">
        <v>108</v>
      </c>
      <c r="BL23" s="283">
        <v>-5553</v>
      </c>
      <c r="BM23" s="283">
        <v>3551</v>
      </c>
      <c r="BN23" s="283">
        <v>4390</v>
      </c>
      <c r="BO23" s="283">
        <v>-1389</v>
      </c>
      <c r="BP23" s="283">
        <v>-10992</v>
      </c>
      <c r="BQ23" s="283">
        <v>-6549</v>
      </c>
      <c r="BR23" s="283">
        <v>-3681</v>
      </c>
      <c r="BS23" s="283">
        <v>23</v>
      </c>
      <c r="BT23" s="283">
        <v>3685</v>
      </c>
      <c r="BU23" s="283">
        <v>3092</v>
      </c>
      <c r="BV23" s="283">
        <v>2698</v>
      </c>
      <c r="BW23" s="283">
        <v>3378</v>
      </c>
      <c r="BX23" s="283">
        <v>-5051</v>
      </c>
      <c r="BY23" s="283">
        <v>3630</v>
      </c>
      <c r="BZ23" s="283">
        <v>3288</v>
      </c>
      <c r="CA23" s="283">
        <v>-6874</v>
      </c>
      <c r="CB23" s="283">
        <v>406</v>
      </c>
      <c r="CC23" s="283">
        <v>-723</v>
      </c>
      <c r="CD23" s="283">
        <v>-1344</v>
      </c>
      <c r="CE23" s="283">
        <v>4588</v>
      </c>
      <c r="CF23" s="283">
        <v>3022</v>
      </c>
      <c r="CG23" s="283">
        <v>1559</v>
      </c>
      <c r="CH23" s="283">
        <v>2045</v>
      </c>
      <c r="CI23" s="283">
        <v>-1746</v>
      </c>
      <c r="CJ23" s="283">
        <v>3010</v>
      </c>
      <c r="CK23" s="283">
        <v>-7226</v>
      </c>
      <c r="CL23" s="283">
        <v>2954</v>
      </c>
      <c r="CM23" s="283">
        <v>3598</v>
      </c>
      <c r="CN23" s="283">
        <v>1853</v>
      </c>
      <c r="CO23" s="283">
        <v>1568</v>
      </c>
      <c r="CP23" s="283">
        <v>743</v>
      </c>
      <c r="CQ23" s="283">
        <v>-684</v>
      </c>
      <c r="CR23" s="283">
        <v>-630</v>
      </c>
      <c r="CS23" s="283">
        <v>344</v>
      </c>
      <c r="CT23" s="283">
        <v>2911</v>
      </c>
      <c r="CU23" s="283">
        <v>2042</v>
      </c>
      <c r="CV23" s="283">
        <v>2417</v>
      </c>
      <c r="CW23" s="283">
        <v>2432</v>
      </c>
      <c r="CX23" s="283">
        <v>414</v>
      </c>
      <c r="CY23" s="283">
        <v>-4527</v>
      </c>
      <c r="CZ23" s="283">
        <v>-2706</v>
      </c>
      <c r="DA23" s="283">
        <v>6050</v>
      </c>
      <c r="DB23" s="283">
        <v>7431</v>
      </c>
      <c r="DC23" s="283">
        <v>483</v>
      </c>
      <c r="DD23" s="283">
        <v>1032</v>
      </c>
      <c r="DE23" s="283">
        <v>-402</v>
      </c>
      <c r="DF23" s="283">
        <v>662</v>
      </c>
      <c r="DG23" s="283">
        <v>1883</v>
      </c>
      <c r="DH23" s="283">
        <v>1309</v>
      </c>
      <c r="DI23" s="283">
        <v>-3270</v>
      </c>
      <c r="DJ23" s="283">
        <v>-629</v>
      </c>
      <c r="DK23" s="316">
        <v>26919</v>
      </c>
      <c r="DL23" s="316">
        <v>17</v>
      </c>
    </row>
    <row r="24" spans="1:116" x14ac:dyDescent="0.2">
      <c r="A24" s="283" t="s">
        <v>3</v>
      </c>
      <c r="B24" s="316">
        <v>326067</v>
      </c>
      <c r="C24" s="316">
        <v>321298</v>
      </c>
      <c r="D24" s="316">
        <v>323981</v>
      </c>
      <c r="E24" s="316">
        <v>325728</v>
      </c>
      <c r="F24" s="316">
        <v>326846</v>
      </c>
      <c r="G24" s="316">
        <v>327345</v>
      </c>
      <c r="H24" s="316">
        <v>326169</v>
      </c>
      <c r="I24" s="316">
        <v>329569</v>
      </c>
      <c r="J24" s="316">
        <v>339933</v>
      </c>
      <c r="K24" s="316">
        <v>340780</v>
      </c>
      <c r="L24" s="283">
        <v>342909</v>
      </c>
      <c r="M24" s="316">
        <v>341171</v>
      </c>
      <c r="N24" s="283">
        <v>338153</v>
      </c>
      <c r="O24" s="316">
        <v>328291</v>
      </c>
      <c r="P24" s="283">
        <v>335280</v>
      </c>
      <c r="Q24" s="316">
        <v>338559</v>
      </c>
      <c r="R24" s="283">
        <v>336383</v>
      </c>
      <c r="S24" s="316">
        <v>328581</v>
      </c>
      <c r="T24" s="283">
        <v>325819</v>
      </c>
      <c r="U24" s="316">
        <v>322007</v>
      </c>
      <c r="V24" s="283">
        <v>321750</v>
      </c>
      <c r="W24" s="283">
        <v>323153</v>
      </c>
      <c r="X24" s="283">
        <v>326308</v>
      </c>
      <c r="Y24" s="283">
        <v>325210</v>
      </c>
      <c r="Z24" s="283">
        <v>327014</v>
      </c>
      <c r="AA24" s="283">
        <v>321424</v>
      </c>
      <c r="AB24" s="283">
        <v>328665</v>
      </c>
      <c r="AC24" s="283">
        <v>330675</v>
      </c>
      <c r="AD24" s="283">
        <v>331624</v>
      </c>
      <c r="AE24" s="283">
        <v>331492</v>
      </c>
      <c r="AF24" s="283">
        <f t="shared" si="1"/>
        <v>-5590</v>
      </c>
      <c r="AG24" s="283">
        <f t="shared" si="1"/>
        <v>7241</v>
      </c>
      <c r="AH24" s="283">
        <f t="shared" si="1"/>
        <v>2010</v>
      </c>
      <c r="AI24" s="326">
        <f t="shared" si="1"/>
        <v>949</v>
      </c>
      <c r="AJ24" s="283">
        <f t="shared" si="1"/>
        <v>-132</v>
      </c>
      <c r="AK24" s="283">
        <f t="shared" si="2"/>
        <v>4478</v>
      </c>
      <c r="AL24" s="283">
        <v>340465</v>
      </c>
      <c r="AM24" s="316">
        <v>335529</v>
      </c>
      <c r="AN24" s="283">
        <v>338642</v>
      </c>
      <c r="AO24" s="326">
        <v>340944</v>
      </c>
      <c r="AP24" s="283">
        <v>341250</v>
      </c>
      <c r="AQ24" s="283">
        <v>341747</v>
      </c>
      <c r="AR24" s="283">
        <v>340347</v>
      </c>
      <c r="AS24" s="326">
        <v>341163</v>
      </c>
      <c r="AT24" s="283">
        <v>340196</v>
      </c>
      <c r="AU24" s="283">
        <v>341234</v>
      </c>
      <c r="AV24" s="283">
        <v>344149</v>
      </c>
      <c r="AW24" s="283">
        <v>345189</v>
      </c>
      <c r="AX24" s="283">
        <v>347069</v>
      </c>
      <c r="AY24" s="283">
        <v>342215</v>
      </c>
      <c r="AZ24" s="283">
        <v>344328</v>
      </c>
      <c r="BA24" s="283">
        <v>348017</v>
      </c>
      <c r="BB24" s="283">
        <v>352010</v>
      </c>
      <c r="BC24" s="283">
        <v>350248</v>
      </c>
      <c r="BD24" s="283">
        <v>351682</v>
      </c>
      <c r="BE24" s="283">
        <v>352869</v>
      </c>
      <c r="BF24" s="283">
        <v>353314</v>
      </c>
      <c r="BG24" s="283">
        <v>10364</v>
      </c>
      <c r="BH24" s="283">
        <v>847</v>
      </c>
      <c r="BI24" s="283">
        <v>2129</v>
      </c>
      <c r="BJ24" s="283">
        <v>-1738</v>
      </c>
      <c r="BK24" s="283">
        <v>-3018</v>
      </c>
      <c r="BL24" s="283">
        <v>-9862</v>
      </c>
      <c r="BM24" s="283">
        <v>6989</v>
      </c>
      <c r="BN24" s="283">
        <v>3279</v>
      </c>
      <c r="BO24" s="283">
        <v>-2176</v>
      </c>
      <c r="BP24" s="283">
        <v>-7802</v>
      </c>
      <c r="BQ24" s="283">
        <v>-2762</v>
      </c>
      <c r="BR24" s="283">
        <v>-3812</v>
      </c>
      <c r="BS24" s="283">
        <v>-257</v>
      </c>
      <c r="BT24" s="283">
        <v>1403</v>
      </c>
      <c r="BU24" s="283">
        <v>3155</v>
      </c>
      <c r="BV24" s="283">
        <v>-1098</v>
      </c>
      <c r="BW24" s="283">
        <v>1804</v>
      </c>
      <c r="BX24" s="283">
        <v>-5590</v>
      </c>
      <c r="BY24" s="283">
        <v>7241</v>
      </c>
      <c r="BZ24" s="283">
        <v>2010</v>
      </c>
      <c r="CA24" s="283">
        <v>-4769</v>
      </c>
      <c r="CB24" s="283">
        <v>949</v>
      </c>
      <c r="CC24" s="283">
        <v>-132</v>
      </c>
      <c r="CD24" s="283">
        <v>386</v>
      </c>
      <c r="CE24" s="283">
        <v>-1732</v>
      </c>
      <c r="CF24" s="283">
        <v>3077</v>
      </c>
      <c r="CG24" s="283">
        <v>3121</v>
      </c>
      <c r="CH24" s="283">
        <v>2546</v>
      </c>
      <c r="CI24" s="283">
        <v>897</v>
      </c>
      <c r="CJ24" s="283">
        <v>678</v>
      </c>
      <c r="CK24" s="283">
        <v>-4936</v>
      </c>
      <c r="CL24" s="283">
        <v>2683</v>
      </c>
      <c r="CM24" s="283">
        <v>3113</v>
      </c>
      <c r="CN24" s="283">
        <v>2302</v>
      </c>
      <c r="CO24" s="283">
        <v>306</v>
      </c>
      <c r="CP24" s="283">
        <v>497</v>
      </c>
      <c r="CQ24" s="283">
        <v>-1400</v>
      </c>
      <c r="CR24" s="283">
        <v>816</v>
      </c>
      <c r="CS24" s="283">
        <v>-967</v>
      </c>
      <c r="CT24" s="283">
        <v>1038</v>
      </c>
      <c r="CU24" s="283">
        <v>2915</v>
      </c>
      <c r="CV24" s="283">
        <v>1040</v>
      </c>
      <c r="CW24" s="283">
        <v>1747</v>
      </c>
      <c r="CX24" s="283">
        <v>1880</v>
      </c>
      <c r="CY24" s="283">
        <v>-4854</v>
      </c>
      <c r="CZ24" s="283">
        <v>2113</v>
      </c>
      <c r="DA24" s="283">
        <v>3689</v>
      </c>
      <c r="DB24" s="283">
        <v>3993</v>
      </c>
      <c r="DC24" s="283">
        <v>-1762</v>
      </c>
      <c r="DD24" s="283">
        <v>1434</v>
      </c>
      <c r="DE24" s="283">
        <v>1187</v>
      </c>
      <c r="DF24" s="283">
        <v>445</v>
      </c>
      <c r="DG24" s="283">
        <v>1118</v>
      </c>
      <c r="DH24" s="283">
        <v>499</v>
      </c>
      <c r="DI24" s="283">
        <v>-1176</v>
      </c>
      <c r="DJ24" s="283">
        <v>3400</v>
      </c>
      <c r="DK24" s="316">
        <v>27247</v>
      </c>
      <c r="DL24" s="316">
        <v>16</v>
      </c>
    </row>
    <row r="25" spans="1:116" x14ac:dyDescent="0.2">
      <c r="A25" s="283" t="s">
        <v>16</v>
      </c>
      <c r="B25" s="316">
        <v>236589</v>
      </c>
      <c r="C25" s="316">
        <v>226929</v>
      </c>
      <c r="D25" s="316">
        <v>230654</v>
      </c>
      <c r="E25" s="316">
        <v>232747</v>
      </c>
      <c r="F25" s="316">
        <v>233761</v>
      </c>
      <c r="G25" s="316">
        <v>233419</v>
      </c>
      <c r="H25" s="316">
        <v>233231</v>
      </c>
      <c r="I25" s="316">
        <v>233233</v>
      </c>
      <c r="J25" s="316">
        <v>230922</v>
      </c>
      <c r="K25" s="316">
        <v>232457</v>
      </c>
      <c r="L25" s="283">
        <v>234848</v>
      </c>
      <c r="M25" s="316">
        <v>236179</v>
      </c>
      <c r="N25" s="283">
        <v>237625</v>
      </c>
      <c r="O25" s="316">
        <v>227679</v>
      </c>
      <c r="P25" s="283">
        <v>232393</v>
      </c>
      <c r="Q25" s="316">
        <v>233747</v>
      </c>
      <c r="R25" s="283">
        <v>232518</v>
      </c>
      <c r="S25" s="316">
        <v>226030</v>
      </c>
      <c r="T25" s="283">
        <v>221589</v>
      </c>
      <c r="U25" s="316">
        <v>220195</v>
      </c>
      <c r="V25" s="283">
        <v>217327</v>
      </c>
      <c r="W25" s="283">
        <v>218985</v>
      </c>
      <c r="X25" s="283">
        <v>219672</v>
      </c>
      <c r="Y25" s="283">
        <v>222262</v>
      </c>
      <c r="Z25" s="283">
        <v>224121</v>
      </c>
      <c r="AA25" s="283">
        <v>218499</v>
      </c>
      <c r="AB25" s="283">
        <v>221013</v>
      </c>
      <c r="AC25" s="283">
        <v>222065</v>
      </c>
      <c r="AD25" s="283">
        <v>222938</v>
      </c>
      <c r="AE25" s="283">
        <v>222289</v>
      </c>
      <c r="AF25" s="283">
        <f t="shared" si="1"/>
        <v>-5622</v>
      </c>
      <c r="AG25" s="283">
        <f t="shared" si="1"/>
        <v>2514</v>
      </c>
      <c r="AH25" s="283">
        <f t="shared" si="1"/>
        <v>1052</v>
      </c>
      <c r="AI25" s="326">
        <f t="shared" si="1"/>
        <v>873</v>
      </c>
      <c r="AJ25" s="283">
        <f t="shared" si="1"/>
        <v>-649</v>
      </c>
      <c r="AK25" s="283">
        <f t="shared" si="2"/>
        <v>-1832</v>
      </c>
      <c r="AL25" s="283">
        <v>244466</v>
      </c>
      <c r="AM25" s="316">
        <v>240431</v>
      </c>
      <c r="AN25" s="283">
        <v>244265</v>
      </c>
      <c r="AO25" s="326">
        <v>247384</v>
      </c>
      <c r="AP25" s="283">
        <v>248308</v>
      </c>
      <c r="AQ25" s="283">
        <v>249917</v>
      </c>
      <c r="AR25" s="283">
        <v>250837</v>
      </c>
      <c r="AS25" s="326">
        <v>253120</v>
      </c>
      <c r="AT25" s="283">
        <v>254315</v>
      </c>
      <c r="AU25" s="283">
        <v>257088</v>
      </c>
      <c r="AV25" s="283">
        <v>258240</v>
      </c>
      <c r="AW25" s="283">
        <v>260883</v>
      </c>
      <c r="AX25" s="283">
        <v>261803</v>
      </c>
      <c r="AY25" s="283">
        <v>256643</v>
      </c>
      <c r="AZ25" s="283">
        <v>258198</v>
      </c>
      <c r="BA25" s="283">
        <v>260429</v>
      </c>
      <c r="BB25" s="283">
        <v>261584</v>
      </c>
      <c r="BC25" s="283">
        <v>263144</v>
      </c>
      <c r="BD25" s="283">
        <v>264145</v>
      </c>
      <c r="BE25" s="283">
        <v>265857</v>
      </c>
      <c r="BF25" s="283">
        <v>265391</v>
      </c>
      <c r="BG25" s="283">
        <v>-2311</v>
      </c>
      <c r="BH25" s="283">
        <v>1535</v>
      </c>
      <c r="BI25" s="283">
        <v>2391</v>
      </c>
      <c r="BJ25" s="283">
        <v>1331</v>
      </c>
      <c r="BK25" s="283">
        <v>1446</v>
      </c>
      <c r="BL25" s="283">
        <v>-9946</v>
      </c>
      <c r="BM25" s="283">
        <v>4714</v>
      </c>
      <c r="BN25" s="283">
        <v>1354</v>
      </c>
      <c r="BO25" s="283">
        <v>-1229</v>
      </c>
      <c r="BP25" s="283">
        <v>-6488</v>
      </c>
      <c r="BQ25" s="283">
        <v>-4441</v>
      </c>
      <c r="BR25" s="283">
        <v>-1394</v>
      </c>
      <c r="BS25" s="283">
        <v>-2868</v>
      </c>
      <c r="BT25" s="283">
        <v>1658</v>
      </c>
      <c r="BU25" s="283">
        <v>687</v>
      </c>
      <c r="BV25" s="283">
        <v>2590</v>
      </c>
      <c r="BW25" s="283">
        <v>1859</v>
      </c>
      <c r="BX25" s="283">
        <v>-5622</v>
      </c>
      <c r="BY25" s="283">
        <v>2514</v>
      </c>
      <c r="BZ25" s="283">
        <v>1052</v>
      </c>
      <c r="CA25" s="283">
        <v>-9660</v>
      </c>
      <c r="CB25" s="283">
        <v>873</v>
      </c>
      <c r="CC25" s="283">
        <v>-649</v>
      </c>
      <c r="CD25" s="283">
        <v>2276</v>
      </c>
      <c r="CE25" s="283">
        <v>1892</v>
      </c>
      <c r="CF25" s="283">
        <v>2847</v>
      </c>
      <c r="CG25" s="283">
        <v>6442</v>
      </c>
      <c r="CH25" s="283">
        <v>2717</v>
      </c>
      <c r="CI25" s="283">
        <v>3014</v>
      </c>
      <c r="CJ25" s="283">
        <v>2989</v>
      </c>
      <c r="CK25" s="283">
        <v>-4035</v>
      </c>
      <c r="CL25" s="283">
        <v>3725</v>
      </c>
      <c r="CM25" s="283">
        <v>3834</v>
      </c>
      <c r="CN25" s="283">
        <v>3119</v>
      </c>
      <c r="CO25" s="283">
        <v>924</v>
      </c>
      <c r="CP25" s="283">
        <v>1609</v>
      </c>
      <c r="CQ25" s="283">
        <v>920</v>
      </c>
      <c r="CR25" s="283">
        <v>2283</v>
      </c>
      <c r="CS25" s="283">
        <v>1195</v>
      </c>
      <c r="CT25" s="283">
        <v>2773</v>
      </c>
      <c r="CU25" s="283">
        <v>1152</v>
      </c>
      <c r="CV25" s="283">
        <v>2643</v>
      </c>
      <c r="CW25" s="283">
        <v>2093</v>
      </c>
      <c r="CX25" s="283">
        <v>920</v>
      </c>
      <c r="CY25" s="283">
        <v>-5160</v>
      </c>
      <c r="CZ25" s="283">
        <v>1555</v>
      </c>
      <c r="DA25" s="283">
        <v>2231</v>
      </c>
      <c r="DB25" s="283">
        <v>1155</v>
      </c>
      <c r="DC25" s="283">
        <v>1560</v>
      </c>
      <c r="DD25" s="283">
        <v>1001</v>
      </c>
      <c r="DE25" s="283">
        <v>1712</v>
      </c>
      <c r="DF25" s="283">
        <v>-466</v>
      </c>
      <c r="DG25" s="283">
        <v>1014</v>
      </c>
      <c r="DH25" s="283">
        <v>-342</v>
      </c>
      <c r="DI25" s="283">
        <v>-188</v>
      </c>
      <c r="DJ25" s="283">
        <v>2</v>
      </c>
      <c r="DK25" s="316">
        <v>28802</v>
      </c>
      <c r="DL25" s="316">
        <v>15</v>
      </c>
    </row>
    <row r="26" spans="1:116" x14ac:dyDescent="0.2">
      <c r="A26" s="283" t="s">
        <v>5</v>
      </c>
      <c r="B26" s="316">
        <v>191361</v>
      </c>
      <c r="C26" s="316">
        <v>182099</v>
      </c>
      <c r="D26" s="316">
        <v>181197</v>
      </c>
      <c r="E26" s="316">
        <v>184820</v>
      </c>
      <c r="F26" s="316">
        <v>185437</v>
      </c>
      <c r="G26" s="316">
        <v>186993</v>
      </c>
      <c r="H26" s="316">
        <v>187836</v>
      </c>
      <c r="I26" s="316">
        <v>187076</v>
      </c>
      <c r="J26" s="316">
        <v>185460</v>
      </c>
      <c r="K26" s="316">
        <v>186451</v>
      </c>
      <c r="L26" s="283">
        <v>189767</v>
      </c>
      <c r="M26" s="316">
        <v>194690</v>
      </c>
      <c r="N26" s="283">
        <v>194145</v>
      </c>
      <c r="O26" s="316">
        <v>184435</v>
      </c>
      <c r="P26" s="283">
        <v>184326</v>
      </c>
      <c r="Q26" s="316">
        <v>185493</v>
      </c>
      <c r="R26" s="283">
        <v>179007</v>
      </c>
      <c r="S26" s="316">
        <v>167029</v>
      </c>
      <c r="T26" s="283">
        <v>163062</v>
      </c>
      <c r="U26" s="316">
        <v>165340</v>
      </c>
      <c r="V26" s="283">
        <v>165477</v>
      </c>
      <c r="W26" s="283">
        <v>168295</v>
      </c>
      <c r="X26" s="283">
        <v>172085</v>
      </c>
      <c r="Y26" s="283">
        <v>175792</v>
      </c>
      <c r="Z26" s="283">
        <v>178292</v>
      </c>
      <c r="AA26" s="283">
        <v>170112</v>
      </c>
      <c r="AB26" s="283">
        <v>167720</v>
      </c>
      <c r="AC26" s="283">
        <v>167746</v>
      </c>
      <c r="AD26" s="283">
        <v>170091</v>
      </c>
      <c r="AE26" s="283">
        <v>172839</v>
      </c>
      <c r="AF26" s="283">
        <f t="shared" si="1"/>
        <v>-8180</v>
      </c>
      <c r="AG26" s="283">
        <f t="shared" si="1"/>
        <v>-2392</v>
      </c>
      <c r="AH26" s="283">
        <f t="shared" si="1"/>
        <v>26</v>
      </c>
      <c r="AI26" s="326">
        <f t="shared" si="1"/>
        <v>2345</v>
      </c>
      <c r="AJ26" s="283">
        <f t="shared" si="1"/>
        <v>2748</v>
      </c>
      <c r="AK26" s="283">
        <f t="shared" si="2"/>
        <v>-5453</v>
      </c>
      <c r="AL26" s="283">
        <v>199392</v>
      </c>
      <c r="AM26" s="316">
        <v>190885</v>
      </c>
      <c r="AN26" s="283">
        <v>192789</v>
      </c>
      <c r="AO26" s="326">
        <v>195448</v>
      </c>
      <c r="AP26" s="283">
        <v>198190</v>
      </c>
      <c r="AQ26" s="283">
        <v>201108</v>
      </c>
      <c r="AR26" s="283">
        <v>205155</v>
      </c>
      <c r="AS26" s="326">
        <v>208042</v>
      </c>
      <c r="AT26" s="283">
        <v>206475</v>
      </c>
      <c r="AU26" s="283">
        <v>210154</v>
      </c>
      <c r="AV26" s="283">
        <v>215340</v>
      </c>
      <c r="AW26" s="283">
        <v>219019</v>
      </c>
      <c r="AX26" s="283">
        <v>220382</v>
      </c>
      <c r="AY26" s="283">
        <v>210207</v>
      </c>
      <c r="AZ26" s="283">
        <v>212135</v>
      </c>
      <c r="BA26" s="283">
        <v>215851</v>
      </c>
      <c r="BB26" s="283">
        <v>218251</v>
      </c>
      <c r="BC26" s="283">
        <v>218895</v>
      </c>
      <c r="BD26" s="283">
        <v>222528</v>
      </c>
      <c r="BE26" s="283">
        <v>225159</v>
      </c>
      <c r="BF26" s="283">
        <v>222882</v>
      </c>
      <c r="BG26" s="283">
        <v>-1616</v>
      </c>
      <c r="BH26" s="283">
        <v>991</v>
      </c>
      <c r="BI26" s="283">
        <v>3316</v>
      </c>
      <c r="BJ26" s="283">
        <v>4923</v>
      </c>
      <c r="BK26" s="283">
        <v>-545</v>
      </c>
      <c r="BL26" s="283">
        <v>-9710</v>
      </c>
      <c r="BM26" s="283">
        <v>-109</v>
      </c>
      <c r="BN26" s="283">
        <v>1167</v>
      </c>
      <c r="BO26" s="283">
        <v>-6486</v>
      </c>
      <c r="BP26" s="283">
        <v>-11978</v>
      </c>
      <c r="BQ26" s="283">
        <v>-3967</v>
      </c>
      <c r="BR26" s="283">
        <v>2278</v>
      </c>
      <c r="BS26" s="283">
        <v>137</v>
      </c>
      <c r="BT26" s="283">
        <v>2818</v>
      </c>
      <c r="BU26" s="283">
        <v>3790</v>
      </c>
      <c r="BV26" s="283">
        <v>3707</v>
      </c>
      <c r="BW26" s="283">
        <v>2500</v>
      </c>
      <c r="BX26" s="283">
        <v>-8180</v>
      </c>
      <c r="BY26" s="283">
        <v>-2392</v>
      </c>
      <c r="BZ26" s="283">
        <v>26</v>
      </c>
      <c r="CA26" s="283">
        <v>-9262</v>
      </c>
      <c r="CB26" s="283">
        <v>2345</v>
      </c>
      <c r="CC26" s="283">
        <v>2748</v>
      </c>
      <c r="CD26" s="283">
        <v>4469</v>
      </c>
      <c r="CE26" s="283">
        <v>2712</v>
      </c>
      <c r="CF26" s="283">
        <v>3262</v>
      </c>
      <c r="CG26" s="283">
        <v>1648</v>
      </c>
      <c r="CH26" s="283">
        <v>6844</v>
      </c>
      <c r="CI26" s="283">
        <v>5431</v>
      </c>
      <c r="CJ26" s="283">
        <v>2187</v>
      </c>
      <c r="CK26" s="283">
        <v>-8507</v>
      </c>
      <c r="CL26" s="283">
        <v>-902</v>
      </c>
      <c r="CM26" s="283">
        <v>1904</v>
      </c>
      <c r="CN26" s="283">
        <v>2659</v>
      </c>
      <c r="CO26" s="283">
        <v>2742</v>
      </c>
      <c r="CP26" s="283">
        <v>2918</v>
      </c>
      <c r="CQ26" s="283">
        <v>4047</v>
      </c>
      <c r="CR26" s="283">
        <v>2887</v>
      </c>
      <c r="CS26" s="283">
        <v>-1567</v>
      </c>
      <c r="CT26" s="283">
        <v>3679</v>
      </c>
      <c r="CU26" s="283">
        <v>5186</v>
      </c>
      <c r="CV26" s="283">
        <v>3679</v>
      </c>
      <c r="CW26" s="283">
        <v>3623</v>
      </c>
      <c r="CX26" s="283">
        <v>1363</v>
      </c>
      <c r="CY26" s="283">
        <v>-10175</v>
      </c>
      <c r="CZ26" s="283">
        <v>1928</v>
      </c>
      <c r="DA26" s="283">
        <v>3716</v>
      </c>
      <c r="DB26" s="283">
        <v>2400</v>
      </c>
      <c r="DC26" s="283">
        <v>644</v>
      </c>
      <c r="DD26" s="283">
        <v>3633</v>
      </c>
      <c r="DE26" s="283">
        <v>2631</v>
      </c>
      <c r="DF26" s="283">
        <v>-2277</v>
      </c>
      <c r="DG26" s="283">
        <v>617</v>
      </c>
      <c r="DH26" s="283">
        <v>1556</v>
      </c>
      <c r="DI26" s="283">
        <v>843</v>
      </c>
      <c r="DJ26" s="283">
        <v>-760</v>
      </c>
      <c r="DK26" s="316">
        <v>31521</v>
      </c>
      <c r="DL26" s="316">
        <v>14</v>
      </c>
    </row>
    <row r="27" spans="1:116" x14ac:dyDescent="0.2">
      <c r="A27" s="283" t="s">
        <v>24</v>
      </c>
      <c r="B27" s="316">
        <v>467272</v>
      </c>
      <c r="C27" s="316">
        <v>447348</v>
      </c>
      <c r="D27" s="316">
        <v>458585</v>
      </c>
      <c r="E27" s="316">
        <v>459222</v>
      </c>
      <c r="F27" s="316">
        <v>458246</v>
      </c>
      <c r="G27" s="316">
        <v>463068</v>
      </c>
      <c r="H27" s="316">
        <v>463226</v>
      </c>
      <c r="I27" s="316">
        <v>465591</v>
      </c>
      <c r="J27" s="316">
        <v>471888</v>
      </c>
      <c r="K27" s="316">
        <v>471372</v>
      </c>
      <c r="L27" s="283">
        <v>469415</v>
      </c>
      <c r="M27" s="316">
        <v>473308</v>
      </c>
      <c r="N27" s="283">
        <v>477456</v>
      </c>
      <c r="O27" s="316">
        <v>463164</v>
      </c>
      <c r="P27" s="283">
        <v>472299</v>
      </c>
      <c r="Q27" s="316">
        <v>472041</v>
      </c>
      <c r="R27" s="283">
        <v>424238</v>
      </c>
      <c r="S27" s="316">
        <v>379254</v>
      </c>
      <c r="T27" s="283">
        <v>358243</v>
      </c>
      <c r="U27" s="316">
        <v>358969</v>
      </c>
      <c r="V27" s="283">
        <v>356370</v>
      </c>
      <c r="W27" s="283">
        <v>356310</v>
      </c>
      <c r="X27" s="283">
        <v>358177</v>
      </c>
      <c r="Y27" s="283">
        <v>361787</v>
      </c>
      <c r="Z27" s="283">
        <v>370055</v>
      </c>
      <c r="AA27" s="283">
        <v>365783</v>
      </c>
      <c r="AB27" s="283">
        <v>362807</v>
      </c>
      <c r="AC27" s="283">
        <v>363772</v>
      </c>
      <c r="AD27" s="283">
        <v>377825</v>
      </c>
      <c r="AE27" s="283">
        <v>384821</v>
      </c>
      <c r="AF27" s="283">
        <f t="shared" si="1"/>
        <v>-4272</v>
      </c>
      <c r="AG27" s="283">
        <f t="shared" si="1"/>
        <v>-2976</v>
      </c>
      <c r="AH27" s="283">
        <f t="shared" si="1"/>
        <v>965</v>
      </c>
      <c r="AI27" s="326">
        <f t="shared" si="1"/>
        <v>14053</v>
      </c>
      <c r="AJ27" s="283">
        <f t="shared" si="1"/>
        <v>6996</v>
      </c>
      <c r="AK27" s="283">
        <f t="shared" si="2"/>
        <v>14766</v>
      </c>
      <c r="AL27" s="283">
        <v>442048</v>
      </c>
      <c r="AM27" s="316">
        <v>432986</v>
      </c>
      <c r="AN27" s="283">
        <v>443448</v>
      </c>
      <c r="AO27" s="326">
        <v>448714</v>
      </c>
      <c r="AP27" s="283">
        <v>445823</v>
      </c>
      <c r="AQ27" s="283">
        <v>453929</v>
      </c>
      <c r="AR27" s="283">
        <v>457405</v>
      </c>
      <c r="AS27" s="326">
        <v>462635</v>
      </c>
      <c r="AT27" s="283">
        <v>463704</v>
      </c>
      <c r="AU27" s="283">
        <v>469458</v>
      </c>
      <c r="AV27" s="283">
        <v>472163</v>
      </c>
      <c r="AW27" s="283">
        <v>480149</v>
      </c>
      <c r="AX27" s="283">
        <v>484025</v>
      </c>
      <c r="AY27" s="283">
        <v>468732</v>
      </c>
      <c r="AZ27" s="283">
        <v>479784</v>
      </c>
      <c r="BA27" s="283">
        <v>487185</v>
      </c>
      <c r="BB27" s="283">
        <v>490183</v>
      </c>
      <c r="BC27" s="283">
        <v>491986</v>
      </c>
      <c r="BD27" s="283">
        <v>498653</v>
      </c>
      <c r="BE27" s="283">
        <v>503626</v>
      </c>
      <c r="BF27" s="283">
        <v>502969</v>
      </c>
      <c r="BG27" s="283">
        <v>6297</v>
      </c>
      <c r="BH27" s="283">
        <v>-516</v>
      </c>
      <c r="BI27" s="283">
        <v>-1957</v>
      </c>
      <c r="BJ27" s="283">
        <v>3893</v>
      </c>
      <c r="BK27" s="283">
        <v>4148</v>
      </c>
      <c r="BL27" s="283">
        <v>-14292</v>
      </c>
      <c r="BM27" s="283">
        <v>9135</v>
      </c>
      <c r="BN27" s="283">
        <v>-258</v>
      </c>
      <c r="BO27" s="283">
        <v>-47803</v>
      </c>
      <c r="BP27" s="283">
        <v>-44984</v>
      </c>
      <c r="BQ27" s="283">
        <v>-21011</v>
      </c>
      <c r="BR27" s="283">
        <v>726</v>
      </c>
      <c r="BS27" s="283">
        <v>-2599</v>
      </c>
      <c r="BT27" s="283">
        <v>-60</v>
      </c>
      <c r="BU27" s="283">
        <v>1867</v>
      </c>
      <c r="BV27" s="283">
        <v>3610</v>
      </c>
      <c r="BW27" s="283">
        <v>8268</v>
      </c>
      <c r="BX27" s="283">
        <v>-4272</v>
      </c>
      <c r="BY27" s="283">
        <v>-2976</v>
      </c>
      <c r="BZ27" s="283">
        <v>965</v>
      </c>
      <c r="CA27" s="283">
        <v>-19924</v>
      </c>
      <c r="CB27" s="283">
        <v>14053</v>
      </c>
      <c r="CC27" s="283">
        <v>6996</v>
      </c>
      <c r="CD27" s="283">
        <v>11954</v>
      </c>
      <c r="CE27" s="283">
        <v>9861</v>
      </c>
      <c r="CF27" s="283">
        <v>10821</v>
      </c>
      <c r="CG27" s="283">
        <v>6549</v>
      </c>
      <c r="CH27" s="283">
        <v>-2044</v>
      </c>
      <c r="CI27" s="283">
        <v>9793</v>
      </c>
      <c r="CJ27" s="283">
        <v>10293</v>
      </c>
      <c r="CK27" s="283">
        <v>-9062</v>
      </c>
      <c r="CL27" s="283">
        <v>11237</v>
      </c>
      <c r="CM27" s="283">
        <v>10462</v>
      </c>
      <c r="CN27" s="283">
        <v>5266</v>
      </c>
      <c r="CO27" s="283">
        <v>-2891</v>
      </c>
      <c r="CP27" s="283">
        <v>8106</v>
      </c>
      <c r="CQ27" s="283">
        <v>3476</v>
      </c>
      <c r="CR27" s="283">
        <v>5230</v>
      </c>
      <c r="CS27" s="283">
        <v>1069</v>
      </c>
      <c r="CT27" s="283">
        <v>5754</v>
      </c>
      <c r="CU27" s="283">
        <v>2705</v>
      </c>
      <c r="CV27" s="283">
        <v>7986</v>
      </c>
      <c r="CW27" s="283">
        <v>637</v>
      </c>
      <c r="CX27" s="283">
        <v>3876</v>
      </c>
      <c r="CY27" s="283">
        <v>-15293</v>
      </c>
      <c r="CZ27" s="283">
        <v>11052</v>
      </c>
      <c r="DA27" s="283">
        <v>7401</v>
      </c>
      <c r="DB27" s="283">
        <v>2998</v>
      </c>
      <c r="DC27" s="283">
        <v>1803</v>
      </c>
      <c r="DD27" s="283">
        <v>6667</v>
      </c>
      <c r="DE27" s="283">
        <v>4973</v>
      </c>
      <c r="DF27" s="283">
        <v>-657</v>
      </c>
      <c r="DG27" s="283">
        <v>-976</v>
      </c>
      <c r="DH27" s="283">
        <v>4822</v>
      </c>
      <c r="DI27" s="283">
        <v>158</v>
      </c>
      <c r="DJ27" s="283">
        <v>2365</v>
      </c>
      <c r="DK27" s="316">
        <v>35697</v>
      </c>
      <c r="DL27" s="316">
        <v>13</v>
      </c>
    </row>
    <row r="28" spans="1:116" x14ac:dyDescent="0.2">
      <c r="A28" s="283" t="s">
        <v>19</v>
      </c>
      <c r="B28" s="316">
        <v>140266</v>
      </c>
      <c r="C28" s="316">
        <v>138808</v>
      </c>
      <c r="D28" s="316">
        <v>141578</v>
      </c>
      <c r="E28" s="316">
        <v>142210</v>
      </c>
      <c r="F28" s="316">
        <v>148232</v>
      </c>
      <c r="G28" s="316">
        <v>148901</v>
      </c>
      <c r="H28" s="316">
        <v>150904</v>
      </c>
      <c r="I28" s="316">
        <v>150910</v>
      </c>
      <c r="J28" s="316">
        <v>149317</v>
      </c>
      <c r="K28" s="316">
        <v>146946</v>
      </c>
      <c r="L28" s="283">
        <v>149543</v>
      </c>
      <c r="M28" s="316">
        <v>152987</v>
      </c>
      <c r="N28" s="283">
        <v>155022</v>
      </c>
      <c r="O28" s="316">
        <v>152317</v>
      </c>
      <c r="P28" s="283">
        <v>159377</v>
      </c>
      <c r="Q28" s="316">
        <v>159617</v>
      </c>
      <c r="R28" s="283">
        <v>151593</v>
      </c>
      <c r="S28" s="316">
        <v>142436</v>
      </c>
      <c r="T28" s="283">
        <v>142052</v>
      </c>
      <c r="U28" s="316">
        <v>144319</v>
      </c>
      <c r="V28" s="283">
        <v>145580</v>
      </c>
      <c r="W28" s="283">
        <v>143936</v>
      </c>
      <c r="X28" s="283">
        <v>147502</v>
      </c>
      <c r="Y28" s="283">
        <v>147839</v>
      </c>
      <c r="Z28" s="283">
        <v>149959</v>
      </c>
      <c r="AA28" s="283">
        <v>149477</v>
      </c>
      <c r="AB28" s="283">
        <v>150458</v>
      </c>
      <c r="AC28" s="283">
        <v>151811</v>
      </c>
      <c r="AD28" s="283">
        <v>152744</v>
      </c>
      <c r="AE28" s="283">
        <v>155031</v>
      </c>
      <c r="AF28" s="283">
        <f t="shared" si="1"/>
        <v>-482</v>
      </c>
      <c r="AG28" s="283">
        <f t="shared" si="1"/>
        <v>981</v>
      </c>
      <c r="AH28" s="283">
        <f t="shared" si="1"/>
        <v>1353</v>
      </c>
      <c r="AI28" s="326">
        <f t="shared" si="1"/>
        <v>933</v>
      </c>
      <c r="AJ28" s="283">
        <f t="shared" si="1"/>
        <v>2287</v>
      </c>
      <c r="AK28" s="283">
        <f t="shared" si="2"/>
        <v>5072</v>
      </c>
      <c r="AL28" s="283">
        <v>164103</v>
      </c>
      <c r="AM28" s="316">
        <v>160665</v>
      </c>
      <c r="AN28" s="283">
        <v>166107</v>
      </c>
      <c r="AO28" s="326">
        <v>167280</v>
      </c>
      <c r="AP28" s="283">
        <v>167333</v>
      </c>
      <c r="AQ28" s="283">
        <v>168519</v>
      </c>
      <c r="AR28" s="283">
        <v>168876</v>
      </c>
      <c r="AS28" s="326">
        <v>168878</v>
      </c>
      <c r="AT28" s="283">
        <v>168161</v>
      </c>
      <c r="AU28" s="283">
        <v>168864</v>
      </c>
      <c r="AV28" s="283">
        <v>170874</v>
      </c>
      <c r="AW28" s="283">
        <v>173150</v>
      </c>
      <c r="AX28" s="283">
        <v>175959</v>
      </c>
      <c r="AY28" s="283">
        <v>172495</v>
      </c>
      <c r="AZ28" s="283">
        <v>176638</v>
      </c>
      <c r="BA28" s="283">
        <v>178399</v>
      </c>
      <c r="BB28" s="283">
        <v>178378</v>
      </c>
      <c r="BC28" s="283">
        <v>179172</v>
      </c>
      <c r="BD28" s="283">
        <v>179978</v>
      </c>
      <c r="BE28" s="283">
        <v>180779</v>
      </c>
      <c r="BF28" s="283">
        <v>179570</v>
      </c>
      <c r="BG28" s="283">
        <v>-1593</v>
      </c>
      <c r="BH28" s="283">
        <v>-2371</v>
      </c>
      <c r="BI28" s="283">
        <v>2597</v>
      </c>
      <c r="BJ28" s="283">
        <v>3444</v>
      </c>
      <c r="BK28" s="283">
        <v>2035</v>
      </c>
      <c r="BL28" s="283">
        <v>-2705</v>
      </c>
      <c r="BM28" s="283">
        <v>7060</v>
      </c>
      <c r="BN28" s="283">
        <v>240</v>
      </c>
      <c r="BO28" s="283">
        <v>-8024</v>
      </c>
      <c r="BP28" s="283">
        <v>-9157</v>
      </c>
      <c r="BQ28" s="283">
        <v>-384</v>
      </c>
      <c r="BR28" s="283">
        <v>2267</v>
      </c>
      <c r="BS28" s="283">
        <v>1261</v>
      </c>
      <c r="BT28" s="283">
        <v>-1644</v>
      </c>
      <c r="BU28" s="283">
        <v>3566</v>
      </c>
      <c r="BV28" s="283">
        <v>337</v>
      </c>
      <c r="BW28" s="283">
        <v>2120</v>
      </c>
      <c r="BX28" s="283">
        <v>-482</v>
      </c>
      <c r="BY28" s="283">
        <v>981</v>
      </c>
      <c r="BZ28" s="283">
        <v>1353</v>
      </c>
      <c r="CA28" s="283">
        <v>-1458</v>
      </c>
      <c r="CB28" s="283">
        <v>933</v>
      </c>
      <c r="CC28" s="283">
        <v>2287</v>
      </c>
      <c r="CD28" s="283">
        <v>1902</v>
      </c>
      <c r="CE28" s="283">
        <v>2098</v>
      </c>
      <c r="CF28" s="283">
        <v>-240</v>
      </c>
      <c r="CG28" s="283">
        <v>-203</v>
      </c>
      <c r="CH28" s="283">
        <v>1668</v>
      </c>
      <c r="CI28" s="283">
        <v>1809</v>
      </c>
      <c r="CJ28" s="283">
        <v>2038</v>
      </c>
      <c r="CK28" s="283">
        <v>-3438</v>
      </c>
      <c r="CL28" s="283">
        <v>2770</v>
      </c>
      <c r="CM28" s="283">
        <v>5442</v>
      </c>
      <c r="CN28" s="283">
        <v>1173</v>
      </c>
      <c r="CO28" s="283">
        <v>53</v>
      </c>
      <c r="CP28" s="283">
        <v>1186</v>
      </c>
      <c r="CQ28" s="283">
        <v>357</v>
      </c>
      <c r="CR28" s="283">
        <v>2</v>
      </c>
      <c r="CS28" s="283">
        <v>-717</v>
      </c>
      <c r="CT28" s="283">
        <v>703</v>
      </c>
      <c r="CU28" s="283">
        <v>2010</v>
      </c>
      <c r="CV28" s="283">
        <v>2276</v>
      </c>
      <c r="CW28" s="283">
        <v>632</v>
      </c>
      <c r="CX28" s="283">
        <v>2809</v>
      </c>
      <c r="CY28" s="283">
        <v>-3464</v>
      </c>
      <c r="CZ28" s="283">
        <v>4143</v>
      </c>
      <c r="DA28" s="283">
        <v>1761</v>
      </c>
      <c r="DB28" s="283">
        <v>-21</v>
      </c>
      <c r="DC28" s="283">
        <v>794</v>
      </c>
      <c r="DD28" s="283">
        <v>806</v>
      </c>
      <c r="DE28" s="283">
        <v>801</v>
      </c>
      <c r="DF28" s="283">
        <v>-1209</v>
      </c>
      <c r="DG28" s="283">
        <v>6022</v>
      </c>
      <c r="DH28" s="283">
        <v>669</v>
      </c>
      <c r="DI28" s="283">
        <v>2003</v>
      </c>
      <c r="DJ28" s="283">
        <v>6</v>
      </c>
      <c r="DK28" s="316">
        <v>39304</v>
      </c>
      <c r="DL28" s="316">
        <v>12</v>
      </c>
    </row>
    <row r="29" spans="1:116" x14ac:dyDescent="0.2">
      <c r="A29" s="283" t="s">
        <v>32</v>
      </c>
      <c r="B29" s="316">
        <v>377912</v>
      </c>
      <c r="C29" s="316">
        <v>374432</v>
      </c>
      <c r="D29" s="316">
        <v>373880</v>
      </c>
      <c r="E29" s="316">
        <v>377070</v>
      </c>
      <c r="F29" s="316">
        <v>379204</v>
      </c>
      <c r="G29" s="316">
        <v>381107</v>
      </c>
      <c r="H29" s="316">
        <v>381670</v>
      </c>
      <c r="I29" s="316">
        <v>383011</v>
      </c>
      <c r="J29" s="316">
        <v>380390</v>
      </c>
      <c r="K29" s="316">
        <v>379204</v>
      </c>
      <c r="L29" s="283">
        <v>381646</v>
      </c>
      <c r="M29" s="316">
        <v>386850</v>
      </c>
      <c r="N29" s="283">
        <v>388658</v>
      </c>
      <c r="O29" s="316">
        <v>384295</v>
      </c>
      <c r="P29" s="283">
        <v>381896</v>
      </c>
      <c r="Q29" s="316">
        <v>384631</v>
      </c>
      <c r="R29" s="283">
        <v>386116</v>
      </c>
      <c r="S29" s="316">
        <v>373047</v>
      </c>
      <c r="T29" s="283">
        <v>365817</v>
      </c>
      <c r="U29" s="316">
        <v>365288</v>
      </c>
      <c r="V29" s="283">
        <v>360408</v>
      </c>
      <c r="W29" s="283">
        <v>360933</v>
      </c>
      <c r="X29" s="283">
        <v>362982</v>
      </c>
      <c r="Y29" s="283">
        <v>364040</v>
      </c>
      <c r="Z29" s="283">
        <v>367448</v>
      </c>
      <c r="AA29" s="283">
        <v>364449</v>
      </c>
      <c r="AB29" s="283">
        <v>364457</v>
      </c>
      <c r="AC29" s="283">
        <v>368320</v>
      </c>
      <c r="AD29" s="283">
        <v>371003</v>
      </c>
      <c r="AE29" s="283">
        <v>372085</v>
      </c>
      <c r="AF29" s="283">
        <f t="shared" si="1"/>
        <v>-2999</v>
      </c>
      <c r="AG29" s="283">
        <f t="shared" si="1"/>
        <v>8</v>
      </c>
      <c r="AH29" s="283">
        <f t="shared" si="1"/>
        <v>3863</v>
      </c>
      <c r="AI29" s="326">
        <f t="shared" si="1"/>
        <v>2683</v>
      </c>
      <c r="AJ29" s="283">
        <f t="shared" si="1"/>
        <v>1082</v>
      </c>
      <c r="AK29" s="283">
        <f t="shared" si="2"/>
        <v>4637</v>
      </c>
      <c r="AL29" s="283">
        <v>397354</v>
      </c>
      <c r="AM29" s="316">
        <v>393339</v>
      </c>
      <c r="AN29" s="283">
        <v>395682</v>
      </c>
      <c r="AO29" s="326">
        <v>398497</v>
      </c>
      <c r="AP29" s="283">
        <v>400048</v>
      </c>
      <c r="AQ29" s="283">
        <v>401534</v>
      </c>
      <c r="AR29" s="283">
        <v>402221</v>
      </c>
      <c r="AS29" s="326">
        <v>404191</v>
      </c>
      <c r="AT29" s="283">
        <v>401249</v>
      </c>
      <c r="AU29" s="283">
        <v>405906</v>
      </c>
      <c r="AV29" s="283">
        <v>410282</v>
      </c>
      <c r="AW29" s="283">
        <v>418066</v>
      </c>
      <c r="AX29" s="283">
        <v>420862</v>
      </c>
      <c r="AY29" s="283">
        <v>414439</v>
      </c>
      <c r="AZ29" s="283">
        <v>417035</v>
      </c>
      <c r="BA29" s="283">
        <v>420905</v>
      </c>
      <c r="BB29" s="283">
        <v>421696</v>
      </c>
      <c r="BC29" s="283">
        <v>421816</v>
      </c>
      <c r="BD29" s="283">
        <v>423677</v>
      </c>
      <c r="BE29" s="283">
        <v>424406</v>
      </c>
      <c r="BF29" s="283">
        <v>422665</v>
      </c>
      <c r="BG29" s="283">
        <v>-2621</v>
      </c>
      <c r="BH29" s="283">
        <v>-1186</v>
      </c>
      <c r="BI29" s="283">
        <v>2442</v>
      </c>
      <c r="BJ29" s="283">
        <v>5204</v>
      </c>
      <c r="BK29" s="283">
        <v>1808</v>
      </c>
      <c r="BL29" s="283">
        <v>-4363</v>
      </c>
      <c r="BM29" s="283">
        <v>-2399</v>
      </c>
      <c r="BN29" s="283">
        <v>2735</v>
      </c>
      <c r="BO29" s="283">
        <v>1485</v>
      </c>
      <c r="BP29" s="283">
        <v>-13069</v>
      </c>
      <c r="BQ29" s="283">
        <v>-7230</v>
      </c>
      <c r="BR29" s="283">
        <v>-529</v>
      </c>
      <c r="BS29" s="283">
        <v>-4880</v>
      </c>
      <c r="BT29" s="283">
        <v>525</v>
      </c>
      <c r="BU29" s="283">
        <v>2049</v>
      </c>
      <c r="BV29" s="283">
        <v>1058</v>
      </c>
      <c r="BW29" s="283">
        <v>3408</v>
      </c>
      <c r="BX29" s="283">
        <v>-2999</v>
      </c>
      <c r="BY29" s="283">
        <v>8</v>
      </c>
      <c r="BZ29" s="283">
        <v>3863</v>
      </c>
      <c r="CA29" s="283">
        <v>-3480</v>
      </c>
      <c r="CB29" s="283">
        <v>2683</v>
      </c>
      <c r="CC29" s="283">
        <v>1082</v>
      </c>
      <c r="CD29" s="283">
        <v>2976</v>
      </c>
      <c r="CE29" s="283">
        <v>5646</v>
      </c>
      <c r="CF29" s="283">
        <v>-1921</v>
      </c>
      <c r="CG29" s="283">
        <v>3107</v>
      </c>
      <c r="CH29" s="283">
        <v>6561</v>
      </c>
      <c r="CI29" s="283">
        <v>5656</v>
      </c>
      <c r="CJ29" s="283">
        <v>3244</v>
      </c>
      <c r="CK29" s="283">
        <v>-4015</v>
      </c>
      <c r="CL29" s="283">
        <v>-552</v>
      </c>
      <c r="CM29" s="283">
        <v>2343</v>
      </c>
      <c r="CN29" s="283">
        <v>2815</v>
      </c>
      <c r="CO29" s="283">
        <v>1551</v>
      </c>
      <c r="CP29" s="283">
        <v>1486</v>
      </c>
      <c r="CQ29" s="283">
        <v>687</v>
      </c>
      <c r="CR29" s="283">
        <v>1970</v>
      </c>
      <c r="CS29" s="283">
        <v>-2942</v>
      </c>
      <c r="CT29" s="283">
        <v>4657</v>
      </c>
      <c r="CU29" s="283">
        <v>4376</v>
      </c>
      <c r="CV29" s="283">
        <v>7784</v>
      </c>
      <c r="CW29" s="283">
        <v>3190</v>
      </c>
      <c r="CX29" s="283">
        <v>2796</v>
      </c>
      <c r="CY29" s="283">
        <v>-6423</v>
      </c>
      <c r="CZ29" s="283">
        <v>2596</v>
      </c>
      <c r="DA29" s="283">
        <v>3870</v>
      </c>
      <c r="DB29" s="283">
        <v>791</v>
      </c>
      <c r="DC29" s="283">
        <v>120</v>
      </c>
      <c r="DD29" s="283">
        <v>1861</v>
      </c>
      <c r="DE29" s="283">
        <v>729</v>
      </c>
      <c r="DF29" s="283">
        <v>-1741</v>
      </c>
      <c r="DG29" s="283">
        <v>2134</v>
      </c>
      <c r="DH29" s="283">
        <v>1903</v>
      </c>
      <c r="DI29" s="283">
        <v>563</v>
      </c>
      <c r="DJ29" s="283">
        <v>1341</v>
      </c>
      <c r="DK29" s="316">
        <v>44753</v>
      </c>
      <c r="DL29" s="316">
        <v>11</v>
      </c>
    </row>
    <row r="30" spans="1:116" x14ac:dyDescent="0.2">
      <c r="A30" s="283" t="s">
        <v>10</v>
      </c>
      <c r="B30" s="316">
        <v>796486</v>
      </c>
      <c r="C30" s="316">
        <v>779544</v>
      </c>
      <c r="D30" s="316">
        <v>782396</v>
      </c>
      <c r="E30" s="316">
        <v>786559</v>
      </c>
      <c r="F30" s="316">
        <v>788067</v>
      </c>
      <c r="G30" s="316">
        <v>788723</v>
      </c>
      <c r="H30" s="316">
        <v>788941</v>
      </c>
      <c r="I30" s="316">
        <v>788127</v>
      </c>
      <c r="J30" s="316">
        <v>790180</v>
      </c>
      <c r="K30" s="316">
        <v>791204</v>
      </c>
      <c r="L30" s="283">
        <v>792819</v>
      </c>
      <c r="M30" s="316">
        <v>794343</v>
      </c>
      <c r="N30" s="283">
        <v>793308</v>
      </c>
      <c r="O30" s="316">
        <v>776527</v>
      </c>
      <c r="P30" s="283">
        <v>779087</v>
      </c>
      <c r="Q30" s="316">
        <v>780681</v>
      </c>
      <c r="R30" s="283">
        <v>775133</v>
      </c>
      <c r="S30" s="316">
        <v>757891</v>
      </c>
      <c r="T30" s="283">
        <v>747418</v>
      </c>
      <c r="U30" s="316">
        <v>737734</v>
      </c>
      <c r="V30" s="283">
        <v>744379</v>
      </c>
      <c r="W30" s="283">
        <v>750835</v>
      </c>
      <c r="X30" s="283">
        <v>754841</v>
      </c>
      <c r="Y30" s="283">
        <v>760896</v>
      </c>
      <c r="Z30" s="283">
        <v>766938</v>
      </c>
      <c r="AA30" s="283">
        <v>757473</v>
      </c>
      <c r="AB30" s="283">
        <v>763001</v>
      </c>
      <c r="AC30" s="283">
        <v>766489</v>
      </c>
      <c r="AD30" s="283">
        <v>768194</v>
      </c>
      <c r="AE30" s="283">
        <v>771042</v>
      </c>
      <c r="AF30" s="283">
        <f t="shared" si="1"/>
        <v>-9465</v>
      </c>
      <c r="AG30" s="283">
        <f t="shared" si="1"/>
        <v>5528</v>
      </c>
      <c r="AH30" s="283">
        <f t="shared" si="1"/>
        <v>3488</v>
      </c>
      <c r="AI30" s="326">
        <f t="shared" si="1"/>
        <v>1705</v>
      </c>
      <c r="AJ30" s="283">
        <f t="shared" si="1"/>
        <v>2848</v>
      </c>
      <c r="AK30" s="283">
        <f t="shared" si="2"/>
        <v>4104</v>
      </c>
      <c r="AL30" s="283">
        <v>803412</v>
      </c>
      <c r="AM30" s="316">
        <v>789468</v>
      </c>
      <c r="AN30" s="283">
        <v>799551</v>
      </c>
      <c r="AO30" s="326">
        <v>807915</v>
      </c>
      <c r="AP30" s="283">
        <v>814164</v>
      </c>
      <c r="AQ30" s="283">
        <v>814500</v>
      </c>
      <c r="AR30" s="283">
        <v>814132</v>
      </c>
      <c r="AS30" s="326">
        <v>814614</v>
      </c>
      <c r="AT30" s="283">
        <v>817847</v>
      </c>
      <c r="AU30" s="283">
        <v>827318</v>
      </c>
      <c r="AV30" s="283">
        <v>833383</v>
      </c>
      <c r="AW30" s="283">
        <v>839890</v>
      </c>
      <c r="AX30" s="283">
        <v>841521</v>
      </c>
      <c r="AY30" s="283">
        <v>825159</v>
      </c>
      <c r="AZ30" s="283">
        <v>832725</v>
      </c>
      <c r="BA30" s="283">
        <v>840249</v>
      </c>
      <c r="BB30" s="283">
        <v>846629</v>
      </c>
      <c r="BC30" s="283">
        <v>850911</v>
      </c>
      <c r="BD30" s="283">
        <v>854521</v>
      </c>
      <c r="BE30" s="283">
        <v>856157</v>
      </c>
      <c r="BF30" s="283">
        <v>858042</v>
      </c>
      <c r="BG30" s="283">
        <v>2053</v>
      </c>
      <c r="BH30" s="283">
        <v>1024</v>
      </c>
      <c r="BI30" s="283">
        <v>1615</v>
      </c>
      <c r="BJ30" s="283">
        <v>1524</v>
      </c>
      <c r="BK30" s="283">
        <v>-1035</v>
      </c>
      <c r="BL30" s="283">
        <v>-16781</v>
      </c>
      <c r="BM30" s="283">
        <v>2560</v>
      </c>
      <c r="BN30" s="283">
        <v>1594</v>
      </c>
      <c r="BO30" s="283">
        <v>-5548</v>
      </c>
      <c r="BP30" s="283">
        <v>-17242</v>
      </c>
      <c r="BQ30" s="283">
        <v>-10473</v>
      </c>
      <c r="BR30" s="283">
        <v>-9684</v>
      </c>
      <c r="BS30" s="283">
        <v>6645</v>
      </c>
      <c r="BT30" s="283">
        <v>6456</v>
      </c>
      <c r="BU30" s="283">
        <v>4006</v>
      </c>
      <c r="BV30" s="283">
        <v>6055</v>
      </c>
      <c r="BW30" s="283">
        <v>6042</v>
      </c>
      <c r="BX30" s="283">
        <v>-9465</v>
      </c>
      <c r="BY30" s="283">
        <v>5528</v>
      </c>
      <c r="BZ30" s="283">
        <v>3488</v>
      </c>
      <c r="CA30" s="283">
        <v>-16942</v>
      </c>
      <c r="CB30" s="283">
        <v>1705</v>
      </c>
      <c r="CC30" s="283">
        <v>2848</v>
      </c>
      <c r="CD30" s="283">
        <v>700</v>
      </c>
      <c r="CE30" s="283">
        <v>7543</v>
      </c>
      <c r="CF30" s="283">
        <v>6925</v>
      </c>
      <c r="CG30" s="283">
        <v>7382</v>
      </c>
      <c r="CH30" s="283">
        <v>4536</v>
      </c>
      <c r="CI30" s="283">
        <v>1976</v>
      </c>
      <c r="CJ30" s="283">
        <v>3308</v>
      </c>
      <c r="CK30" s="283">
        <v>-13944</v>
      </c>
      <c r="CL30" s="283">
        <v>2852</v>
      </c>
      <c r="CM30" s="283">
        <v>10083</v>
      </c>
      <c r="CN30" s="283">
        <v>8364</v>
      </c>
      <c r="CO30" s="283">
        <v>6249</v>
      </c>
      <c r="CP30" s="283">
        <v>336</v>
      </c>
      <c r="CQ30" s="283">
        <v>-368</v>
      </c>
      <c r="CR30" s="283">
        <v>482</v>
      </c>
      <c r="CS30" s="283">
        <v>3233</v>
      </c>
      <c r="CT30" s="283">
        <v>9471</v>
      </c>
      <c r="CU30" s="283">
        <v>6065</v>
      </c>
      <c r="CV30" s="283">
        <v>6507</v>
      </c>
      <c r="CW30" s="283">
        <v>4163</v>
      </c>
      <c r="CX30" s="283">
        <v>1631</v>
      </c>
      <c r="CY30" s="283">
        <v>-16362</v>
      </c>
      <c r="CZ30" s="283">
        <v>7566</v>
      </c>
      <c r="DA30" s="283">
        <v>7524</v>
      </c>
      <c r="DB30" s="283">
        <v>6380</v>
      </c>
      <c r="DC30" s="283">
        <v>4282</v>
      </c>
      <c r="DD30" s="283">
        <v>3610</v>
      </c>
      <c r="DE30" s="283">
        <v>1636</v>
      </c>
      <c r="DF30" s="283">
        <v>1885</v>
      </c>
      <c r="DG30" s="283">
        <v>1508</v>
      </c>
      <c r="DH30" s="283">
        <v>656</v>
      </c>
      <c r="DI30" s="283">
        <v>218</v>
      </c>
      <c r="DJ30" s="283">
        <v>-814</v>
      </c>
      <c r="DK30" s="316">
        <v>61556</v>
      </c>
      <c r="DL30" s="316">
        <v>10</v>
      </c>
    </row>
    <row r="31" spans="1:116" x14ac:dyDescent="0.2">
      <c r="A31" s="283" t="s">
        <v>28</v>
      </c>
      <c r="B31" s="316">
        <v>168716</v>
      </c>
      <c r="C31" s="316">
        <v>165576</v>
      </c>
      <c r="D31" s="316">
        <v>165271</v>
      </c>
      <c r="E31" s="316">
        <v>166176</v>
      </c>
      <c r="F31" s="316">
        <v>166573</v>
      </c>
      <c r="G31" s="316">
        <v>167792</v>
      </c>
      <c r="H31" s="316">
        <v>167389</v>
      </c>
      <c r="I31" s="316">
        <v>166177</v>
      </c>
      <c r="J31" s="316">
        <v>166213</v>
      </c>
      <c r="K31" s="316">
        <v>167777</v>
      </c>
      <c r="L31" s="283">
        <v>168619</v>
      </c>
      <c r="M31" s="316">
        <v>171102</v>
      </c>
      <c r="N31" s="283">
        <v>173997</v>
      </c>
      <c r="O31" s="316">
        <v>171220</v>
      </c>
      <c r="P31" s="283">
        <v>171196</v>
      </c>
      <c r="Q31" s="316">
        <v>173223</v>
      </c>
      <c r="R31" s="283">
        <v>173950</v>
      </c>
      <c r="S31" s="316">
        <v>171642</v>
      </c>
      <c r="T31" s="283">
        <v>169106</v>
      </c>
      <c r="U31" s="316">
        <v>168470</v>
      </c>
      <c r="V31" s="283">
        <v>169301</v>
      </c>
      <c r="W31" s="283">
        <v>171299</v>
      </c>
      <c r="X31" s="283">
        <v>172923</v>
      </c>
      <c r="Y31" s="283">
        <v>175679</v>
      </c>
      <c r="Z31" s="283">
        <v>176822</v>
      </c>
      <c r="AA31" s="283">
        <v>174213</v>
      </c>
      <c r="AB31" s="283">
        <v>175361</v>
      </c>
      <c r="AC31" s="283">
        <v>179307</v>
      </c>
      <c r="AD31" s="283">
        <v>185038</v>
      </c>
      <c r="AE31" s="283">
        <v>188355</v>
      </c>
      <c r="AF31" s="283">
        <f t="shared" si="1"/>
        <v>-2609</v>
      </c>
      <c r="AG31" s="283">
        <f t="shared" si="1"/>
        <v>1148</v>
      </c>
      <c r="AH31" s="283">
        <f t="shared" si="1"/>
        <v>3946</v>
      </c>
      <c r="AI31" s="326">
        <f t="shared" si="1"/>
        <v>5731</v>
      </c>
      <c r="AJ31" s="283">
        <f t="shared" si="1"/>
        <v>3317</v>
      </c>
      <c r="AK31" s="283">
        <f t="shared" si="2"/>
        <v>11533</v>
      </c>
      <c r="AL31" s="283">
        <v>213110</v>
      </c>
      <c r="AM31" s="316">
        <v>209338</v>
      </c>
      <c r="AN31" s="283">
        <v>213100</v>
      </c>
      <c r="AO31" s="326">
        <v>218065</v>
      </c>
      <c r="AP31" s="283">
        <v>219759</v>
      </c>
      <c r="AQ31" s="283">
        <v>220036</v>
      </c>
      <c r="AR31" s="283">
        <v>224698</v>
      </c>
      <c r="AS31" s="326">
        <v>225937</v>
      </c>
      <c r="AT31" s="283">
        <v>226845</v>
      </c>
      <c r="AU31" s="283">
        <v>228940</v>
      </c>
      <c r="AV31" s="283">
        <v>232764</v>
      </c>
      <c r="AW31" s="283">
        <v>236883</v>
      </c>
      <c r="AX31" s="283">
        <v>240519</v>
      </c>
      <c r="AY31" s="283">
        <v>236579</v>
      </c>
      <c r="AZ31" s="283">
        <v>236993</v>
      </c>
      <c r="BA31" s="283">
        <v>240999</v>
      </c>
      <c r="BB31" s="283">
        <v>243760</v>
      </c>
      <c r="BC31" s="283">
        <v>244054</v>
      </c>
      <c r="BD31" s="283">
        <v>245443</v>
      </c>
      <c r="BE31" s="283">
        <v>244679</v>
      </c>
      <c r="BF31" s="283">
        <v>245459</v>
      </c>
      <c r="BG31" s="283">
        <v>36</v>
      </c>
      <c r="BH31" s="283">
        <v>1564</v>
      </c>
      <c r="BI31" s="283">
        <v>842</v>
      </c>
      <c r="BJ31" s="283">
        <v>2483</v>
      </c>
      <c r="BK31" s="283">
        <v>2895</v>
      </c>
      <c r="BL31" s="283">
        <v>-2777</v>
      </c>
      <c r="BM31" s="283">
        <v>-24</v>
      </c>
      <c r="BN31" s="283">
        <v>2027</v>
      </c>
      <c r="BO31" s="283">
        <v>727</v>
      </c>
      <c r="BP31" s="283">
        <v>-2308</v>
      </c>
      <c r="BQ31" s="283">
        <v>-2536</v>
      </c>
      <c r="BR31" s="283">
        <v>-636</v>
      </c>
      <c r="BS31" s="283">
        <v>831</v>
      </c>
      <c r="BT31" s="283">
        <v>1998</v>
      </c>
      <c r="BU31" s="283">
        <v>1624</v>
      </c>
      <c r="BV31" s="283">
        <v>2756</v>
      </c>
      <c r="BW31" s="283">
        <v>1143</v>
      </c>
      <c r="BX31" s="283">
        <v>-2609</v>
      </c>
      <c r="BY31" s="283">
        <v>1148</v>
      </c>
      <c r="BZ31" s="283">
        <v>3946</v>
      </c>
      <c r="CA31" s="283">
        <v>-3140</v>
      </c>
      <c r="CB31" s="283">
        <v>5731</v>
      </c>
      <c r="CC31" s="283">
        <v>3317</v>
      </c>
      <c r="CD31" s="283">
        <v>4694</v>
      </c>
      <c r="CE31" s="283">
        <v>1944</v>
      </c>
      <c r="CF31" s="283">
        <v>5428</v>
      </c>
      <c r="CG31" s="283">
        <v>1304</v>
      </c>
      <c r="CH31" s="283">
        <v>3363</v>
      </c>
      <c r="CI31" s="283">
        <v>3308</v>
      </c>
      <c r="CJ31" s="283">
        <v>4714</v>
      </c>
      <c r="CK31" s="283">
        <v>-3772</v>
      </c>
      <c r="CL31" s="283">
        <v>-305</v>
      </c>
      <c r="CM31" s="283">
        <v>3762</v>
      </c>
      <c r="CN31" s="283">
        <v>4965</v>
      </c>
      <c r="CO31" s="283">
        <v>1694</v>
      </c>
      <c r="CP31" s="283">
        <v>277</v>
      </c>
      <c r="CQ31" s="283">
        <v>4662</v>
      </c>
      <c r="CR31" s="283">
        <v>1239</v>
      </c>
      <c r="CS31" s="283">
        <v>908</v>
      </c>
      <c r="CT31" s="283">
        <v>2095</v>
      </c>
      <c r="CU31" s="283">
        <v>3824</v>
      </c>
      <c r="CV31" s="283">
        <v>4119</v>
      </c>
      <c r="CW31" s="283">
        <v>905</v>
      </c>
      <c r="CX31" s="283">
        <v>3636</v>
      </c>
      <c r="CY31" s="283">
        <v>-3940</v>
      </c>
      <c r="CZ31" s="283">
        <v>414</v>
      </c>
      <c r="DA31" s="283">
        <v>4006</v>
      </c>
      <c r="DB31" s="283">
        <v>2761</v>
      </c>
      <c r="DC31" s="283">
        <v>294</v>
      </c>
      <c r="DD31" s="283">
        <v>1389</v>
      </c>
      <c r="DE31" s="283">
        <v>-764</v>
      </c>
      <c r="DF31" s="283">
        <v>780</v>
      </c>
      <c r="DG31" s="283">
        <v>397</v>
      </c>
      <c r="DH31" s="283">
        <v>1219</v>
      </c>
      <c r="DI31" s="283">
        <v>-403</v>
      </c>
      <c r="DJ31" s="283">
        <v>-1212</v>
      </c>
      <c r="DK31" s="316">
        <v>76743</v>
      </c>
      <c r="DL31" s="316">
        <v>9</v>
      </c>
    </row>
    <row r="32" spans="1:116" x14ac:dyDescent="0.2">
      <c r="A32" s="283" t="s">
        <v>14</v>
      </c>
      <c r="B32" s="316">
        <v>1002502</v>
      </c>
      <c r="C32" s="316">
        <v>988062</v>
      </c>
      <c r="D32" s="316">
        <v>991989</v>
      </c>
      <c r="E32" s="316">
        <v>1000349</v>
      </c>
      <c r="F32" s="316">
        <v>1005086</v>
      </c>
      <c r="G32" s="316">
        <v>1006690</v>
      </c>
      <c r="H32" s="316">
        <v>1009720</v>
      </c>
      <c r="I32" s="316">
        <v>1008618</v>
      </c>
      <c r="J32" s="316">
        <v>1010449</v>
      </c>
      <c r="K32" s="316">
        <v>1009177</v>
      </c>
      <c r="L32" s="283">
        <v>1017150</v>
      </c>
      <c r="M32" s="316">
        <v>1026128</v>
      </c>
      <c r="N32" s="283">
        <v>1029213</v>
      </c>
      <c r="O32" s="316">
        <v>1007762</v>
      </c>
      <c r="P32" s="283">
        <v>1008607</v>
      </c>
      <c r="Q32" s="316">
        <v>1013555</v>
      </c>
      <c r="R32" s="283">
        <v>1011421</v>
      </c>
      <c r="S32" s="316">
        <v>988250</v>
      </c>
      <c r="T32" s="283">
        <v>971189</v>
      </c>
      <c r="U32" s="316">
        <v>962664</v>
      </c>
      <c r="V32" s="283">
        <v>966243</v>
      </c>
      <c r="W32" s="283">
        <v>970018</v>
      </c>
      <c r="X32" s="283">
        <v>974129</v>
      </c>
      <c r="Y32" s="283">
        <v>980425</v>
      </c>
      <c r="Z32" s="283">
        <v>987268</v>
      </c>
      <c r="AA32" s="283">
        <v>973396</v>
      </c>
      <c r="AB32" s="283">
        <v>977981</v>
      </c>
      <c r="AC32" s="283">
        <v>985130</v>
      </c>
      <c r="AD32" s="283">
        <v>986585</v>
      </c>
      <c r="AE32" s="283">
        <v>990113</v>
      </c>
      <c r="AF32" s="283">
        <f t="shared" si="1"/>
        <v>-13872</v>
      </c>
      <c r="AG32" s="283">
        <f t="shared" si="1"/>
        <v>4585</v>
      </c>
      <c r="AH32" s="283">
        <f t="shared" si="1"/>
        <v>7149</v>
      </c>
      <c r="AI32" s="326">
        <f t="shared" si="1"/>
        <v>1455</v>
      </c>
      <c r="AJ32" s="283">
        <f t="shared" si="1"/>
        <v>3528</v>
      </c>
      <c r="AK32" s="283">
        <f t="shared" si="2"/>
        <v>2845</v>
      </c>
      <c r="AL32" s="283">
        <v>1031331</v>
      </c>
      <c r="AM32" s="316">
        <v>1014873</v>
      </c>
      <c r="AN32" s="283">
        <v>1023139</v>
      </c>
      <c r="AO32" s="326">
        <v>1031913</v>
      </c>
      <c r="AP32" s="283">
        <v>1036387</v>
      </c>
      <c r="AQ32" s="283">
        <v>1035474</v>
      </c>
      <c r="AR32" s="283">
        <v>1035758</v>
      </c>
      <c r="AS32" s="326">
        <v>1039974</v>
      </c>
      <c r="AT32" s="283">
        <v>1041159</v>
      </c>
      <c r="AU32" s="283">
        <v>1043826</v>
      </c>
      <c r="AV32" s="283">
        <v>1050754</v>
      </c>
      <c r="AW32" s="283">
        <v>1057217</v>
      </c>
      <c r="AX32" s="283">
        <v>1062318</v>
      </c>
      <c r="AY32" s="283">
        <v>1041993</v>
      </c>
      <c r="AZ32" s="283">
        <v>1047817</v>
      </c>
      <c r="BA32" s="283">
        <v>1060696</v>
      </c>
      <c r="BB32" s="283">
        <v>1069292</v>
      </c>
      <c r="BC32" s="283">
        <v>1072930</v>
      </c>
      <c r="BD32" s="283">
        <v>1078852</v>
      </c>
      <c r="BE32" s="283">
        <v>1085242</v>
      </c>
      <c r="BF32" s="283">
        <v>1084730</v>
      </c>
      <c r="BG32" s="283">
        <v>1831</v>
      </c>
      <c r="BH32" s="283">
        <v>-1272</v>
      </c>
      <c r="BI32" s="283">
        <v>7973</v>
      </c>
      <c r="BJ32" s="283">
        <v>8978</v>
      </c>
      <c r="BK32" s="283">
        <v>3085</v>
      </c>
      <c r="BL32" s="283">
        <v>-21451</v>
      </c>
      <c r="BM32" s="283">
        <v>845</v>
      </c>
      <c r="BN32" s="283">
        <v>4948</v>
      </c>
      <c r="BO32" s="283">
        <v>-2134</v>
      </c>
      <c r="BP32" s="283">
        <v>-23171</v>
      </c>
      <c r="BQ32" s="283">
        <v>-17061</v>
      </c>
      <c r="BR32" s="283">
        <v>-8525</v>
      </c>
      <c r="BS32" s="283">
        <v>3579</v>
      </c>
      <c r="BT32" s="283">
        <v>3775</v>
      </c>
      <c r="BU32" s="283">
        <v>4111</v>
      </c>
      <c r="BV32" s="283">
        <v>6296</v>
      </c>
      <c r="BW32" s="283">
        <v>6843</v>
      </c>
      <c r="BX32" s="283">
        <v>-13872</v>
      </c>
      <c r="BY32" s="283">
        <v>4585</v>
      </c>
      <c r="BZ32" s="283">
        <v>7149</v>
      </c>
      <c r="CA32" s="283">
        <v>-14440</v>
      </c>
      <c r="CB32" s="283">
        <v>1455</v>
      </c>
      <c r="CC32" s="283">
        <v>3528</v>
      </c>
      <c r="CD32" s="283">
        <v>-483</v>
      </c>
      <c r="CE32" s="283">
        <v>7189</v>
      </c>
      <c r="CF32" s="283">
        <v>7135</v>
      </c>
      <c r="CG32" s="283">
        <v>2057</v>
      </c>
      <c r="CH32" s="283">
        <v>9491</v>
      </c>
      <c r="CI32" s="283">
        <v>9298</v>
      </c>
      <c r="CJ32" s="283">
        <v>6531</v>
      </c>
      <c r="CK32" s="283">
        <v>-16458</v>
      </c>
      <c r="CL32" s="283">
        <v>3927</v>
      </c>
      <c r="CM32" s="283">
        <v>8266</v>
      </c>
      <c r="CN32" s="283">
        <v>8774</v>
      </c>
      <c r="CO32" s="283">
        <v>4474</v>
      </c>
      <c r="CP32" s="283">
        <v>-913</v>
      </c>
      <c r="CQ32" s="283">
        <v>284</v>
      </c>
      <c r="CR32" s="283">
        <v>4216</v>
      </c>
      <c r="CS32" s="283">
        <v>1185</v>
      </c>
      <c r="CT32" s="283">
        <v>2667</v>
      </c>
      <c r="CU32" s="283">
        <v>6928</v>
      </c>
      <c r="CV32" s="283">
        <v>6463</v>
      </c>
      <c r="CW32" s="283">
        <v>8360</v>
      </c>
      <c r="CX32" s="283">
        <v>5101</v>
      </c>
      <c r="CY32" s="283">
        <v>-20325</v>
      </c>
      <c r="CZ32" s="283">
        <v>5824</v>
      </c>
      <c r="DA32" s="283">
        <v>12879</v>
      </c>
      <c r="DB32" s="283">
        <v>8596</v>
      </c>
      <c r="DC32" s="283">
        <v>3638</v>
      </c>
      <c r="DD32" s="283">
        <v>5922</v>
      </c>
      <c r="DE32" s="283">
        <v>6390</v>
      </c>
      <c r="DF32" s="283">
        <v>-512</v>
      </c>
      <c r="DG32" s="283">
        <v>4737</v>
      </c>
      <c r="DH32" s="283">
        <v>1604</v>
      </c>
      <c r="DI32" s="283">
        <v>3030</v>
      </c>
      <c r="DJ32" s="283">
        <v>-1102</v>
      </c>
      <c r="DK32" s="316">
        <v>82228</v>
      </c>
      <c r="DL32" s="316">
        <v>8</v>
      </c>
    </row>
    <row r="33" spans="1:116" x14ac:dyDescent="0.2">
      <c r="A33" s="283" t="s">
        <v>8</v>
      </c>
      <c r="B33" s="316">
        <v>898460</v>
      </c>
      <c r="C33" s="316">
        <v>882868</v>
      </c>
      <c r="D33" s="316">
        <v>892498</v>
      </c>
      <c r="E33" s="316">
        <v>897834</v>
      </c>
      <c r="F33" s="316">
        <v>895211</v>
      </c>
      <c r="G33" s="316">
        <v>894553</v>
      </c>
      <c r="H33" s="316">
        <v>898444</v>
      </c>
      <c r="I33" s="316">
        <v>896052</v>
      </c>
      <c r="J33" s="316">
        <v>896288</v>
      </c>
      <c r="K33" s="316">
        <v>898527</v>
      </c>
      <c r="L33" s="283">
        <v>902654</v>
      </c>
      <c r="M33" s="316">
        <v>907216</v>
      </c>
      <c r="N33" s="283">
        <v>909403</v>
      </c>
      <c r="O33" s="316">
        <v>892899</v>
      </c>
      <c r="P33" s="283">
        <v>900551</v>
      </c>
      <c r="Q33" s="316">
        <v>902039</v>
      </c>
      <c r="R33" s="283">
        <v>897260</v>
      </c>
      <c r="S33" s="316">
        <v>883711</v>
      </c>
      <c r="T33" s="283">
        <v>870848</v>
      </c>
      <c r="U33" s="316">
        <v>875288</v>
      </c>
      <c r="V33" s="283">
        <v>889248</v>
      </c>
      <c r="W33" s="283">
        <v>897690</v>
      </c>
      <c r="X33" s="283">
        <v>901676</v>
      </c>
      <c r="Y33" s="283">
        <v>908614</v>
      </c>
      <c r="Z33" s="283">
        <v>915483</v>
      </c>
      <c r="AA33" s="283">
        <v>903594</v>
      </c>
      <c r="AB33" s="283">
        <v>913562</v>
      </c>
      <c r="AC33" s="283">
        <v>915962</v>
      </c>
      <c r="AD33" s="283">
        <v>920933</v>
      </c>
      <c r="AE33" s="283">
        <v>925796</v>
      </c>
      <c r="AF33" s="283">
        <f t="shared" si="1"/>
        <v>-11889</v>
      </c>
      <c r="AG33" s="283">
        <f t="shared" si="1"/>
        <v>9968</v>
      </c>
      <c r="AH33" s="283">
        <f t="shared" si="1"/>
        <v>2400</v>
      </c>
      <c r="AI33" s="326">
        <f t="shared" si="1"/>
        <v>4971</v>
      </c>
      <c r="AJ33" s="283">
        <f t="shared" si="1"/>
        <v>4863</v>
      </c>
      <c r="AK33" s="283">
        <f t="shared" si="2"/>
        <v>10313</v>
      </c>
      <c r="AL33" s="283">
        <v>947984</v>
      </c>
      <c r="AM33" s="316">
        <v>930477</v>
      </c>
      <c r="AN33" s="283">
        <v>945569</v>
      </c>
      <c r="AO33" s="326">
        <v>955326</v>
      </c>
      <c r="AP33" s="283">
        <v>960620</v>
      </c>
      <c r="AQ33" s="283">
        <v>959575</v>
      </c>
      <c r="AR33" s="283">
        <v>958691</v>
      </c>
      <c r="AS33" s="326">
        <v>960072</v>
      </c>
      <c r="AT33" s="283">
        <v>959639</v>
      </c>
      <c r="AU33" s="283">
        <v>968430</v>
      </c>
      <c r="AV33" s="283">
        <v>973906</v>
      </c>
      <c r="AW33" s="283">
        <v>980619</v>
      </c>
      <c r="AX33" s="283">
        <v>982033</v>
      </c>
      <c r="AY33" s="283">
        <v>962905</v>
      </c>
      <c r="AZ33" s="283">
        <v>974271</v>
      </c>
      <c r="BA33" s="283">
        <v>981673</v>
      </c>
      <c r="BB33" s="283">
        <v>987450</v>
      </c>
      <c r="BC33" s="283">
        <v>986550</v>
      </c>
      <c r="BD33" s="283">
        <v>988994</v>
      </c>
      <c r="BE33" s="283">
        <v>989243</v>
      </c>
      <c r="BF33" s="283">
        <v>985556</v>
      </c>
      <c r="BG33" s="283">
        <v>236</v>
      </c>
      <c r="BH33" s="283">
        <v>2239</v>
      </c>
      <c r="BI33" s="283">
        <v>4127</v>
      </c>
      <c r="BJ33" s="283">
        <v>4562</v>
      </c>
      <c r="BK33" s="283">
        <v>2187</v>
      </c>
      <c r="BL33" s="283">
        <v>-16504</v>
      </c>
      <c r="BM33" s="283">
        <v>7652</v>
      </c>
      <c r="BN33" s="283">
        <v>1488</v>
      </c>
      <c r="BO33" s="283">
        <v>-4779</v>
      </c>
      <c r="BP33" s="283">
        <v>-13549</v>
      </c>
      <c r="BQ33" s="283">
        <v>-12863</v>
      </c>
      <c r="BR33" s="283">
        <v>4440</v>
      </c>
      <c r="BS33" s="283">
        <v>13960</v>
      </c>
      <c r="BT33" s="283">
        <v>8442</v>
      </c>
      <c r="BU33" s="283">
        <v>3986</v>
      </c>
      <c r="BV33" s="283">
        <v>6938</v>
      </c>
      <c r="BW33" s="283">
        <v>6869</v>
      </c>
      <c r="BX33" s="283">
        <v>-11889</v>
      </c>
      <c r="BY33" s="283">
        <v>9968</v>
      </c>
      <c r="BZ33" s="283">
        <v>2400</v>
      </c>
      <c r="CA33" s="283">
        <v>-15592</v>
      </c>
      <c r="CB33" s="283">
        <v>4971</v>
      </c>
      <c r="CC33" s="283">
        <v>4863</v>
      </c>
      <c r="CD33" s="283">
        <v>2891</v>
      </c>
      <c r="CE33" s="283">
        <v>2504</v>
      </c>
      <c r="CF33" s="283">
        <v>1080</v>
      </c>
      <c r="CG33" s="283">
        <v>956</v>
      </c>
      <c r="CH33" s="283">
        <v>6613</v>
      </c>
      <c r="CI33" s="283">
        <v>5146</v>
      </c>
      <c r="CJ33" s="283">
        <v>2998</v>
      </c>
      <c r="CK33" s="283">
        <v>-17507</v>
      </c>
      <c r="CL33" s="283">
        <v>9630</v>
      </c>
      <c r="CM33" s="283">
        <v>15092</v>
      </c>
      <c r="CN33" s="283">
        <v>9757</v>
      </c>
      <c r="CO33" s="283">
        <v>5294</v>
      </c>
      <c r="CP33" s="283">
        <v>-1045</v>
      </c>
      <c r="CQ33" s="283">
        <v>-884</v>
      </c>
      <c r="CR33" s="283">
        <v>1381</v>
      </c>
      <c r="CS33" s="283">
        <v>-433</v>
      </c>
      <c r="CT33" s="283">
        <v>8791</v>
      </c>
      <c r="CU33" s="283">
        <v>5476</v>
      </c>
      <c r="CV33" s="283">
        <v>6713</v>
      </c>
      <c r="CW33" s="283">
        <v>5336</v>
      </c>
      <c r="CX33" s="283">
        <v>1414</v>
      </c>
      <c r="CY33" s="283">
        <v>-19128</v>
      </c>
      <c r="CZ33" s="283">
        <v>11366</v>
      </c>
      <c r="DA33" s="283">
        <v>7402</v>
      </c>
      <c r="DB33" s="283">
        <v>5777</v>
      </c>
      <c r="DC33" s="283">
        <v>-900</v>
      </c>
      <c r="DD33" s="283">
        <v>2444</v>
      </c>
      <c r="DE33" s="283">
        <v>249</v>
      </c>
      <c r="DF33" s="283">
        <v>-3687</v>
      </c>
      <c r="DG33" s="283">
        <v>-2623</v>
      </c>
      <c r="DH33" s="283">
        <v>-658</v>
      </c>
      <c r="DI33" s="283">
        <v>3891</v>
      </c>
      <c r="DJ33" s="283">
        <v>-2392</v>
      </c>
      <c r="DK33" s="316">
        <v>87096</v>
      </c>
      <c r="DL33" s="316">
        <v>7</v>
      </c>
    </row>
    <row r="34" spans="1:116" x14ac:dyDescent="0.2">
      <c r="A34" s="283" t="s">
        <v>23</v>
      </c>
      <c r="B34" s="316">
        <v>591061</v>
      </c>
      <c r="C34" s="316">
        <v>576858</v>
      </c>
      <c r="D34" s="316">
        <v>587506</v>
      </c>
      <c r="E34" s="316">
        <v>593984</v>
      </c>
      <c r="F34" s="316">
        <v>596684</v>
      </c>
      <c r="G34" s="316">
        <v>602636</v>
      </c>
      <c r="H34" s="316">
        <v>604499</v>
      </c>
      <c r="I34" s="316">
        <v>607498</v>
      </c>
      <c r="J34" s="316">
        <v>608907</v>
      </c>
      <c r="K34" s="316">
        <v>613572</v>
      </c>
      <c r="L34" s="283">
        <v>618469</v>
      </c>
      <c r="M34" s="316">
        <v>621440</v>
      </c>
      <c r="N34" s="283">
        <v>621882</v>
      </c>
      <c r="O34" s="316">
        <v>607919</v>
      </c>
      <c r="P34" s="283">
        <v>614415</v>
      </c>
      <c r="Q34" s="316">
        <v>615585</v>
      </c>
      <c r="R34" s="283">
        <v>611778</v>
      </c>
      <c r="S34" s="316">
        <v>591189</v>
      </c>
      <c r="T34" s="283">
        <v>581478</v>
      </c>
      <c r="U34" s="316">
        <v>581410</v>
      </c>
      <c r="V34" s="283">
        <v>580949</v>
      </c>
      <c r="W34" s="283">
        <v>587463</v>
      </c>
      <c r="X34" s="283">
        <v>592725</v>
      </c>
      <c r="Y34" s="283">
        <v>598103</v>
      </c>
      <c r="Z34" s="283">
        <v>603612</v>
      </c>
      <c r="AA34" s="283">
        <v>595496</v>
      </c>
      <c r="AB34" s="283">
        <v>600127</v>
      </c>
      <c r="AC34" s="283">
        <v>606706</v>
      </c>
      <c r="AD34" s="283">
        <v>611101</v>
      </c>
      <c r="AE34" s="283">
        <v>614757</v>
      </c>
      <c r="AF34" s="283">
        <f t="shared" si="1"/>
        <v>-8116</v>
      </c>
      <c r="AG34" s="283">
        <f t="shared" si="1"/>
        <v>4631</v>
      </c>
      <c r="AH34" s="283">
        <f t="shared" si="1"/>
        <v>6579</v>
      </c>
      <c r="AI34" s="326">
        <f t="shared" si="1"/>
        <v>4395</v>
      </c>
      <c r="AJ34" s="283">
        <f t="shared" si="1"/>
        <v>3656</v>
      </c>
      <c r="AK34" s="283">
        <f t="shared" si="2"/>
        <v>11145</v>
      </c>
      <c r="AL34" s="283">
        <v>639432</v>
      </c>
      <c r="AM34" s="316">
        <v>628676</v>
      </c>
      <c r="AN34" s="283">
        <v>633157</v>
      </c>
      <c r="AO34" s="326">
        <v>641638</v>
      </c>
      <c r="AP34" s="283">
        <v>645716</v>
      </c>
      <c r="AQ34" s="283">
        <v>646893</v>
      </c>
      <c r="AR34" s="283">
        <v>651828</v>
      </c>
      <c r="AS34" s="326">
        <v>655295</v>
      </c>
      <c r="AT34" s="283">
        <v>655196</v>
      </c>
      <c r="AU34" s="283">
        <v>661205</v>
      </c>
      <c r="AV34" s="283">
        <v>666303</v>
      </c>
      <c r="AW34" s="283">
        <v>673467</v>
      </c>
      <c r="AX34" s="283">
        <v>675067</v>
      </c>
      <c r="AY34" s="283">
        <v>662609</v>
      </c>
      <c r="AZ34" s="283">
        <v>668677</v>
      </c>
      <c r="BA34" s="283">
        <v>676216</v>
      </c>
      <c r="BB34" s="283">
        <v>681441</v>
      </c>
      <c r="BC34" s="283">
        <v>682969</v>
      </c>
      <c r="BD34" s="283">
        <v>687827</v>
      </c>
      <c r="BE34" s="283">
        <v>688819</v>
      </c>
      <c r="BF34" s="283">
        <v>690086</v>
      </c>
      <c r="BG34" s="283">
        <v>1409</v>
      </c>
      <c r="BH34" s="283">
        <v>4665</v>
      </c>
      <c r="BI34" s="283">
        <v>4897</v>
      </c>
      <c r="BJ34" s="283">
        <v>2971</v>
      </c>
      <c r="BK34" s="283">
        <v>442</v>
      </c>
      <c r="BL34" s="283">
        <v>-13963</v>
      </c>
      <c r="BM34" s="283">
        <v>6496</v>
      </c>
      <c r="BN34" s="283">
        <v>1170</v>
      </c>
      <c r="BO34" s="283">
        <v>-3807</v>
      </c>
      <c r="BP34" s="283">
        <v>-20589</v>
      </c>
      <c r="BQ34" s="283">
        <v>-9711</v>
      </c>
      <c r="BR34" s="283">
        <v>-68</v>
      </c>
      <c r="BS34" s="283">
        <v>-461</v>
      </c>
      <c r="BT34" s="283">
        <v>6514</v>
      </c>
      <c r="BU34" s="283">
        <v>5262</v>
      </c>
      <c r="BV34" s="283">
        <v>5378</v>
      </c>
      <c r="BW34" s="283">
        <v>5509</v>
      </c>
      <c r="BX34" s="283">
        <v>-8116</v>
      </c>
      <c r="BY34" s="283">
        <v>4631</v>
      </c>
      <c r="BZ34" s="283">
        <v>6579</v>
      </c>
      <c r="CA34" s="283">
        <v>-14203</v>
      </c>
      <c r="CB34" s="283">
        <v>4395</v>
      </c>
      <c r="CC34" s="283">
        <v>3656</v>
      </c>
      <c r="CD34" s="283">
        <v>869</v>
      </c>
      <c r="CE34" s="283">
        <v>2932</v>
      </c>
      <c r="CF34" s="283">
        <v>4302</v>
      </c>
      <c r="CG34" s="283">
        <v>4115</v>
      </c>
      <c r="CH34" s="283">
        <v>2776</v>
      </c>
      <c r="CI34" s="283">
        <v>4335</v>
      </c>
      <c r="CJ34" s="283">
        <v>5346</v>
      </c>
      <c r="CK34" s="283">
        <v>-10756</v>
      </c>
      <c r="CL34" s="283">
        <v>10648</v>
      </c>
      <c r="CM34" s="283">
        <v>4481</v>
      </c>
      <c r="CN34" s="283">
        <v>8481</v>
      </c>
      <c r="CO34" s="283">
        <v>4078</v>
      </c>
      <c r="CP34" s="283">
        <v>1177</v>
      </c>
      <c r="CQ34" s="283">
        <v>4935</v>
      </c>
      <c r="CR34" s="283">
        <v>3467</v>
      </c>
      <c r="CS34" s="283">
        <v>-99</v>
      </c>
      <c r="CT34" s="283">
        <v>6009</v>
      </c>
      <c r="CU34" s="283">
        <v>5098</v>
      </c>
      <c r="CV34" s="283">
        <v>7164</v>
      </c>
      <c r="CW34" s="283">
        <v>6478</v>
      </c>
      <c r="CX34" s="283">
        <v>1600</v>
      </c>
      <c r="CY34" s="283">
        <v>-12458</v>
      </c>
      <c r="CZ34" s="283">
        <v>6068</v>
      </c>
      <c r="DA34" s="283">
        <v>7539</v>
      </c>
      <c r="DB34" s="283">
        <v>5225</v>
      </c>
      <c r="DC34" s="283">
        <v>1528</v>
      </c>
      <c r="DD34" s="283">
        <v>4858</v>
      </c>
      <c r="DE34" s="283">
        <v>992</v>
      </c>
      <c r="DF34" s="283">
        <v>1267</v>
      </c>
      <c r="DG34" s="283">
        <v>2700</v>
      </c>
      <c r="DH34" s="283">
        <v>5952</v>
      </c>
      <c r="DI34" s="283">
        <v>1863</v>
      </c>
      <c r="DJ34" s="283">
        <v>2999</v>
      </c>
      <c r="DK34" s="316">
        <v>99025</v>
      </c>
      <c r="DL34" s="316">
        <v>6</v>
      </c>
    </row>
    <row r="35" spans="1:116" x14ac:dyDescent="0.2">
      <c r="A35" s="283" t="s">
        <v>13</v>
      </c>
      <c r="B35" s="316">
        <v>1660399</v>
      </c>
      <c r="C35" s="316">
        <v>1627196</v>
      </c>
      <c r="D35" s="316">
        <v>1624382</v>
      </c>
      <c r="E35" s="316">
        <v>1631929</v>
      </c>
      <c r="F35" s="316">
        <v>1630733</v>
      </c>
      <c r="G35" s="316">
        <v>1637760</v>
      </c>
      <c r="H35" s="316">
        <v>1645164</v>
      </c>
      <c r="I35" s="316">
        <v>1644363</v>
      </c>
      <c r="J35" s="316">
        <v>1634468</v>
      </c>
      <c r="K35" s="316">
        <v>1639446</v>
      </c>
      <c r="L35" s="283">
        <v>1649780</v>
      </c>
      <c r="M35" s="316">
        <v>1654211</v>
      </c>
      <c r="N35" s="283">
        <v>1663619</v>
      </c>
      <c r="O35" s="316">
        <v>1626181</v>
      </c>
      <c r="P35" s="283">
        <v>1630366</v>
      </c>
      <c r="Q35" s="316">
        <v>1638840</v>
      </c>
      <c r="R35" s="283">
        <v>1639195</v>
      </c>
      <c r="S35" s="316">
        <v>1602221</v>
      </c>
      <c r="T35" s="283">
        <v>1580188</v>
      </c>
      <c r="U35" s="316">
        <v>1580456</v>
      </c>
      <c r="V35" s="283">
        <v>1579438</v>
      </c>
      <c r="W35" s="283">
        <v>1586644</v>
      </c>
      <c r="X35" s="283">
        <v>1596357</v>
      </c>
      <c r="Y35" s="283">
        <v>1611893</v>
      </c>
      <c r="Z35" s="283">
        <v>1619262</v>
      </c>
      <c r="AA35" s="283">
        <v>1593415</v>
      </c>
      <c r="AB35" s="283">
        <v>1594259</v>
      </c>
      <c r="AC35" s="283">
        <v>1603856</v>
      </c>
      <c r="AD35" s="283">
        <v>1606884</v>
      </c>
      <c r="AE35" s="283">
        <v>1613698</v>
      </c>
      <c r="AF35" s="283">
        <f t="shared" si="1"/>
        <v>-25847</v>
      </c>
      <c r="AG35" s="283">
        <f t="shared" si="1"/>
        <v>844</v>
      </c>
      <c r="AH35" s="283">
        <f t="shared" si="1"/>
        <v>9597</v>
      </c>
      <c r="AI35" s="326">
        <f t="shared" si="1"/>
        <v>3028</v>
      </c>
      <c r="AJ35" s="283">
        <f t="shared" si="1"/>
        <v>6814</v>
      </c>
      <c r="AK35" s="283">
        <f t="shared" si="2"/>
        <v>-5564</v>
      </c>
      <c r="AL35" s="283">
        <v>1681296</v>
      </c>
      <c r="AM35" s="316">
        <v>1650381</v>
      </c>
      <c r="AN35" s="283">
        <v>1659857</v>
      </c>
      <c r="AO35" s="326">
        <v>1670417</v>
      </c>
      <c r="AP35" s="283">
        <v>1674576</v>
      </c>
      <c r="AQ35" s="283">
        <v>1679022</v>
      </c>
      <c r="AR35" s="283">
        <v>1686619</v>
      </c>
      <c r="AS35" s="326">
        <v>1693231</v>
      </c>
      <c r="AT35" s="283">
        <v>1701100</v>
      </c>
      <c r="AU35" s="283">
        <v>1711288</v>
      </c>
      <c r="AV35" s="283">
        <v>1724144</v>
      </c>
      <c r="AW35" s="283">
        <v>1747660</v>
      </c>
      <c r="AX35" s="283">
        <v>1760793</v>
      </c>
      <c r="AY35" s="283">
        <v>1732700</v>
      </c>
      <c r="AZ35" s="283">
        <v>1726186</v>
      </c>
      <c r="BA35" s="283">
        <v>1737289</v>
      </c>
      <c r="BB35" s="283">
        <v>1751101</v>
      </c>
      <c r="BC35" s="283">
        <v>1755514</v>
      </c>
      <c r="BD35" s="283">
        <v>1770513</v>
      </c>
      <c r="BE35" s="283">
        <v>1774815</v>
      </c>
      <c r="BF35" s="283">
        <v>1778037</v>
      </c>
      <c r="BG35" s="283">
        <v>-9895</v>
      </c>
      <c r="BH35" s="283">
        <v>4978</v>
      </c>
      <c r="BI35" s="283">
        <v>10334</v>
      </c>
      <c r="BJ35" s="283">
        <v>4431</v>
      </c>
      <c r="BK35" s="283">
        <v>9408</v>
      </c>
      <c r="BL35" s="283">
        <v>-37438</v>
      </c>
      <c r="BM35" s="283">
        <v>4185</v>
      </c>
      <c r="BN35" s="283">
        <v>8474</v>
      </c>
      <c r="BO35" s="283">
        <v>355</v>
      </c>
      <c r="BP35" s="283">
        <v>-36974</v>
      </c>
      <c r="BQ35" s="283">
        <v>-22033</v>
      </c>
      <c r="BR35" s="283">
        <v>268</v>
      </c>
      <c r="BS35" s="283">
        <v>-1018</v>
      </c>
      <c r="BT35" s="283">
        <v>7206</v>
      </c>
      <c r="BU35" s="283">
        <v>9713</v>
      </c>
      <c r="BV35" s="283">
        <v>15536</v>
      </c>
      <c r="BW35" s="283">
        <v>7369</v>
      </c>
      <c r="BX35" s="283">
        <v>-25847</v>
      </c>
      <c r="BY35" s="283">
        <v>844</v>
      </c>
      <c r="BZ35" s="283">
        <v>9597</v>
      </c>
      <c r="CA35" s="283">
        <v>-33203</v>
      </c>
      <c r="CB35" s="283">
        <v>3028</v>
      </c>
      <c r="CC35" s="283">
        <v>6814</v>
      </c>
      <c r="CD35" s="283">
        <v>7231</v>
      </c>
      <c r="CE35" s="283">
        <v>1849</v>
      </c>
      <c r="CF35" s="283">
        <v>-11171</v>
      </c>
      <c r="CG35" s="283">
        <v>15249</v>
      </c>
      <c r="CH35" s="283">
        <v>18040</v>
      </c>
      <c r="CI35" s="283">
        <v>23023</v>
      </c>
      <c r="CJ35" s="283">
        <v>13377</v>
      </c>
      <c r="CK35" s="283">
        <v>-30915</v>
      </c>
      <c r="CL35" s="283">
        <v>-2814</v>
      </c>
      <c r="CM35" s="283">
        <v>9476</v>
      </c>
      <c r="CN35" s="283">
        <v>10560</v>
      </c>
      <c r="CO35" s="283">
        <v>4159</v>
      </c>
      <c r="CP35" s="283">
        <v>4446</v>
      </c>
      <c r="CQ35" s="283">
        <v>7597</v>
      </c>
      <c r="CR35" s="283">
        <v>6612</v>
      </c>
      <c r="CS35" s="283">
        <v>7869</v>
      </c>
      <c r="CT35" s="283">
        <v>10188</v>
      </c>
      <c r="CU35" s="283">
        <v>12856</v>
      </c>
      <c r="CV35" s="283">
        <v>23516</v>
      </c>
      <c r="CW35" s="283">
        <v>7547</v>
      </c>
      <c r="CX35" s="283">
        <v>13133</v>
      </c>
      <c r="CY35" s="283">
        <v>-28093</v>
      </c>
      <c r="CZ35" s="283">
        <v>-6514</v>
      </c>
      <c r="DA35" s="283">
        <v>11103</v>
      </c>
      <c r="DB35" s="283">
        <v>13812</v>
      </c>
      <c r="DC35" s="283">
        <v>4413</v>
      </c>
      <c r="DD35" s="283">
        <v>14999</v>
      </c>
      <c r="DE35" s="283">
        <v>4302</v>
      </c>
      <c r="DF35" s="283">
        <v>3222</v>
      </c>
      <c r="DG35" s="283">
        <v>-1196</v>
      </c>
      <c r="DH35" s="283">
        <v>7027</v>
      </c>
      <c r="DI35" s="283">
        <v>7404</v>
      </c>
      <c r="DJ35" s="283">
        <v>-801</v>
      </c>
      <c r="DK35" s="316">
        <v>117638</v>
      </c>
      <c r="DL35" s="316">
        <v>5</v>
      </c>
    </row>
    <row r="36" spans="1:116" x14ac:dyDescent="0.2">
      <c r="A36" s="283" t="s">
        <v>4</v>
      </c>
      <c r="B36" s="316">
        <v>927131</v>
      </c>
      <c r="C36" s="316">
        <v>905314</v>
      </c>
      <c r="D36" s="316">
        <v>913628</v>
      </c>
      <c r="E36" s="316">
        <v>924018</v>
      </c>
      <c r="F36" s="316">
        <v>925647</v>
      </c>
      <c r="G36" s="316">
        <v>924612</v>
      </c>
      <c r="H36" s="316">
        <v>922859</v>
      </c>
      <c r="I36" s="316">
        <v>927580</v>
      </c>
      <c r="J36" s="316">
        <v>929902</v>
      </c>
      <c r="K36" s="316">
        <v>932937</v>
      </c>
      <c r="L36" s="283">
        <v>941427</v>
      </c>
      <c r="M36" s="316">
        <v>938363</v>
      </c>
      <c r="N36" s="283">
        <v>945241</v>
      </c>
      <c r="O36" s="316">
        <v>919138</v>
      </c>
      <c r="P36" s="283">
        <v>935125</v>
      </c>
      <c r="Q36" s="316">
        <v>940382</v>
      </c>
      <c r="R36" s="283">
        <v>943854</v>
      </c>
      <c r="S36" s="316">
        <v>921528</v>
      </c>
      <c r="T36" s="283">
        <v>920312</v>
      </c>
      <c r="U36" s="316">
        <v>926866</v>
      </c>
      <c r="V36" s="283">
        <v>934572</v>
      </c>
      <c r="W36" s="283">
        <v>941458</v>
      </c>
      <c r="X36" s="283">
        <v>949253</v>
      </c>
      <c r="Y36" s="283">
        <v>961284</v>
      </c>
      <c r="Z36" s="283">
        <v>962841</v>
      </c>
      <c r="AA36" s="283">
        <v>944174</v>
      </c>
      <c r="AB36" s="283">
        <v>964088</v>
      </c>
      <c r="AC36" s="283">
        <v>970897</v>
      </c>
      <c r="AD36" s="283">
        <v>983129</v>
      </c>
      <c r="AE36" s="283">
        <v>982827</v>
      </c>
      <c r="AF36" s="283">
        <f t="shared" si="1"/>
        <v>-18667</v>
      </c>
      <c r="AG36" s="283">
        <f t="shared" si="1"/>
        <v>19914</v>
      </c>
      <c r="AH36" s="283">
        <f t="shared" si="1"/>
        <v>6809</v>
      </c>
      <c r="AI36" s="326">
        <f t="shared" si="1"/>
        <v>12232</v>
      </c>
      <c r="AJ36" s="283">
        <f t="shared" si="1"/>
        <v>-302</v>
      </c>
      <c r="AK36" s="283">
        <f t="shared" si="2"/>
        <v>19986</v>
      </c>
      <c r="AL36" s="283">
        <v>1034409</v>
      </c>
      <c r="AM36" s="316">
        <v>1004354</v>
      </c>
      <c r="AN36" s="283">
        <v>1024758</v>
      </c>
      <c r="AO36" s="326">
        <v>1029980</v>
      </c>
      <c r="AP36" s="283">
        <v>1036470</v>
      </c>
      <c r="AQ36" s="283">
        <v>1035016</v>
      </c>
      <c r="AR36" s="283">
        <v>1036044</v>
      </c>
      <c r="AS36" s="326">
        <v>1044677</v>
      </c>
      <c r="AT36" s="283">
        <v>1044894</v>
      </c>
      <c r="AU36" s="283">
        <v>1052097</v>
      </c>
      <c r="AV36" s="283">
        <v>1062439</v>
      </c>
      <c r="AW36" s="283">
        <v>1069522</v>
      </c>
      <c r="AX36" s="283">
        <v>1071648</v>
      </c>
      <c r="AY36" s="283">
        <v>1042740</v>
      </c>
      <c r="AZ36" s="283">
        <v>1061576</v>
      </c>
      <c r="BA36" s="283">
        <v>1067777</v>
      </c>
      <c r="BB36" s="283">
        <v>1074408</v>
      </c>
      <c r="BC36" s="283">
        <v>1075081</v>
      </c>
      <c r="BD36" s="283">
        <v>1075051</v>
      </c>
      <c r="BE36" s="283">
        <v>1076270</v>
      </c>
      <c r="BF36" s="283">
        <v>1074988</v>
      </c>
      <c r="BG36" s="283">
        <v>2322</v>
      </c>
      <c r="BH36" s="283">
        <v>3035</v>
      </c>
      <c r="BI36" s="283">
        <v>8490</v>
      </c>
      <c r="BJ36" s="283">
        <v>-3064</v>
      </c>
      <c r="BK36" s="283">
        <v>6878</v>
      </c>
      <c r="BL36" s="283">
        <v>-26103</v>
      </c>
      <c r="BM36" s="283">
        <v>15987</v>
      </c>
      <c r="BN36" s="283">
        <v>5257</v>
      </c>
      <c r="BO36" s="283">
        <v>3472</v>
      </c>
      <c r="BP36" s="283">
        <v>-22326</v>
      </c>
      <c r="BQ36" s="283">
        <v>-1216</v>
      </c>
      <c r="BR36" s="283">
        <v>6554</v>
      </c>
      <c r="BS36" s="283">
        <v>7706</v>
      </c>
      <c r="BT36" s="283">
        <v>6886</v>
      </c>
      <c r="BU36" s="283">
        <v>7795</v>
      </c>
      <c r="BV36" s="283">
        <v>12031</v>
      </c>
      <c r="BW36" s="283">
        <v>1557</v>
      </c>
      <c r="BX36" s="283">
        <v>-18667</v>
      </c>
      <c r="BY36" s="283">
        <v>19914</v>
      </c>
      <c r="BZ36" s="283">
        <v>6809</v>
      </c>
      <c r="CA36" s="283">
        <v>-21817</v>
      </c>
      <c r="CB36" s="283">
        <v>12232</v>
      </c>
      <c r="CC36" s="283">
        <v>-302</v>
      </c>
      <c r="CD36" s="283">
        <v>7051</v>
      </c>
      <c r="CE36" s="283">
        <v>-360</v>
      </c>
      <c r="CF36" s="283">
        <v>15346</v>
      </c>
      <c r="CG36" s="283">
        <v>11200</v>
      </c>
      <c r="CH36" s="283">
        <v>10402</v>
      </c>
      <c r="CI36" s="283">
        <v>3349</v>
      </c>
      <c r="CJ36" s="283">
        <v>4594</v>
      </c>
      <c r="CK36" s="283">
        <v>-30055</v>
      </c>
      <c r="CL36" s="283">
        <v>8314</v>
      </c>
      <c r="CM36" s="283">
        <v>20404</v>
      </c>
      <c r="CN36" s="283">
        <v>5222</v>
      </c>
      <c r="CO36" s="283">
        <v>6490</v>
      </c>
      <c r="CP36" s="283">
        <v>-1454</v>
      </c>
      <c r="CQ36" s="283">
        <v>1028</v>
      </c>
      <c r="CR36" s="283">
        <v>8633</v>
      </c>
      <c r="CS36" s="283">
        <v>217</v>
      </c>
      <c r="CT36" s="283">
        <v>7203</v>
      </c>
      <c r="CU36" s="283">
        <v>10342</v>
      </c>
      <c r="CV36" s="283">
        <v>7083</v>
      </c>
      <c r="CW36" s="283">
        <v>10390</v>
      </c>
      <c r="CX36" s="283">
        <v>2126</v>
      </c>
      <c r="CY36" s="283">
        <v>-28908</v>
      </c>
      <c r="CZ36" s="283">
        <v>18836</v>
      </c>
      <c r="DA36" s="283">
        <v>6201</v>
      </c>
      <c r="DB36" s="283">
        <v>6631</v>
      </c>
      <c r="DC36" s="283">
        <v>673</v>
      </c>
      <c r="DD36" s="283">
        <v>-30</v>
      </c>
      <c r="DE36" s="283">
        <v>1219</v>
      </c>
      <c r="DF36" s="283">
        <v>-1282</v>
      </c>
      <c r="DG36" s="283">
        <v>1629</v>
      </c>
      <c r="DH36" s="283">
        <v>-1035</v>
      </c>
      <c r="DI36" s="283">
        <v>-1753</v>
      </c>
      <c r="DJ36" s="283">
        <v>4721</v>
      </c>
      <c r="DK36" s="316">
        <v>147857</v>
      </c>
      <c r="DL36" s="316">
        <v>4</v>
      </c>
    </row>
    <row r="37" spans="1:116" x14ac:dyDescent="0.2">
      <c r="A37" s="283" t="s">
        <v>0</v>
      </c>
      <c r="B37" s="316">
        <v>1792036</v>
      </c>
      <c r="C37" s="316">
        <v>1761000</v>
      </c>
      <c r="D37" s="316">
        <v>1778570</v>
      </c>
      <c r="E37" s="316">
        <v>1792233</v>
      </c>
      <c r="F37" s="316">
        <v>1796144</v>
      </c>
      <c r="G37" s="316">
        <v>1798713</v>
      </c>
      <c r="H37" s="316">
        <v>1798861</v>
      </c>
      <c r="I37" s="316">
        <v>1796535</v>
      </c>
      <c r="J37" s="316">
        <v>1792119</v>
      </c>
      <c r="K37" s="316">
        <v>1800138</v>
      </c>
      <c r="L37" s="283">
        <v>1815615</v>
      </c>
      <c r="M37" s="316">
        <v>1828691</v>
      </c>
      <c r="N37" s="283">
        <v>1840150</v>
      </c>
      <c r="O37" s="316">
        <v>1812699</v>
      </c>
      <c r="P37" s="283">
        <v>1822293</v>
      </c>
      <c r="Q37" s="316">
        <v>1837966</v>
      </c>
      <c r="R37" s="283">
        <v>1831940</v>
      </c>
      <c r="S37" s="316">
        <v>1793795</v>
      </c>
      <c r="T37" s="283">
        <v>1770324</v>
      </c>
      <c r="U37" s="316">
        <v>1755765</v>
      </c>
      <c r="V37" s="283">
        <v>1742635</v>
      </c>
      <c r="W37" s="283">
        <v>1758496</v>
      </c>
      <c r="X37" s="283">
        <v>1769661</v>
      </c>
      <c r="Y37" s="283">
        <v>1788334</v>
      </c>
      <c r="Z37" s="283">
        <v>1805269</v>
      </c>
      <c r="AA37" s="283">
        <v>1780367</v>
      </c>
      <c r="AB37" s="283">
        <v>1787122</v>
      </c>
      <c r="AC37" s="283">
        <v>1800733</v>
      </c>
      <c r="AD37" s="283">
        <v>1803619</v>
      </c>
      <c r="AE37" s="283">
        <v>1810884</v>
      </c>
      <c r="AF37" s="283">
        <f t="shared" si="1"/>
        <v>-24902</v>
      </c>
      <c r="AG37" s="283">
        <f t="shared" si="1"/>
        <v>6755</v>
      </c>
      <c r="AH37" s="283">
        <f t="shared" si="1"/>
        <v>13611</v>
      </c>
      <c r="AI37" s="326">
        <f t="shared" si="1"/>
        <v>2886</v>
      </c>
      <c r="AJ37" s="283">
        <f t="shared" si="1"/>
        <v>7265</v>
      </c>
      <c r="AK37" s="283">
        <f t="shared" si="2"/>
        <v>5615</v>
      </c>
      <c r="AL37" s="283">
        <v>1873476</v>
      </c>
      <c r="AM37" s="316">
        <v>1849999</v>
      </c>
      <c r="AN37" s="283">
        <v>1861159</v>
      </c>
      <c r="AO37" s="326">
        <v>1874622</v>
      </c>
      <c r="AP37" s="283">
        <v>1886776</v>
      </c>
      <c r="AQ37" s="283">
        <v>1884715</v>
      </c>
      <c r="AR37" s="283">
        <v>1888232</v>
      </c>
      <c r="AS37" s="326">
        <v>1896755</v>
      </c>
      <c r="AT37" s="283">
        <v>1896517</v>
      </c>
      <c r="AU37" s="283">
        <v>1910627</v>
      </c>
      <c r="AV37" s="283">
        <v>1927647</v>
      </c>
      <c r="AW37" s="283">
        <v>1950941</v>
      </c>
      <c r="AX37" s="283">
        <v>1960510</v>
      </c>
      <c r="AY37" s="283">
        <v>1932962</v>
      </c>
      <c r="AZ37" s="283">
        <v>1951256</v>
      </c>
      <c r="BA37" s="283">
        <v>1964519</v>
      </c>
      <c r="BB37" s="283">
        <v>1972715</v>
      </c>
      <c r="BC37" s="283">
        <v>1973202</v>
      </c>
      <c r="BD37" s="283">
        <v>1974565</v>
      </c>
      <c r="BE37" s="283">
        <v>1980790</v>
      </c>
      <c r="BF37" s="283">
        <v>1981146</v>
      </c>
      <c r="BG37" s="283">
        <v>-4416</v>
      </c>
      <c r="BH37" s="283">
        <v>8019</v>
      </c>
      <c r="BI37" s="283">
        <v>15477</v>
      </c>
      <c r="BJ37" s="283">
        <v>13076</v>
      </c>
      <c r="BK37" s="283">
        <v>11459</v>
      </c>
      <c r="BL37" s="283">
        <v>-27451</v>
      </c>
      <c r="BM37" s="283">
        <v>9594</v>
      </c>
      <c r="BN37" s="283">
        <v>15673</v>
      </c>
      <c r="BO37" s="283">
        <v>-6026</v>
      </c>
      <c r="BP37" s="283">
        <v>-38145</v>
      </c>
      <c r="BQ37" s="283">
        <v>-23471</v>
      </c>
      <c r="BR37" s="283">
        <v>-14559</v>
      </c>
      <c r="BS37" s="283">
        <v>-13130</v>
      </c>
      <c r="BT37" s="283">
        <v>15861</v>
      </c>
      <c r="BU37" s="283">
        <v>11165</v>
      </c>
      <c r="BV37" s="283">
        <v>18673</v>
      </c>
      <c r="BW37" s="283">
        <v>16935</v>
      </c>
      <c r="BX37" s="283">
        <v>-24902</v>
      </c>
      <c r="BY37" s="283">
        <v>6755</v>
      </c>
      <c r="BZ37" s="283">
        <v>13611</v>
      </c>
      <c r="CA37" s="283">
        <v>-31036</v>
      </c>
      <c r="CB37" s="283">
        <v>2886</v>
      </c>
      <c r="CC37" s="283">
        <v>7265</v>
      </c>
      <c r="CD37" s="283">
        <v>4723</v>
      </c>
      <c r="CE37" s="283">
        <v>5178</v>
      </c>
      <c r="CF37" s="283">
        <v>5790</v>
      </c>
      <c r="CG37" s="283">
        <v>11400</v>
      </c>
      <c r="CH37" s="283">
        <v>9756</v>
      </c>
      <c r="CI37" s="283">
        <v>10504</v>
      </c>
      <c r="CJ37" s="283">
        <v>15241</v>
      </c>
      <c r="CK37" s="283">
        <v>-23477</v>
      </c>
      <c r="CL37" s="283">
        <v>17570</v>
      </c>
      <c r="CM37" s="283">
        <v>11160</v>
      </c>
      <c r="CN37" s="283">
        <v>13463</v>
      </c>
      <c r="CO37" s="283">
        <v>12154</v>
      </c>
      <c r="CP37" s="283">
        <v>-2061</v>
      </c>
      <c r="CQ37" s="283">
        <v>3517</v>
      </c>
      <c r="CR37" s="283">
        <v>8523</v>
      </c>
      <c r="CS37" s="283">
        <v>-238</v>
      </c>
      <c r="CT37" s="283">
        <v>14110</v>
      </c>
      <c r="CU37" s="283">
        <v>17020</v>
      </c>
      <c r="CV37" s="283">
        <v>23294</v>
      </c>
      <c r="CW37" s="283">
        <v>13663</v>
      </c>
      <c r="CX37" s="283">
        <v>9569</v>
      </c>
      <c r="CY37" s="283">
        <v>-27548</v>
      </c>
      <c r="CZ37" s="283">
        <v>18294</v>
      </c>
      <c r="DA37" s="283">
        <v>13263</v>
      </c>
      <c r="DB37" s="283">
        <v>8196</v>
      </c>
      <c r="DC37" s="283">
        <v>487</v>
      </c>
      <c r="DD37" s="283">
        <v>1363</v>
      </c>
      <c r="DE37" s="283">
        <v>6225</v>
      </c>
      <c r="DF37" s="283">
        <v>356</v>
      </c>
      <c r="DG37" s="283">
        <v>3911</v>
      </c>
      <c r="DH37" s="283">
        <v>2569</v>
      </c>
      <c r="DI37" s="283">
        <v>148</v>
      </c>
      <c r="DJ37" s="283">
        <v>-2326</v>
      </c>
      <c r="DK37" s="316">
        <v>189110</v>
      </c>
      <c r="DL37" s="316">
        <v>3</v>
      </c>
    </row>
    <row r="38" spans="1:116" x14ac:dyDescent="0.2">
      <c r="A38" s="283" t="s">
        <v>20</v>
      </c>
      <c r="B38" s="316">
        <v>1643912</v>
      </c>
      <c r="C38" s="316">
        <v>1608226</v>
      </c>
      <c r="D38" s="316">
        <v>1624630</v>
      </c>
      <c r="E38" s="316">
        <v>1637127</v>
      </c>
      <c r="F38" s="316">
        <v>1639375</v>
      </c>
      <c r="G38" s="316">
        <v>1638952</v>
      </c>
      <c r="H38" s="316">
        <v>1638886</v>
      </c>
      <c r="I38" s="316">
        <v>1644240</v>
      </c>
      <c r="J38" s="316">
        <v>1646025</v>
      </c>
      <c r="K38" s="316">
        <v>1647938</v>
      </c>
      <c r="L38" s="283">
        <v>1661805</v>
      </c>
      <c r="M38" s="316">
        <v>1670280</v>
      </c>
      <c r="N38" s="283">
        <v>1671843</v>
      </c>
      <c r="O38" s="316">
        <v>1632927</v>
      </c>
      <c r="P38" s="283">
        <v>1647588</v>
      </c>
      <c r="Q38" s="316">
        <v>1655159</v>
      </c>
      <c r="R38" s="283">
        <v>1650275</v>
      </c>
      <c r="S38" s="316">
        <v>1597217</v>
      </c>
      <c r="T38" s="283">
        <v>1569776</v>
      </c>
      <c r="U38" s="316">
        <v>1569434</v>
      </c>
      <c r="V38" s="283">
        <v>1573657</v>
      </c>
      <c r="W38" s="283">
        <v>1590011</v>
      </c>
      <c r="X38" s="283">
        <v>1603318</v>
      </c>
      <c r="Y38" s="283">
        <v>1623550</v>
      </c>
      <c r="Z38" s="283">
        <v>1635521</v>
      </c>
      <c r="AA38" s="283">
        <v>1610359</v>
      </c>
      <c r="AB38" s="283">
        <v>1619270</v>
      </c>
      <c r="AC38" s="283">
        <v>1626135</v>
      </c>
      <c r="AD38" s="283">
        <v>1638861</v>
      </c>
      <c r="AE38" s="283">
        <v>1648923</v>
      </c>
      <c r="AF38" s="283">
        <f t="shared" si="1"/>
        <v>-25162</v>
      </c>
      <c r="AG38" s="283">
        <f t="shared" si="1"/>
        <v>8911</v>
      </c>
      <c r="AH38" s="283">
        <f t="shared" si="1"/>
        <v>6865</v>
      </c>
      <c r="AI38" s="326">
        <f t="shared" si="1"/>
        <v>12726</v>
      </c>
      <c r="AJ38" s="283">
        <f t="shared" si="1"/>
        <v>10062</v>
      </c>
      <c r="AK38" s="283">
        <f t="shared" si="2"/>
        <v>13402</v>
      </c>
      <c r="AL38" s="283">
        <v>1730346</v>
      </c>
      <c r="AM38" s="316">
        <v>1696729</v>
      </c>
      <c r="AN38" s="283">
        <v>1711561</v>
      </c>
      <c r="AO38" s="326">
        <v>1733062</v>
      </c>
      <c r="AP38" s="283">
        <v>1742010</v>
      </c>
      <c r="AQ38" s="283">
        <v>1735354</v>
      </c>
      <c r="AR38" s="283">
        <v>1742394</v>
      </c>
      <c r="AS38" s="326">
        <v>1752958</v>
      </c>
      <c r="AT38" s="283">
        <v>1753892</v>
      </c>
      <c r="AU38" s="283">
        <v>1772243</v>
      </c>
      <c r="AV38" s="283">
        <v>1785486</v>
      </c>
      <c r="AW38" s="283">
        <v>1800347</v>
      </c>
      <c r="AX38" s="283">
        <v>1806827</v>
      </c>
      <c r="AY38" s="283">
        <v>1773136</v>
      </c>
      <c r="AZ38" s="283">
        <v>1790332</v>
      </c>
      <c r="BA38" s="283">
        <v>1807183</v>
      </c>
      <c r="BB38" s="283">
        <v>1820676</v>
      </c>
      <c r="BC38" s="283">
        <v>1826292</v>
      </c>
      <c r="BD38" s="283">
        <v>1832028</v>
      </c>
      <c r="BE38" s="283">
        <v>1836478</v>
      </c>
      <c r="BF38" s="283">
        <v>1843428</v>
      </c>
      <c r="BG38" s="283">
        <v>1785</v>
      </c>
      <c r="BH38" s="283">
        <v>1913</v>
      </c>
      <c r="BI38" s="283">
        <v>13867</v>
      </c>
      <c r="BJ38" s="283">
        <v>8475</v>
      </c>
      <c r="BK38" s="283">
        <v>1563</v>
      </c>
      <c r="BL38" s="283">
        <v>-38916</v>
      </c>
      <c r="BM38" s="283">
        <v>14661</v>
      </c>
      <c r="BN38" s="283">
        <v>7571</v>
      </c>
      <c r="BO38" s="283">
        <v>-4884</v>
      </c>
      <c r="BP38" s="283">
        <v>-53058</v>
      </c>
      <c r="BQ38" s="283">
        <v>-27441</v>
      </c>
      <c r="BR38" s="283">
        <v>-342</v>
      </c>
      <c r="BS38" s="283">
        <v>4223</v>
      </c>
      <c r="BT38" s="283">
        <v>16354</v>
      </c>
      <c r="BU38" s="283">
        <v>13307</v>
      </c>
      <c r="BV38" s="283">
        <v>20232</v>
      </c>
      <c r="BW38" s="283">
        <v>11971</v>
      </c>
      <c r="BX38" s="283">
        <v>-25162</v>
      </c>
      <c r="BY38" s="283">
        <v>8911</v>
      </c>
      <c r="BZ38" s="283">
        <v>6865</v>
      </c>
      <c r="CA38" s="283">
        <v>-35686</v>
      </c>
      <c r="CB38" s="283">
        <v>12726</v>
      </c>
      <c r="CC38" s="283">
        <v>10062</v>
      </c>
      <c r="CD38" s="283">
        <v>2920</v>
      </c>
      <c r="CE38" s="283">
        <v>11322</v>
      </c>
      <c r="CF38" s="283">
        <v>16173</v>
      </c>
      <c r="CG38" s="283">
        <v>9276</v>
      </c>
      <c r="CH38" s="283">
        <v>16922</v>
      </c>
      <c r="CI38" s="283">
        <v>14828</v>
      </c>
      <c r="CJ38" s="283">
        <v>9982</v>
      </c>
      <c r="CK38" s="283">
        <v>-33617</v>
      </c>
      <c r="CL38" s="283">
        <v>16404</v>
      </c>
      <c r="CM38" s="283">
        <v>14832</v>
      </c>
      <c r="CN38" s="283">
        <v>21501</v>
      </c>
      <c r="CO38" s="283">
        <v>8948</v>
      </c>
      <c r="CP38" s="283">
        <v>-6656</v>
      </c>
      <c r="CQ38" s="283">
        <v>7040</v>
      </c>
      <c r="CR38" s="283">
        <v>10564</v>
      </c>
      <c r="CS38" s="283">
        <v>934</v>
      </c>
      <c r="CT38" s="283">
        <v>18351</v>
      </c>
      <c r="CU38" s="283">
        <v>13243</v>
      </c>
      <c r="CV38" s="283">
        <v>14861</v>
      </c>
      <c r="CW38" s="283">
        <v>12497</v>
      </c>
      <c r="CX38" s="283">
        <v>6480</v>
      </c>
      <c r="CY38" s="283">
        <v>-33691</v>
      </c>
      <c r="CZ38" s="283">
        <v>17196</v>
      </c>
      <c r="DA38" s="283">
        <v>16851</v>
      </c>
      <c r="DB38" s="283">
        <v>13493</v>
      </c>
      <c r="DC38" s="283">
        <v>5616</v>
      </c>
      <c r="DD38" s="283">
        <v>5736</v>
      </c>
      <c r="DE38" s="283">
        <v>4450</v>
      </c>
      <c r="DF38" s="283">
        <v>6950</v>
      </c>
      <c r="DG38" s="283">
        <v>2248</v>
      </c>
      <c r="DH38" s="283">
        <v>-423</v>
      </c>
      <c r="DI38" s="283">
        <v>-66</v>
      </c>
      <c r="DJ38" s="283">
        <v>5354</v>
      </c>
      <c r="DK38" s="316">
        <v>199516</v>
      </c>
      <c r="DL38" s="316">
        <v>2</v>
      </c>
    </row>
    <row r="39" spans="1:116" x14ac:dyDescent="0.2">
      <c r="A39" s="283" t="s">
        <v>1</v>
      </c>
      <c r="B39" s="316">
        <v>20457926</v>
      </c>
      <c r="C39" s="316">
        <v>20079365</v>
      </c>
      <c r="D39" s="316">
        <v>20174011</v>
      </c>
      <c r="E39" s="316">
        <v>20299993</v>
      </c>
      <c r="F39" s="316">
        <v>20348508</v>
      </c>
      <c r="G39" s="316">
        <v>20378927</v>
      </c>
      <c r="H39" s="316">
        <v>20382910</v>
      </c>
      <c r="I39" s="316">
        <v>20368666</v>
      </c>
      <c r="J39" s="316">
        <v>20385379</v>
      </c>
      <c r="K39" s="316">
        <v>20422010</v>
      </c>
      <c r="L39" s="283">
        <v>20567426</v>
      </c>
      <c r="M39" s="316">
        <v>20727424</v>
      </c>
      <c r="N39" s="283">
        <v>20803652</v>
      </c>
      <c r="O39" s="316">
        <v>20421442</v>
      </c>
      <c r="P39" s="283">
        <v>20490397</v>
      </c>
      <c r="Q39" s="316">
        <v>20613536</v>
      </c>
      <c r="R39" s="283">
        <v>20482943</v>
      </c>
      <c r="S39" s="316">
        <v>19927696</v>
      </c>
      <c r="T39" s="283">
        <v>19583170</v>
      </c>
      <c r="U39" s="316">
        <v>19499859</v>
      </c>
      <c r="V39" s="283">
        <v>19495952</v>
      </c>
      <c r="W39" s="283">
        <v>19588342</v>
      </c>
      <c r="X39" s="283">
        <v>19702192</v>
      </c>
      <c r="Y39" s="283">
        <v>19902833</v>
      </c>
      <c r="Z39" s="283">
        <v>20051552</v>
      </c>
      <c r="AA39" s="283">
        <v>19773732</v>
      </c>
      <c r="AB39" s="283">
        <v>19821651</v>
      </c>
      <c r="AC39" s="283">
        <v>19936938</v>
      </c>
      <c r="AD39" s="283">
        <v>20025709</v>
      </c>
      <c r="AE39" s="283">
        <v>20070483</v>
      </c>
      <c r="AF39" s="283">
        <f t="shared" si="1"/>
        <v>-277820</v>
      </c>
      <c r="AG39" s="283">
        <f t="shared" si="1"/>
        <v>47919</v>
      </c>
      <c r="AH39" s="283">
        <f t="shared" si="1"/>
        <v>115287</v>
      </c>
      <c r="AI39" s="326">
        <f t="shared" si="1"/>
        <v>88771</v>
      </c>
      <c r="AJ39" s="283">
        <f t="shared" si="1"/>
        <v>44774</v>
      </c>
      <c r="AK39" s="283">
        <f t="shared" si="2"/>
        <v>18931</v>
      </c>
      <c r="AL39" s="283">
        <v>20933050</v>
      </c>
      <c r="AM39" s="316">
        <v>20620148</v>
      </c>
      <c r="AN39" s="283">
        <v>20762419</v>
      </c>
      <c r="AO39" s="326">
        <v>20941286</v>
      </c>
      <c r="AP39" s="283">
        <v>21005852</v>
      </c>
      <c r="AQ39" s="283">
        <v>21011342</v>
      </c>
      <c r="AR39" s="283">
        <v>21008487</v>
      </c>
      <c r="AS39" s="326">
        <v>21068708</v>
      </c>
      <c r="AT39" s="283">
        <v>21079434</v>
      </c>
      <c r="AU39" s="283">
        <v>21236866</v>
      </c>
      <c r="AV39" s="283">
        <v>21409358</v>
      </c>
      <c r="AW39" s="283">
        <v>21617326</v>
      </c>
      <c r="AX39" s="283">
        <v>21718601</v>
      </c>
      <c r="AY39" s="283">
        <v>21372896</v>
      </c>
      <c r="AZ39" s="283">
        <v>21484595</v>
      </c>
      <c r="BA39" s="283">
        <v>21660469</v>
      </c>
      <c r="BB39" s="283">
        <v>21796280</v>
      </c>
      <c r="BC39" s="283">
        <v>21820291</v>
      </c>
      <c r="BD39" s="283">
        <v>21862909</v>
      </c>
      <c r="BE39" s="283">
        <v>21887307</v>
      </c>
      <c r="BF39" s="283">
        <v>21885139</v>
      </c>
      <c r="BG39" s="283">
        <v>16713</v>
      </c>
      <c r="BH39" s="283">
        <v>36631</v>
      </c>
      <c r="BI39" s="283">
        <v>145416</v>
      </c>
      <c r="BJ39" s="283">
        <v>159998</v>
      </c>
      <c r="BK39" s="283">
        <v>76228</v>
      </c>
      <c r="BL39" s="283">
        <v>-382210</v>
      </c>
      <c r="BM39" s="283">
        <v>68955</v>
      </c>
      <c r="BN39" s="283">
        <v>123139</v>
      </c>
      <c r="BO39" s="283">
        <v>-130593</v>
      </c>
      <c r="BP39" s="283">
        <v>-555247</v>
      </c>
      <c r="BQ39" s="283">
        <v>-344526</v>
      </c>
      <c r="BR39" s="283">
        <v>-83311</v>
      </c>
      <c r="BS39" s="283">
        <v>-3907</v>
      </c>
      <c r="BT39" s="283">
        <v>92390</v>
      </c>
      <c r="BU39" s="283">
        <v>113850</v>
      </c>
      <c r="BV39" s="283">
        <v>200641</v>
      </c>
      <c r="BW39" s="283">
        <v>148719</v>
      </c>
      <c r="BX39" s="283">
        <v>-277820</v>
      </c>
      <c r="BY39" s="283">
        <v>47919</v>
      </c>
      <c r="BZ39" s="283">
        <v>115287</v>
      </c>
      <c r="CA39" s="283">
        <v>-378561</v>
      </c>
      <c r="CB39" s="283">
        <v>88771</v>
      </c>
      <c r="CC39" s="283">
        <v>44774</v>
      </c>
      <c r="CD39" s="283">
        <v>38961</v>
      </c>
      <c r="CE39" s="283">
        <v>65936</v>
      </c>
      <c r="CF39" s="283">
        <v>116543</v>
      </c>
      <c r="CG39" s="283">
        <v>128900</v>
      </c>
      <c r="CH39" s="283">
        <v>174096</v>
      </c>
      <c r="CI39" s="283">
        <v>172668</v>
      </c>
      <c r="CJ39" s="283">
        <v>165463</v>
      </c>
      <c r="CK39" s="283">
        <v>-312902</v>
      </c>
      <c r="CL39" s="283">
        <v>94646</v>
      </c>
      <c r="CM39" s="283">
        <v>142271</v>
      </c>
      <c r="CN39" s="283">
        <v>178867</v>
      </c>
      <c r="CO39" s="283">
        <v>64566</v>
      </c>
      <c r="CP39" s="283">
        <v>5490</v>
      </c>
      <c r="CQ39" s="283">
        <v>-2855</v>
      </c>
      <c r="CR39" s="283">
        <v>60221</v>
      </c>
      <c r="CS39" s="283">
        <v>10726</v>
      </c>
      <c r="CT39" s="283">
        <v>157432</v>
      </c>
      <c r="CU39" s="283">
        <v>172492</v>
      </c>
      <c r="CV39" s="283">
        <v>207968</v>
      </c>
      <c r="CW39" s="283">
        <v>125982</v>
      </c>
      <c r="CX39" s="283">
        <v>101275</v>
      </c>
      <c r="CY39" s="283">
        <v>-345705</v>
      </c>
      <c r="CZ39" s="283">
        <v>111699</v>
      </c>
      <c r="DA39" s="283">
        <v>175874</v>
      </c>
      <c r="DB39" s="283">
        <v>135811</v>
      </c>
      <c r="DC39" s="283">
        <v>24011</v>
      </c>
      <c r="DD39" s="283">
        <v>42618</v>
      </c>
      <c r="DE39" s="283">
        <v>24398</v>
      </c>
      <c r="DF39" s="283">
        <v>-2168</v>
      </c>
      <c r="DG39" s="283">
        <v>48515</v>
      </c>
      <c r="DH39" s="283">
        <v>30419</v>
      </c>
      <c r="DI39" s="283">
        <v>3983</v>
      </c>
      <c r="DJ39" s="283">
        <v>-14244</v>
      </c>
      <c r="DK39" s="283">
        <v>1427213</v>
      </c>
      <c r="DL39" s="283">
        <v>1</v>
      </c>
    </row>
    <row r="40" spans="1:116" x14ac:dyDescent="0.2">
      <c r="Y40" s="283" t="s">
        <v>1</v>
      </c>
      <c r="Z40" s="283">
        <v>19495952</v>
      </c>
      <c r="AA40" s="283">
        <v>19588342</v>
      </c>
      <c r="AB40" s="283">
        <v>19702192</v>
      </c>
      <c r="AC40" s="283">
        <v>19902833</v>
      </c>
      <c r="AD40" s="283">
        <v>20051552</v>
      </c>
      <c r="AE40" s="283">
        <v>19773732</v>
      </c>
      <c r="AF40" s="283">
        <f t="shared" si="1"/>
        <v>92390</v>
      </c>
      <c r="AG40" s="283">
        <f t="shared" si="1"/>
        <v>113850</v>
      </c>
      <c r="AH40" s="283">
        <f t="shared" si="1"/>
        <v>200641</v>
      </c>
      <c r="AI40" s="283">
        <f t="shared" si="1"/>
        <v>148719</v>
      </c>
      <c r="AJ40" s="283">
        <f t="shared" si="1"/>
        <v>-277820</v>
      </c>
      <c r="AK40" s="283">
        <f t="shared" si="2"/>
        <v>277780</v>
      </c>
    </row>
  </sheetData>
  <autoFilter ref="A6:S39" xr:uid="{EAB23788-9837-456B-8231-F009B3C5F953}"/>
  <mergeCells count="1">
    <mergeCell ref="H1:I1"/>
  </mergeCells>
  <hyperlinks>
    <hyperlink ref="H1:I1" location="Index!A1" display="Regresar al Índice" xr:uid="{E083D407-C3BE-4488-B003-C8AB857B83F9}"/>
  </hyperlinks>
  <pageMargins left="0.7" right="0.7" top="0.75" bottom="0.75" header="0.3" footer="0.3"/>
  <pageSetup paperSize="9" orientation="portrait" horizontalDpi="300" verticalDpi="30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03EB-FE4A-4DEC-897F-D5F6312421FF}">
  <sheetPr codeName="Hoja161"/>
  <dimension ref="A1:J41"/>
  <sheetViews>
    <sheetView topLeftCell="A16" workbookViewId="0">
      <selection activeCell="F17" sqref="F17"/>
    </sheetView>
  </sheetViews>
  <sheetFormatPr baseColWidth="10" defaultColWidth="9.140625" defaultRowHeight="12.75" x14ac:dyDescent="0.2"/>
  <cols>
    <col min="1" max="1" width="60.7109375" style="283" customWidth="1" collapsed="1"/>
    <col min="2" max="2" width="23.7109375" style="283" customWidth="1" collapsed="1"/>
    <col min="3" max="3" width="20.7109375" style="283" customWidth="1" collapsed="1"/>
    <col min="4" max="4" width="8" style="283" bestFit="1" customWidth="1" collapsed="1"/>
    <col min="5" max="5" width="4.7109375" style="283" customWidth="1" collapsed="1"/>
    <col min="6" max="8" width="3.7109375" style="283" customWidth="1" collapsed="1"/>
    <col min="9" max="10" width="9.140625" style="283" customWidth="1" collapsed="1"/>
    <col min="11" max="16384" width="9.140625" style="283"/>
  </cols>
  <sheetData>
    <row r="1" spans="1:9" x14ac:dyDescent="0.2">
      <c r="A1" s="28" t="s">
        <v>4561</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2600</v>
      </c>
      <c r="C6" s="283" t="s">
        <v>2601</v>
      </c>
      <c r="D6" s="283" t="s">
        <v>535</v>
      </c>
    </row>
    <row r="7" spans="1:9" x14ac:dyDescent="0.2">
      <c r="A7" s="283" t="s">
        <v>27</v>
      </c>
      <c r="B7" s="316">
        <v>630078</v>
      </c>
      <c r="C7" s="316">
        <v>619463</v>
      </c>
      <c r="D7" s="316">
        <v>-10615</v>
      </c>
    </row>
    <row r="8" spans="1:9" x14ac:dyDescent="0.2">
      <c r="A8" s="283" t="s">
        <v>8</v>
      </c>
      <c r="B8" s="316">
        <v>989243</v>
      </c>
      <c r="C8" s="316">
        <v>985556</v>
      </c>
      <c r="D8" s="316">
        <v>-3687</v>
      </c>
      <c r="E8" s="283">
        <f>_xlfn.RANK.EQ(D8,$D$8:$D$39,0)</f>
        <v>32</v>
      </c>
    </row>
    <row r="9" spans="1:9" x14ac:dyDescent="0.2">
      <c r="A9" s="283" t="s">
        <v>5</v>
      </c>
      <c r="B9" s="316">
        <v>225159</v>
      </c>
      <c r="C9" s="316">
        <v>222882</v>
      </c>
      <c r="D9" s="316">
        <v>-2277</v>
      </c>
      <c r="E9" s="283">
        <f t="shared" ref="E9:E38" si="0">_xlfn.RANK.EQ(D9,$D$8:$D$39,0)</f>
        <v>31</v>
      </c>
    </row>
    <row r="10" spans="1:9" x14ac:dyDescent="0.2">
      <c r="A10" s="283" t="s">
        <v>32</v>
      </c>
      <c r="B10" s="316">
        <v>424406</v>
      </c>
      <c r="C10" s="316">
        <v>422665</v>
      </c>
      <c r="D10" s="316">
        <v>-1741</v>
      </c>
      <c r="E10" s="283">
        <f t="shared" si="0"/>
        <v>29</v>
      </c>
    </row>
    <row r="11" spans="1:9" x14ac:dyDescent="0.2">
      <c r="A11" s="283" t="s">
        <v>29</v>
      </c>
      <c r="B11" s="316">
        <v>711238</v>
      </c>
      <c r="C11" s="316">
        <v>709610</v>
      </c>
      <c r="D11" s="316">
        <v>-1628</v>
      </c>
      <c r="E11" s="283">
        <f t="shared" si="0"/>
        <v>28</v>
      </c>
    </row>
    <row r="12" spans="1:9" x14ac:dyDescent="0.2">
      <c r="A12" s="283" t="s">
        <v>12</v>
      </c>
      <c r="B12" s="316">
        <v>260828</v>
      </c>
      <c r="C12" s="316">
        <v>259414</v>
      </c>
      <c r="D12" s="316">
        <v>-1414</v>
      </c>
      <c r="E12" s="283">
        <f t="shared" si="0"/>
        <v>27</v>
      </c>
    </row>
    <row r="13" spans="1:9" x14ac:dyDescent="0.2">
      <c r="A13" s="283" t="s">
        <v>4</v>
      </c>
      <c r="B13" s="316">
        <v>1076270</v>
      </c>
      <c r="C13" s="316">
        <v>1074988</v>
      </c>
      <c r="D13" s="316">
        <v>-1282</v>
      </c>
      <c r="E13" s="283">
        <f t="shared" si="0"/>
        <v>26</v>
      </c>
    </row>
    <row r="14" spans="1:9" x14ac:dyDescent="0.2">
      <c r="A14" s="283" t="s">
        <v>33</v>
      </c>
      <c r="B14" s="316">
        <v>199578</v>
      </c>
      <c r="C14" s="316">
        <v>198313</v>
      </c>
      <c r="D14" s="316">
        <v>-1265</v>
      </c>
      <c r="E14" s="283">
        <f t="shared" si="0"/>
        <v>25</v>
      </c>
    </row>
    <row r="15" spans="1:9" x14ac:dyDescent="0.2">
      <c r="A15" s="283" t="s">
        <v>19</v>
      </c>
      <c r="B15" s="316">
        <v>180779</v>
      </c>
      <c r="C15" s="316">
        <v>179570</v>
      </c>
      <c r="D15" s="316">
        <v>-1209</v>
      </c>
      <c r="E15" s="283">
        <f t="shared" si="0"/>
        <v>24</v>
      </c>
    </row>
    <row r="16" spans="1:9" x14ac:dyDescent="0.2">
      <c r="A16" s="283" t="s">
        <v>31</v>
      </c>
      <c r="B16" s="316">
        <v>744249</v>
      </c>
      <c r="C16" s="316">
        <v>743406</v>
      </c>
      <c r="D16" s="316">
        <v>-843</v>
      </c>
      <c r="E16" s="283">
        <f t="shared" si="0"/>
        <v>23</v>
      </c>
    </row>
    <row r="17" spans="1:5" x14ac:dyDescent="0.2">
      <c r="A17" s="283" t="s">
        <v>24</v>
      </c>
      <c r="B17" s="316">
        <v>503626</v>
      </c>
      <c r="C17" s="316">
        <v>502969</v>
      </c>
      <c r="D17" s="316">
        <v>-657</v>
      </c>
      <c r="E17" s="283">
        <f t="shared" si="0"/>
        <v>22</v>
      </c>
    </row>
    <row r="18" spans="1:5" x14ac:dyDescent="0.2">
      <c r="A18" s="283" t="s">
        <v>17</v>
      </c>
      <c r="B18" s="316">
        <v>478147</v>
      </c>
      <c r="C18" s="316">
        <v>477574</v>
      </c>
      <c r="D18" s="316">
        <v>-573</v>
      </c>
      <c r="E18" s="283">
        <f t="shared" si="0"/>
        <v>21</v>
      </c>
    </row>
    <row r="19" spans="1:5" x14ac:dyDescent="0.2">
      <c r="A19" s="283" t="s">
        <v>14</v>
      </c>
      <c r="B19" s="316">
        <v>1085242</v>
      </c>
      <c r="C19" s="316">
        <v>1084730</v>
      </c>
      <c r="D19" s="316">
        <v>-512</v>
      </c>
      <c r="E19" s="283">
        <f t="shared" si="0"/>
        <v>20</v>
      </c>
    </row>
    <row r="20" spans="1:5" x14ac:dyDescent="0.2">
      <c r="A20" s="283" t="s">
        <v>16</v>
      </c>
      <c r="B20" s="316">
        <v>265857</v>
      </c>
      <c r="C20" s="316">
        <v>265391</v>
      </c>
      <c r="D20" s="316">
        <v>-466</v>
      </c>
      <c r="E20" s="283">
        <f t="shared" si="0"/>
        <v>19</v>
      </c>
    </row>
    <row r="21" spans="1:5" x14ac:dyDescent="0.2">
      <c r="A21" s="283" t="s">
        <v>30</v>
      </c>
      <c r="B21" s="316">
        <v>114739</v>
      </c>
      <c r="C21" s="316">
        <v>114464</v>
      </c>
      <c r="D21" s="316">
        <v>-275</v>
      </c>
      <c r="E21" s="283">
        <f t="shared" si="0"/>
        <v>18</v>
      </c>
    </row>
    <row r="22" spans="1:5" x14ac:dyDescent="0.2">
      <c r="A22" s="283" t="s">
        <v>6</v>
      </c>
      <c r="B22" s="316">
        <v>141245</v>
      </c>
      <c r="C22" s="316">
        <v>141252</v>
      </c>
      <c r="D22" s="316">
        <v>7</v>
      </c>
      <c r="E22" s="283">
        <f t="shared" si="0"/>
        <v>17</v>
      </c>
    </row>
    <row r="23" spans="1:5" x14ac:dyDescent="0.2">
      <c r="A23" s="283" t="s">
        <v>26</v>
      </c>
      <c r="B23" s="316">
        <v>582043</v>
      </c>
      <c r="C23" s="316">
        <v>582080</v>
      </c>
      <c r="D23" s="316">
        <v>37</v>
      </c>
      <c r="E23" s="283">
        <f t="shared" si="0"/>
        <v>16</v>
      </c>
    </row>
    <row r="24" spans="1:5" x14ac:dyDescent="0.2">
      <c r="A24" s="283" t="s">
        <v>11</v>
      </c>
      <c r="B24" s="316">
        <v>148334</v>
      </c>
      <c r="C24" s="316">
        <v>148588</v>
      </c>
      <c r="D24" s="316">
        <v>254</v>
      </c>
      <c r="E24" s="283">
        <f t="shared" si="0"/>
        <v>15</v>
      </c>
    </row>
    <row r="25" spans="1:5" x14ac:dyDescent="0.2">
      <c r="A25" s="283" t="s">
        <v>0</v>
      </c>
      <c r="B25" s="316">
        <v>1980790</v>
      </c>
      <c r="C25" s="316">
        <v>1981146</v>
      </c>
      <c r="D25" s="316">
        <v>356</v>
      </c>
      <c r="E25" s="283">
        <f t="shared" si="0"/>
        <v>14</v>
      </c>
    </row>
    <row r="26" spans="1:5" x14ac:dyDescent="0.2">
      <c r="A26" s="283" t="s">
        <v>7</v>
      </c>
      <c r="B26" s="316">
        <v>245769</v>
      </c>
      <c r="C26" s="316">
        <v>246191</v>
      </c>
      <c r="D26" s="316">
        <v>422</v>
      </c>
      <c r="E26" s="283">
        <f t="shared" si="0"/>
        <v>13</v>
      </c>
    </row>
    <row r="27" spans="1:5" x14ac:dyDescent="0.2">
      <c r="A27" s="283" t="s">
        <v>3</v>
      </c>
      <c r="B27" s="316">
        <v>352869</v>
      </c>
      <c r="C27" s="316">
        <v>353314</v>
      </c>
      <c r="D27" s="316">
        <v>445</v>
      </c>
      <c r="E27" s="283">
        <f t="shared" si="0"/>
        <v>12</v>
      </c>
    </row>
    <row r="28" spans="1:5" x14ac:dyDescent="0.2">
      <c r="A28" s="283" t="s">
        <v>25</v>
      </c>
      <c r="B28" s="316">
        <v>472947</v>
      </c>
      <c r="C28" s="316">
        <v>473609</v>
      </c>
      <c r="D28" s="316">
        <v>662</v>
      </c>
      <c r="E28" s="283">
        <f t="shared" si="0"/>
        <v>11</v>
      </c>
    </row>
    <row r="29" spans="1:5" x14ac:dyDescent="0.2">
      <c r="A29" s="283" t="s">
        <v>28</v>
      </c>
      <c r="B29" s="316">
        <v>244679</v>
      </c>
      <c r="C29" s="316">
        <v>245459</v>
      </c>
      <c r="D29" s="316">
        <v>780</v>
      </c>
      <c r="E29" s="283">
        <f t="shared" si="0"/>
        <v>10</v>
      </c>
    </row>
    <row r="30" spans="1:5" x14ac:dyDescent="0.2">
      <c r="A30" s="283" t="s">
        <v>21</v>
      </c>
      <c r="B30" s="316">
        <v>221353</v>
      </c>
      <c r="C30" s="316">
        <v>222187</v>
      </c>
      <c r="D30" s="316">
        <v>834</v>
      </c>
      <c r="E30" s="283">
        <f t="shared" si="0"/>
        <v>9</v>
      </c>
    </row>
    <row r="31" spans="1:5" x14ac:dyDescent="0.2">
      <c r="A31" s="283" t="s">
        <v>18</v>
      </c>
      <c r="B31" s="316">
        <v>216297</v>
      </c>
      <c r="C31" s="316">
        <v>217388</v>
      </c>
      <c r="D31" s="316">
        <v>1091</v>
      </c>
      <c r="E31" s="283">
        <f t="shared" si="0"/>
        <v>8</v>
      </c>
    </row>
    <row r="32" spans="1:5" x14ac:dyDescent="0.2">
      <c r="A32" s="283" t="s">
        <v>23</v>
      </c>
      <c r="B32" s="316">
        <v>688819</v>
      </c>
      <c r="C32" s="316">
        <v>690086</v>
      </c>
      <c r="D32" s="316">
        <v>1267</v>
      </c>
      <c r="E32" s="283">
        <f t="shared" si="0"/>
        <v>7</v>
      </c>
    </row>
    <row r="33" spans="1:5" x14ac:dyDescent="0.2">
      <c r="A33" s="283" t="s">
        <v>10</v>
      </c>
      <c r="B33" s="316">
        <v>856157</v>
      </c>
      <c r="C33" s="316">
        <v>858042</v>
      </c>
      <c r="D33" s="316">
        <v>1885</v>
      </c>
      <c r="E33" s="283">
        <f t="shared" si="0"/>
        <v>6</v>
      </c>
    </row>
    <row r="34" spans="1:5" x14ac:dyDescent="0.2">
      <c r="A34" s="283" t="s">
        <v>9</v>
      </c>
      <c r="B34" s="316">
        <v>3435501</v>
      </c>
      <c r="C34" s="316">
        <v>3437595</v>
      </c>
      <c r="D34" s="316">
        <v>2094</v>
      </c>
      <c r="E34" s="283">
        <f t="shared" si="0"/>
        <v>5</v>
      </c>
    </row>
    <row r="35" spans="1:5" x14ac:dyDescent="0.2">
      <c r="A35" s="283" t="s">
        <v>22</v>
      </c>
      <c r="B35" s="316">
        <v>641125</v>
      </c>
      <c r="C35" s="316">
        <v>644088</v>
      </c>
      <c r="D35" s="316">
        <v>2963</v>
      </c>
      <c r="E35" s="283">
        <f t="shared" si="0"/>
        <v>4</v>
      </c>
    </row>
    <row r="36" spans="1:5" x14ac:dyDescent="0.2">
      <c r="A36" s="283" t="s">
        <v>15</v>
      </c>
      <c r="B36" s="316">
        <v>158647</v>
      </c>
      <c r="C36" s="316">
        <v>161654</v>
      </c>
      <c r="D36" s="316">
        <v>3007</v>
      </c>
      <c r="E36" s="283">
        <f t="shared" si="0"/>
        <v>3</v>
      </c>
    </row>
    <row r="37" spans="1:5" x14ac:dyDescent="0.2">
      <c r="A37" s="283" t="s">
        <v>13</v>
      </c>
      <c r="B37" s="316">
        <v>1774815</v>
      </c>
      <c r="C37" s="316">
        <v>1778037</v>
      </c>
      <c r="D37" s="316">
        <v>3222</v>
      </c>
      <c r="E37" s="283">
        <f t="shared" si="0"/>
        <v>2</v>
      </c>
    </row>
    <row r="38" spans="1:5" x14ac:dyDescent="0.2">
      <c r="A38" s="283" t="s">
        <v>20</v>
      </c>
      <c r="B38" s="316">
        <v>1836478</v>
      </c>
      <c r="C38" s="316">
        <v>1843428</v>
      </c>
      <c r="D38" s="316">
        <v>6950</v>
      </c>
      <c r="E38" s="283">
        <f t="shared" si="0"/>
        <v>1</v>
      </c>
    </row>
    <row r="39" spans="1:5" x14ac:dyDescent="0.2">
      <c r="A39" s="283" t="s">
        <v>1</v>
      </c>
      <c r="B39" s="316">
        <v>21887307</v>
      </c>
      <c r="C39" s="316">
        <v>21885139</v>
      </c>
      <c r="D39" s="316">
        <v>-2168</v>
      </c>
    </row>
    <row r="40" spans="1:5" x14ac:dyDescent="0.2">
      <c r="B40" s="316"/>
      <c r="C40" s="316"/>
      <c r="D40" s="316"/>
    </row>
    <row r="41" spans="1:5" x14ac:dyDescent="0.2">
      <c r="B41" s="316"/>
      <c r="C41" s="316"/>
      <c r="D41" s="316"/>
    </row>
  </sheetData>
  <autoFilter ref="A6:D6" xr:uid="{62255CF9-9E39-48F6-A65C-13514649C3AC}">
    <sortState ref="A7:D39">
      <sortCondition ref="D6"/>
    </sortState>
  </autoFilter>
  <mergeCells count="1">
    <mergeCell ref="H1:I1"/>
  </mergeCells>
  <hyperlinks>
    <hyperlink ref="H1:I1" location="Index!A1" display="Regresar al Índice" xr:uid="{0191059D-1588-4678-A8B3-1CFA700B16EE}"/>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A295D-3207-415A-AC38-F10BF41B889F}">
  <sheetPr codeName="Hoja162"/>
  <dimension ref="A1:Y39"/>
  <sheetViews>
    <sheetView zoomScale="96" zoomScaleNormal="96" workbookViewId="0">
      <selection activeCell="F17" sqref="F17"/>
    </sheetView>
  </sheetViews>
  <sheetFormatPr baseColWidth="10" defaultColWidth="9.140625" defaultRowHeight="12.75" x14ac:dyDescent="0.2"/>
  <cols>
    <col min="1" max="1" width="60.7109375" style="283" customWidth="1" collapsed="1"/>
    <col min="2" max="2" width="23.7109375" style="283" customWidth="1" collapsed="1"/>
    <col min="3" max="3" width="20.7109375" style="283" customWidth="1" collapsed="1"/>
    <col min="4" max="4" width="11.7109375" style="283" customWidth="1" collapsed="1"/>
    <col min="5" max="5" width="4.7109375" style="283" customWidth="1" collapsed="1"/>
    <col min="6" max="8" width="3.7109375" style="283" customWidth="1" collapsed="1"/>
    <col min="9" max="10" width="9.140625" style="283" customWidth="1" collapsed="1"/>
    <col min="11" max="25" width="9" style="283" customWidth="1" collapsed="1"/>
    <col min="26" max="16384" width="9.140625" style="283"/>
  </cols>
  <sheetData>
    <row r="1" spans="1:9" x14ac:dyDescent="0.2">
      <c r="A1" s="28" t="s">
        <v>4562</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2600</v>
      </c>
      <c r="C6" s="283" t="s">
        <v>2601</v>
      </c>
      <c r="D6" s="283" t="s">
        <v>536</v>
      </c>
    </row>
    <row r="7" spans="1:9" x14ac:dyDescent="0.2">
      <c r="A7" s="283" t="s">
        <v>27</v>
      </c>
      <c r="B7" s="316">
        <v>630078</v>
      </c>
      <c r="C7" s="316">
        <v>619463</v>
      </c>
      <c r="D7" s="318">
        <v>-1.6847120515237846E-2</v>
      </c>
      <c r="E7" s="283">
        <f>_xlfn.RANK.EQ(D7,$D$7:$D$39,0)</f>
        <v>33</v>
      </c>
    </row>
    <row r="8" spans="1:9" x14ac:dyDescent="0.2">
      <c r="A8" s="283" t="s">
        <v>5</v>
      </c>
      <c r="B8" s="316">
        <v>225159</v>
      </c>
      <c r="C8" s="316">
        <v>222882</v>
      </c>
      <c r="D8" s="318">
        <v>-1.0112853583467696E-2</v>
      </c>
      <c r="E8" s="283">
        <f t="shared" ref="E8:E39" si="0">_xlfn.RANK.EQ(D8,$D$7:$D$39,0)</f>
        <v>32</v>
      </c>
    </row>
    <row r="9" spans="1:9" x14ac:dyDescent="0.2">
      <c r="A9" s="283" t="s">
        <v>19</v>
      </c>
      <c r="B9" s="316">
        <v>180779</v>
      </c>
      <c r="C9" s="316">
        <v>179570</v>
      </c>
      <c r="D9" s="318">
        <v>-6.6877236847200372E-3</v>
      </c>
      <c r="E9" s="283">
        <f t="shared" si="0"/>
        <v>31</v>
      </c>
    </row>
    <row r="10" spans="1:9" x14ac:dyDescent="0.2">
      <c r="A10" s="283" t="s">
        <v>33</v>
      </c>
      <c r="B10" s="316">
        <v>199578</v>
      </c>
      <c r="C10" s="316">
        <v>198313</v>
      </c>
      <c r="D10" s="318">
        <v>-6.3383739690747731E-3</v>
      </c>
      <c r="E10" s="283">
        <f t="shared" si="0"/>
        <v>30</v>
      </c>
    </row>
    <row r="11" spans="1:9" x14ac:dyDescent="0.2">
      <c r="A11" s="283" t="s">
        <v>12</v>
      </c>
      <c r="B11" s="316">
        <v>260828</v>
      </c>
      <c r="C11" s="316">
        <v>259414</v>
      </c>
      <c r="D11" s="318">
        <v>-5.4211971107396284E-3</v>
      </c>
      <c r="E11" s="283">
        <f t="shared" si="0"/>
        <v>29</v>
      </c>
    </row>
    <row r="12" spans="1:9" x14ac:dyDescent="0.2">
      <c r="A12" s="283" t="s">
        <v>32</v>
      </c>
      <c r="B12" s="316">
        <v>424406</v>
      </c>
      <c r="C12" s="316">
        <v>422665</v>
      </c>
      <c r="D12" s="318">
        <v>-4.1022040216207589E-3</v>
      </c>
      <c r="E12" s="283">
        <f t="shared" si="0"/>
        <v>28</v>
      </c>
    </row>
    <row r="13" spans="1:9" x14ac:dyDescent="0.2">
      <c r="A13" s="283" t="s">
        <v>8</v>
      </c>
      <c r="B13" s="316">
        <v>989243</v>
      </c>
      <c r="C13" s="316">
        <v>985556</v>
      </c>
      <c r="D13" s="318">
        <v>-3.7270923322176852E-3</v>
      </c>
      <c r="E13" s="283">
        <f t="shared" si="0"/>
        <v>27</v>
      </c>
    </row>
    <row r="14" spans="1:9" x14ac:dyDescent="0.2">
      <c r="A14" s="283" t="s">
        <v>30</v>
      </c>
      <c r="B14" s="316">
        <v>114739</v>
      </c>
      <c r="C14" s="316">
        <v>114464</v>
      </c>
      <c r="D14" s="318">
        <v>-2.3967439144493285E-3</v>
      </c>
      <c r="E14" s="283">
        <f t="shared" si="0"/>
        <v>26</v>
      </c>
    </row>
    <row r="15" spans="1:9" x14ac:dyDescent="0.2">
      <c r="A15" s="283" t="s">
        <v>29</v>
      </c>
      <c r="B15" s="316">
        <v>711238</v>
      </c>
      <c r="C15" s="316">
        <v>709610</v>
      </c>
      <c r="D15" s="318">
        <v>-2.2889665625289712E-3</v>
      </c>
      <c r="E15" s="283">
        <f t="shared" si="0"/>
        <v>25</v>
      </c>
    </row>
    <row r="16" spans="1:9" x14ac:dyDescent="0.2">
      <c r="A16" s="283" t="s">
        <v>16</v>
      </c>
      <c r="B16" s="316">
        <v>265857</v>
      </c>
      <c r="C16" s="316">
        <v>265391</v>
      </c>
      <c r="D16" s="318">
        <v>-1.7528220058151689E-3</v>
      </c>
      <c r="E16" s="283">
        <f t="shared" si="0"/>
        <v>24</v>
      </c>
    </row>
    <row r="17" spans="1:5" x14ac:dyDescent="0.2">
      <c r="A17" s="283" t="s">
        <v>24</v>
      </c>
      <c r="B17" s="316">
        <v>503626</v>
      </c>
      <c r="C17" s="316">
        <v>502969</v>
      </c>
      <c r="D17" s="318">
        <v>-1.304539479693223E-3</v>
      </c>
      <c r="E17" s="283">
        <f t="shared" si="0"/>
        <v>23</v>
      </c>
    </row>
    <row r="18" spans="1:5" x14ac:dyDescent="0.2">
      <c r="A18" s="283" t="s">
        <v>17</v>
      </c>
      <c r="B18" s="316">
        <v>478147</v>
      </c>
      <c r="C18" s="316">
        <v>477574</v>
      </c>
      <c r="D18" s="318">
        <v>-1.1983762315773694E-3</v>
      </c>
      <c r="E18" s="283">
        <f t="shared" si="0"/>
        <v>22</v>
      </c>
    </row>
    <row r="19" spans="1:5" x14ac:dyDescent="0.2">
      <c r="A19" s="283" t="s">
        <v>4</v>
      </c>
      <c r="B19" s="316">
        <v>1076270</v>
      </c>
      <c r="C19" s="316">
        <v>1074988</v>
      </c>
      <c r="D19" s="318">
        <v>-1.191150919378936E-3</v>
      </c>
      <c r="E19" s="283">
        <f t="shared" si="0"/>
        <v>21</v>
      </c>
    </row>
    <row r="20" spans="1:5" x14ac:dyDescent="0.2">
      <c r="A20" s="283" t="s">
        <v>31</v>
      </c>
      <c r="B20" s="316">
        <v>744249</v>
      </c>
      <c r="C20" s="316">
        <v>743406</v>
      </c>
      <c r="D20" s="318">
        <v>-1.1326854318917112E-3</v>
      </c>
      <c r="E20" s="283">
        <f t="shared" si="0"/>
        <v>20</v>
      </c>
    </row>
    <row r="21" spans="1:5" x14ac:dyDescent="0.2">
      <c r="A21" s="283" t="s">
        <v>14</v>
      </c>
      <c r="B21" s="316">
        <v>1085242</v>
      </c>
      <c r="C21" s="316">
        <v>1084730</v>
      </c>
      <c r="D21" s="318">
        <v>-4.7178417348392454E-4</v>
      </c>
      <c r="E21" s="283">
        <f t="shared" si="0"/>
        <v>19</v>
      </c>
    </row>
    <row r="22" spans="1:5" x14ac:dyDescent="0.2">
      <c r="A22" s="283" t="s">
        <v>1</v>
      </c>
      <c r="B22" s="316">
        <v>21887307</v>
      </c>
      <c r="C22" s="316">
        <v>21885139</v>
      </c>
      <c r="D22" s="318">
        <v>-9.9052843732683193E-5</v>
      </c>
      <c r="E22" s="283">
        <f t="shared" si="0"/>
        <v>18</v>
      </c>
    </row>
    <row r="23" spans="1:5" x14ac:dyDescent="0.2">
      <c r="A23" s="283" t="s">
        <v>6</v>
      </c>
      <c r="B23" s="316">
        <v>141245</v>
      </c>
      <c r="C23" s="316">
        <v>141252</v>
      </c>
      <c r="D23" s="318">
        <v>4.9559276434463229E-5</v>
      </c>
      <c r="E23" s="283">
        <f t="shared" si="0"/>
        <v>17</v>
      </c>
    </row>
    <row r="24" spans="1:5" x14ac:dyDescent="0.2">
      <c r="A24" s="283" t="s">
        <v>26</v>
      </c>
      <c r="B24" s="316">
        <v>582043</v>
      </c>
      <c r="C24" s="316">
        <v>582080</v>
      </c>
      <c r="D24" s="318">
        <v>6.3569186468992456E-5</v>
      </c>
      <c r="E24" s="283">
        <f t="shared" si="0"/>
        <v>16</v>
      </c>
    </row>
    <row r="25" spans="1:5" x14ac:dyDescent="0.2">
      <c r="A25" s="283" t="s">
        <v>0</v>
      </c>
      <c r="B25" s="316">
        <v>1980790</v>
      </c>
      <c r="C25" s="316">
        <v>1981146</v>
      </c>
      <c r="D25" s="318">
        <v>1.7972627083140402E-4</v>
      </c>
      <c r="E25" s="283">
        <f t="shared" si="0"/>
        <v>15</v>
      </c>
    </row>
    <row r="26" spans="1:5" x14ac:dyDescent="0.2">
      <c r="A26" s="283" t="s">
        <v>9</v>
      </c>
      <c r="B26" s="316">
        <v>3435501</v>
      </c>
      <c r="C26" s="316">
        <v>3437595</v>
      </c>
      <c r="D26" s="318">
        <v>6.09518087754779E-4</v>
      </c>
      <c r="E26" s="283">
        <f t="shared" si="0"/>
        <v>14</v>
      </c>
    </row>
    <row r="27" spans="1:5" x14ac:dyDescent="0.2">
      <c r="A27" s="283" t="s">
        <v>3</v>
      </c>
      <c r="B27" s="316">
        <v>352869</v>
      </c>
      <c r="C27" s="316">
        <v>353314</v>
      </c>
      <c r="D27" s="318">
        <v>1.2610912264892082E-3</v>
      </c>
      <c r="E27" s="283">
        <f t="shared" si="0"/>
        <v>13</v>
      </c>
    </row>
    <row r="28" spans="1:5" x14ac:dyDescent="0.2">
      <c r="A28" s="283" t="s">
        <v>25</v>
      </c>
      <c r="B28" s="316">
        <v>472947</v>
      </c>
      <c r="C28" s="316">
        <v>473609</v>
      </c>
      <c r="D28" s="318">
        <v>1.3997340082503307E-3</v>
      </c>
      <c r="E28" s="283">
        <f t="shared" si="0"/>
        <v>12</v>
      </c>
    </row>
    <row r="29" spans="1:5" x14ac:dyDescent="0.2">
      <c r="A29" s="283" t="s">
        <v>11</v>
      </c>
      <c r="B29" s="316">
        <v>148334</v>
      </c>
      <c r="C29" s="316">
        <v>148588</v>
      </c>
      <c r="D29" s="318">
        <v>1.7123518545985039E-3</v>
      </c>
      <c r="E29" s="283">
        <f t="shared" si="0"/>
        <v>11</v>
      </c>
    </row>
    <row r="30" spans="1:5" x14ac:dyDescent="0.2">
      <c r="A30" s="283" t="s">
        <v>7</v>
      </c>
      <c r="B30" s="316">
        <v>245769</v>
      </c>
      <c r="C30" s="316">
        <v>246191</v>
      </c>
      <c r="D30" s="318">
        <v>1.7170595152358192E-3</v>
      </c>
      <c r="E30" s="283">
        <f t="shared" si="0"/>
        <v>10</v>
      </c>
    </row>
    <row r="31" spans="1:5" x14ac:dyDescent="0.2">
      <c r="A31" s="283" t="s">
        <v>13</v>
      </c>
      <c r="B31" s="316">
        <v>1774815</v>
      </c>
      <c r="C31" s="316">
        <v>1778037</v>
      </c>
      <c r="D31" s="318">
        <v>1.8154004783597077E-3</v>
      </c>
      <c r="E31" s="283">
        <f t="shared" si="0"/>
        <v>9</v>
      </c>
    </row>
    <row r="32" spans="1:5" x14ac:dyDescent="0.2">
      <c r="A32" s="283" t="s">
        <v>23</v>
      </c>
      <c r="B32" s="316">
        <v>688819</v>
      </c>
      <c r="C32" s="316">
        <v>690086</v>
      </c>
      <c r="D32" s="318">
        <v>1.8393801564706713E-3</v>
      </c>
      <c r="E32" s="283">
        <f t="shared" si="0"/>
        <v>8</v>
      </c>
    </row>
    <row r="33" spans="1:5" x14ac:dyDescent="0.2">
      <c r="A33" s="283" t="s">
        <v>10</v>
      </c>
      <c r="B33" s="316">
        <v>856157</v>
      </c>
      <c r="C33" s="316">
        <v>858042</v>
      </c>
      <c r="D33" s="318">
        <v>2.2016989874520387E-3</v>
      </c>
      <c r="E33" s="283">
        <f t="shared" si="0"/>
        <v>7</v>
      </c>
    </row>
    <row r="34" spans="1:5" x14ac:dyDescent="0.2">
      <c r="A34" s="283" t="s">
        <v>28</v>
      </c>
      <c r="B34" s="316">
        <v>244679</v>
      </c>
      <c r="C34" s="316">
        <v>245459</v>
      </c>
      <c r="D34" s="318">
        <v>3.1878502037363532E-3</v>
      </c>
      <c r="E34" s="283">
        <f>_xlfn.RANK.EQ(D34,$D$7:$D$39,0)</f>
        <v>6</v>
      </c>
    </row>
    <row r="35" spans="1:5" x14ac:dyDescent="0.2">
      <c r="A35" s="283" t="s">
        <v>21</v>
      </c>
      <c r="B35" s="316">
        <v>221353</v>
      </c>
      <c r="C35" s="316">
        <v>222187</v>
      </c>
      <c r="D35" s="318">
        <v>3.7677375052518336E-3</v>
      </c>
      <c r="E35" s="283">
        <f t="shared" si="0"/>
        <v>5</v>
      </c>
    </row>
    <row r="36" spans="1:5" x14ac:dyDescent="0.2">
      <c r="A36" s="283" t="s">
        <v>20</v>
      </c>
      <c r="B36" s="316">
        <v>1836478</v>
      </c>
      <c r="C36" s="316">
        <v>1843428</v>
      </c>
      <c r="D36" s="318">
        <v>3.7844177822985436E-3</v>
      </c>
      <c r="E36" s="283">
        <f t="shared" si="0"/>
        <v>4</v>
      </c>
    </row>
    <row r="37" spans="1:5" x14ac:dyDescent="0.2">
      <c r="A37" s="283" t="s">
        <v>22</v>
      </c>
      <c r="B37" s="316">
        <v>641125</v>
      </c>
      <c r="C37" s="316">
        <v>644088</v>
      </c>
      <c r="D37" s="318">
        <v>4.6215636576329988E-3</v>
      </c>
      <c r="E37" s="283">
        <f t="shared" si="0"/>
        <v>3</v>
      </c>
    </row>
    <row r="38" spans="1:5" x14ac:dyDescent="0.2">
      <c r="A38" s="283" t="s">
        <v>18</v>
      </c>
      <c r="B38" s="316">
        <v>216297</v>
      </c>
      <c r="C38" s="316">
        <v>217388</v>
      </c>
      <c r="D38" s="318">
        <v>5.0439904390722212E-3</v>
      </c>
      <c r="E38" s="283">
        <f t="shared" si="0"/>
        <v>2</v>
      </c>
    </row>
    <row r="39" spans="1:5" x14ac:dyDescent="0.2">
      <c r="A39" s="283" t="s">
        <v>15</v>
      </c>
      <c r="B39" s="316">
        <v>158647</v>
      </c>
      <c r="C39" s="316">
        <v>161654</v>
      </c>
      <c r="D39" s="318">
        <v>1.8954030016325563E-2</v>
      </c>
      <c r="E39" s="283">
        <f t="shared" si="0"/>
        <v>1</v>
      </c>
    </row>
  </sheetData>
  <mergeCells count="1">
    <mergeCell ref="H1:I1"/>
  </mergeCells>
  <hyperlinks>
    <hyperlink ref="H1:I1" location="Index!A1" display="Regresar al Índice" xr:uid="{73823F81-97AA-4F50-A542-BF5DFD5CBD0A}"/>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70834-EE0C-48B7-8D82-BCA8B5D72D7B}">
  <sheetPr codeName="Hoja163"/>
  <dimension ref="A1:J40"/>
  <sheetViews>
    <sheetView workbookViewId="0">
      <selection activeCell="F17" sqref="F17"/>
    </sheetView>
  </sheetViews>
  <sheetFormatPr baseColWidth="10" defaultColWidth="9.140625" defaultRowHeight="12.75" x14ac:dyDescent="0.2"/>
  <cols>
    <col min="1" max="1" width="60.7109375" style="283" customWidth="1" collapsed="1"/>
    <col min="2" max="2" width="22.7109375" style="283" customWidth="1" collapsed="1"/>
    <col min="3" max="3" width="20.7109375" style="283" customWidth="1" collapsed="1"/>
    <col min="4" max="4" width="9.85546875" style="283" bestFit="1" customWidth="1" collapsed="1"/>
    <col min="5" max="5" width="11.7109375" style="283" customWidth="1" collapsed="1"/>
    <col min="6" max="6" width="4.7109375" style="283" customWidth="1" collapsed="1"/>
    <col min="7" max="8" width="3.7109375" style="283" customWidth="1" collapsed="1"/>
    <col min="9" max="10" width="9.140625" style="283" customWidth="1" collapsed="1"/>
    <col min="11" max="16384" width="9.140625" style="283"/>
  </cols>
  <sheetData>
    <row r="1" spans="1:9" x14ac:dyDescent="0.2">
      <c r="A1" s="28" t="s">
        <v>4563</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2602</v>
      </c>
      <c r="C6" s="283" t="s">
        <v>2601</v>
      </c>
      <c r="D6" s="283" t="s">
        <v>1117</v>
      </c>
      <c r="E6" s="283" t="s">
        <v>1118</v>
      </c>
    </row>
    <row r="7" spans="1:9" x14ac:dyDescent="0.2">
      <c r="A7" s="283" t="s">
        <v>29</v>
      </c>
      <c r="B7" s="326">
        <v>707767</v>
      </c>
      <c r="C7" s="326">
        <v>709610</v>
      </c>
      <c r="D7" s="327">
        <v>1843</v>
      </c>
      <c r="E7" s="318">
        <v>2.6039642989854617E-3</v>
      </c>
      <c r="F7" s="283">
        <f t="shared" ref="F7:F39" si="0">_xlfn.RANK.EQ(E7,$E$7:$E$39,0)</f>
        <v>33</v>
      </c>
    </row>
    <row r="8" spans="1:9" x14ac:dyDescent="0.2">
      <c r="A8" s="283" t="s">
        <v>12</v>
      </c>
      <c r="B8" s="326">
        <v>256989</v>
      </c>
      <c r="C8" s="326">
        <v>259414</v>
      </c>
      <c r="D8" s="327">
        <v>2425</v>
      </c>
      <c r="E8" s="318">
        <v>9.436201549482659E-3</v>
      </c>
      <c r="F8" s="283">
        <f t="shared" si="0"/>
        <v>32</v>
      </c>
    </row>
    <row r="9" spans="1:9" x14ac:dyDescent="0.2">
      <c r="A9" s="283" t="s">
        <v>33</v>
      </c>
      <c r="B9" s="326">
        <v>194441</v>
      </c>
      <c r="C9" s="326">
        <v>198313</v>
      </c>
      <c r="D9" s="327">
        <v>3872</v>
      </c>
      <c r="E9" s="318">
        <v>1.9913495610493603E-2</v>
      </c>
      <c r="F9" s="283">
        <f t="shared" si="0"/>
        <v>30</v>
      </c>
    </row>
    <row r="10" spans="1:9" x14ac:dyDescent="0.2">
      <c r="A10" s="283" t="s">
        <v>18</v>
      </c>
      <c r="B10" s="326">
        <v>213012</v>
      </c>
      <c r="C10" s="326">
        <v>217388</v>
      </c>
      <c r="D10" s="327">
        <v>4376</v>
      </c>
      <c r="E10" s="318">
        <v>2.0543443561864994E-2</v>
      </c>
      <c r="F10" s="283">
        <f t="shared" si="0"/>
        <v>29</v>
      </c>
    </row>
    <row r="11" spans="1:9" x14ac:dyDescent="0.2">
      <c r="A11" s="283" t="s">
        <v>30</v>
      </c>
      <c r="B11" s="326">
        <v>109130</v>
      </c>
      <c r="C11" s="326">
        <v>114464</v>
      </c>
      <c r="D11" s="327">
        <v>5334</v>
      </c>
      <c r="E11" s="318">
        <v>4.8877485567671686E-2</v>
      </c>
      <c r="F11" s="283">
        <f t="shared" si="0"/>
        <v>11</v>
      </c>
    </row>
    <row r="12" spans="1:9" x14ac:dyDescent="0.2">
      <c r="A12" s="283" t="s">
        <v>11</v>
      </c>
      <c r="B12" s="326">
        <v>142839</v>
      </c>
      <c r="C12" s="326">
        <v>148588</v>
      </c>
      <c r="D12" s="327">
        <v>5749</v>
      </c>
      <c r="E12" s="318">
        <v>4.0248111510161833E-2</v>
      </c>
      <c r="F12" s="283">
        <f t="shared" si="0"/>
        <v>17</v>
      </c>
    </row>
    <row r="13" spans="1:9" x14ac:dyDescent="0.2">
      <c r="A13" s="283" t="s">
        <v>6</v>
      </c>
      <c r="B13" s="326">
        <v>133997</v>
      </c>
      <c r="C13" s="326">
        <v>141252</v>
      </c>
      <c r="D13" s="327">
        <v>7255</v>
      </c>
      <c r="E13" s="318">
        <v>5.4143003201564177E-2</v>
      </c>
      <c r="F13" s="283">
        <f t="shared" si="0"/>
        <v>6</v>
      </c>
    </row>
    <row r="14" spans="1:9" x14ac:dyDescent="0.2">
      <c r="A14" s="283" t="s">
        <v>27</v>
      </c>
      <c r="B14" s="326">
        <v>612140</v>
      </c>
      <c r="C14" s="326">
        <v>619463</v>
      </c>
      <c r="D14" s="327">
        <v>7323</v>
      </c>
      <c r="E14" s="318">
        <v>1.1962949652040367E-2</v>
      </c>
      <c r="F14" s="283">
        <f t="shared" si="0"/>
        <v>31</v>
      </c>
    </row>
    <row r="15" spans="1:9" x14ac:dyDescent="0.2">
      <c r="A15" s="283" t="s">
        <v>21</v>
      </c>
      <c r="B15" s="326">
        <v>213887</v>
      </c>
      <c r="C15" s="326">
        <v>222187</v>
      </c>
      <c r="D15" s="327">
        <v>8300</v>
      </c>
      <c r="E15" s="318">
        <v>3.8805537503448173E-2</v>
      </c>
      <c r="F15" s="283">
        <f t="shared" si="0"/>
        <v>18</v>
      </c>
    </row>
    <row r="16" spans="1:9" x14ac:dyDescent="0.2">
      <c r="A16" s="283" t="s">
        <v>15</v>
      </c>
      <c r="B16" s="326">
        <v>152967</v>
      </c>
      <c r="C16" s="326">
        <v>161654</v>
      </c>
      <c r="D16" s="327">
        <v>8687</v>
      </c>
      <c r="E16" s="318">
        <v>5.6790026607046018E-2</v>
      </c>
      <c r="F16" s="283">
        <f t="shared" si="0"/>
        <v>5</v>
      </c>
    </row>
    <row r="17" spans="1:6" x14ac:dyDescent="0.2">
      <c r="A17" s="283" t="s">
        <v>7</v>
      </c>
      <c r="B17" s="326">
        <v>235689</v>
      </c>
      <c r="C17" s="326">
        <v>246191</v>
      </c>
      <c r="D17" s="327">
        <v>10502</v>
      </c>
      <c r="E17" s="318">
        <v>4.4558719329285568E-2</v>
      </c>
      <c r="F17" s="283">
        <f t="shared" si="0"/>
        <v>14</v>
      </c>
    </row>
    <row r="18" spans="1:6" x14ac:dyDescent="0.2">
      <c r="A18" s="283" t="s">
        <v>16</v>
      </c>
      <c r="B18" s="326">
        <v>254315</v>
      </c>
      <c r="C18" s="326">
        <v>265391</v>
      </c>
      <c r="D18" s="327">
        <v>11076</v>
      </c>
      <c r="E18" s="318">
        <v>4.3552287517448773E-2</v>
      </c>
      <c r="F18" s="283">
        <f t="shared" si="0"/>
        <v>15</v>
      </c>
    </row>
    <row r="19" spans="1:6" x14ac:dyDescent="0.2">
      <c r="A19" s="283" t="s">
        <v>19</v>
      </c>
      <c r="B19" s="326">
        <v>168161</v>
      </c>
      <c r="C19" s="326">
        <v>179570</v>
      </c>
      <c r="D19" s="327">
        <v>11409</v>
      </c>
      <c r="E19" s="318">
        <v>6.7845695494199054E-2</v>
      </c>
      <c r="F19" s="283">
        <f t="shared" si="0"/>
        <v>4</v>
      </c>
    </row>
    <row r="20" spans="1:6" x14ac:dyDescent="0.2">
      <c r="A20" s="283" t="s">
        <v>3</v>
      </c>
      <c r="B20" s="326">
        <v>340196</v>
      </c>
      <c r="C20" s="326">
        <v>353314</v>
      </c>
      <c r="D20" s="327">
        <v>13118</v>
      </c>
      <c r="E20" s="318">
        <v>3.8560124163717457E-2</v>
      </c>
      <c r="F20" s="283">
        <f t="shared" si="0"/>
        <v>19</v>
      </c>
    </row>
    <row r="21" spans="1:6" x14ac:dyDescent="0.2">
      <c r="A21" s="283" t="s">
        <v>17</v>
      </c>
      <c r="B21" s="326">
        <v>462669</v>
      </c>
      <c r="C21" s="326">
        <v>477574</v>
      </c>
      <c r="D21" s="327">
        <v>14905</v>
      </c>
      <c r="E21" s="318">
        <v>3.2215255398567955E-2</v>
      </c>
      <c r="F21" s="283">
        <f t="shared" si="0"/>
        <v>24</v>
      </c>
    </row>
    <row r="22" spans="1:6" x14ac:dyDescent="0.2">
      <c r="A22" s="283" t="s">
        <v>25</v>
      </c>
      <c r="B22" s="326">
        <v>457802</v>
      </c>
      <c r="C22" s="326">
        <v>473609</v>
      </c>
      <c r="D22" s="327">
        <v>15807</v>
      </c>
      <c r="E22" s="318">
        <v>3.452802740049199E-2</v>
      </c>
      <c r="F22" s="283">
        <f t="shared" si="0"/>
        <v>22</v>
      </c>
    </row>
    <row r="23" spans="1:6" x14ac:dyDescent="0.2">
      <c r="A23" s="283" t="s">
        <v>5</v>
      </c>
      <c r="B23" s="326">
        <v>206475</v>
      </c>
      <c r="C23" s="326">
        <v>222882</v>
      </c>
      <c r="D23" s="327">
        <v>16407</v>
      </c>
      <c r="E23" s="318">
        <v>7.9462404649473406E-2</v>
      </c>
      <c r="F23" s="283">
        <f t="shared" si="0"/>
        <v>3</v>
      </c>
    </row>
    <row r="24" spans="1:6" x14ac:dyDescent="0.2">
      <c r="A24" s="283" t="s">
        <v>28</v>
      </c>
      <c r="B24" s="326">
        <v>226845</v>
      </c>
      <c r="C24" s="326">
        <v>245459</v>
      </c>
      <c r="D24" s="327">
        <v>18614</v>
      </c>
      <c r="E24" s="318">
        <v>8.2056029447419965E-2</v>
      </c>
      <c r="F24" s="283">
        <f t="shared" si="0"/>
        <v>2</v>
      </c>
    </row>
    <row r="25" spans="1:6" x14ac:dyDescent="0.2">
      <c r="A25" s="283" t="s">
        <v>26</v>
      </c>
      <c r="B25" s="326">
        <v>563344</v>
      </c>
      <c r="C25" s="326">
        <v>582080</v>
      </c>
      <c r="D25" s="327">
        <v>18736</v>
      </c>
      <c r="E25" s="318">
        <v>3.3258541850095247E-2</v>
      </c>
      <c r="F25" s="283">
        <f t="shared" si="0"/>
        <v>23</v>
      </c>
    </row>
    <row r="26" spans="1:6" x14ac:dyDescent="0.2">
      <c r="A26" s="283" t="s">
        <v>31</v>
      </c>
      <c r="B26" s="326">
        <v>722437</v>
      </c>
      <c r="C26" s="326">
        <v>743406</v>
      </c>
      <c r="D26" s="327">
        <v>20969</v>
      </c>
      <c r="E26" s="318">
        <v>2.902536830201119E-2</v>
      </c>
      <c r="F26" s="283">
        <f t="shared" si="0"/>
        <v>25</v>
      </c>
    </row>
    <row r="27" spans="1:6" x14ac:dyDescent="0.2">
      <c r="A27" s="283" t="s">
        <v>32</v>
      </c>
      <c r="B27" s="326">
        <v>401249</v>
      </c>
      <c r="C27" s="326">
        <v>422665</v>
      </c>
      <c r="D27" s="327">
        <v>21416</v>
      </c>
      <c r="E27" s="318">
        <v>5.3373341740415636E-2</v>
      </c>
      <c r="F27" s="283">
        <f t="shared" si="0"/>
        <v>7</v>
      </c>
    </row>
    <row r="28" spans="1:6" x14ac:dyDescent="0.2">
      <c r="A28" s="283" t="s">
        <v>22</v>
      </c>
      <c r="B28" s="326">
        <v>621244</v>
      </c>
      <c r="C28" s="326">
        <v>644088</v>
      </c>
      <c r="D28" s="327">
        <v>22844</v>
      </c>
      <c r="E28" s="318">
        <v>3.6771381293018601E-2</v>
      </c>
      <c r="F28" s="283">
        <f t="shared" si="0"/>
        <v>21</v>
      </c>
    </row>
    <row r="29" spans="1:6" x14ac:dyDescent="0.2">
      <c r="A29" s="283" t="s">
        <v>8</v>
      </c>
      <c r="B29" s="326">
        <v>959639</v>
      </c>
      <c r="C29" s="326">
        <v>985556</v>
      </c>
      <c r="D29" s="327">
        <v>25917</v>
      </c>
      <c r="E29" s="318">
        <v>2.7007030768862128E-2</v>
      </c>
      <c r="F29" s="283">
        <f t="shared" si="0"/>
        <v>27</v>
      </c>
    </row>
    <row r="30" spans="1:6" x14ac:dyDescent="0.2">
      <c r="A30" s="283" t="s">
        <v>4</v>
      </c>
      <c r="B30" s="326">
        <v>1044894</v>
      </c>
      <c r="C30" s="326">
        <v>1074988</v>
      </c>
      <c r="D30" s="327">
        <v>30094</v>
      </c>
      <c r="E30" s="318">
        <v>2.8801007566317649E-2</v>
      </c>
      <c r="F30" s="283">
        <f t="shared" si="0"/>
        <v>26</v>
      </c>
    </row>
    <row r="31" spans="1:6" x14ac:dyDescent="0.2">
      <c r="A31" s="283" t="s">
        <v>23</v>
      </c>
      <c r="B31" s="326">
        <v>655196</v>
      </c>
      <c r="C31" s="326">
        <v>690086</v>
      </c>
      <c r="D31" s="327">
        <v>34890</v>
      </c>
      <c r="E31" s="318">
        <v>5.3251240850066273E-2</v>
      </c>
      <c r="F31" s="283">
        <f t="shared" si="0"/>
        <v>8</v>
      </c>
    </row>
    <row r="32" spans="1:6" x14ac:dyDescent="0.2">
      <c r="A32" s="283" t="s">
        <v>24</v>
      </c>
      <c r="B32" s="326">
        <v>463704</v>
      </c>
      <c r="C32" s="326">
        <v>502969</v>
      </c>
      <c r="D32" s="327">
        <v>39265</v>
      </c>
      <c r="E32" s="318">
        <v>8.4676862826285726E-2</v>
      </c>
      <c r="F32" s="283">
        <f t="shared" si="0"/>
        <v>1</v>
      </c>
    </row>
    <row r="33" spans="1:6" x14ac:dyDescent="0.2">
      <c r="A33" s="283" t="s">
        <v>10</v>
      </c>
      <c r="B33" s="326">
        <v>817847</v>
      </c>
      <c r="C33" s="326">
        <v>858042</v>
      </c>
      <c r="D33" s="327">
        <v>40195</v>
      </c>
      <c r="E33" s="318">
        <v>4.9147334403623066E-2</v>
      </c>
      <c r="F33" s="283">
        <f t="shared" si="0"/>
        <v>10</v>
      </c>
    </row>
    <row r="34" spans="1:6" x14ac:dyDescent="0.2">
      <c r="A34" s="283" t="s">
        <v>14</v>
      </c>
      <c r="B34" s="326">
        <v>1041159</v>
      </c>
      <c r="C34" s="326">
        <v>1084730</v>
      </c>
      <c r="D34" s="327">
        <v>43571</v>
      </c>
      <c r="E34" s="318">
        <v>4.184855531191678E-2</v>
      </c>
      <c r="F34" s="283">
        <f t="shared" si="0"/>
        <v>16</v>
      </c>
    </row>
    <row r="35" spans="1:6" x14ac:dyDescent="0.2">
      <c r="A35" s="283" t="s">
        <v>13</v>
      </c>
      <c r="B35" s="326">
        <v>1701100</v>
      </c>
      <c r="C35" s="326">
        <v>1778037</v>
      </c>
      <c r="D35" s="327">
        <v>76937</v>
      </c>
      <c r="E35" s="318">
        <v>4.5227793780495018E-2</v>
      </c>
      <c r="F35" s="283">
        <f t="shared" si="0"/>
        <v>12</v>
      </c>
    </row>
    <row r="36" spans="1:6" x14ac:dyDescent="0.2">
      <c r="A36" s="283" t="s">
        <v>0</v>
      </c>
      <c r="B36" s="326">
        <v>1896517</v>
      </c>
      <c r="C36" s="326">
        <v>1981146</v>
      </c>
      <c r="D36" s="327">
        <v>84629</v>
      </c>
      <c r="E36" s="318">
        <v>4.4623380649896571E-2</v>
      </c>
      <c r="F36" s="283">
        <f t="shared" si="0"/>
        <v>13</v>
      </c>
    </row>
    <row r="37" spans="1:6" x14ac:dyDescent="0.2">
      <c r="A37" s="283" t="s">
        <v>20</v>
      </c>
      <c r="B37" s="326">
        <v>1753892</v>
      </c>
      <c r="C37" s="326">
        <v>1843428</v>
      </c>
      <c r="D37" s="327">
        <v>89536</v>
      </c>
      <c r="E37" s="318">
        <v>5.104989360804435E-2</v>
      </c>
      <c r="F37" s="283">
        <f t="shared" si="0"/>
        <v>9</v>
      </c>
    </row>
    <row r="38" spans="1:6" x14ac:dyDescent="0.2">
      <c r="A38" s="283" t="s">
        <v>9</v>
      </c>
      <c r="B38" s="326">
        <v>3347891</v>
      </c>
      <c r="C38" s="326">
        <v>3437595</v>
      </c>
      <c r="D38" s="327">
        <v>89704</v>
      </c>
      <c r="E38" s="318">
        <v>2.679418176995596E-2</v>
      </c>
      <c r="F38" s="283">
        <f t="shared" si="0"/>
        <v>28</v>
      </c>
    </row>
    <row r="39" spans="1:6" x14ac:dyDescent="0.2">
      <c r="A39" s="283" t="s">
        <v>1</v>
      </c>
      <c r="B39" s="326">
        <v>21079434</v>
      </c>
      <c r="C39" s="326">
        <v>21885139</v>
      </c>
      <c r="D39" s="326">
        <v>805705</v>
      </c>
      <c r="E39" s="318">
        <v>3.8222326083328317E-2</v>
      </c>
      <c r="F39" s="283">
        <f t="shared" si="0"/>
        <v>20</v>
      </c>
    </row>
    <row r="40" spans="1:6" x14ac:dyDescent="0.2">
      <c r="E40" s="283">
        <f>C39/B39-1</f>
        <v>3.8222326083328317E-2</v>
      </c>
    </row>
  </sheetData>
  <autoFilter ref="A6:F6" xr:uid="{C1A95A58-0D2F-4EDF-AF89-C6E57C757850}">
    <sortState ref="A7:F40">
      <sortCondition ref="D6"/>
    </sortState>
  </autoFilter>
  <mergeCells count="1">
    <mergeCell ref="H1:I1"/>
  </mergeCells>
  <hyperlinks>
    <hyperlink ref="H1:I1" location="Index!A1" display="Regresar al Índice" xr:uid="{A83EBCA9-6DBB-47A9-8606-F209DE7F94A9}"/>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0CC3-969C-44E4-8D86-310454D9FBB7}">
  <sheetPr codeName="Hoja164"/>
  <dimension ref="A1:J40"/>
  <sheetViews>
    <sheetView topLeftCell="A7" workbookViewId="0">
      <selection activeCell="F17" sqref="F17"/>
    </sheetView>
  </sheetViews>
  <sheetFormatPr baseColWidth="10" defaultColWidth="9.140625" defaultRowHeight="12.75" x14ac:dyDescent="0.2"/>
  <cols>
    <col min="1" max="1" width="60.7109375" style="283" customWidth="1" collapsed="1"/>
    <col min="2" max="2" width="22.7109375" style="283" customWidth="1" collapsed="1"/>
    <col min="3" max="3" width="20.7109375" style="283" customWidth="1" collapsed="1"/>
    <col min="4" max="4" width="7.7109375" style="283" customWidth="1" collapsed="1"/>
    <col min="5" max="5" width="11.7109375" style="283" customWidth="1" collapsed="1"/>
    <col min="6" max="6" width="4.7109375" style="283" customWidth="1" collapsed="1"/>
    <col min="7" max="8" width="3.7109375" style="283" customWidth="1" collapsed="1"/>
    <col min="9" max="10" width="9.140625" style="283" customWidth="1" collapsed="1"/>
    <col min="11" max="16384" width="9.140625" style="283"/>
  </cols>
  <sheetData>
    <row r="1" spans="1:9" x14ac:dyDescent="0.2">
      <c r="A1" s="28" t="s">
        <v>4564</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2602</v>
      </c>
      <c r="C6" s="283" t="s">
        <v>2601</v>
      </c>
      <c r="D6" s="283" t="s">
        <v>1117</v>
      </c>
      <c r="E6" s="283" t="s">
        <v>1118</v>
      </c>
    </row>
    <row r="7" spans="1:9" x14ac:dyDescent="0.2">
      <c r="A7" s="283" t="s">
        <v>29</v>
      </c>
      <c r="B7" s="316">
        <v>707767</v>
      </c>
      <c r="C7" s="316">
        <v>709610</v>
      </c>
      <c r="D7" s="316">
        <v>1843</v>
      </c>
      <c r="E7" s="318">
        <v>2.6039642989854617E-3</v>
      </c>
      <c r="F7" s="283">
        <f>_xlfn.RANK.EQ(E7,$E$7:$E$39,0)</f>
        <v>33</v>
      </c>
    </row>
    <row r="8" spans="1:9" x14ac:dyDescent="0.2">
      <c r="A8" s="283" t="s">
        <v>12</v>
      </c>
      <c r="B8" s="316">
        <v>256989</v>
      </c>
      <c r="C8" s="316">
        <v>259414</v>
      </c>
      <c r="D8" s="316">
        <v>2425</v>
      </c>
      <c r="E8" s="318">
        <v>9.436201549482659E-3</v>
      </c>
      <c r="F8" s="283">
        <f t="shared" ref="F8:F39" si="0">_xlfn.RANK.EQ(E8,$E$7:$E$39,0)</f>
        <v>32</v>
      </c>
    </row>
    <row r="9" spans="1:9" x14ac:dyDescent="0.2">
      <c r="A9" s="283" t="s">
        <v>27</v>
      </c>
      <c r="B9" s="316">
        <v>612140</v>
      </c>
      <c r="C9" s="316">
        <v>619463</v>
      </c>
      <c r="D9" s="316">
        <v>7323</v>
      </c>
      <c r="E9" s="318">
        <v>1.1962949652040367E-2</v>
      </c>
      <c r="F9" s="283">
        <f t="shared" si="0"/>
        <v>31</v>
      </c>
    </row>
    <row r="10" spans="1:9" x14ac:dyDescent="0.2">
      <c r="A10" s="283" t="s">
        <v>33</v>
      </c>
      <c r="B10" s="316">
        <v>194441</v>
      </c>
      <c r="C10" s="316">
        <v>198313</v>
      </c>
      <c r="D10" s="316">
        <v>3872</v>
      </c>
      <c r="E10" s="318">
        <v>1.9913495610493603E-2</v>
      </c>
      <c r="F10" s="283">
        <f t="shared" si="0"/>
        <v>30</v>
      </c>
    </row>
    <row r="11" spans="1:9" x14ac:dyDescent="0.2">
      <c r="A11" s="283" t="s">
        <v>18</v>
      </c>
      <c r="B11" s="316">
        <v>213012</v>
      </c>
      <c r="C11" s="316">
        <v>217388</v>
      </c>
      <c r="D11" s="316">
        <v>4376</v>
      </c>
      <c r="E11" s="318">
        <v>2.0543443561864994E-2</v>
      </c>
      <c r="F11" s="283">
        <f t="shared" si="0"/>
        <v>29</v>
      </c>
    </row>
    <row r="12" spans="1:9" x14ac:dyDescent="0.2">
      <c r="A12" s="283" t="s">
        <v>9</v>
      </c>
      <c r="B12" s="316">
        <v>3347891</v>
      </c>
      <c r="C12" s="316">
        <v>3437595</v>
      </c>
      <c r="D12" s="316">
        <v>89704</v>
      </c>
      <c r="E12" s="318">
        <v>2.679418176995596E-2</v>
      </c>
      <c r="F12" s="283">
        <f t="shared" si="0"/>
        <v>28</v>
      </c>
    </row>
    <row r="13" spans="1:9" x14ac:dyDescent="0.2">
      <c r="A13" s="283" t="s">
        <v>8</v>
      </c>
      <c r="B13" s="316">
        <v>959639</v>
      </c>
      <c r="C13" s="316">
        <v>985556</v>
      </c>
      <c r="D13" s="316">
        <v>25917</v>
      </c>
      <c r="E13" s="318">
        <v>2.7007030768862128E-2</v>
      </c>
      <c r="F13" s="283">
        <f t="shared" si="0"/>
        <v>27</v>
      </c>
    </row>
    <row r="14" spans="1:9" x14ac:dyDescent="0.2">
      <c r="A14" s="283" t="s">
        <v>4</v>
      </c>
      <c r="B14" s="316">
        <v>1044894</v>
      </c>
      <c r="C14" s="316">
        <v>1074988</v>
      </c>
      <c r="D14" s="316">
        <v>30094</v>
      </c>
      <c r="E14" s="318">
        <v>2.8801007566317649E-2</v>
      </c>
      <c r="F14" s="283">
        <f t="shared" si="0"/>
        <v>26</v>
      </c>
    </row>
    <row r="15" spans="1:9" x14ac:dyDescent="0.2">
      <c r="A15" s="283" t="s">
        <v>31</v>
      </c>
      <c r="B15" s="316">
        <v>722437</v>
      </c>
      <c r="C15" s="316">
        <v>743406</v>
      </c>
      <c r="D15" s="316">
        <v>20969</v>
      </c>
      <c r="E15" s="318">
        <v>2.902536830201119E-2</v>
      </c>
      <c r="F15" s="283">
        <f t="shared" si="0"/>
        <v>25</v>
      </c>
    </row>
    <row r="16" spans="1:9" x14ac:dyDescent="0.2">
      <c r="A16" s="283" t="s">
        <v>17</v>
      </c>
      <c r="B16" s="316">
        <v>462669</v>
      </c>
      <c r="C16" s="316">
        <v>477574</v>
      </c>
      <c r="D16" s="316">
        <v>14905</v>
      </c>
      <c r="E16" s="318">
        <v>3.2215255398567955E-2</v>
      </c>
      <c r="F16" s="283">
        <f t="shared" si="0"/>
        <v>24</v>
      </c>
    </row>
    <row r="17" spans="1:6" x14ac:dyDescent="0.2">
      <c r="A17" s="283" t="s">
        <v>26</v>
      </c>
      <c r="B17" s="316">
        <v>563344</v>
      </c>
      <c r="C17" s="316">
        <v>582080</v>
      </c>
      <c r="D17" s="316">
        <v>18736</v>
      </c>
      <c r="E17" s="318">
        <v>3.3258541850095247E-2</v>
      </c>
      <c r="F17" s="283">
        <f t="shared" si="0"/>
        <v>23</v>
      </c>
    </row>
    <row r="18" spans="1:6" x14ac:dyDescent="0.2">
      <c r="A18" s="283" t="s">
        <v>25</v>
      </c>
      <c r="B18" s="316">
        <v>457802</v>
      </c>
      <c r="C18" s="316">
        <v>473609</v>
      </c>
      <c r="D18" s="316">
        <v>15807</v>
      </c>
      <c r="E18" s="318">
        <v>3.452802740049199E-2</v>
      </c>
      <c r="F18" s="283">
        <f t="shared" si="0"/>
        <v>22</v>
      </c>
    </row>
    <row r="19" spans="1:6" x14ac:dyDescent="0.2">
      <c r="A19" s="283" t="s">
        <v>22</v>
      </c>
      <c r="B19" s="316">
        <v>621244</v>
      </c>
      <c r="C19" s="316">
        <v>644088</v>
      </c>
      <c r="D19" s="316">
        <v>22844</v>
      </c>
      <c r="E19" s="318">
        <v>3.6771381293018601E-2</v>
      </c>
      <c r="F19" s="283">
        <f t="shared" si="0"/>
        <v>21</v>
      </c>
    </row>
    <row r="20" spans="1:6" x14ac:dyDescent="0.2">
      <c r="A20" s="283" t="s">
        <v>1</v>
      </c>
      <c r="B20" s="316">
        <v>21079434</v>
      </c>
      <c r="C20" s="316">
        <v>21885139</v>
      </c>
      <c r="D20" s="316">
        <v>805705</v>
      </c>
      <c r="E20" s="318">
        <v>3.8222326083328317E-2</v>
      </c>
      <c r="F20" s="283">
        <f t="shared" si="0"/>
        <v>20</v>
      </c>
    </row>
    <row r="21" spans="1:6" x14ac:dyDescent="0.2">
      <c r="A21" s="283" t="s">
        <v>3</v>
      </c>
      <c r="B21" s="316">
        <v>340196</v>
      </c>
      <c r="C21" s="316">
        <v>353314</v>
      </c>
      <c r="D21" s="316">
        <v>13118</v>
      </c>
      <c r="E21" s="318">
        <v>3.8560124163717457E-2</v>
      </c>
      <c r="F21" s="283">
        <f t="shared" si="0"/>
        <v>19</v>
      </c>
    </row>
    <row r="22" spans="1:6" x14ac:dyDescent="0.2">
      <c r="A22" s="283" t="s">
        <v>21</v>
      </c>
      <c r="B22" s="316">
        <v>213887</v>
      </c>
      <c r="C22" s="316">
        <v>222187</v>
      </c>
      <c r="D22" s="316">
        <v>8300</v>
      </c>
      <c r="E22" s="318">
        <v>3.8805537503448173E-2</v>
      </c>
      <c r="F22" s="283">
        <f t="shared" si="0"/>
        <v>18</v>
      </c>
    </row>
    <row r="23" spans="1:6" x14ac:dyDescent="0.2">
      <c r="A23" s="283" t="s">
        <v>11</v>
      </c>
      <c r="B23" s="316">
        <v>142839</v>
      </c>
      <c r="C23" s="316">
        <v>148588</v>
      </c>
      <c r="D23" s="316">
        <v>5749</v>
      </c>
      <c r="E23" s="318">
        <v>4.0248111510161833E-2</v>
      </c>
      <c r="F23" s="283">
        <f t="shared" si="0"/>
        <v>17</v>
      </c>
    </row>
    <row r="24" spans="1:6" x14ac:dyDescent="0.2">
      <c r="A24" s="283" t="s">
        <v>14</v>
      </c>
      <c r="B24" s="316">
        <v>1041159</v>
      </c>
      <c r="C24" s="316">
        <v>1084730</v>
      </c>
      <c r="D24" s="316">
        <v>43571</v>
      </c>
      <c r="E24" s="318">
        <v>4.184855531191678E-2</v>
      </c>
      <c r="F24" s="283">
        <f t="shared" si="0"/>
        <v>16</v>
      </c>
    </row>
    <row r="25" spans="1:6" x14ac:dyDescent="0.2">
      <c r="A25" s="283" t="s">
        <v>16</v>
      </c>
      <c r="B25" s="316">
        <v>254315</v>
      </c>
      <c r="C25" s="316">
        <v>265391</v>
      </c>
      <c r="D25" s="316">
        <v>11076</v>
      </c>
      <c r="E25" s="318">
        <v>4.3552287517448773E-2</v>
      </c>
      <c r="F25" s="283">
        <f t="shared" si="0"/>
        <v>15</v>
      </c>
    </row>
    <row r="26" spans="1:6" x14ac:dyDescent="0.2">
      <c r="A26" s="283" t="s">
        <v>7</v>
      </c>
      <c r="B26" s="316">
        <v>235689</v>
      </c>
      <c r="C26" s="316">
        <v>246191</v>
      </c>
      <c r="D26" s="316">
        <v>10502</v>
      </c>
      <c r="E26" s="318">
        <v>4.4558719329285568E-2</v>
      </c>
      <c r="F26" s="283">
        <f t="shared" si="0"/>
        <v>14</v>
      </c>
    </row>
    <row r="27" spans="1:6" x14ac:dyDescent="0.2">
      <c r="A27" s="283" t="s">
        <v>0</v>
      </c>
      <c r="B27" s="316">
        <v>1896517</v>
      </c>
      <c r="C27" s="316">
        <v>1981146</v>
      </c>
      <c r="D27" s="316">
        <v>84629</v>
      </c>
      <c r="E27" s="318">
        <v>4.4623380649896571E-2</v>
      </c>
      <c r="F27" s="283">
        <f t="shared" si="0"/>
        <v>13</v>
      </c>
    </row>
    <row r="28" spans="1:6" x14ac:dyDescent="0.2">
      <c r="A28" s="283" t="s">
        <v>13</v>
      </c>
      <c r="B28" s="316">
        <v>1701100</v>
      </c>
      <c r="C28" s="316">
        <v>1778037</v>
      </c>
      <c r="D28" s="316">
        <v>76937</v>
      </c>
      <c r="E28" s="318">
        <v>4.5227793780495018E-2</v>
      </c>
      <c r="F28" s="283">
        <f t="shared" si="0"/>
        <v>12</v>
      </c>
    </row>
    <row r="29" spans="1:6" x14ac:dyDescent="0.2">
      <c r="A29" s="283" t="s">
        <v>30</v>
      </c>
      <c r="B29" s="316">
        <v>109130</v>
      </c>
      <c r="C29" s="316">
        <v>114464</v>
      </c>
      <c r="D29" s="316">
        <v>5334</v>
      </c>
      <c r="E29" s="318">
        <v>4.8877485567671686E-2</v>
      </c>
      <c r="F29" s="283">
        <f t="shared" si="0"/>
        <v>11</v>
      </c>
    </row>
    <row r="30" spans="1:6" x14ac:dyDescent="0.2">
      <c r="A30" s="283" t="s">
        <v>10</v>
      </c>
      <c r="B30" s="316">
        <v>817847</v>
      </c>
      <c r="C30" s="316">
        <v>858042</v>
      </c>
      <c r="D30" s="316">
        <v>40195</v>
      </c>
      <c r="E30" s="318">
        <v>4.9147334403623066E-2</v>
      </c>
      <c r="F30" s="283">
        <f t="shared" si="0"/>
        <v>10</v>
      </c>
    </row>
    <row r="31" spans="1:6" x14ac:dyDescent="0.2">
      <c r="A31" s="283" t="s">
        <v>20</v>
      </c>
      <c r="B31" s="316">
        <v>1753892</v>
      </c>
      <c r="C31" s="316">
        <v>1843428</v>
      </c>
      <c r="D31" s="316">
        <v>89536</v>
      </c>
      <c r="E31" s="318">
        <v>5.104989360804435E-2</v>
      </c>
      <c r="F31" s="283">
        <f t="shared" si="0"/>
        <v>9</v>
      </c>
    </row>
    <row r="32" spans="1:6" x14ac:dyDescent="0.2">
      <c r="A32" s="283" t="s">
        <v>23</v>
      </c>
      <c r="B32" s="316">
        <v>655196</v>
      </c>
      <c r="C32" s="316">
        <v>690086</v>
      </c>
      <c r="D32" s="316">
        <v>34890</v>
      </c>
      <c r="E32" s="318">
        <v>5.3251240850066273E-2</v>
      </c>
      <c r="F32" s="283">
        <f t="shared" si="0"/>
        <v>8</v>
      </c>
    </row>
    <row r="33" spans="1:6" x14ac:dyDescent="0.2">
      <c r="A33" s="283" t="s">
        <v>32</v>
      </c>
      <c r="B33" s="316">
        <v>401249</v>
      </c>
      <c r="C33" s="316">
        <v>422665</v>
      </c>
      <c r="D33" s="316">
        <v>21416</v>
      </c>
      <c r="E33" s="318">
        <v>5.3373341740415636E-2</v>
      </c>
      <c r="F33" s="283">
        <f t="shared" si="0"/>
        <v>7</v>
      </c>
    </row>
    <row r="34" spans="1:6" x14ac:dyDescent="0.2">
      <c r="A34" s="283" t="s">
        <v>6</v>
      </c>
      <c r="B34" s="316">
        <v>133997</v>
      </c>
      <c r="C34" s="316">
        <v>141252</v>
      </c>
      <c r="D34" s="316">
        <v>7255</v>
      </c>
      <c r="E34" s="318">
        <v>5.4143003201564177E-2</v>
      </c>
      <c r="F34" s="283">
        <f t="shared" si="0"/>
        <v>6</v>
      </c>
    </row>
    <row r="35" spans="1:6" x14ac:dyDescent="0.2">
      <c r="A35" s="283" t="s">
        <v>15</v>
      </c>
      <c r="B35" s="316">
        <v>152967</v>
      </c>
      <c r="C35" s="316">
        <v>161654</v>
      </c>
      <c r="D35" s="316">
        <v>8687</v>
      </c>
      <c r="E35" s="318">
        <v>5.6790026607046018E-2</v>
      </c>
      <c r="F35" s="283">
        <f t="shared" si="0"/>
        <v>5</v>
      </c>
    </row>
    <row r="36" spans="1:6" x14ac:dyDescent="0.2">
      <c r="A36" s="283" t="s">
        <v>19</v>
      </c>
      <c r="B36" s="316">
        <v>168161</v>
      </c>
      <c r="C36" s="316">
        <v>179570</v>
      </c>
      <c r="D36" s="316">
        <v>11409</v>
      </c>
      <c r="E36" s="318">
        <v>6.7845695494199054E-2</v>
      </c>
      <c r="F36" s="283">
        <f t="shared" si="0"/>
        <v>4</v>
      </c>
    </row>
    <row r="37" spans="1:6" x14ac:dyDescent="0.2">
      <c r="A37" s="283" t="s">
        <v>5</v>
      </c>
      <c r="B37" s="316">
        <v>206475</v>
      </c>
      <c r="C37" s="316">
        <v>222882</v>
      </c>
      <c r="D37" s="316">
        <v>16407</v>
      </c>
      <c r="E37" s="318">
        <v>7.9462404649473406E-2</v>
      </c>
      <c r="F37" s="283">
        <f t="shared" si="0"/>
        <v>3</v>
      </c>
    </row>
    <row r="38" spans="1:6" x14ac:dyDescent="0.2">
      <c r="A38" s="283" t="s">
        <v>28</v>
      </c>
      <c r="B38" s="316">
        <v>226845</v>
      </c>
      <c r="C38" s="316">
        <v>245459</v>
      </c>
      <c r="D38" s="316">
        <v>18614</v>
      </c>
      <c r="E38" s="318">
        <v>8.2056029447419965E-2</v>
      </c>
      <c r="F38" s="283">
        <f t="shared" si="0"/>
        <v>2</v>
      </c>
    </row>
    <row r="39" spans="1:6" x14ac:dyDescent="0.2">
      <c r="A39" s="283" t="s">
        <v>24</v>
      </c>
      <c r="B39" s="316">
        <v>463704</v>
      </c>
      <c r="C39" s="316">
        <v>502969</v>
      </c>
      <c r="D39" s="316">
        <v>39265</v>
      </c>
      <c r="E39" s="318">
        <v>8.4676862826285726E-2</v>
      </c>
      <c r="F39" s="283">
        <f t="shared" si="0"/>
        <v>1</v>
      </c>
    </row>
    <row r="40" spans="1:6" x14ac:dyDescent="0.2">
      <c r="E40" s="283">
        <f>C39/B39-1</f>
        <v>8.4676862826285726E-2</v>
      </c>
    </row>
  </sheetData>
  <autoFilter ref="A6:F6" xr:uid="{C1A95A58-0D2F-4EDF-AF89-C6E57C757850}"/>
  <mergeCells count="1">
    <mergeCell ref="H1:I1"/>
  </mergeCells>
  <hyperlinks>
    <hyperlink ref="H1:I1" location="Index!A1" display="Regresar al Índice" xr:uid="{12B4870F-2596-4A49-85A4-B199302BF528}"/>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A79B1-47E3-405C-BBD9-E4DE412876F0}">
  <sheetPr codeName="Hoja165"/>
  <dimension ref="A1:U30"/>
  <sheetViews>
    <sheetView topLeftCell="B1" workbookViewId="0">
      <selection activeCell="F17" sqref="F17"/>
    </sheetView>
  </sheetViews>
  <sheetFormatPr baseColWidth="10" defaultColWidth="9.140625" defaultRowHeight="12.75" x14ac:dyDescent="0.2"/>
  <cols>
    <col min="1" max="1" width="60.7109375" style="283" customWidth="1" collapsed="1"/>
    <col min="2" max="2" width="10.7109375" style="325" bestFit="1" customWidth="1" collapsed="1"/>
    <col min="3" max="3" width="10.140625" style="316" bestFit="1" customWidth="1" collapsed="1"/>
    <col min="4" max="4" width="10.7109375" style="316" customWidth="1" collapsed="1"/>
    <col min="5" max="8" width="3.7109375" style="283" customWidth="1" collapsed="1"/>
    <col min="9" max="21" width="9.28515625" style="283" customWidth="1" collapsed="1"/>
    <col min="22" max="16384" width="9.140625" style="283"/>
  </cols>
  <sheetData>
    <row r="1" spans="1:9" x14ac:dyDescent="0.2">
      <c r="A1" s="28" t="s">
        <v>4565</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3" spans="1:9" x14ac:dyDescent="0.2">
      <c r="B3" s="283"/>
      <c r="C3" s="283"/>
      <c r="D3" s="283"/>
    </row>
    <row r="4" spans="1:9" x14ac:dyDescent="0.2">
      <c r="B4" s="283"/>
      <c r="C4" s="283"/>
      <c r="D4" s="283"/>
    </row>
    <row r="5" spans="1:9" x14ac:dyDescent="0.2">
      <c r="B5" s="283"/>
      <c r="C5" s="283"/>
      <c r="D5" s="283"/>
    </row>
    <row r="6" spans="1:9" x14ac:dyDescent="0.2">
      <c r="A6" s="283" t="s">
        <v>529</v>
      </c>
      <c r="B6" s="283" t="s">
        <v>373</v>
      </c>
      <c r="C6" s="283" t="s">
        <v>0</v>
      </c>
      <c r="D6" s="283" t="s">
        <v>534</v>
      </c>
    </row>
    <row r="7" spans="1:9" x14ac:dyDescent="0.2">
      <c r="A7" s="283">
        <v>2000</v>
      </c>
      <c r="B7" s="325" t="s">
        <v>2581</v>
      </c>
      <c r="C7" s="316">
        <v>1019506</v>
      </c>
      <c r="D7" s="316">
        <v>33385</v>
      </c>
      <c r="E7" s="317"/>
    </row>
    <row r="8" spans="1:9" x14ac:dyDescent="0.2">
      <c r="A8" s="283">
        <v>2001</v>
      </c>
      <c r="B8" s="325" t="s">
        <v>2582</v>
      </c>
      <c r="C8" s="316">
        <v>1015524</v>
      </c>
      <c r="D8" s="316">
        <v>-18691</v>
      </c>
      <c r="E8" s="317"/>
    </row>
    <row r="9" spans="1:9" x14ac:dyDescent="0.2">
      <c r="A9" s="283">
        <v>2002</v>
      </c>
      <c r="B9" s="325" t="s">
        <v>2583</v>
      </c>
      <c r="C9" s="316">
        <v>1023783</v>
      </c>
      <c r="D9" s="316">
        <v>12060</v>
      </c>
      <c r="E9" s="317"/>
    </row>
    <row r="10" spans="1:9" x14ac:dyDescent="0.2">
      <c r="A10" s="283">
        <v>2003</v>
      </c>
      <c r="B10" s="325" t="s">
        <v>2584</v>
      </c>
      <c r="C10" s="316">
        <v>1028176</v>
      </c>
      <c r="D10" s="316">
        <v>-1515</v>
      </c>
      <c r="E10" s="317"/>
    </row>
    <row r="11" spans="1:9" x14ac:dyDescent="0.2">
      <c r="A11" s="283">
        <v>2004</v>
      </c>
      <c r="B11" s="325" t="s">
        <v>2585</v>
      </c>
      <c r="C11" s="316">
        <v>1056562</v>
      </c>
      <c r="D11" s="316">
        <v>15281</v>
      </c>
      <c r="E11" s="317"/>
    </row>
    <row r="12" spans="1:9" x14ac:dyDescent="0.2">
      <c r="A12" s="283">
        <v>2005</v>
      </c>
      <c r="B12" s="325" t="s">
        <v>2586</v>
      </c>
      <c r="C12" s="316">
        <v>1077279</v>
      </c>
      <c r="D12" s="316">
        <v>14384</v>
      </c>
      <c r="E12" s="317"/>
    </row>
    <row r="13" spans="1:9" x14ac:dyDescent="0.2">
      <c r="A13" s="283">
        <v>2006</v>
      </c>
      <c r="B13" s="325" t="s">
        <v>2587</v>
      </c>
      <c r="C13" s="316">
        <v>1132219</v>
      </c>
      <c r="D13" s="316">
        <v>36473</v>
      </c>
      <c r="E13" s="317"/>
    </row>
    <row r="14" spans="1:9" x14ac:dyDescent="0.2">
      <c r="A14" s="283">
        <v>2007</v>
      </c>
      <c r="B14" s="325" t="s">
        <v>2588</v>
      </c>
      <c r="C14" s="316">
        <v>1186605</v>
      </c>
      <c r="D14" s="316">
        <v>39462</v>
      </c>
      <c r="E14" s="317"/>
    </row>
    <row r="15" spans="1:9" x14ac:dyDescent="0.2">
      <c r="A15" s="283">
        <v>2008</v>
      </c>
      <c r="B15" s="325" t="s">
        <v>2589</v>
      </c>
      <c r="C15" s="316">
        <v>1220144</v>
      </c>
      <c r="D15" s="316">
        <v>25758</v>
      </c>
      <c r="E15" s="317"/>
    </row>
    <row r="16" spans="1:9" x14ac:dyDescent="0.2">
      <c r="A16" s="283">
        <v>2009</v>
      </c>
      <c r="B16" s="325" t="s">
        <v>2590</v>
      </c>
      <c r="C16" s="316">
        <v>1198518</v>
      </c>
      <c r="D16" s="316">
        <v>-6072</v>
      </c>
      <c r="E16" s="317"/>
    </row>
    <row r="17" spans="1:5" x14ac:dyDescent="0.2">
      <c r="A17" s="283">
        <v>2010</v>
      </c>
      <c r="B17" s="325" t="s">
        <v>2591</v>
      </c>
      <c r="C17" s="316">
        <v>1243416</v>
      </c>
      <c r="D17" s="316">
        <v>35397</v>
      </c>
      <c r="E17" s="317"/>
    </row>
    <row r="18" spans="1:5" x14ac:dyDescent="0.2">
      <c r="A18" s="283">
        <v>2011</v>
      </c>
      <c r="B18" s="325" t="s">
        <v>2592</v>
      </c>
      <c r="C18" s="316">
        <v>1294392</v>
      </c>
      <c r="D18" s="316">
        <v>30905</v>
      </c>
      <c r="E18" s="317"/>
    </row>
    <row r="19" spans="1:5" x14ac:dyDescent="0.2">
      <c r="A19" s="283">
        <v>2012</v>
      </c>
      <c r="B19" s="325" t="s">
        <v>2593</v>
      </c>
      <c r="C19" s="316">
        <v>1334119</v>
      </c>
      <c r="D19" s="316">
        <v>25837</v>
      </c>
      <c r="E19" s="317"/>
    </row>
    <row r="20" spans="1:5" x14ac:dyDescent="0.2">
      <c r="A20" s="283">
        <v>2013</v>
      </c>
      <c r="B20" s="325" t="s">
        <v>2594</v>
      </c>
      <c r="C20" s="316">
        <v>1383564</v>
      </c>
      <c r="D20" s="316">
        <v>33907</v>
      </c>
      <c r="E20" s="317"/>
    </row>
    <row r="21" spans="1:5" x14ac:dyDescent="0.2">
      <c r="A21" s="283">
        <v>2014</v>
      </c>
      <c r="B21" s="325" t="s">
        <v>2595</v>
      </c>
      <c r="C21" s="316">
        <v>1433741</v>
      </c>
      <c r="D21" s="316">
        <v>36493</v>
      </c>
      <c r="E21" s="317"/>
    </row>
    <row r="22" spans="1:5" x14ac:dyDescent="0.2">
      <c r="A22" s="283">
        <v>2015</v>
      </c>
      <c r="B22" s="325" t="s">
        <v>2596</v>
      </c>
      <c r="C22" s="316">
        <v>1498787</v>
      </c>
      <c r="D22" s="316">
        <v>35447</v>
      </c>
      <c r="E22" s="317"/>
    </row>
    <row r="23" spans="1:5" x14ac:dyDescent="0.2">
      <c r="A23" s="283">
        <v>2016</v>
      </c>
      <c r="B23" s="325" t="s">
        <v>2597</v>
      </c>
      <c r="C23" s="316">
        <v>1582329</v>
      </c>
      <c r="D23" s="316">
        <v>47074</v>
      </c>
      <c r="E23" s="317"/>
    </row>
    <row r="24" spans="1:5" x14ac:dyDescent="0.2">
      <c r="A24" s="283">
        <v>2017</v>
      </c>
      <c r="B24" s="325" t="s">
        <v>2598</v>
      </c>
      <c r="C24" s="316">
        <v>1675221</v>
      </c>
      <c r="D24" s="316">
        <v>50984</v>
      </c>
      <c r="E24" s="317"/>
    </row>
    <row r="25" spans="1:5" x14ac:dyDescent="0.2">
      <c r="A25" s="283">
        <v>2018</v>
      </c>
      <c r="B25" s="325" t="s">
        <v>2599</v>
      </c>
      <c r="C25" s="316">
        <v>1750450</v>
      </c>
      <c r="D25" s="316">
        <v>32582</v>
      </c>
      <c r="E25" s="317"/>
    </row>
    <row r="26" spans="1:5" x14ac:dyDescent="0.2">
      <c r="A26" s="283">
        <v>2019</v>
      </c>
      <c r="B26" s="325" t="s">
        <v>1150</v>
      </c>
      <c r="C26" s="316">
        <v>1792119</v>
      </c>
      <c r="D26" s="316">
        <v>31119</v>
      </c>
      <c r="E26" s="317"/>
    </row>
    <row r="27" spans="1:5" x14ac:dyDescent="0.2">
      <c r="A27" s="283">
        <v>2020</v>
      </c>
      <c r="B27" s="325" t="s">
        <v>1160</v>
      </c>
      <c r="C27" s="316">
        <v>1742635</v>
      </c>
      <c r="D27" s="316">
        <v>-70064</v>
      </c>
      <c r="E27" s="317"/>
    </row>
    <row r="28" spans="1:5" x14ac:dyDescent="0.2">
      <c r="A28" s="283">
        <v>2021</v>
      </c>
      <c r="B28" s="325" t="s">
        <v>1170</v>
      </c>
      <c r="C28" s="316">
        <v>1826575</v>
      </c>
      <c r="D28" s="316">
        <v>46208</v>
      </c>
    </row>
    <row r="29" spans="1:5" x14ac:dyDescent="0.2">
      <c r="A29" s="283">
        <v>2022</v>
      </c>
      <c r="B29" s="325" t="s">
        <v>1178</v>
      </c>
      <c r="C29" s="316">
        <v>1896517</v>
      </c>
      <c r="D29" s="316">
        <v>46518</v>
      </c>
    </row>
    <row r="30" spans="1:5" x14ac:dyDescent="0.2">
      <c r="A30" s="283">
        <v>2023</v>
      </c>
      <c r="B30" s="325" t="s">
        <v>2542</v>
      </c>
      <c r="C30" s="283">
        <v>1981146</v>
      </c>
      <c r="D30" s="316">
        <v>48184</v>
      </c>
    </row>
  </sheetData>
  <mergeCells count="1">
    <mergeCell ref="H1:I1"/>
  </mergeCells>
  <hyperlinks>
    <hyperlink ref="H1:I1" location="Index!A1" display="Regresar al Índice" xr:uid="{C2B39FA0-EF49-4C49-8922-D668D9508FFB}"/>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DB057-EFCD-4D0A-94B0-EFD9739846FE}">
  <sheetPr codeName="Hoja166"/>
  <dimension ref="A1:J39"/>
  <sheetViews>
    <sheetView topLeftCell="C25" workbookViewId="0">
      <selection activeCell="F17" sqref="F17"/>
    </sheetView>
  </sheetViews>
  <sheetFormatPr baseColWidth="10" defaultColWidth="9.140625" defaultRowHeight="12.75" x14ac:dyDescent="0.2"/>
  <cols>
    <col min="1" max="1" width="60.7109375" style="283" customWidth="1" collapsed="1"/>
    <col min="2" max="3" width="20.7109375" style="283" customWidth="1" collapsed="1"/>
    <col min="4" max="4" width="8.28515625" style="283" bestFit="1" customWidth="1" collapsed="1"/>
    <col min="5" max="5" width="4.7109375" style="283" customWidth="1" collapsed="1"/>
    <col min="6" max="8" width="3.7109375" style="283" customWidth="1" collapsed="1"/>
    <col min="9" max="10" width="9.140625" style="283" customWidth="1" collapsed="1"/>
    <col min="11" max="16384" width="9.140625" style="283"/>
  </cols>
  <sheetData>
    <row r="1" spans="1:9" x14ac:dyDescent="0.2">
      <c r="A1" s="28" t="s">
        <v>4566</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1119</v>
      </c>
      <c r="C6" s="283" t="s">
        <v>2601</v>
      </c>
      <c r="D6" s="283" t="s">
        <v>961</v>
      </c>
    </row>
    <row r="7" spans="1:9" x14ac:dyDescent="0.2">
      <c r="A7" s="283" t="s">
        <v>26</v>
      </c>
      <c r="B7" s="316">
        <v>598307</v>
      </c>
      <c r="C7" s="316">
        <v>582080</v>
      </c>
      <c r="D7" s="316">
        <v>-16227</v>
      </c>
    </row>
    <row r="8" spans="1:9" x14ac:dyDescent="0.2">
      <c r="A8" s="283" t="s">
        <v>31</v>
      </c>
      <c r="B8" s="316">
        <v>750470</v>
      </c>
      <c r="C8" s="316">
        <v>743406</v>
      </c>
      <c r="D8" s="316">
        <v>-7064</v>
      </c>
      <c r="E8" s="283">
        <f>_xlfn.RANK.EQ(D8,$D$8:$D$39,0)</f>
        <v>32</v>
      </c>
    </row>
    <row r="9" spans="1:9" x14ac:dyDescent="0.2">
      <c r="A9" s="283" t="s">
        <v>11</v>
      </c>
      <c r="B9" s="316">
        <v>147281</v>
      </c>
      <c r="C9" s="316">
        <v>148588</v>
      </c>
      <c r="D9" s="316">
        <v>1307</v>
      </c>
      <c r="E9" s="283">
        <f t="shared" ref="E9:E39" si="0">_xlfn.RANK.EQ(D9,$D$8:$D$39,0)</f>
        <v>31</v>
      </c>
    </row>
    <row r="10" spans="1:9" x14ac:dyDescent="0.2">
      <c r="A10" s="283" t="s">
        <v>18</v>
      </c>
      <c r="B10" s="316">
        <v>215779</v>
      </c>
      <c r="C10" s="316">
        <v>217388</v>
      </c>
      <c r="D10" s="316">
        <v>1609</v>
      </c>
      <c r="E10" s="283">
        <f t="shared" si="0"/>
        <v>30</v>
      </c>
    </row>
    <row r="11" spans="1:9" x14ac:dyDescent="0.2">
      <c r="A11" s="283" t="s">
        <v>15</v>
      </c>
      <c r="B11" s="316">
        <v>159520</v>
      </c>
      <c r="C11" s="316">
        <v>161654</v>
      </c>
      <c r="D11" s="316">
        <v>2134</v>
      </c>
      <c r="E11" s="283">
        <f t="shared" si="0"/>
        <v>29</v>
      </c>
    </row>
    <row r="12" spans="1:9" x14ac:dyDescent="0.2">
      <c r="A12" s="283" t="s">
        <v>12</v>
      </c>
      <c r="B12" s="316">
        <v>256778</v>
      </c>
      <c r="C12" s="316">
        <v>259414</v>
      </c>
      <c r="D12" s="316">
        <v>2636</v>
      </c>
      <c r="E12" s="283">
        <f t="shared" si="0"/>
        <v>28</v>
      </c>
    </row>
    <row r="13" spans="1:9" x14ac:dyDescent="0.2">
      <c r="A13" s="283" t="s">
        <v>17</v>
      </c>
      <c r="B13" s="316">
        <v>474615</v>
      </c>
      <c r="C13" s="316">
        <v>477574</v>
      </c>
      <c r="D13" s="316">
        <v>2959</v>
      </c>
      <c r="E13" s="283">
        <f t="shared" si="0"/>
        <v>27</v>
      </c>
    </row>
    <row r="14" spans="1:9" x14ac:dyDescent="0.2">
      <c r="A14" s="283" t="s">
        <v>33</v>
      </c>
      <c r="B14" s="316">
        <v>194743</v>
      </c>
      <c r="C14" s="316">
        <v>198313</v>
      </c>
      <c r="D14" s="316">
        <v>3570</v>
      </c>
      <c r="E14" s="283">
        <f t="shared" si="0"/>
        <v>26</v>
      </c>
    </row>
    <row r="15" spans="1:9" x14ac:dyDescent="0.2">
      <c r="A15" s="283" t="s">
        <v>21</v>
      </c>
      <c r="B15" s="316">
        <v>218200</v>
      </c>
      <c r="C15" s="316">
        <v>222187</v>
      </c>
      <c r="D15" s="316">
        <v>3987</v>
      </c>
      <c r="E15" s="283">
        <f t="shared" si="0"/>
        <v>25</v>
      </c>
    </row>
    <row r="16" spans="1:9" x14ac:dyDescent="0.2">
      <c r="A16" s="283" t="s">
        <v>6</v>
      </c>
      <c r="B16" s="316">
        <v>137105</v>
      </c>
      <c r="C16" s="316">
        <v>141252</v>
      </c>
      <c r="D16" s="316">
        <v>4147</v>
      </c>
      <c r="E16" s="283">
        <f t="shared" si="0"/>
        <v>24</v>
      </c>
    </row>
    <row r="17" spans="1:5" x14ac:dyDescent="0.2">
      <c r="A17" s="283" t="s">
        <v>30</v>
      </c>
      <c r="B17" s="316">
        <v>109884</v>
      </c>
      <c r="C17" s="316">
        <v>114464</v>
      </c>
      <c r="D17" s="316">
        <v>4580</v>
      </c>
      <c r="E17" s="283">
        <f t="shared" si="0"/>
        <v>23</v>
      </c>
    </row>
    <row r="18" spans="1:5" x14ac:dyDescent="0.2">
      <c r="A18" s="283" t="s">
        <v>7</v>
      </c>
      <c r="B18" s="316">
        <v>241142</v>
      </c>
      <c r="C18" s="316">
        <v>246191</v>
      </c>
      <c r="D18" s="316">
        <v>5049</v>
      </c>
      <c r="E18" s="283">
        <f t="shared" si="0"/>
        <v>22</v>
      </c>
    </row>
    <row r="19" spans="1:5" x14ac:dyDescent="0.2">
      <c r="A19" s="283" t="s">
        <v>19</v>
      </c>
      <c r="B19" s="316">
        <v>172495</v>
      </c>
      <c r="C19" s="316">
        <v>179570</v>
      </c>
      <c r="D19" s="316">
        <v>7075</v>
      </c>
      <c r="E19" s="283">
        <f t="shared" si="0"/>
        <v>21</v>
      </c>
    </row>
    <row r="20" spans="1:5" x14ac:dyDescent="0.2">
      <c r="A20" s="283" t="s">
        <v>32</v>
      </c>
      <c r="B20" s="316">
        <v>414439</v>
      </c>
      <c r="C20" s="316">
        <v>422665</v>
      </c>
      <c r="D20" s="316">
        <v>8226</v>
      </c>
      <c r="E20" s="283">
        <f t="shared" si="0"/>
        <v>20</v>
      </c>
    </row>
    <row r="21" spans="1:5" x14ac:dyDescent="0.2">
      <c r="A21" s="283" t="s">
        <v>29</v>
      </c>
      <c r="B21" s="316">
        <v>700924</v>
      </c>
      <c r="C21" s="316">
        <v>709610</v>
      </c>
      <c r="D21" s="316">
        <v>8686</v>
      </c>
      <c r="E21" s="283">
        <f t="shared" si="0"/>
        <v>19</v>
      </c>
    </row>
    <row r="22" spans="1:5" x14ac:dyDescent="0.2">
      <c r="A22" s="283" t="s">
        <v>16</v>
      </c>
      <c r="B22" s="316">
        <v>256643</v>
      </c>
      <c r="C22" s="316">
        <v>265391</v>
      </c>
      <c r="D22" s="316">
        <v>8748</v>
      </c>
      <c r="E22" s="283">
        <f t="shared" si="0"/>
        <v>18</v>
      </c>
    </row>
    <row r="23" spans="1:5" x14ac:dyDescent="0.2">
      <c r="A23" s="283" t="s">
        <v>28</v>
      </c>
      <c r="B23" s="316">
        <v>236579</v>
      </c>
      <c r="C23" s="316">
        <v>245459</v>
      </c>
      <c r="D23" s="316">
        <v>8880</v>
      </c>
      <c r="E23" s="283">
        <f t="shared" si="0"/>
        <v>17</v>
      </c>
    </row>
    <row r="24" spans="1:5" x14ac:dyDescent="0.2">
      <c r="A24" s="283" t="s">
        <v>3</v>
      </c>
      <c r="B24" s="316">
        <v>342215</v>
      </c>
      <c r="C24" s="316">
        <v>353314</v>
      </c>
      <c r="D24" s="316">
        <v>11099</v>
      </c>
      <c r="E24" s="283">
        <f t="shared" si="0"/>
        <v>16</v>
      </c>
    </row>
    <row r="25" spans="1:5" x14ac:dyDescent="0.2">
      <c r="A25" s="283" t="s">
        <v>27</v>
      </c>
      <c r="B25" s="316">
        <v>607801</v>
      </c>
      <c r="C25" s="316">
        <v>619463</v>
      </c>
      <c r="D25" s="316">
        <v>11662</v>
      </c>
      <c r="E25" s="283">
        <f t="shared" si="0"/>
        <v>15</v>
      </c>
    </row>
    <row r="26" spans="1:5" x14ac:dyDescent="0.2">
      <c r="A26" s="283" t="s">
        <v>25</v>
      </c>
      <c r="B26" s="316">
        <v>461059</v>
      </c>
      <c r="C26" s="316">
        <v>473609</v>
      </c>
      <c r="D26" s="316">
        <v>12550</v>
      </c>
      <c r="E26" s="283">
        <f t="shared" si="0"/>
        <v>14</v>
      </c>
    </row>
    <row r="27" spans="1:5" x14ac:dyDescent="0.2">
      <c r="A27" s="283" t="s">
        <v>5</v>
      </c>
      <c r="B27" s="316">
        <v>210207</v>
      </c>
      <c r="C27" s="316">
        <v>222882</v>
      </c>
      <c r="D27" s="316">
        <v>12675</v>
      </c>
      <c r="E27" s="283">
        <f t="shared" si="0"/>
        <v>13</v>
      </c>
    </row>
    <row r="28" spans="1:5" x14ac:dyDescent="0.2">
      <c r="A28" s="283" t="s">
        <v>22</v>
      </c>
      <c r="B28" s="316">
        <v>628792</v>
      </c>
      <c r="C28" s="316">
        <v>644088</v>
      </c>
      <c r="D28" s="316">
        <v>15296</v>
      </c>
      <c r="E28" s="283">
        <f t="shared" si="0"/>
        <v>12</v>
      </c>
    </row>
    <row r="29" spans="1:5" x14ac:dyDescent="0.2">
      <c r="A29" s="283" t="s">
        <v>8</v>
      </c>
      <c r="B29" s="316">
        <v>962905</v>
      </c>
      <c r="C29" s="316">
        <v>985556</v>
      </c>
      <c r="D29" s="316">
        <v>22651</v>
      </c>
      <c r="E29" s="283">
        <f t="shared" si="0"/>
        <v>11</v>
      </c>
    </row>
    <row r="30" spans="1:5" x14ac:dyDescent="0.2">
      <c r="A30" s="283" t="s">
        <v>23</v>
      </c>
      <c r="B30" s="316">
        <v>662609</v>
      </c>
      <c r="C30" s="316">
        <v>690086</v>
      </c>
      <c r="D30" s="316">
        <v>27477</v>
      </c>
      <c r="E30" s="283">
        <f t="shared" si="0"/>
        <v>10</v>
      </c>
    </row>
    <row r="31" spans="1:5" x14ac:dyDescent="0.2">
      <c r="A31" s="283" t="s">
        <v>4</v>
      </c>
      <c r="B31" s="316">
        <v>1042740</v>
      </c>
      <c r="C31" s="316">
        <v>1074988</v>
      </c>
      <c r="D31" s="316">
        <v>32248</v>
      </c>
      <c r="E31" s="283">
        <f t="shared" si="0"/>
        <v>9</v>
      </c>
    </row>
    <row r="32" spans="1:5" x14ac:dyDescent="0.2">
      <c r="A32" s="283" t="s">
        <v>10</v>
      </c>
      <c r="B32" s="316">
        <v>825159</v>
      </c>
      <c r="C32" s="316">
        <v>858042</v>
      </c>
      <c r="D32" s="316">
        <v>32883</v>
      </c>
      <c r="E32" s="283">
        <f t="shared" si="0"/>
        <v>8</v>
      </c>
    </row>
    <row r="33" spans="1:5" x14ac:dyDescent="0.2">
      <c r="A33" s="283" t="s">
        <v>24</v>
      </c>
      <c r="B33" s="316">
        <v>468732</v>
      </c>
      <c r="C33" s="316">
        <v>502969</v>
      </c>
      <c r="D33" s="316">
        <v>34237</v>
      </c>
      <c r="E33" s="283">
        <f t="shared" si="0"/>
        <v>7</v>
      </c>
    </row>
    <row r="34" spans="1:5" x14ac:dyDescent="0.2">
      <c r="A34" s="283" t="s">
        <v>9</v>
      </c>
      <c r="B34" s="316">
        <v>3394982</v>
      </c>
      <c r="C34" s="316">
        <v>3437595</v>
      </c>
      <c r="D34" s="316">
        <v>42613</v>
      </c>
      <c r="E34" s="283">
        <f t="shared" si="0"/>
        <v>6</v>
      </c>
    </row>
    <row r="35" spans="1:5" x14ac:dyDescent="0.2">
      <c r="A35" s="283" t="s">
        <v>14</v>
      </c>
      <c r="B35" s="316">
        <v>1041993</v>
      </c>
      <c r="C35" s="316">
        <v>1084730</v>
      </c>
      <c r="D35" s="316">
        <v>42737</v>
      </c>
      <c r="E35" s="283">
        <f t="shared" si="0"/>
        <v>5</v>
      </c>
    </row>
    <row r="36" spans="1:5" x14ac:dyDescent="0.2">
      <c r="A36" s="283" t="s">
        <v>13</v>
      </c>
      <c r="B36" s="316">
        <v>1732700</v>
      </c>
      <c r="C36" s="316">
        <v>1778037</v>
      </c>
      <c r="D36" s="316">
        <v>45337</v>
      </c>
      <c r="E36" s="283">
        <f t="shared" si="0"/>
        <v>4</v>
      </c>
    </row>
    <row r="37" spans="1:5" x14ac:dyDescent="0.2">
      <c r="A37" s="283" t="s">
        <v>0</v>
      </c>
      <c r="B37" s="316">
        <v>1932962</v>
      </c>
      <c r="C37" s="316">
        <v>1981146</v>
      </c>
      <c r="D37" s="316">
        <v>48184</v>
      </c>
      <c r="E37" s="283">
        <f t="shared" si="0"/>
        <v>3</v>
      </c>
    </row>
    <row r="38" spans="1:5" x14ac:dyDescent="0.2">
      <c r="A38" s="283" t="s">
        <v>20</v>
      </c>
      <c r="B38" s="316">
        <v>1773136</v>
      </c>
      <c r="C38" s="316">
        <v>1843428</v>
      </c>
      <c r="D38" s="316">
        <v>70292</v>
      </c>
      <c r="E38" s="283">
        <f t="shared" si="0"/>
        <v>2</v>
      </c>
    </row>
    <row r="39" spans="1:5" x14ac:dyDescent="0.2">
      <c r="A39" s="283" t="s">
        <v>1</v>
      </c>
      <c r="B39" s="316">
        <v>21372896</v>
      </c>
      <c r="C39" s="316">
        <v>21885139</v>
      </c>
      <c r="D39" s="316">
        <v>512243</v>
      </c>
      <c r="E39" s="283">
        <f t="shared" si="0"/>
        <v>1</v>
      </c>
    </row>
  </sheetData>
  <mergeCells count="1">
    <mergeCell ref="H1:I1"/>
  </mergeCells>
  <hyperlinks>
    <hyperlink ref="H1:I1" location="Index!A1" display="Regresar al Índice" xr:uid="{ED6F0A35-98E0-491B-B2ED-71B9C9CA15BB}"/>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B434-4B54-4AC7-BC23-0081D9150BA0}">
  <sheetPr codeName="Hoja49"/>
  <dimension ref="A1:I12"/>
  <sheetViews>
    <sheetView workbookViewId="0">
      <selection activeCell="F17" sqref="F17"/>
    </sheetView>
  </sheetViews>
  <sheetFormatPr baseColWidth="10" defaultRowHeight="12.75" x14ac:dyDescent="0.2"/>
  <cols>
    <col min="1" max="16384" width="11.42578125" style="28"/>
  </cols>
  <sheetData>
    <row r="1" spans="1:9" x14ac:dyDescent="0.2">
      <c r="A1" s="28" t="s">
        <v>4511</v>
      </c>
      <c r="H1" s="343" t="s">
        <v>1306</v>
      </c>
      <c r="I1" s="343"/>
    </row>
    <row r="2" spans="1:9" x14ac:dyDescent="0.2">
      <c r="A2" s="28" t="s">
        <v>4496</v>
      </c>
    </row>
    <row r="6" spans="1:9" ht="25.5" x14ac:dyDescent="0.2">
      <c r="A6" s="118" t="s">
        <v>4269</v>
      </c>
      <c r="B6" s="118" t="s">
        <v>4270</v>
      </c>
      <c r="C6" s="118" t="s">
        <v>4271</v>
      </c>
    </row>
    <row r="7" spans="1:9" x14ac:dyDescent="0.2">
      <c r="A7" s="119" t="s">
        <v>4272</v>
      </c>
      <c r="B7" s="121">
        <v>526</v>
      </c>
      <c r="C7" s="124">
        <v>0.439</v>
      </c>
    </row>
    <row r="8" spans="1:9" x14ac:dyDescent="0.2">
      <c r="A8" s="119" t="s">
        <v>4273</v>
      </c>
      <c r="B8" s="125">
        <v>359</v>
      </c>
      <c r="C8" s="126">
        <v>0.3</v>
      </c>
    </row>
    <row r="9" spans="1:9" x14ac:dyDescent="0.2">
      <c r="A9" s="119" t="s">
        <v>4274</v>
      </c>
      <c r="B9" s="121">
        <v>161</v>
      </c>
      <c r="C9" s="124">
        <v>0.13400000000000001</v>
      </c>
    </row>
    <row r="10" spans="1:9" x14ac:dyDescent="0.2">
      <c r="A10" s="119" t="s">
        <v>4275</v>
      </c>
      <c r="B10" s="125">
        <v>91</v>
      </c>
      <c r="C10" s="126">
        <v>7.5999999999999998E-2</v>
      </c>
    </row>
    <row r="11" spans="1:9" x14ac:dyDescent="0.2">
      <c r="A11" s="119" t="s">
        <v>4276</v>
      </c>
      <c r="B11" s="121">
        <v>61</v>
      </c>
      <c r="C11" s="124">
        <v>5.0999999999999997E-2</v>
      </c>
    </row>
    <row r="12" spans="1:9" x14ac:dyDescent="0.2">
      <c r="A12" s="119" t="s">
        <v>52</v>
      </c>
      <c r="B12" s="129">
        <v>1198</v>
      </c>
      <c r="C12" s="130">
        <v>1</v>
      </c>
    </row>
  </sheetData>
  <mergeCells count="1">
    <mergeCell ref="H1:I1"/>
  </mergeCells>
  <hyperlinks>
    <hyperlink ref="H1:I1" location="Index!A1" display="Regresar al Índice" xr:uid="{26C3C940-4D1C-4B4B-9FDC-2F1A6C942243}"/>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3E5BA-871D-40BE-83DD-A34DA028E708}">
  <sheetPr codeName="Hoja167"/>
  <dimension ref="A1:J39"/>
  <sheetViews>
    <sheetView workbookViewId="0">
      <selection activeCell="F17" sqref="F17"/>
    </sheetView>
  </sheetViews>
  <sheetFormatPr baseColWidth="10" defaultColWidth="9.140625" defaultRowHeight="12.75" x14ac:dyDescent="0.2"/>
  <cols>
    <col min="1" max="1" width="60.7109375" style="283" customWidth="1" collapsed="1"/>
    <col min="2" max="3" width="20.7109375" style="283" customWidth="1" collapsed="1"/>
    <col min="4" max="4" width="11.7109375" style="283" customWidth="1" collapsed="1"/>
    <col min="5" max="5" width="4.7109375" style="283" customWidth="1" collapsed="1"/>
    <col min="6" max="8" width="3.7109375" style="283" customWidth="1" collapsed="1"/>
    <col min="9" max="10" width="9.140625" style="283" customWidth="1" collapsed="1"/>
    <col min="11" max="16384" width="9.140625" style="283"/>
  </cols>
  <sheetData>
    <row r="1" spans="1:9" x14ac:dyDescent="0.2">
      <c r="A1" s="28" t="s">
        <v>4567</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1119</v>
      </c>
      <c r="C6" s="283" t="s">
        <v>2601</v>
      </c>
      <c r="D6" s="283" t="s">
        <v>962</v>
      </c>
    </row>
    <row r="7" spans="1:9" x14ac:dyDescent="0.2">
      <c r="A7" s="283" t="s">
        <v>26</v>
      </c>
      <c r="B7" s="316">
        <v>598307</v>
      </c>
      <c r="C7" s="316">
        <v>582080</v>
      </c>
      <c r="D7" s="318">
        <v>-2.7121527911256216E-2</v>
      </c>
      <c r="E7" s="283">
        <f>_xlfn.RANK.EQ(D7,$D$7:$D$39,0)</f>
        <v>33</v>
      </c>
    </row>
    <row r="8" spans="1:9" x14ac:dyDescent="0.2">
      <c r="A8" s="283" t="s">
        <v>31</v>
      </c>
      <c r="B8" s="316">
        <v>750470</v>
      </c>
      <c r="C8" s="316">
        <v>743406</v>
      </c>
      <c r="D8" s="318">
        <v>-9.4127679987208168E-3</v>
      </c>
      <c r="E8" s="283">
        <f t="shared" ref="E8:E39" si="0">_xlfn.RANK.EQ(D8,$D$7:$D$39,0)</f>
        <v>32</v>
      </c>
    </row>
    <row r="9" spans="1:9" x14ac:dyDescent="0.2">
      <c r="A9" s="283" t="s">
        <v>17</v>
      </c>
      <c r="B9" s="316">
        <v>474615</v>
      </c>
      <c r="C9" s="316">
        <v>477574</v>
      </c>
      <c r="D9" s="318">
        <v>6.2345269323555996E-3</v>
      </c>
      <c r="E9" s="283">
        <f t="shared" si="0"/>
        <v>31</v>
      </c>
    </row>
    <row r="10" spans="1:9" x14ac:dyDescent="0.2">
      <c r="A10" s="283" t="s">
        <v>18</v>
      </c>
      <c r="B10" s="316">
        <v>215779</v>
      </c>
      <c r="C10" s="316">
        <v>217388</v>
      </c>
      <c r="D10" s="318">
        <v>7.456703386335084E-3</v>
      </c>
      <c r="E10" s="283">
        <f t="shared" si="0"/>
        <v>30</v>
      </c>
    </row>
    <row r="11" spans="1:9" x14ac:dyDescent="0.2">
      <c r="A11" s="283" t="s">
        <v>11</v>
      </c>
      <c r="B11" s="316">
        <v>147281</v>
      </c>
      <c r="C11" s="316">
        <v>148588</v>
      </c>
      <c r="D11" s="318">
        <v>8.8741928694129335E-3</v>
      </c>
      <c r="E11" s="283">
        <f t="shared" si="0"/>
        <v>29</v>
      </c>
    </row>
    <row r="12" spans="1:9" x14ac:dyDescent="0.2">
      <c r="A12" s="283" t="s">
        <v>12</v>
      </c>
      <c r="B12" s="316">
        <v>256778</v>
      </c>
      <c r="C12" s="316">
        <v>259414</v>
      </c>
      <c r="D12" s="318">
        <v>1.026567696609515E-2</v>
      </c>
      <c r="E12" s="283">
        <f t="shared" si="0"/>
        <v>28</v>
      </c>
    </row>
    <row r="13" spans="1:9" x14ac:dyDescent="0.2">
      <c r="A13" s="283" t="s">
        <v>29</v>
      </c>
      <c r="B13" s="316">
        <v>700924</v>
      </c>
      <c r="C13" s="316">
        <v>709610</v>
      </c>
      <c r="D13" s="318">
        <v>1.2392213706478916E-2</v>
      </c>
      <c r="E13" s="283">
        <f t="shared" si="0"/>
        <v>27</v>
      </c>
    </row>
    <row r="14" spans="1:9" x14ac:dyDescent="0.2">
      <c r="A14" s="283" t="s">
        <v>9</v>
      </c>
      <c r="B14" s="316">
        <v>3394982</v>
      </c>
      <c r="C14" s="316">
        <v>3437595</v>
      </c>
      <c r="D14" s="318">
        <v>1.2551760215518071E-2</v>
      </c>
      <c r="E14" s="283">
        <f t="shared" si="0"/>
        <v>26</v>
      </c>
    </row>
    <row r="15" spans="1:9" x14ac:dyDescent="0.2">
      <c r="A15" s="283" t="s">
        <v>15</v>
      </c>
      <c r="B15" s="316">
        <v>159520</v>
      </c>
      <c r="C15" s="316">
        <v>161654</v>
      </c>
      <c r="D15" s="318">
        <v>1.337763289869609E-2</v>
      </c>
      <c r="E15" s="283">
        <f t="shared" si="0"/>
        <v>25</v>
      </c>
    </row>
    <row r="16" spans="1:9" x14ac:dyDescent="0.2">
      <c r="A16" s="283" t="s">
        <v>21</v>
      </c>
      <c r="B16" s="316">
        <v>218200</v>
      </c>
      <c r="C16" s="316">
        <v>222187</v>
      </c>
      <c r="D16" s="318">
        <v>1.8272227314390488E-2</v>
      </c>
      <c r="E16" s="283">
        <f t="shared" si="0"/>
        <v>24</v>
      </c>
    </row>
    <row r="17" spans="1:5" x14ac:dyDescent="0.2">
      <c r="A17" s="283" t="s">
        <v>33</v>
      </c>
      <c r="B17" s="316">
        <v>194743</v>
      </c>
      <c r="C17" s="316">
        <v>198313</v>
      </c>
      <c r="D17" s="318">
        <v>1.8331852749521094E-2</v>
      </c>
      <c r="E17" s="283">
        <f t="shared" si="0"/>
        <v>23</v>
      </c>
    </row>
    <row r="18" spans="1:5" x14ac:dyDescent="0.2">
      <c r="A18" s="283" t="s">
        <v>27</v>
      </c>
      <c r="B18" s="316">
        <v>607801</v>
      </c>
      <c r="C18" s="316">
        <v>619463</v>
      </c>
      <c r="D18" s="318">
        <v>1.9187201074035709E-2</v>
      </c>
      <c r="E18" s="283">
        <f t="shared" si="0"/>
        <v>22</v>
      </c>
    </row>
    <row r="19" spans="1:5" x14ac:dyDescent="0.2">
      <c r="A19" s="283" t="s">
        <v>32</v>
      </c>
      <c r="B19" s="316">
        <v>414439</v>
      </c>
      <c r="C19" s="316">
        <v>422665</v>
      </c>
      <c r="D19" s="318">
        <v>1.9848518117262071E-2</v>
      </c>
      <c r="E19" s="283">
        <f t="shared" si="0"/>
        <v>21</v>
      </c>
    </row>
    <row r="20" spans="1:5" x14ac:dyDescent="0.2">
      <c r="A20" s="283" t="s">
        <v>7</v>
      </c>
      <c r="B20" s="316">
        <v>241142</v>
      </c>
      <c r="C20" s="316">
        <v>246191</v>
      </c>
      <c r="D20" s="318">
        <v>2.0937870632241617E-2</v>
      </c>
      <c r="E20" s="283">
        <f t="shared" si="0"/>
        <v>20</v>
      </c>
    </row>
    <row r="21" spans="1:5" x14ac:dyDescent="0.2">
      <c r="A21" s="283" t="s">
        <v>8</v>
      </c>
      <c r="B21" s="316">
        <v>962905</v>
      </c>
      <c r="C21" s="316">
        <v>985556</v>
      </c>
      <c r="D21" s="318">
        <v>2.3523608247957961E-2</v>
      </c>
      <c r="E21" s="283">
        <f t="shared" si="0"/>
        <v>19</v>
      </c>
    </row>
    <row r="22" spans="1:5" x14ac:dyDescent="0.2">
      <c r="A22" s="283" t="s">
        <v>1</v>
      </c>
      <c r="B22" s="316">
        <v>21372896</v>
      </c>
      <c r="C22" s="316">
        <v>21885139</v>
      </c>
      <c r="D22" s="318">
        <v>2.396694392748655E-2</v>
      </c>
      <c r="E22" s="283">
        <f t="shared" si="0"/>
        <v>18</v>
      </c>
    </row>
    <row r="23" spans="1:5" x14ac:dyDescent="0.2">
      <c r="A23" s="283" t="s">
        <v>22</v>
      </c>
      <c r="B23" s="316">
        <v>628792</v>
      </c>
      <c r="C23" s="316">
        <v>644088</v>
      </c>
      <c r="D23" s="318">
        <v>2.4326009236758761E-2</v>
      </c>
      <c r="E23" s="283">
        <f t="shared" si="0"/>
        <v>17</v>
      </c>
    </row>
    <row r="24" spans="1:5" x14ac:dyDescent="0.2">
      <c r="A24" s="283" t="s">
        <v>0</v>
      </c>
      <c r="B24" s="316">
        <v>1932962</v>
      </c>
      <c r="C24" s="316">
        <v>1981146</v>
      </c>
      <c r="D24" s="318">
        <v>2.4927546428745062E-2</v>
      </c>
      <c r="E24" s="283">
        <f t="shared" si="0"/>
        <v>16</v>
      </c>
    </row>
    <row r="25" spans="1:5" x14ac:dyDescent="0.2">
      <c r="A25" s="283" t="s">
        <v>13</v>
      </c>
      <c r="B25" s="316">
        <v>1732700</v>
      </c>
      <c r="C25" s="316">
        <v>1778037</v>
      </c>
      <c r="D25" s="318">
        <v>2.6165522017660203E-2</v>
      </c>
      <c r="E25" s="283">
        <f t="shared" si="0"/>
        <v>15</v>
      </c>
    </row>
    <row r="26" spans="1:5" x14ac:dyDescent="0.2">
      <c r="A26" s="283" t="s">
        <v>25</v>
      </c>
      <c r="B26" s="316">
        <v>461059</v>
      </c>
      <c r="C26" s="316">
        <v>473609</v>
      </c>
      <c r="D26" s="318">
        <v>2.7219943651463296E-2</v>
      </c>
      <c r="E26" s="283">
        <f t="shared" si="0"/>
        <v>14</v>
      </c>
    </row>
    <row r="27" spans="1:5" x14ac:dyDescent="0.2">
      <c r="A27" s="283" t="s">
        <v>6</v>
      </c>
      <c r="B27" s="316">
        <v>137105</v>
      </c>
      <c r="C27" s="316">
        <v>141252</v>
      </c>
      <c r="D27" s="318">
        <v>3.0246891068888893E-2</v>
      </c>
      <c r="E27" s="283">
        <f t="shared" si="0"/>
        <v>13</v>
      </c>
    </row>
    <row r="28" spans="1:5" x14ac:dyDescent="0.2">
      <c r="A28" s="283" t="s">
        <v>4</v>
      </c>
      <c r="B28" s="316">
        <v>1042740</v>
      </c>
      <c r="C28" s="316">
        <v>1074988</v>
      </c>
      <c r="D28" s="318">
        <v>3.0926213629476118E-2</v>
      </c>
      <c r="E28" s="283">
        <f t="shared" si="0"/>
        <v>12</v>
      </c>
    </row>
    <row r="29" spans="1:5" x14ac:dyDescent="0.2">
      <c r="A29" s="283" t="s">
        <v>3</v>
      </c>
      <c r="B29" s="316">
        <v>342215</v>
      </c>
      <c r="C29" s="316">
        <v>353314</v>
      </c>
      <c r="D29" s="318">
        <v>3.2432827316160928E-2</v>
      </c>
      <c r="E29" s="283">
        <f t="shared" si="0"/>
        <v>11</v>
      </c>
    </row>
    <row r="30" spans="1:5" x14ac:dyDescent="0.2">
      <c r="A30" s="283" t="s">
        <v>16</v>
      </c>
      <c r="B30" s="316">
        <v>256643</v>
      </c>
      <c r="C30" s="316">
        <v>265391</v>
      </c>
      <c r="D30" s="318">
        <v>3.4086259901886962E-2</v>
      </c>
      <c r="E30" s="283">
        <f t="shared" si="0"/>
        <v>10</v>
      </c>
    </row>
    <row r="31" spans="1:5" x14ac:dyDescent="0.2">
      <c r="A31" s="283" t="s">
        <v>28</v>
      </c>
      <c r="B31" s="316">
        <v>236579</v>
      </c>
      <c r="C31" s="316">
        <v>245459</v>
      </c>
      <c r="D31" s="318">
        <v>3.7535030581750783E-2</v>
      </c>
      <c r="E31" s="283">
        <f t="shared" si="0"/>
        <v>9</v>
      </c>
    </row>
    <row r="32" spans="1:5" x14ac:dyDescent="0.2">
      <c r="A32" s="283" t="s">
        <v>20</v>
      </c>
      <c r="B32" s="316">
        <v>1773136</v>
      </c>
      <c r="C32" s="316">
        <v>1843428</v>
      </c>
      <c r="D32" s="318">
        <v>3.9642757239151338E-2</v>
      </c>
      <c r="E32" s="283">
        <f t="shared" si="0"/>
        <v>8</v>
      </c>
    </row>
    <row r="33" spans="1:5" x14ac:dyDescent="0.2">
      <c r="A33" s="283" t="s">
        <v>10</v>
      </c>
      <c r="B33" s="316">
        <v>825159</v>
      </c>
      <c r="C33" s="316">
        <v>858042</v>
      </c>
      <c r="D33" s="318">
        <v>3.9850501539703265E-2</v>
      </c>
      <c r="E33" s="283">
        <f t="shared" si="0"/>
        <v>7</v>
      </c>
    </row>
    <row r="34" spans="1:5" x14ac:dyDescent="0.2">
      <c r="A34" s="283" t="s">
        <v>14</v>
      </c>
      <c r="B34" s="316">
        <v>1041993</v>
      </c>
      <c r="C34" s="316">
        <v>1084730</v>
      </c>
      <c r="D34" s="318">
        <v>4.1014670923892993E-2</v>
      </c>
      <c r="E34" s="283">
        <f t="shared" si="0"/>
        <v>6</v>
      </c>
    </row>
    <row r="35" spans="1:5" x14ac:dyDescent="0.2">
      <c r="A35" s="283" t="s">
        <v>19</v>
      </c>
      <c r="B35" s="316">
        <v>172495</v>
      </c>
      <c r="C35" s="316">
        <v>179570</v>
      </c>
      <c r="D35" s="318">
        <v>4.1015681613959742E-2</v>
      </c>
      <c r="E35" s="283">
        <f t="shared" si="0"/>
        <v>5</v>
      </c>
    </row>
    <row r="36" spans="1:5" x14ac:dyDescent="0.2">
      <c r="A36" s="283" t="s">
        <v>23</v>
      </c>
      <c r="B36" s="316">
        <v>662609</v>
      </c>
      <c r="C36" s="316">
        <v>690086</v>
      </c>
      <c r="D36" s="318">
        <v>4.1467894338893752E-2</v>
      </c>
      <c r="E36" s="283">
        <f t="shared" si="0"/>
        <v>4</v>
      </c>
    </row>
    <row r="37" spans="1:5" x14ac:dyDescent="0.2">
      <c r="A37" s="283" t="s">
        <v>30</v>
      </c>
      <c r="B37" s="316">
        <v>109884</v>
      </c>
      <c r="C37" s="316">
        <v>114464</v>
      </c>
      <c r="D37" s="318">
        <v>4.1680317425648816E-2</v>
      </c>
      <c r="E37" s="283">
        <f t="shared" si="0"/>
        <v>3</v>
      </c>
    </row>
    <row r="38" spans="1:5" x14ac:dyDescent="0.2">
      <c r="A38" s="283" t="s">
        <v>5</v>
      </c>
      <c r="B38" s="316">
        <v>210207</v>
      </c>
      <c r="C38" s="316">
        <v>222882</v>
      </c>
      <c r="D38" s="318">
        <v>6.0297706546404317E-2</v>
      </c>
      <c r="E38" s="283">
        <f t="shared" si="0"/>
        <v>2</v>
      </c>
    </row>
    <row r="39" spans="1:5" x14ac:dyDescent="0.2">
      <c r="A39" s="283" t="s">
        <v>24</v>
      </c>
      <c r="B39" s="316">
        <v>468732</v>
      </c>
      <c r="C39" s="316">
        <v>502969</v>
      </c>
      <c r="D39" s="318">
        <v>7.3041738136077727E-2</v>
      </c>
      <c r="E39" s="283">
        <f t="shared" si="0"/>
        <v>1</v>
      </c>
    </row>
  </sheetData>
  <mergeCells count="1">
    <mergeCell ref="H1:I1"/>
  </mergeCells>
  <hyperlinks>
    <hyperlink ref="H1:I1" location="Index!A1" display="Regresar al Índice" xr:uid="{4301EEAB-4836-4CFB-8A6E-F6238E226277}"/>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DD76-887C-4423-8C55-FA7AECE2757C}">
  <sheetPr codeName="Hoja211"/>
  <dimension ref="A1:I74"/>
  <sheetViews>
    <sheetView zoomScaleNormal="100" workbookViewId="0">
      <selection activeCell="F17" sqref="F17"/>
    </sheetView>
  </sheetViews>
  <sheetFormatPr baseColWidth="10" defaultColWidth="9.140625" defaultRowHeight="12.75" x14ac:dyDescent="0.2"/>
  <cols>
    <col min="1" max="1" width="60.7109375" style="283" customWidth="1" collapsed="1"/>
    <col min="2" max="2" width="17.7109375" style="283" customWidth="1" collapsed="1"/>
    <col min="3" max="3" width="14.7109375" style="283" customWidth="1" collapsed="1"/>
    <col min="4" max="4" width="8.28515625" style="283" bestFit="1" customWidth="1" collapsed="1"/>
    <col min="5" max="5" width="22.7109375" style="283" customWidth="1" collapsed="1"/>
    <col min="6" max="6" width="19.7109375" style="283" customWidth="1" collapsed="1"/>
    <col min="7" max="7" width="11.7109375" style="283" customWidth="1" collapsed="1"/>
    <col min="8" max="8" width="10.7109375" style="283" customWidth="1" collapsed="1"/>
    <col min="9" max="16384" width="9.140625" style="283"/>
  </cols>
  <sheetData>
    <row r="1" spans="1:9" x14ac:dyDescent="0.2">
      <c r="A1" s="28" t="s">
        <v>4568</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2431</v>
      </c>
      <c r="C6" s="283" t="s">
        <v>2603</v>
      </c>
      <c r="D6" s="283" t="s">
        <v>537</v>
      </c>
      <c r="E6" s="283" t="s">
        <v>2432</v>
      </c>
      <c r="F6" s="283" t="s">
        <v>2604</v>
      </c>
      <c r="G6" s="283" t="s">
        <v>538</v>
      </c>
      <c r="H6" s="283" t="s">
        <v>539</v>
      </c>
    </row>
    <row r="7" spans="1:9" x14ac:dyDescent="0.2">
      <c r="A7" s="283" t="s">
        <v>1</v>
      </c>
      <c r="B7" s="316">
        <v>21887307</v>
      </c>
      <c r="C7" s="316">
        <v>21885139</v>
      </c>
      <c r="D7" s="316">
        <v>-2168</v>
      </c>
      <c r="E7" s="316">
        <v>18906328</v>
      </c>
      <c r="F7" s="316">
        <v>18895236</v>
      </c>
      <c r="G7" s="316">
        <v>-11092</v>
      </c>
      <c r="H7" s="316">
        <v>8924</v>
      </c>
    </row>
    <row r="8" spans="1:9" x14ac:dyDescent="0.2">
      <c r="A8" s="283" t="s">
        <v>27</v>
      </c>
      <c r="B8" s="316">
        <v>630078</v>
      </c>
      <c r="C8" s="316">
        <v>619463</v>
      </c>
      <c r="D8" s="316">
        <v>-10615</v>
      </c>
      <c r="E8" s="316">
        <v>535573</v>
      </c>
      <c r="F8" s="316">
        <v>533308</v>
      </c>
      <c r="G8" s="316">
        <v>-2265</v>
      </c>
      <c r="H8" s="316">
        <v>-8350</v>
      </c>
    </row>
    <row r="9" spans="1:9" x14ac:dyDescent="0.2">
      <c r="A9" s="283" t="s">
        <v>8</v>
      </c>
      <c r="B9" s="316">
        <v>989243</v>
      </c>
      <c r="C9" s="316">
        <v>985556</v>
      </c>
      <c r="D9" s="316">
        <v>-3687</v>
      </c>
      <c r="E9" s="316">
        <v>912569</v>
      </c>
      <c r="F9" s="316">
        <v>908220</v>
      </c>
      <c r="G9" s="316">
        <v>-4349</v>
      </c>
      <c r="H9" s="316">
        <v>662</v>
      </c>
    </row>
    <row r="10" spans="1:9" x14ac:dyDescent="0.2">
      <c r="A10" s="283" t="s">
        <v>5</v>
      </c>
      <c r="B10" s="316">
        <v>225159</v>
      </c>
      <c r="C10" s="316">
        <v>222882</v>
      </c>
      <c r="D10" s="316">
        <v>-2277</v>
      </c>
      <c r="E10" s="316">
        <v>156106</v>
      </c>
      <c r="F10" s="316">
        <v>155608</v>
      </c>
      <c r="G10" s="316">
        <v>-498</v>
      </c>
      <c r="H10" s="316">
        <v>-1779</v>
      </c>
    </row>
    <row r="11" spans="1:9" x14ac:dyDescent="0.2">
      <c r="A11" s="283" t="s">
        <v>32</v>
      </c>
      <c r="B11" s="316">
        <v>424406</v>
      </c>
      <c r="C11" s="316">
        <v>422665</v>
      </c>
      <c r="D11" s="316">
        <v>-1741</v>
      </c>
      <c r="E11" s="316">
        <v>375321</v>
      </c>
      <c r="F11" s="316">
        <v>372723</v>
      </c>
      <c r="G11" s="316">
        <v>-2598</v>
      </c>
      <c r="H11" s="316">
        <v>857</v>
      </c>
    </row>
    <row r="12" spans="1:9" x14ac:dyDescent="0.2">
      <c r="A12" s="283" t="s">
        <v>29</v>
      </c>
      <c r="B12" s="316">
        <v>711238</v>
      </c>
      <c r="C12" s="316">
        <v>709610</v>
      </c>
      <c r="D12" s="316">
        <v>-1628</v>
      </c>
      <c r="E12" s="316">
        <v>641464</v>
      </c>
      <c r="F12" s="316">
        <v>638824</v>
      </c>
      <c r="G12" s="316">
        <v>-2640</v>
      </c>
      <c r="H12" s="316">
        <v>1012</v>
      </c>
    </row>
    <row r="13" spans="1:9" x14ac:dyDescent="0.2">
      <c r="A13" s="283" t="s">
        <v>12</v>
      </c>
      <c r="B13" s="316">
        <v>260828</v>
      </c>
      <c r="C13" s="316">
        <v>259414</v>
      </c>
      <c r="D13" s="316">
        <v>-1414</v>
      </c>
      <c r="E13" s="316">
        <v>238066</v>
      </c>
      <c r="F13" s="316">
        <v>236819</v>
      </c>
      <c r="G13" s="316">
        <v>-1247</v>
      </c>
      <c r="H13" s="316">
        <v>-167</v>
      </c>
    </row>
    <row r="14" spans="1:9" x14ac:dyDescent="0.2">
      <c r="A14" s="283" t="s">
        <v>4</v>
      </c>
      <c r="B14" s="316">
        <v>1076270</v>
      </c>
      <c r="C14" s="316">
        <v>1074988</v>
      </c>
      <c r="D14" s="316">
        <v>-1282</v>
      </c>
      <c r="E14" s="316">
        <v>973732</v>
      </c>
      <c r="F14" s="316">
        <v>969675</v>
      </c>
      <c r="G14" s="316">
        <v>-4057</v>
      </c>
      <c r="H14" s="316">
        <v>2775</v>
      </c>
    </row>
    <row r="15" spans="1:9" x14ac:dyDescent="0.2">
      <c r="A15" s="283" t="s">
        <v>33</v>
      </c>
      <c r="B15" s="316">
        <v>199578</v>
      </c>
      <c r="C15" s="316">
        <v>198313</v>
      </c>
      <c r="D15" s="316">
        <v>-1265</v>
      </c>
      <c r="E15" s="316">
        <v>165459</v>
      </c>
      <c r="F15" s="316">
        <v>164656</v>
      </c>
      <c r="G15" s="316">
        <v>-803</v>
      </c>
      <c r="H15" s="316">
        <v>-462</v>
      </c>
    </row>
    <row r="16" spans="1:9" x14ac:dyDescent="0.2">
      <c r="A16" s="283" t="s">
        <v>19</v>
      </c>
      <c r="B16" s="316">
        <v>180779</v>
      </c>
      <c r="C16" s="316">
        <v>179570</v>
      </c>
      <c r="D16" s="316">
        <v>-1209</v>
      </c>
      <c r="E16" s="316">
        <v>132806</v>
      </c>
      <c r="F16" s="316">
        <v>131839</v>
      </c>
      <c r="G16" s="316">
        <v>-967</v>
      </c>
      <c r="H16" s="316">
        <v>-242</v>
      </c>
    </row>
    <row r="17" spans="1:8" x14ac:dyDescent="0.2">
      <c r="A17" s="283" t="s">
        <v>31</v>
      </c>
      <c r="B17" s="316">
        <v>744249</v>
      </c>
      <c r="C17" s="316">
        <v>743406</v>
      </c>
      <c r="D17" s="316">
        <v>-843</v>
      </c>
      <c r="E17" s="316">
        <v>635881</v>
      </c>
      <c r="F17" s="316">
        <v>635594</v>
      </c>
      <c r="G17" s="316">
        <v>-287</v>
      </c>
      <c r="H17" s="316">
        <v>-556</v>
      </c>
    </row>
    <row r="18" spans="1:8" x14ac:dyDescent="0.2">
      <c r="A18" s="283" t="s">
        <v>24</v>
      </c>
      <c r="B18" s="316">
        <v>503626</v>
      </c>
      <c r="C18" s="316">
        <v>502969</v>
      </c>
      <c r="D18" s="316">
        <v>-657</v>
      </c>
      <c r="E18" s="316">
        <v>337067</v>
      </c>
      <c r="F18" s="316">
        <v>335815</v>
      </c>
      <c r="G18" s="316">
        <v>-1252</v>
      </c>
      <c r="H18" s="316">
        <v>595</v>
      </c>
    </row>
    <row r="19" spans="1:8" x14ac:dyDescent="0.2">
      <c r="A19" s="283" t="s">
        <v>17</v>
      </c>
      <c r="B19" s="316">
        <v>478147</v>
      </c>
      <c r="C19" s="316">
        <v>477574</v>
      </c>
      <c r="D19" s="316">
        <v>-573</v>
      </c>
      <c r="E19" s="316">
        <v>398297</v>
      </c>
      <c r="F19" s="316">
        <v>396499</v>
      </c>
      <c r="G19" s="316">
        <v>-1798</v>
      </c>
      <c r="H19" s="316">
        <v>1225</v>
      </c>
    </row>
    <row r="20" spans="1:8" x14ac:dyDescent="0.2">
      <c r="A20" s="283" t="s">
        <v>14</v>
      </c>
      <c r="B20" s="316">
        <v>1085242</v>
      </c>
      <c r="C20" s="316">
        <v>1084730</v>
      </c>
      <c r="D20" s="316">
        <v>-512</v>
      </c>
      <c r="E20" s="316">
        <v>946935</v>
      </c>
      <c r="F20" s="316">
        <v>947412</v>
      </c>
      <c r="G20" s="316">
        <v>477</v>
      </c>
      <c r="H20" s="316">
        <v>-989</v>
      </c>
    </row>
    <row r="21" spans="1:8" x14ac:dyDescent="0.2">
      <c r="A21" s="283" t="s">
        <v>16</v>
      </c>
      <c r="B21" s="316">
        <v>265857</v>
      </c>
      <c r="C21" s="316">
        <v>265391</v>
      </c>
      <c r="D21" s="316">
        <v>-466</v>
      </c>
      <c r="E21" s="316">
        <v>212804</v>
      </c>
      <c r="F21" s="316">
        <v>212143</v>
      </c>
      <c r="G21" s="316">
        <v>-661</v>
      </c>
      <c r="H21" s="316">
        <v>195</v>
      </c>
    </row>
    <row r="22" spans="1:8" x14ac:dyDescent="0.2">
      <c r="A22" s="283" t="s">
        <v>30</v>
      </c>
      <c r="B22" s="316">
        <v>114739</v>
      </c>
      <c r="C22" s="316">
        <v>114464</v>
      </c>
      <c r="D22" s="316">
        <v>-275</v>
      </c>
      <c r="E22" s="316">
        <v>90509</v>
      </c>
      <c r="F22" s="316">
        <v>90036</v>
      </c>
      <c r="G22" s="316">
        <v>-473</v>
      </c>
      <c r="H22" s="316">
        <v>198</v>
      </c>
    </row>
    <row r="23" spans="1:8" x14ac:dyDescent="0.2">
      <c r="A23" s="283" t="s">
        <v>6</v>
      </c>
      <c r="B23" s="316">
        <v>141245</v>
      </c>
      <c r="C23" s="316">
        <v>141252</v>
      </c>
      <c r="D23" s="316">
        <v>7</v>
      </c>
      <c r="E23" s="316">
        <v>111919</v>
      </c>
      <c r="F23" s="316">
        <v>111779</v>
      </c>
      <c r="G23" s="316">
        <v>-140</v>
      </c>
      <c r="H23" s="316">
        <v>147</v>
      </c>
    </row>
    <row r="24" spans="1:8" x14ac:dyDescent="0.2">
      <c r="A24" s="283" t="s">
        <v>26</v>
      </c>
      <c r="B24" s="316">
        <v>582043</v>
      </c>
      <c r="C24" s="316">
        <v>582080</v>
      </c>
      <c r="D24" s="316">
        <v>37</v>
      </c>
      <c r="E24" s="316">
        <v>505191</v>
      </c>
      <c r="F24" s="316">
        <v>506635</v>
      </c>
      <c r="G24" s="316">
        <v>1444</v>
      </c>
      <c r="H24" s="316">
        <v>-1407</v>
      </c>
    </row>
    <row r="25" spans="1:8" x14ac:dyDescent="0.2">
      <c r="A25" s="283" t="s">
        <v>11</v>
      </c>
      <c r="B25" s="316">
        <v>148334</v>
      </c>
      <c r="C25" s="316">
        <v>148588</v>
      </c>
      <c r="D25" s="316">
        <v>254</v>
      </c>
      <c r="E25" s="316">
        <v>122721</v>
      </c>
      <c r="F25" s="316">
        <v>122863</v>
      </c>
      <c r="G25" s="316">
        <v>142</v>
      </c>
      <c r="H25" s="316">
        <v>112</v>
      </c>
    </row>
    <row r="26" spans="1:8" x14ac:dyDescent="0.2">
      <c r="A26" s="283" t="s">
        <v>0</v>
      </c>
      <c r="B26" s="316">
        <v>1980790</v>
      </c>
      <c r="C26" s="316">
        <v>1981146</v>
      </c>
      <c r="D26" s="316">
        <v>356</v>
      </c>
      <c r="E26" s="316">
        <v>1716528</v>
      </c>
      <c r="F26" s="316">
        <v>1718077</v>
      </c>
      <c r="G26" s="316">
        <v>1549</v>
      </c>
      <c r="H26" s="316">
        <v>-1193</v>
      </c>
    </row>
    <row r="27" spans="1:8" x14ac:dyDescent="0.2">
      <c r="A27" s="283" t="s">
        <v>7</v>
      </c>
      <c r="B27" s="316">
        <v>245769</v>
      </c>
      <c r="C27" s="316">
        <v>246191</v>
      </c>
      <c r="D27" s="316">
        <v>422</v>
      </c>
      <c r="E27" s="316">
        <v>217833</v>
      </c>
      <c r="F27" s="316">
        <v>217825</v>
      </c>
      <c r="G27" s="316">
        <v>-8</v>
      </c>
      <c r="H27" s="316">
        <v>430</v>
      </c>
    </row>
    <row r="28" spans="1:8" x14ac:dyDescent="0.2">
      <c r="A28" s="283" t="s">
        <v>3</v>
      </c>
      <c r="B28" s="316">
        <v>352869</v>
      </c>
      <c r="C28" s="316">
        <v>353314</v>
      </c>
      <c r="D28" s="316">
        <v>445</v>
      </c>
      <c r="E28" s="316">
        <v>326062</v>
      </c>
      <c r="F28" s="316">
        <v>326220</v>
      </c>
      <c r="G28" s="316">
        <v>158</v>
      </c>
      <c r="H28" s="316">
        <v>287</v>
      </c>
    </row>
    <row r="29" spans="1:8" x14ac:dyDescent="0.2">
      <c r="A29" s="283" t="s">
        <v>25</v>
      </c>
      <c r="B29" s="316">
        <v>472947</v>
      </c>
      <c r="C29" s="316">
        <v>473609</v>
      </c>
      <c r="D29" s="316">
        <v>662</v>
      </c>
      <c r="E29" s="316">
        <v>393255</v>
      </c>
      <c r="F29" s="316">
        <v>393401</v>
      </c>
      <c r="G29" s="316">
        <v>146</v>
      </c>
      <c r="H29" s="316">
        <v>516</v>
      </c>
    </row>
    <row r="30" spans="1:8" x14ac:dyDescent="0.2">
      <c r="A30" s="283" t="s">
        <v>28</v>
      </c>
      <c r="B30" s="316">
        <v>244679</v>
      </c>
      <c r="C30" s="316">
        <v>245459</v>
      </c>
      <c r="D30" s="316">
        <v>780</v>
      </c>
      <c r="E30" s="316">
        <v>181939</v>
      </c>
      <c r="F30" s="316">
        <v>182577</v>
      </c>
      <c r="G30" s="316">
        <v>638</v>
      </c>
      <c r="H30" s="316">
        <v>142</v>
      </c>
    </row>
    <row r="31" spans="1:8" x14ac:dyDescent="0.2">
      <c r="A31" s="283" t="s">
        <v>21</v>
      </c>
      <c r="B31" s="316">
        <v>221353</v>
      </c>
      <c r="C31" s="316">
        <v>222187</v>
      </c>
      <c r="D31" s="316">
        <v>834</v>
      </c>
      <c r="E31" s="316">
        <v>190004</v>
      </c>
      <c r="F31" s="316">
        <v>190678</v>
      </c>
      <c r="G31" s="316">
        <v>674</v>
      </c>
      <c r="H31" s="316">
        <v>160</v>
      </c>
    </row>
    <row r="32" spans="1:8" x14ac:dyDescent="0.2">
      <c r="A32" s="283" t="s">
        <v>18</v>
      </c>
      <c r="B32" s="316">
        <v>216297</v>
      </c>
      <c r="C32" s="316">
        <v>217388</v>
      </c>
      <c r="D32" s="316">
        <v>1091</v>
      </c>
      <c r="E32" s="316">
        <v>188180</v>
      </c>
      <c r="F32" s="316">
        <v>189101</v>
      </c>
      <c r="G32" s="316">
        <v>921</v>
      </c>
      <c r="H32" s="316">
        <v>170</v>
      </c>
    </row>
    <row r="33" spans="1:8" x14ac:dyDescent="0.2">
      <c r="A33" s="283" t="s">
        <v>23</v>
      </c>
      <c r="B33" s="316">
        <v>688819</v>
      </c>
      <c r="C33" s="316">
        <v>690086</v>
      </c>
      <c r="D33" s="316">
        <v>1267</v>
      </c>
      <c r="E33" s="316">
        <v>566658</v>
      </c>
      <c r="F33" s="316">
        <v>566897</v>
      </c>
      <c r="G33" s="316">
        <v>239</v>
      </c>
      <c r="H33" s="316">
        <v>1028</v>
      </c>
    </row>
    <row r="34" spans="1:8" x14ac:dyDescent="0.2">
      <c r="A34" s="283" t="s">
        <v>10</v>
      </c>
      <c r="B34" s="316">
        <v>856157</v>
      </c>
      <c r="C34" s="316">
        <v>858042</v>
      </c>
      <c r="D34" s="316">
        <v>1885</v>
      </c>
      <c r="E34" s="316">
        <v>769801</v>
      </c>
      <c r="F34" s="316">
        <v>772571</v>
      </c>
      <c r="G34" s="316">
        <v>2770</v>
      </c>
      <c r="H34" s="316">
        <v>-885</v>
      </c>
    </row>
    <row r="35" spans="1:8" x14ac:dyDescent="0.2">
      <c r="A35" s="283" t="s">
        <v>9</v>
      </c>
      <c r="B35" s="316">
        <v>3435501</v>
      </c>
      <c r="C35" s="316">
        <v>3437595</v>
      </c>
      <c r="D35" s="316">
        <v>2094</v>
      </c>
      <c r="E35" s="316">
        <v>3010334</v>
      </c>
      <c r="F35" s="316">
        <v>3004274</v>
      </c>
      <c r="G35" s="316">
        <v>-6060</v>
      </c>
      <c r="H35" s="316">
        <v>8154</v>
      </c>
    </row>
    <row r="36" spans="1:8" x14ac:dyDescent="0.2">
      <c r="A36" s="283" t="s">
        <v>22</v>
      </c>
      <c r="B36" s="316">
        <v>641125</v>
      </c>
      <c r="C36" s="316">
        <v>644088</v>
      </c>
      <c r="D36" s="316">
        <v>2963</v>
      </c>
      <c r="E36" s="316">
        <v>557574</v>
      </c>
      <c r="F36" s="316">
        <v>558106</v>
      </c>
      <c r="G36" s="316">
        <v>532</v>
      </c>
      <c r="H36" s="316">
        <v>2431</v>
      </c>
    </row>
    <row r="37" spans="1:8" x14ac:dyDescent="0.2">
      <c r="A37" s="283" t="s">
        <v>15</v>
      </c>
      <c r="B37" s="316">
        <v>158647</v>
      </c>
      <c r="C37" s="316">
        <v>161654</v>
      </c>
      <c r="D37" s="316">
        <v>3007</v>
      </c>
      <c r="E37" s="316">
        <v>129812</v>
      </c>
      <c r="F37" s="316">
        <v>131466</v>
      </c>
      <c r="G37" s="316">
        <v>1654</v>
      </c>
      <c r="H37" s="316">
        <v>1353</v>
      </c>
    </row>
    <row r="38" spans="1:8" x14ac:dyDescent="0.2">
      <c r="A38" s="283" t="s">
        <v>13</v>
      </c>
      <c r="B38" s="316">
        <v>1774815</v>
      </c>
      <c r="C38" s="316">
        <v>1778037</v>
      </c>
      <c r="D38" s="316">
        <v>3222</v>
      </c>
      <c r="E38" s="316">
        <v>1502717</v>
      </c>
      <c r="F38" s="316">
        <v>1505005</v>
      </c>
      <c r="G38" s="316">
        <v>2288</v>
      </c>
      <c r="H38" s="316">
        <v>934</v>
      </c>
    </row>
    <row r="39" spans="1:8" x14ac:dyDescent="0.2">
      <c r="A39" s="283" t="s">
        <v>20</v>
      </c>
      <c r="B39" s="316">
        <v>1836478</v>
      </c>
      <c r="C39" s="316">
        <v>1843428</v>
      </c>
      <c r="D39" s="316">
        <v>6950</v>
      </c>
      <c r="E39" s="316">
        <v>1663211</v>
      </c>
      <c r="F39" s="316">
        <v>1668590</v>
      </c>
      <c r="G39" s="316">
        <v>5379</v>
      </c>
      <c r="H39" s="316">
        <v>1571</v>
      </c>
    </row>
    <row r="40" spans="1:8" x14ac:dyDescent="0.2">
      <c r="G40" s="324">
        <f>G38/D38</f>
        <v>0.71011793916821853</v>
      </c>
      <c r="H40" s="324">
        <f>H38/D38</f>
        <v>0.28988206083178153</v>
      </c>
    </row>
    <row r="42" spans="1:8" x14ac:dyDescent="0.2">
      <c r="B42" s="316"/>
    </row>
    <row r="43" spans="1:8" x14ac:dyDescent="0.2">
      <c r="B43" s="316"/>
    </row>
    <row r="44" spans="1:8" x14ac:dyDescent="0.2">
      <c r="B44" s="316"/>
    </row>
    <row r="45" spans="1:8" x14ac:dyDescent="0.2">
      <c r="B45" s="316"/>
      <c r="E45" s="316"/>
      <c r="F45" s="316"/>
      <c r="G45" s="316"/>
    </row>
    <row r="46" spans="1:8" x14ac:dyDescent="0.2">
      <c r="B46" s="316"/>
      <c r="F46" s="324"/>
      <c r="G46" s="324"/>
    </row>
    <row r="47" spans="1:8" x14ac:dyDescent="0.2">
      <c r="B47" s="316"/>
    </row>
    <row r="48" spans="1:8" x14ac:dyDescent="0.2">
      <c r="B48" s="316"/>
    </row>
    <row r="49" spans="2:2" x14ac:dyDescent="0.2">
      <c r="B49" s="316"/>
    </row>
    <row r="50" spans="2:2" x14ac:dyDescent="0.2">
      <c r="B50" s="316"/>
    </row>
    <row r="51" spans="2:2" x14ac:dyDescent="0.2">
      <c r="B51" s="316"/>
    </row>
    <row r="52" spans="2:2" x14ac:dyDescent="0.2">
      <c r="B52" s="316"/>
    </row>
    <row r="53" spans="2:2" x14ac:dyDescent="0.2">
      <c r="B53" s="316"/>
    </row>
    <row r="54" spans="2:2" x14ac:dyDescent="0.2">
      <c r="B54" s="316"/>
    </row>
    <row r="55" spans="2:2" x14ac:dyDescent="0.2">
      <c r="B55" s="316"/>
    </row>
    <row r="56" spans="2:2" x14ac:dyDescent="0.2">
      <c r="B56" s="316"/>
    </row>
    <row r="57" spans="2:2" x14ac:dyDescent="0.2">
      <c r="B57" s="316"/>
    </row>
    <row r="58" spans="2:2" x14ac:dyDescent="0.2">
      <c r="B58" s="316"/>
    </row>
    <row r="59" spans="2:2" x14ac:dyDescent="0.2">
      <c r="B59" s="316"/>
    </row>
    <row r="60" spans="2:2" x14ac:dyDescent="0.2">
      <c r="B60" s="316"/>
    </row>
    <row r="61" spans="2:2" x14ac:dyDescent="0.2">
      <c r="B61" s="316"/>
    </row>
    <row r="62" spans="2:2" x14ac:dyDescent="0.2">
      <c r="B62" s="316"/>
    </row>
    <row r="63" spans="2:2" x14ac:dyDescent="0.2">
      <c r="B63" s="316"/>
    </row>
    <row r="64" spans="2:2" x14ac:dyDescent="0.2">
      <c r="B64" s="316"/>
    </row>
    <row r="65" spans="2:2" x14ac:dyDescent="0.2">
      <c r="B65" s="316"/>
    </row>
    <row r="66" spans="2:2" x14ac:dyDescent="0.2">
      <c r="B66" s="316"/>
    </row>
    <row r="67" spans="2:2" x14ac:dyDescent="0.2">
      <c r="B67" s="316"/>
    </row>
    <row r="68" spans="2:2" x14ac:dyDescent="0.2">
      <c r="B68" s="316"/>
    </row>
    <row r="69" spans="2:2" x14ac:dyDescent="0.2">
      <c r="B69" s="316"/>
    </row>
    <row r="70" spans="2:2" x14ac:dyDescent="0.2">
      <c r="B70" s="316"/>
    </row>
    <row r="71" spans="2:2" x14ac:dyDescent="0.2">
      <c r="B71" s="316"/>
    </row>
    <row r="72" spans="2:2" x14ac:dyDescent="0.2">
      <c r="B72" s="316"/>
    </row>
    <row r="73" spans="2:2" x14ac:dyDescent="0.2">
      <c r="B73" s="316"/>
    </row>
    <row r="74" spans="2:2" x14ac:dyDescent="0.2">
      <c r="B74" s="316"/>
    </row>
  </sheetData>
  <mergeCells count="1">
    <mergeCell ref="H1:I1"/>
  </mergeCells>
  <hyperlinks>
    <hyperlink ref="H1:I1" location="Index!A1" display="Regresar al Índice" xr:uid="{3B70688A-7C44-4099-A14D-CE22AA7102AC}"/>
  </hyperlinks>
  <pageMargins left="0.7" right="0.7" top="0.75" bottom="0.75" header="0.3" footer="0.3"/>
  <pageSetup paperSize="9" orientation="portrait" horizontalDpi="300" verticalDpi="30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FBEE-59BE-42E4-AAB3-98C9FEDCDCEE}">
  <sheetPr codeName="Hoja168"/>
  <dimension ref="A1:I46"/>
  <sheetViews>
    <sheetView zoomScaleNormal="100" workbookViewId="0">
      <selection activeCell="F17" sqref="F17"/>
    </sheetView>
  </sheetViews>
  <sheetFormatPr baseColWidth="10" defaultColWidth="9.140625" defaultRowHeight="12.75" x14ac:dyDescent="0.2"/>
  <cols>
    <col min="1" max="1" width="60.7109375" style="283" customWidth="1" collapsed="1"/>
    <col min="2" max="2" width="17.7109375" style="283" customWidth="1" collapsed="1"/>
    <col min="3" max="3" width="14.7109375" style="283" customWidth="1" collapsed="1"/>
    <col min="4" max="4" width="8.28515625" style="283" bestFit="1" customWidth="1" collapsed="1"/>
    <col min="5" max="5" width="22.7109375" style="283" customWidth="1" collapsed="1"/>
    <col min="6" max="6" width="19.7109375" style="283" customWidth="1" collapsed="1"/>
    <col min="7" max="7" width="11.7109375" style="283" customWidth="1" collapsed="1"/>
    <col min="8" max="8" width="10.7109375" style="283" customWidth="1" collapsed="1"/>
    <col min="9" max="16384" width="9.140625" style="283"/>
  </cols>
  <sheetData>
    <row r="1" spans="1:9" x14ac:dyDescent="0.2">
      <c r="A1" s="28" t="s">
        <v>4569</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538</v>
      </c>
    </row>
    <row r="7" spans="1:9" x14ac:dyDescent="0.2">
      <c r="A7" s="283" t="s">
        <v>1</v>
      </c>
      <c r="B7" s="316">
        <v>-11092</v>
      </c>
      <c r="C7" s="316"/>
      <c r="D7" s="316"/>
      <c r="E7" s="316"/>
      <c r="F7" s="316"/>
      <c r="G7" s="316"/>
      <c r="H7" s="316"/>
    </row>
    <row r="8" spans="1:9" x14ac:dyDescent="0.2">
      <c r="A8" s="283" t="s">
        <v>9</v>
      </c>
      <c r="B8" s="316">
        <v>-6060</v>
      </c>
      <c r="C8" s="316"/>
      <c r="D8" s="316"/>
      <c r="E8" s="316"/>
      <c r="F8" s="316"/>
      <c r="G8" s="316"/>
      <c r="H8" s="316"/>
    </row>
    <row r="9" spans="1:9" x14ac:dyDescent="0.2">
      <c r="A9" s="283" t="s">
        <v>8</v>
      </c>
      <c r="B9" s="316">
        <v>-4349</v>
      </c>
      <c r="C9" s="316"/>
      <c r="D9" s="316"/>
      <c r="E9" s="316"/>
      <c r="F9" s="316"/>
      <c r="G9" s="316"/>
      <c r="H9" s="316"/>
    </row>
    <row r="10" spans="1:9" x14ac:dyDescent="0.2">
      <c r="A10" s="283" t="s">
        <v>4</v>
      </c>
      <c r="B10" s="316">
        <v>-4057</v>
      </c>
      <c r="C10" s="316"/>
      <c r="D10" s="316"/>
      <c r="E10" s="316"/>
      <c r="F10" s="316"/>
      <c r="G10" s="316"/>
      <c r="H10" s="316"/>
    </row>
    <row r="11" spans="1:9" x14ac:dyDescent="0.2">
      <c r="A11" s="283" t="s">
        <v>29</v>
      </c>
      <c r="B11" s="316">
        <v>-2640</v>
      </c>
      <c r="C11" s="316"/>
      <c r="D11" s="316"/>
      <c r="E11" s="316"/>
      <c r="F11" s="316"/>
      <c r="G11" s="316"/>
      <c r="H11" s="316"/>
    </row>
    <row r="12" spans="1:9" x14ac:dyDescent="0.2">
      <c r="A12" s="283" t="s">
        <v>32</v>
      </c>
      <c r="B12" s="316">
        <v>-2598</v>
      </c>
      <c r="C12" s="316"/>
      <c r="D12" s="316"/>
      <c r="E12" s="316"/>
      <c r="F12" s="316"/>
      <c r="G12" s="316"/>
      <c r="H12" s="316"/>
    </row>
    <row r="13" spans="1:9" x14ac:dyDescent="0.2">
      <c r="A13" s="283" t="s">
        <v>27</v>
      </c>
      <c r="B13" s="316">
        <v>-2265</v>
      </c>
      <c r="C13" s="316"/>
      <c r="D13" s="316"/>
      <c r="E13" s="316"/>
      <c r="F13" s="316"/>
      <c r="G13" s="316"/>
      <c r="H13" s="316"/>
    </row>
    <row r="14" spans="1:9" x14ac:dyDescent="0.2">
      <c r="A14" s="283" t="s">
        <v>17</v>
      </c>
      <c r="B14" s="316">
        <v>-1798</v>
      </c>
      <c r="C14" s="316"/>
      <c r="D14" s="316"/>
      <c r="E14" s="316"/>
      <c r="F14" s="316"/>
      <c r="G14" s="316"/>
      <c r="H14" s="316"/>
    </row>
    <row r="15" spans="1:9" x14ac:dyDescent="0.2">
      <c r="A15" s="283" t="s">
        <v>24</v>
      </c>
      <c r="B15" s="316">
        <v>-1252</v>
      </c>
      <c r="C15" s="316"/>
      <c r="D15" s="316"/>
      <c r="E15" s="316"/>
      <c r="F15" s="316"/>
      <c r="G15" s="316"/>
      <c r="H15" s="316"/>
    </row>
    <row r="16" spans="1:9" x14ac:dyDescent="0.2">
      <c r="A16" s="283" t="s">
        <v>12</v>
      </c>
      <c r="B16" s="316">
        <v>-1247</v>
      </c>
      <c r="C16" s="316"/>
      <c r="D16" s="316"/>
      <c r="E16" s="316"/>
      <c r="F16" s="316"/>
      <c r="G16" s="316"/>
      <c r="H16" s="316"/>
    </row>
    <row r="17" spans="1:8" x14ac:dyDescent="0.2">
      <c r="A17" s="283" t="s">
        <v>19</v>
      </c>
      <c r="B17" s="316">
        <v>-967</v>
      </c>
      <c r="C17" s="316"/>
      <c r="D17" s="316"/>
      <c r="E17" s="316"/>
      <c r="F17" s="316"/>
      <c r="G17" s="316"/>
      <c r="H17" s="316"/>
    </row>
    <row r="18" spans="1:8" x14ac:dyDescent="0.2">
      <c r="A18" s="283" t="s">
        <v>33</v>
      </c>
      <c r="B18" s="316">
        <v>-803</v>
      </c>
      <c r="C18" s="316"/>
      <c r="D18" s="316"/>
      <c r="E18" s="316"/>
      <c r="F18" s="316"/>
      <c r="G18" s="316"/>
      <c r="H18" s="316"/>
    </row>
    <row r="19" spans="1:8" x14ac:dyDescent="0.2">
      <c r="A19" s="283" t="s">
        <v>16</v>
      </c>
      <c r="B19" s="316">
        <v>-661</v>
      </c>
      <c r="C19" s="316"/>
      <c r="D19" s="316"/>
      <c r="E19" s="316"/>
      <c r="F19" s="316"/>
      <c r="G19" s="316"/>
      <c r="H19" s="316"/>
    </row>
    <row r="20" spans="1:8" x14ac:dyDescent="0.2">
      <c r="A20" s="283" t="s">
        <v>5</v>
      </c>
      <c r="B20" s="316">
        <v>-498</v>
      </c>
      <c r="C20" s="316"/>
      <c r="D20" s="316"/>
      <c r="E20" s="316"/>
      <c r="F20" s="316"/>
      <c r="G20" s="316"/>
      <c r="H20" s="316"/>
    </row>
    <row r="21" spans="1:8" x14ac:dyDescent="0.2">
      <c r="A21" s="283" t="s">
        <v>30</v>
      </c>
      <c r="B21" s="316">
        <v>-473</v>
      </c>
      <c r="C21" s="316"/>
      <c r="D21" s="316"/>
      <c r="E21" s="316"/>
      <c r="F21" s="316"/>
      <c r="G21" s="316"/>
      <c r="H21" s="316"/>
    </row>
    <row r="22" spans="1:8" x14ac:dyDescent="0.2">
      <c r="A22" s="283" t="s">
        <v>31</v>
      </c>
      <c r="B22" s="316">
        <v>-287</v>
      </c>
      <c r="C22" s="316"/>
      <c r="D22" s="316"/>
      <c r="E22" s="316"/>
      <c r="F22" s="316"/>
      <c r="G22" s="316"/>
      <c r="H22" s="316"/>
    </row>
    <row r="23" spans="1:8" x14ac:dyDescent="0.2">
      <c r="A23" s="283" t="s">
        <v>6</v>
      </c>
      <c r="B23" s="316">
        <v>-140</v>
      </c>
      <c r="C23" s="316"/>
      <c r="D23" s="316"/>
      <c r="E23" s="316"/>
      <c r="F23" s="316"/>
      <c r="G23" s="316"/>
      <c r="H23" s="316"/>
    </row>
    <row r="24" spans="1:8" x14ac:dyDescent="0.2">
      <c r="A24" s="283" t="s">
        <v>7</v>
      </c>
      <c r="B24" s="316">
        <v>-8</v>
      </c>
      <c r="C24" s="316"/>
      <c r="D24" s="316"/>
      <c r="E24" s="316"/>
      <c r="F24" s="316"/>
      <c r="G24" s="316"/>
      <c r="H24" s="316"/>
    </row>
    <row r="25" spans="1:8" x14ac:dyDescent="0.2">
      <c r="A25" s="283" t="s">
        <v>11</v>
      </c>
      <c r="B25" s="316">
        <v>142</v>
      </c>
      <c r="C25" s="316"/>
      <c r="D25" s="316"/>
      <c r="E25" s="316"/>
      <c r="F25" s="316"/>
      <c r="G25" s="316"/>
      <c r="H25" s="316"/>
    </row>
    <row r="26" spans="1:8" x14ac:dyDescent="0.2">
      <c r="A26" s="283" t="s">
        <v>25</v>
      </c>
      <c r="B26" s="316">
        <v>146</v>
      </c>
      <c r="C26" s="316"/>
      <c r="D26" s="316"/>
      <c r="E26" s="316"/>
      <c r="F26" s="316"/>
      <c r="G26" s="316"/>
      <c r="H26" s="316"/>
    </row>
    <row r="27" spans="1:8" x14ac:dyDescent="0.2">
      <c r="A27" s="283" t="s">
        <v>3</v>
      </c>
      <c r="B27" s="316">
        <v>158</v>
      </c>
      <c r="C27" s="316"/>
      <c r="D27" s="316"/>
      <c r="E27" s="316"/>
      <c r="F27" s="316"/>
      <c r="G27" s="316"/>
      <c r="H27" s="316"/>
    </row>
    <row r="28" spans="1:8" x14ac:dyDescent="0.2">
      <c r="A28" s="283" t="s">
        <v>23</v>
      </c>
      <c r="B28" s="316">
        <v>239</v>
      </c>
      <c r="C28" s="316"/>
      <c r="D28" s="316"/>
      <c r="E28" s="316"/>
      <c r="F28" s="316"/>
      <c r="G28" s="316"/>
      <c r="H28" s="316"/>
    </row>
    <row r="29" spans="1:8" x14ac:dyDescent="0.2">
      <c r="A29" s="283" t="s">
        <v>14</v>
      </c>
      <c r="B29" s="316">
        <v>477</v>
      </c>
      <c r="C29" s="316"/>
      <c r="D29" s="316"/>
      <c r="E29" s="316"/>
      <c r="F29" s="316"/>
      <c r="G29" s="316"/>
      <c r="H29" s="316"/>
    </row>
    <row r="30" spans="1:8" x14ac:dyDescent="0.2">
      <c r="A30" s="283" t="s">
        <v>22</v>
      </c>
      <c r="B30" s="316">
        <v>532</v>
      </c>
      <c r="C30" s="316"/>
      <c r="D30" s="316"/>
      <c r="E30" s="316"/>
      <c r="F30" s="316"/>
      <c r="G30" s="316"/>
      <c r="H30" s="316"/>
    </row>
    <row r="31" spans="1:8" x14ac:dyDescent="0.2">
      <c r="A31" s="283" t="s">
        <v>28</v>
      </c>
      <c r="B31" s="316">
        <v>638</v>
      </c>
      <c r="C31" s="316"/>
      <c r="D31" s="316"/>
      <c r="E31" s="316"/>
      <c r="F31" s="316"/>
      <c r="G31" s="316"/>
      <c r="H31" s="316"/>
    </row>
    <row r="32" spans="1:8" x14ac:dyDescent="0.2">
      <c r="A32" s="283" t="s">
        <v>21</v>
      </c>
      <c r="B32" s="316">
        <v>674</v>
      </c>
      <c r="C32" s="316"/>
      <c r="D32" s="316"/>
      <c r="E32" s="316"/>
      <c r="F32" s="316"/>
      <c r="G32" s="316"/>
      <c r="H32" s="316"/>
    </row>
    <row r="33" spans="1:8" x14ac:dyDescent="0.2">
      <c r="A33" s="283" t="s">
        <v>18</v>
      </c>
      <c r="B33" s="316">
        <v>921</v>
      </c>
      <c r="C33" s="316"/>
      <c r="D33" s="316"/>
      <c r="E33" s="316"/>
      <c r="F33" s="316"/>
      <c r="G33" s="316"/>
      <c r="H33" s="316"/>
    </row>
    <row r="34" spans="1:8" x14ac:dyDescent="0.2">
      <c r="A34" s="283" t="s">
        <v>26</v>
      </c>
      <c r="B34" s="316">
        <v>1444</v>
      </c>
      <c r="C34" s="316"/>
      <c r="D34" s="316"/>
      <c r="E34" s="316"/>
      <c r="F34" s="316"/>
      <c r="G34" s="316"/>
      <c r="H34" s="316"/>
    </row>
    <row r="35" spans="1:8" x14ac:dyDescent="0.2">
      <c r="A35" s="283" t="s">
        <v>0</v>
      </c>
      <c r="B35" s="316">
        <v>1549</v>
      </c>
      <c r="C35" s="316"/>
      <c r="D35" s="316"/>
      <c r="E35" s="316"/>
      <c r="F35" s="316"/>
      <c r="G35" s="316"/>
      <c r="H35" s="316"/>
    </row>
    <row r="36" spans="1:8" x14ac:dyDescent="0.2">
      <c r="A36" s="283" t="s">
        <v>15</v>
      </c>
      <c r="B36" s="316">
        <v>1654</v>
      </c>
      <c r="C36" s="316"/>
      <c r="D36" s="316"/>
      <c r="E36" s="316"/>
      <c r="F36" s="316"/>
      <c r="G36" s="316"/>
      <c r="H36" s="316"/>
    </row>
    <row r="37" spans="1:8" x14ac:dyDescent="0.2">
      <c r="A37" s="283" t="s">
        <v>13</v>
      </c>
      <c r="B37" s="316">
        <v>2288</v>
      </c>
      <c r="C37" s="316"/>
      <c r="D37" s="316"/>
      <c r="E37" s="316"/>
      <c r="F37" s="316"/>
      <c r="G37" s="316"/>
      <c r="H37" s="316"/>
    </row>
    <row r="38" spans="1:8" x14ac:dyDescent="0.2">
      <c r="A38" s="283" t="s">
        <v>10</v>
      </c>
      <c r="B38" s="316">
        <v>2770</v>
      </c>
      <c r="C38" s="316"/>
      <c r="D38" s="316"/>
      <c r="E38" s="316"/>
      <c r="F38" s="316"/>
      <c r="G38" s="316"/>
      <c r="H38" s="316"/>
    </row>
    <row r="39" spans="1:8" x14ac:dyDescent="0.2">
      <c r="A39" s="283" t="s">
        <v>20</v>
      </c>
      <c r="B39" s="316">
        <v>5379</v>
      </c>
      <c r="C39" s="316"/>
      <c r="D39" s="316"/>
      <c r="E39" s="316"/>
      <c r="F39" s="316"/>
      <c r="G39" s="316"/>
      <c r="H39" s="316"/>
    </row>
    <row r="40" spans="1:8" x14ac:dyDescent="0.2">
      <c r="G40" s="324"/>
      <c r="H40" s="324"/>
    </row>
    <row r="45" spans="1:8" x14ac:dyDescent="0.2">
      <c r="E45" s="316"/>
      <c r="F45" s="316"/>
      <c r="G45" s="316"/>
    </row>
    <row r="46" spans="1:8" x14ac:dyDescent="0.2">
      <c r="F46" s="324"/>
      <c r="G46" s="324"/>
    </row>
  </sheetData>
  <mergeCells count="1">
    <mergeCell ref="H1:I1"/>
  </mergeCells>
  <hyperlinks>
    <hyperlink ref="H1:I1" location="Index!A1" display="Regresar al Índice" xr:uid="{F3A0FC02-FD22-4E22-B3D6-E46F88D501F8}"/>
  </hyperlinks>
  <pageMargins left="0.7" right="0.7" top="0.75" bottom="0.75" header="0.3" footer="0.3"/>
  <pageSetup paperSize="9" orientation="portrait" horizontalDpi="300" verticalDpi="30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D5747-3712-43A6-BF91-18183643400B}">
  <sheetPr codeName="Hoja169"/>
  <dimension ref="A1:J135"/>
  <sheetViews>
    <sheetView zoomScale="96" zoomScaleNormal="96" workbookViewId="0">
      <selection activeCell="F17" sqref="F17"/>
    </sheetView>
  </sheetViews>
  <sheetFormatPr baseColWidth="10" defaultColWidth="9.140625" defaultRowHeight="12.75" x14ac:dyDescent="0.2"/>
  <cols>
    <col min="1" max="1" width="44.7109375" style="283" customWidth="1"/>
    <col min="2" max="2" width="32.7109375" style="283" customWidth="1"/>
    <col min="3" max="3" width="12.28515625" style="283" bestFit="1" customWidth="1"/>
    <col min="4" max="6" width="8.7109375" style="283" customWidth="1"/>
    <col min="7" max="7" width="10" style="283" bestFit="1" customWidth="1"/>
    <col min="8" max="8" width="11.7109375" style="283" customWidth="1"/>
    <col min="9" max="9" width="10.7109375" style="283" customWidth="1"/>
    <col min="10" max="12" width="9.140625" style="283"/>
    <col min="13" max="15" width="11.85546875" style="283" bestFit="1" customWidth="1"/>
    <col min="16" max="16" width="9.140625" style="283"/>
    <col min="17" max="17" width="11.85546875" style="283" bestFit="1" customWidth="1"/>
    <col min="18" max="16384" width="9.140625" style="283"/>
  </cols>
  <sheetData>
    <row r="1" spans="1:10" x14ac:dyDescent="0.2">
      <c r="A1" s="28" t="s">
        <v>4747</v>
      </c>
      <c r="B1" s="283" t="s">
        <v>53</v>
      </c>
      <c r="C1" s="283" t="s">
        <v>53</v>
      </c>
      <c r="D1" s="283" t="s">
        <v>53</v>
      </c>
      <c r="E1" s="283" t="s">
        <v>53</v>
      </c>
      <c r="F1" s="283" t="s">
        <v>53</v>
      </c>
      <c r="G1" s="283" t="s">
        <v>53</v>
      </c>
      <c r="H1" s="284" t="s">
        <v>1306</v>
      </c>
      <c r="I1" s="284"/>
    </row>
    <row r="2" spans="1:10" x14ac:dyDescent="0.2">
      <c r="A2" s="283" t="s">
        <v>142</v>
      </c>
      <c r="B2" s="283" t="s">
        <v>53</v>
      </c>
      <c r="C2" s="283" t="s">
        <v>53</v>
      </c>
      <c r="D2" s="283" t="s">
        <v>53</v>
      </c>
      <c r="E2" s="283" t="s">
        <v>53</v>
      </c>
      <c r="F2" s="283" t="s">
        <v>53</v>
      </c>
      <c r="G2" s="283" t="s">
        <v>53</v>
      </c>
      <c r="H2" s="283" t="s">
        <v>53</v>
      </c>
    </row>
    <row r="6" spans="1:10" x14ac:dyDescent="0.2">
      <c r="A6" s="283" t="s">
        <v>540</v>
      </c>
      <c r="B6" s="283" t="s">
        <v>541</v>
      </c>
      <c r="C6" s="283" t="s">
        <v>1302</v>
      </c>
      <c r="D6" s="283" t="s">
        <v>1303</v>
      </c>
      <c r="E6" s="283" t="s">
        <v>2607</v>
      </c>
      <c r="F6" s="283" t="s">
        <v>2608</v>
      </c>
      <c r="G6" s="283" t="s">
        <v>537</v>
      </c>
      <c r="H6" s="283" t="s">
        <v>538</v>
      </c>
      <c r="I6" s="283" t="s">
        <v>539</v>
      </c>
    </row>
    <row r="7" spans="1:10" x14ac:dyDescent="0.2">
      <c r="A7" s="283">
        <v>23</v>
      </c>
      <c r="B7" s="283" t="s">
        <v>147</v>
      </c>
      <c r="C7" s="322">
        <v>36463</v>
      </c>
      <c r="D7" s="322">
        <v>26425</v>
      </c>
      <c r="E7" s="322">
        <v>37766</v>
      </c>
      <c r="F7" s="322">
        <v>26379</v>
      </c>
      <c r="G7" s="322">
        <v>-1303</v>
      </c>
      <c r="H7" s="322">
        <v>46</v>
      </c>
      <c r="I7" s="322">
        <v>-1349</v>
      </c>
      <c r="J7" s="316"/>
    </row>
    <row r="8" spans="1:10" x14ac:dyDescent="0.2">
      <c r="A8" s="283">
        <v>85</v>
      </c>
      <c r="B8" s="283" t="s">
        <v>154</v>
      </c>
      <c r="C8" s="322">
        <v>5913</v>
      </c>
      <c r="D8" s="322">
        <v>4663</v>
      </c>
      <c r="E8" s="322">
        <v>6921</v>
      </c>
      <c r="F8" s="322">
        <v>5311</v>
      </c>
      <c r="G8" s="322">
        <v>-1008</v>
      </c>
      <c r="H8" s="322">
        <v>-648</v>
      </c>
      <c r="I8" s="322">
        <v>-360</v>
      </c>
      <c r="J8" s="316"/>
    </row>
    <row r="9" spans="1:10" x14ac:dyDescent="0.2">
      <c r="A9" s="283">
        <v>24</v>
      </c>
      <c r="B9" s="283" t="s">
        <v>166</v>
      </c>
      <c r="C9" s="322">
        <v>3486</v>
      </c>
      <c r="D9" s="322">
        <v>2199</v>
      </c>
      <c r="E9" s="322">
        <v>4336</v>
      </c>
      <c r="F9" s="322">
        <v>2206</v>
      </c>
      <c r="G9" s="322">
        <v>-850</v>
      </c>
      <c r="H9" s="322">
        <v>-7</v>
      </c>
      <c r="I9" s="322">
        <v>-843</v>
      </c>
      <c r="J9" s="316"/>
    </row>
    <row r="10" spans="1:10" x14ac:dyDescent="0.2">
      <c r="A10" s="283">
        <v>70</v>
      </c>
      <c r="B10" s="283" t="s">
        <v>157</v>
      </c>
      <c r="C10" s="322">
        <v>68006</v>
      </c>
      <c r="D10" s="322">
        <v>54465</v>
      </c>
      <c r="E10" s="322">
        <v>68838</v>
      </c>
      <c r="F10" s="322">
        <v>55137</v>
      </c>
      <c r="G10" s="322">
        <v>-832</v>
      </c>
      <c r="H10" s="322">
        <v>-672</v>
      </c>
      <c r="I10" s="322">
        <v>-160</v>
      </c>
      <c r="J10" s="316"/>
    </row>
    <row r="11" spans="1:10" x14ac:dyDescent="0.2">
      <c r="A11" s="283">
        <v>120</v>
      </c>
      <c r="B11" s="283" t="s">
        <v>143</v>
      </c>
      <c r="C11" s="322">
        <v>466265</v>
      </c>
      <c r="D11" s="322">
        <v>411779</v>
      </c>
      <c r="E11" s="322">
        <v>467057</v>
      </c>
      <c r="F11" s="322">
        <v>412693</v>
      </c>
      <c r="G11" s="322">
        <v>-792</v>
      </c>
      <c r="H11" s="322">
        <v>-914</v>
      </c>
      <c r="I11" s="322">
        <v>122</v>
      </c>
      <c r="J11" s="316"/>
    </row>
    <row r="12" spans="1:10" x14ac:dyDescent="0.2">
      <c r="A12" s="283">
        <v>53</v>
      </c>
      <c r="B12" s="283" t="s">
        <v>152</v>
      </c>
      <c r="C12" s="322">
        <v>37630</v>
      </c>
      <c r="D12" s="322">
        <v>28841</v>
      </c>
      <c r="E12" s="322">
        <v>38300</v>
      </c>
      <c r="F12" s="322">
        <v>28709</v>
      </c>
      <c r="G12" s="322">
        <v>-670</v>
      </c>
      <c r="H12" s="322">
        <v>132</v>
      </c>
      <c r="I12" s="322">
        <v>-802</v>
      </c>
      <c r="J12" s="316"/>
    </row>
    <row r="13" spans="1:10" x14ac:dyDescent="0.2">
      <c r="A13" s="283">
        <v>42</v>
      </c>
      <c r="B13" s="283" t="s">
        <v>176</v>
      </c>
      <c r="C13" s="322">
        <v>968</v>
      </c>
      <c r="D13" s="322">
        <v>931</v>
      </c>
      <c r="E13" s="322">
        <v>1563</v>
      </c>
      <c r="F13" s="322">
        <v>1526</v>
      </c>
      <c r="G13" s="322">
        <v>-595</v>
      </c>
      <c r="H13" s="322">
        <v>-595</v>
      </c>
      <c r="I13" s="322">
        <v>0</v>
      </c>
      <c r="J13" s="316"/>
    </row>
    <row r="14" spans="1:10" x14ac:dyDescent="0.2">
      <c r="A14" s="283">
        <v>2</v>
      </c>
      <c r="B14" s="283" t="s">
        <v>244</v>
      </c>
      <c r="C14" s="322">
        <v>6736</v>
      </c>
      <c r="D14" s="322">
        <v>5829</v>
      </c>
      <c r="E14" s="322">
        <v>7129</v>
      </c>
      <c r="F14" s="322">
        <v>6268</v>
      </c>
      <c r="G14" s="322">
        <v>-393</v>
      </c>
      <c r="H14" s="322">
        <v>-439</v>
      </c>
      <c r="I14" s="322">
        <v>46</v>
      </c>
      <c r="J14" s="316"/>
    </row>
    <row r="15" spans="1:10" x14ac:dyDescent="0.2">
      <c r="A15" s="283">
        <v>124</v>
      </c>
      <c r="B15" s="283" t="s">
        <v>228</v>
      </c>
      <c r="C15" s="322">
        <v>6781</v>
      </c>
      <c r="D15" s="322">
        <v>5920</v>
      </c>
      <c r="E15" s="322">
        <v>7161</v>
      </c>
      <c r="F15" s="322">
        <v>6325</v>
      </c>
      <c r="G15" s="322">
        <v>-380</v>
      </c>
      <c r="H15" s="322">
        <v>-405</v>
      </c>
      <c r="I15" s="322">
        <v>25</v>
      </c>
      <c r="J15" s="316"/>
    </row>
    <row r="16" spans="1:10" x14ac:dyDescent="0.2">
      <c r="A16" s="283">
        <v>30</v>
      </c>
      <c r="B16" s="283" t="s">
        <v>169</v>
      </c>
      <c r="C16" s="322">
        <v>6269</v>
      </c>
      <c r="D16" s="322">
        <v>5206</v>
      </c>
      <c r="E16" s="322">
        <v>6519</v>
      </c>
      <c r="F16" s="322">
        <v>5508</v>
      </c>
      <c r="G16" s="322">
        <v>-250</v>
      </c>
      <c r="H16" s="322">
        <v>-302</v>
      </c>
      <c r="I16" s="322">
        <v>52</v>
      </c>
      <c r="J16" s="316"/>
    </row>
    <row r="17" spans="1:10" x14ac:dyDescent="0.2">
      <c r="A17" s="283">
        <v>55</v>
      </c>
      <c r="B17" s="283" t="s">
        <v>245</v>
      </c>
      <c r="C17" s="322">
        <v>1187</v>
      </c>
      <c r="D17" s="322">
        <v>1102</v>
      </c>
      <c r="E17" s="322">
        <v>1436</v>
      </c>
      <c r="F17" s="322">
        <v>1367</v>
      </c>
      <c r="G17" s="322">
        <v>-249</v>
      </c>
      <c r="H17" s="322">
        <v>-265</v>
      </c>
      <c r="I17" s="322">
        <v>16</v>
      </c>
      <c r="J17" s="316"/>
    </row>
    <row r="18" spans="1:10" x14ac:dyDescent="0.2">
      <c r="A18" s="283">
        <v>79</v>
      </c>
      <c r="B18" s="283" t="s">
        <v>239</v>
      </c>
      <c r="C18" s="322">
        <v>2300</v>
      </c>
      <c r="D18" s="322">
        <v>1327</v>
      </c>
      <c r="E18" s="322">
        <v>2514</v>
      </c>
      <c r="F18" s="322">
        <v>1362</v>
      </c>
      <c r="G18" s="322">
        <v>-214</v>
      </c>
      <c r="H18" s="322">
        <v>-35</v>
      </c>
      <c r="I18" s="322">
        <v>-179</v>
      </c>
      <c r="J18" s="316"/>
    </row>
    <row r="19" spans="1:10" x14ac:dyDescent="0.2">
      <c r="A19" s="283">
        <v>13</v>
      </c>
      <c r="B19" s="283" t="s">
        <v>187</v>
      </c>
      <c r="C19" s="322">
        <v>13333</v>
      </c>
      <c r="D19" s="322">
        <v>11153</v>
      </c>
      <c r="E19" s="322">
        <v>13502</v>
      </c>
      <c r="F19" s="322">
        <v>11050</v>
      </c>
      <c r="G19" s="322">
        <v>-169</v>
      </c>
      <c r="H19" s="322">
        <v>103</v>
      </c>
      <c r="I19" s="322">
        <v>-272</v>
      </c>
      <c r="J19" s="316"/>
    </row>
    <row r="20" spans="1:10" x14ac:dyDescent="0.2">
      <c r="A20" s="283">
        <v>50</v>
      </c>
      <c r="B20" s="283" t="s">
        <v>153</v>
      </c>
      <c r="C20" s="322">
        <v>6317</v>
      </c>
      <c r="D20" s="322">
        <v>3751</v>
      </c>
      <c r="E20" s="322">
        <v>6482</v>
      </c>
      <c r="F20" s="322">
        <v>3741</v>
      </c>
      <c r="G20" s="322">
        <v>-165</v>
      </c>
      <c r="H20" s="322">
        <v>10</v>
      </c>
      <c r="I20" s="322">
        <v>-175</v>
      </c>
      <c r="J20" s="316"/>
    </row>
    <row r="21" spans="1:10" x14ac:dyDescent="0.2">
      <c r="A21" s="283">
        <v>100</v>
      </c>
      <c r="B21" s="283" t="s">
        <v>263</v>
      </c>
      <c r="C21" s="322">
        <v>1552</v>
      </c>
      <c r="D21" s="322">
        <v>1101</v>
      </c>
      <c r="E21" s="322">
        <v>1705</v>
      </c>
      <c r="F21" s="322">
        <v>1202</v>
      </c>
      <c r="G21" s="322">
        <v>-153</v>
      </c>
      <c r="H21" s="322">
        <v>-101</v>
      </c>
      <c r="I21" s="322">
        <v>-52</v>
      </c>
      <c r="J21" s="316"/>
    </row>
    <row r="22" spans="1:10" x14ac:dyDescent="0.2">
      <c r="A22" s="283">
        <v>112</v>
      </c>
      <c r="B22" s="283" t="s">
        <v>250</v>
      </c>
      <c r="C22" s="322">
        <v>539</v>
      </c>
      <c r="D22" s="322">
        <v>535</v>
      </c>
      <c r="E22" s="322">
        <v>683</v>
      </c>
      <c r="F22" s="322">
        <v>679</v>
      </c>
      <c r="G22" s="322">
        <v>-144</v>
      </c>
      <c r="H22" s="322">
        <v>-144</v>
      </c>
      <c r="I22" s="322">
        <v>0</v>
      </c>
      <c r="J22" s="316"/>
    </row>
    <row r="23" spans="1:10" x14ac:dyDescent="0.2">
      <c r="A23" s="283">
        <v>94</v>
      </c>
      <c r="B23" s="283" t="s">
        <v>252</v>
      </c>
      <c r="C23" s="322">
        <v>9572</v>
      </c>
      <c r="D23" s="322">
        <v>5402</v>
      </c>
      <c r="E23" s="322">
        <v>9710</v>
      </c>
      <c r="F23" s="322">
        <v>5534</v>
      </c>
      <c r="G23" s="322">
        <v>-138</v>
      </c>
      <c r="H23" s="322">
        <v>-132</v>
      </c>
      <c r="I23" s="322">
        <v>-6</v>
      </c>
      <c r="J23" s="316"/>
    </row>
    <row r="24" spans="1:10" x14ac:dyDescent="0.2">
      <c r="A24" s="283">
        <v>82</v>
      </c>
      <c r="B24" s="283" t="s">
        <v>165</v>
      </c>
      <c r="C24" s="322">
        <v>5967</v>
      </c>
      <c r="D24" s="322">
        <v>2816</v>
      </c>
      <c r="E24" s="322">
        <v>6103</v>
      </c>
      <c r="F24" s="322">
        <v>2849</v>
      </c>
      <c r="G24" s="322">
        <v>-136</v>
      </c>
      <c r="H24" s="322">
        <v>-33</v>
      </c>
      <c r="I24" s="322">
        <v>-103</v>
      </c>
      <c r="J24" s="316"/>
    </row>
    <row r="25" spans="1:10" x14ac:dyDescent="0.2">
      <c r="A25" s="283">
        <v>93</v>
      </c>
      <c r="B25" s="283" t="s">
        <v>260</v>
      </c>
      <c r="C25" s="322">
        <v>39825</v>
      </c>
      <c r="D25" s="322">
        <v>35488</v>
      </c>
      <c r="E25" s="322">
        <v>39929</v>
      </c>
      <c r="F25" s="322">
        <v>35366</v>
      </c>
      <c r="G25" s="322">
        <v>-104</v>
      </c>
      <c r="H25" s="322">
        <v>122</v>
      </c>
      <c r="I25" s="322">
        <v>-226</v>
      </c>
      <c r="J25" s="316"/>
    </row>
    <row r="26" spans="1:10" x14ac:dyDescent="0.2">
      <c r="A26" s="283">
        <v>108</v>
      </c>
      <c r="B26" s="283" t="s">
        <v>159</v>
      </c>
      <c r="C26" s="322">
        <v>3019</v>
      </c>
      <c r="D26" s="322">
        <v>2077</v>
      </c>
      <c r="E26" s="322">
        <v>3106</v>
      </c>
      <c r="F26" s="322">
        <v>2083</v>
      </c>
      <c r="G26" s="322">
        <v>-87</v>
      </c>
      <c r="H26" s="322">
        <v>-6</v>
      </c>
      <c r="I26" s="322">
        <v>-81</v>
      </c>
      <c r="J26" s="316"/>
    </row>
    <row r="27" spans="1:10" x14ac:dyDescent="0.2">
      <c r="A27" s="283">
        <v>35</v>
      </c>
      <c r="B27" s="283" t="s">
        <v>170</v>
      </c>
      <c r="C27" s="322">
        <v>3634</v>
      </c>
      <c r="D27" s="322">
        <v>3328</v>
      </c>
      <c r="E27" s="322">
        <v>3709</v>
      </c>
      <c r="F27" s="322">
        <v>3430</v>
      </c>
      <c r="G27" s="322">
        <v>-75</v>
      </c>
      <c r="H27" s="322">
        <v>-102</v>
      </c>
      <c r="I27" s="322">
        <v>27</v>
      </c>
      <c r="J27" s="316"/>
    </row>
    <row r="28" spans="1:10" x14ac:dyDescent="0.2">
      <c r="A28" s="283">
        <v>99</v>
      </c>
      <c r="B28" s="283" t="s">
        <v>257</v>
      </c>
      <c r="C28" s="322">
        <v>993</v>
      </c>
      <c r="D28" s="322">
        <v>365</v>
      </c>
      <c r="E28" s="322">
        <v>1058</v>
      </c>
      <c r="F28" s="322">
        <v>363</v>
      </c>
      <c r="G28" s="322">
        <v>-65</v>
      </c>
      <c r="H28" s="322">
        <v>2</v>
      </c>
      <c r="I28" s="322">
        <v>-67</v>
      </c>
      <c r="J28" s="316"/>
    </row>
    <row r="29" spans="1:10" x14ac:dyDescent="0.2">
      <c r="A29" s="283">
        <v>113</v>
      </c>
      <c r="B29" s="283" t="s">
        <v>264</v>
      </c>
      <c r="C29" s="322">
        <v>3289</v>
      </c>
      <c r="D29" s="322">
        <v>1810</v>
      </c>
      <c r="E29" s="322">
        <v>3352</v>
      </c>
      <c r="F29" s="322">
        <v>1814</v>
      </c>
      <c r="G29" s="322">
        <v>-63</v>
      </c>
      <c r="H29" s="322">
        <v>-4</v>
      </c>
      <c r="I29" s="322">
        <v>-59</v>
      </c>
      <c r="J29" s="316"/>
    </row>
    <row r="30" spans="1:10" x14ac:dyDescent="0.2">
      <c r="A30" s="283">
        <v>77</v>
      </c>
      <c r="B30" s="283" t="s">
        <v>181</v>
      </c>
      <c r="C30" s="322">
        <v>1306</v>
      </c>
      <c r="D30" s="322">
        <v>1017</v>
      </c>
      <c r="E30" s="322">
        <v>1358</v>
      </c>
      <c r="F30" s="322">
        <v>1045</v>
      </c>
      <c r="G30" s="322">
        <v>-52</v>
      </c>
      <c r="H30" s="322">
        <v>-28</v>
      </c>
      <c r="I30" s="322">
        <v>-24</v>
      </c>
      <c r="J30" s="316"/>
    </row>
    <row r="31" spans="1:10" x14ac:dyDescent="0.2">
      <c r="A31" s="283">
        <v>9</v>
      </c>
      <c r="B31" s="283" t="s">
        <v>259</v>
      </c>
      <c r="C31" s="322">
        <v>3436</v>
      </c>
      <c r="D31" s="322">
        <v>2657</v>
      </c>
      <c r="E31" s="322">
        <v>3485</v>
      </c>
      <c r="F31" s="322">
        <v>2691</v>
      </c>
      <c r="G31" s="322">
        <v>-49</v>
      </c>
      <c r="H31" s="322">
        <v>-34</v>
      </c>
      <c r="I31" s="322">
        <v>-15</v>
      </c>
      <c r="J31" s="316"/>
    </row>
    <row r="32" spans="1:10" x14ac:dyDescent="0.2">
      <c r="A32" s="283">
        <v>3</v>
      </c>
      <c r="B32" s="283" t="s">
        <v>158</v>
      </c>
      <c r="C32" s="322">
        <v>1803</v>
      </c>
      <c r="D32" s="322">
        <v>1194</v>
      </c>
      <c r="E32" s="322">
        <v>1850</v>
      </c>
      <c r="F32" s="322">
        <v>1182</v>
      </c>
      <c r="G32" s="322">
        <v>-47</v>
      </c>
      <c r="H32" s="322">
        <v>12</v>
      </c>
      <c r="I32" s="322">
        <v>-59</v>
      </c>
      <c r="J32" s="316"/>
    </row>
    <row r="33" spans="1:10" x14ac:dyDescent="0.2">
      <c r="A33" s="283">
        <v>16</v>
      </c>
      <c r="B33" s="283" t="s">
        <v>262</v>
      </c>
      <c r="C33" s="322">
        <v>3876</v>
      </c>
      <c r="D33" s="322">
        <v>3771</v>
      </c>
      <c r="E33" s="322">
        <v>3922</v>
      </c>
      <c r="F33" s="322">
        <v>3733</v>
      </c>
      <c r="G33" s="322">
        <v>-46</v>
      </c>
      <c r="H33" s="322">
        <v>38</v>
      </c>
      <c r="I33" s="322">
        <v>-84</v>
      </c>
      <c r="J33" s="316"/>
    </row>
    <row r="34" spans="1:10" x14ac:dyDescent="0.2">
      <c r="A34" s="283">
        <v>22</v>
      </c>
      <c r="B34" s="283" t="s">
        <v>171</v>
      </c>
      <c r="C34" s="322">
        <v>2029</v>
      </c>
      <c r="D34" s="322">
        <v>1791</v>
      </c>
      <c r="E34" s="322">
        <v>2064</v>
      </c>
      <c r="F34" s="322">
        <v>1830</v>
      </c>
      <c r="G34" s="322">
        <v>-35</v>
      </c>
      <c r="H34" s="322">
        <v>-39</v>
      </c>
      <c r="I34" s="322">
        <v>4</v>
      </c>
      <c r="J34" s="316"/>
    </row>
    <row r="35" spans="1:10" x14ac:dyDescent="0.2">
      <c r="A35" s="283">
        <v>33</v>
      </c>
      <c r="B35" s="283" t="s">
        <v>192</v>
      </c>
      <c r="C35" s="322">
        <v>1036</v>
      </c>
      <c r="D35" s="322">
        <v>1024</v>
      </c>
      <c r="E35" s="322">
        <v>1071</v>
      </c>
      <c r="F35" s="322">
        <v>1059</v>
      </c>
      <c r="G35" s="322">
        <v>-35</v>
      </c>
      <c r="H35" s="322">
        <v>-35</v>
      </c>
      <c r="I35" s="322">
        <v>0</v>
      </c>
      <c r="J35" s="316"/>
    </row>
    <row r="36" spans="1:10" x14ac:dyDescent="0.2">
      <c r="A36" s="283">
        <v>5</v>
      </c>
      <c r="B36" s="283" t="s">
        <v>177</v>
      </c>
      <c r="C36" s="322">
        <v>3562</v>
      </c>
      <c r="D36" s="322">
        <v>3119</v>
      </c>
      <c r="E36" s="322">
        <v>3596</v>
      </c>
      <c r="F36" s="322">
        <v>3083</v>
      </c>
      <c r="G36" s="322">
        <v>-34</v>
      </c>
      <c r="H36" s="322">
        <v>36</v>
      </c>
      <c r="I36" s="322">
        <v>-70</v>
      </c>
      <c r="J36" s="316"/>
    </row>
    <row r="37" spans="1:10" x14ac:dyDescent="0.2">
      <c r="A37" s="283">
        <v>118</v>
      </c>
      <c r="B37" s="283" t="s">
        <v>243</v>
      </c>
      <c r="C37" s="322">
        <v>558</v>
      </c>
      <c r="D37" s="322">
        <v>471</v>
      </c>
      <c r="E37" s="322">
        <v>581</v>
      </c>
      <c r="F37" s="322">
        <v>486</v>
      </c>
      <c r="G37" s="322">
        <v>-23</v>
      </c>
      <c r="H37" s="322">
        <v>-15</v>
      </c>
      <c r="I37" s="322">
        <v>-8</v>
      </c>
      <c r="J37" s="316"/>
    </row>
    <row r="38" spans="1:10" x14ac:dyDescent="0.2">
      <c r="A38" s="283">
        <v>43</v>
      </c>
      <c r="B38" s="283" t="s">
        <v>160</v>
      </c>
      <c r="C38" s="322">
        <v>2299</v>
      </c>
      <c r="D38" s="322">
        <v>1187</v>
      </c>
      <c r="E38" s="322">
        <v>2321</v>
      </c>
      <c r="F38" s="322">
        <v>1193</v>
      </c>
      <c r="G38" s="322">
        <v>-22</v>
      </c>
      <c r="H38" s="322">
        <v>-6</v>
      </c>
      <c r="I38" s="322">
        <v>-16</v>
      </c>
      <c r="J38" s="316"/>
    </row>
    <row r="39" spans="1:10" x14ac:dyDescent="0.2">
      <c r="A39" s="283">
        <v>47</v>
      </c>
      <c r="B39" s="283" t="s">
        <v>180</v>
      </c>
      <c r="C39" s="322">
        <v>1280</v>
      </c>
      <c r="D39" s="322">
        <v>1226</v>
      </c>
      <c r="E39" s="322">
        <v>1301</v>
      </c>
      <c r="F39" s="322">
        <v>1244</v>
      </c>
      <c r="G39" s="322">
        <v>-21</v>
      </c>
      <c r="H39" s="322">
        <v>-18</v>
      </c>
      <c r="I39" s="322">
        <v>-3</v>
      </c>
      <c r="J39" s="316"/>
    </row>
    <row r="40" spans="1:10" x14ac:dyDescent="0.2">
      <c r="A40" s="283">
        <v>58</v>
      </c>
      <c r="B40" s="283" t="s">
        <v>233</v>
      </c>
      <c r="C40" s="322">
        <v>491</v>
      </c>
      <c r="D40" s="322">
        <v>447</v>
      </c>
      <c r="E40" s="322">
        <v>510</v>
      </c>
      <c r="F40" s="322">
        <v>449</v>
      </c>
      <c r="G40" s="322">
        <v>-19</v>
      </c>
      <c r="H40" s="322">
        <v>-2</v>
      </c>
      <c r="I40" s="322">
        <v>-17</v>
      </c>
      <c r="J40" s="316"/>
    </row>
    <row r="41" spans="1:10" x14ac:dyDescent="0.2">
      <c r="A41" s="283">
        <v>19</v>
      </c>
      <c r="B41" s="283" t="s">
        <v>261</v>
      </c>
      <c r="C41" s="322">
        <v>552</v>
      </c>
      <c r="D41" s="322">
        <v>335</v>
      </c>
      <c r="E41" s="322">
        <v>567</v>
      </c>
      <c r="F41" s="322">
        <v>340</v>
      </c>
      <c r="G41" s="322">
        <v>-15</v>
      </c>
      <c r="H41" s="322">
        <v>-5</v>
      </c>
      <c r="I41" s="322">
        <v>-10</v>
      </c>
      <c r="J41" s="316"/>
    </row>
    <row r="42" spans="1:10" x14ac:dyDescent="0.2">
      <c r="A42" s="283">
        <v>89</v>
      </c>
      <c r="B42" s="283" t="s">
        <v>225</v>
      </c>
      <c r="C42" s="322">
        <v>776</v>
      </c>
      <c r="D42" s="322">
        <v>68</v>
      </c>
      <c r="E42" s="322">
        <v>790</v>
      </c>
      <c r="F42" s="322">
        <v>62</v>
      </c>
      <c r="G42" s="322">
        <v>-14</v>
      </c>
      <c r="H42" s="322">
        <v>6</v>
      </c>
      <c r="I42" s="322">
        <v>-20</v>
      </c>
      <c r="J42" s="316"/>
    </row>
    <row r="43" spans="1:10" x14ac:dyDescent="0.2">
      <c r="A43" s="283">
        <v>111</v>
      </c>
      <c r="B43" s="283" t="s">
        <v>258</v>
      </c>
      <c r="C43" s="322">
        <v>2392</v>
      </c>
      <c r="D43" s="322">
        <v>2367</v>
      </c>
      <c r="E43" s="322">
        <v>2403</v>
      </c>
      <c r="F43" s="322">
        <v>2373</v>
      </c>
      <c r="G43" s="322">
        <v>-11</v>
      </c>
      <c r="H43" s="322">
        <v>-6</v>
      </c>
      <c r="I43" s="322">
        <v>-5</v>
      </c>
      <c r="J43" s="316"/>
    </row>
    <row r="44" spans="1:10" x14ac:dyDescent="0.2">
      <c r="A44" s="283">
        <v>121</v>
      </c>
      <c r="B44" s="283" t="s">
        <v>150</v>
      </c>
      <c r="C44" s="322">
        <v>5543</v>
      </c>
      <c r="D44" s="322">
        <v>3537</v>
      </c>
      <c r="E44" s="322">
        <v>5553</v>
      </c>
      <c r="F44" s="322">
        <v>3499</v>
      </c>
      <c r="G44" s="322">
        <v>-10</v>
      </c>
      <c r="H44" s="322">
        <v>38</v>
      </c>
      <c r="I44" s="322">
        <v>-48</v>
      </c>
      <c r="J44" s="316"/>
    </row>
    <row r="45" spans="1:10" x14ac:dyDescent="0.2">
      <c r="A45" s="283">
        <v>69</v>
      </c>
      <c r="B45" s="283" t="s">
        <v>220</v>
      </c>
      <c r="C45" s="322">
        <v>7</v>
      </c>
      <c r="D45" s="322">
        <v>6</v>
      </c>
      <c r="E45" s="322">
        <v>16</v>
      </c>
      <c r="F45" s="322">
        <v>7</v>
      </c>
      <c r="G45" s="322">
        <v>-9</v>
      </c>
      <c r="H45" s="322">
        <v>-1</v>
      </c>
      <c r="I45" s="322">
        <v>-8</v>
      </c>
      <c r="J45" s="316"/>
    </row>
    <row r="46" spans="1:10" x14ac:dyDescent="0.2">
      <c r="A46" s="283">
        <v>12</v>
      </c>
      <c r="B46" s="283" t="s">
        <v>212</v>
      </c>
      <c r="C46" s="322">
        <v>81</v>
      </c>
      <c r="D46" s="322">
        <v>78</v>
      </c>
      <c r="E46" s="322">
        <v>89</v>
      </c>
      <c r="F46" s="322">
        <v>86</v>
      </c>
      <c r="G46" s="322">
        <v>-8</v>
      </c>
      <c r="H46" s="322">
        <v>-8</v>
      </c>
      <c r="I46" s="322">
        <v>0</v>
      </c>
      <c r="J46" s="316"/>
    </row>
    <row r="47" spans="1:10" x14ac:dyDescent="0.2">
      <c r="A47" s="283">
        <v>74</v>
      </c>
      <c r="B47" s="283" t="s">
        <v>222</v>
      </c>
      <c r="C47" s="322">
        <v>996</v>
      </c>
      <c r="D47" s="322">
        <v>976</v>
      </c>
      <c r="E47" s="322">
        <v>1004</v>
      </c>
      <c r="F47" s="322">
        <v>965</v>
      </c>
      <c r="G47" s="322">
        <v>-8</v>
      </c>
      <c r="H47" s="322">
        <v>11</v>
      </c>
      <c r="I47" s="322">
        <v>-19</v>
      </c>
      <c r="J47" s="316"/>
    </row>
    <row r="48" spans="1:10" x14ac:dyDescent="0.2">
      <c r="A48" s="283">
        <v>37</v>
      </c>
      <c r="B48" s="283" t="s">
        <v>199</v>
      </c>
      <c r="C48" s="322">
        <v>2532</v>
      </c>
      <c r="D48" s="322">
        <v>2046</v>
      </c>
      <c r="E48" s="322">
        <v>2539</v>
      </c>
      <c r="F48" s="322">
        <v>2054</v>
      </c>
      <c r="G48" s="322">
        <v>-7</v>
      </c>
      <c r="H48" s="322">
        <v>-8</v>
      </c>
      <c r="I48" s="322">
        <v>1</v>
      </c>
      <c r="J48" s="316"/>
    </row>
    <row r="49" spans="1:10" x14ac:dyDescent="0.2">
      <c r="A49" s="283">
        <v>25</v>
      </c>
      <c r="B49" s="283" t="s">
        <v>229</v>
      </c>
      <c r="C49" s="322">
        <v>602</v>
      </c>
      <c r="D49" s="322">
        <v>519</v>
      </c>
      <c r="E49" s="322">
        <v>608</v>
      </c>
      <c r="F49" s="322">
        <v>520</v>
      </c>
      <c r="G49" s="322">
        <v>-6</v>
      </c>
      <c r="H49" s="322">
        <v>-1</v>
      </c>
      <c r="I49" s="322">
        <v>-5</v>
      </c>
      <c r="J49" s="316"/>
    </row>
    <row r="50" spans="1:10" x14ac:dyDescent="0.2">
      <c r="A50" s="283">
        <v>76</v>
      </c>
      <c r="B50" s="283" t="s">
        <v>208</v>
      </c>
      <c r="C50" s="322">
        <v>62</v>
      </c>
      <c r="D50" s="322">
        <v>16</v>
      </c>
      <c r="E50" s="322">
        <v>68</v>
      </c>
      <c r="F50" s="322">
        <v>22</v>
      </c>
      <c r="G50" s="322">
        <v>-6</v>
      </c>
      <c r="H50" s="322">
        <v>-6</v>
      </c>
      <c r="I50" s="322">
        <v>0</v>
      </c>
      <c r="J50" s="316"/>
    </row>
    <row r="51" spans="1:10" x14ac:dyDescent="0.2">
      <c r="A51" s="283">
        <v>123</v>
      </c>
      <c r="B51" s="283" t="s">
        <v>151</v>
      </c>
      <c r="C51" s="322">
        <v>2745</v>
      </c>
      <c r="D51" s="322">
        <v>2718</v>
      </c>
      <c r="E51" s="322">
        <v>2750</v>
      </c>
      <c r="F51" s="322">
        <v>2741</v>
      </c>
      <c r="G51" s="322">
        <v>-5</v>
      </c>
      <c r="H51" s="322">
        <v>-23</v>
      </c>
      <c r="I51" s="322">
        <v>18</v>
      </c>
      <c r="J51" s="316"/>
    </row>
    <row r="52" spans="1:10" x14ac:dyDescent="0.2">
      <c r="A52" s="283">
        <v>28</v>
      </c>
      <c r="B52" s="283" t="s">
        <v>230</v>
      </c>
      <c r="C52" s="322">
        <v>66</v>
      </c>
      <c r="D52" s="322">
        <v>14</v>
      </c>
      <c r="E52" s="322">
        <v>71</v>
      </c>
      <c r="F52" s="322">
        <v>14</v>
      </c>
      <c r="G52" s="322">
        <v>-5</v>
      </c>
      <c r="H52" s="322">
        <v>0</v>
      </c>
      <c r="I52" s="322">
        <v>-5</v>
      </c>
      <c r="J52" s="316"/>
    </row>
    <row r="53" spans="1:10" x14ac:dyDescent="0.2">
      <c r="A53" s="283">
        <v>73</v>
      </c>
      <c r="B53" s="283" t="s">
        <v>183</v>
      </c>
      <c r="C53" s="322">
        <v>16681</v>
      </c>
      <c r="D53" s="322">
        <v>16308</v>
      </c>
      <c r="E53" s="322">
        <v>16686</v>
      </c>
      <c r="F53" s="322">
        <v>16286</v>
      </c>
      <c r="G53" s="322">
        <v>-5</v>
      </c>
      <c r="H53" s="322">
        <v>22</v>
      </c>
      <c r="I53" s="322">
        <v>-27</v>
      </c>
      <c r="J53" s="316"/>
    </row>
    <row r="54" spans="1:10" x14ac:dyDescent="0.2">
      <c r="A54" s="283">
        <v>71</v>
      </c>
      <c r="B54" s="283" t="s">
        <v>221</v>
      </c>
      <c r="C54" s="322">
        <v>35</v>
      </c>
      <c r="D54" s="322">
        <v>35</v>
      </c>
      <c r="E54" s="322">
        <v>38</v>
      </c>
      <c r="F54" s="322">
        <v>38</v>
      </c>
      <c r="G54" s="322">
        <v>-3</v>
      </c>
      <c r="H54" s="322">
        <v>-3</v>
      </c>
      <c r="I54" s="322">
        <v>0</v>
      </c>
      <c r="J54" s="316"/>
    </row>
    <row r="55" spans="1:10" x14ac:dyDescent="0.2">
      <c r="A55" s="283">
        <v>107</v>
      </c>
      <c r="B55" s="283" t="s">
        <v>255</v>
      </c>
      <c r="C55" s="322">
        <v>379</v>
      </c>
      <c r="D55" s="322">
        <v>128</v>
      </c>
      <c r="E55" s="322">
        <v>381</v>
      </c>
      <c r="F55" s="322">
        <v>118</v>
      </c>
      <c r="G55" s="322">
        <v>-2</v>
      </c>
      <c r="H55" s="322">
        <v>10</v>
      </c>
      <c r="I55" s="322">
        <v>-12</v>
      </c>
      <c r="J55" s="316"/>
    </row>
    <row r="56" spans="1:10" x14ac:dyDescent="0.2">
      <c r="A56" s="283">
        <v>122</v>
      </c>
      <c r="B56" s="283" t="s">
        <v>191</v>
      </c>
      <c r="C56" s="322">
        <v>50</v>
      </c>
      <c r="D56" s="322">
        <v>50</v>
      </c>
      <c r="E56" s="322">
        <v>52</v>
      </c>
      <c r="F56" s="322">
        <v>51</v>
      </c>
      <c r="G56" s="322">
        <v>-2</v>
      </c>
      <c r="H56" s="322">
        <v>-1</v>
      </c>
      <c r="I56" s="322">
        <v>-1</v>
      </c>
      <c r="J56" s="316"/>
    </row>
    <row r="57" spans="1:10" x14ac:dyDescent="0.2">
      <c r="A57" s="283">
        <v>4</v>
      </c>
      <c r="B57" s="283" t="s">
        <v>197</v>
      </c>
      <c r="C57" s="322">
        <v>98</v>
      </c>
      <c r="D57" s="322">
        <v>89</v>
      </c>
      <c r="E57" s="322">
        <v>100</v>
      </c>
      <c r="F57" s="322">
        <v>89</v>
      </c>
      <c r="G57" s="322">
        <v>-2</v>
      </c>
      <c r="H57" s="322">
        <v>0</v>
      </c>
      <c r="I57" s="322">
        <v>-2</v>
      </c>
      <c r="J57" s="316"/>
    </row>
    <row r="58" spans="1:10" x14ac:dyDescent="0.2">
      <c r="A58" s="283">
        <v>45</v>
      </c>
      <c r="B58" s="283" t="s">
        <v>201</v>
      </c>
      <c r="C58" s="322">
        <v>661</v>
      </c>
      <c r="D58" s="322">
        <v>580</v>
      </c>
      <c r="E58" s="322">
        <v>663</v>
      </c>
      <c r="F58" s="322">
        <v>587</v>
      </c>
      <c r="G58" s="322">
        <v>-2</v>
      </c>
      <c r="H58" s="322">
        <v>-7</v>
      </c>
      <c r="I58" s="322">
        <v>5</v>
      </c>
      <c r="J58" s="316"/>
    </row>
    <row r="59" spans="1:10" x14ac:dyDescent="0.2">
      <c r="A59" s="283">
        <v>49</v>
      </c>
      <c r="B59" s="283" t="s">
        <v>236</v>
      </c>
      <c r="C59" s="322">
        <v>59</v>
      </c>
      <c r="D59" s="322">
        <v>57</v>
      </c>
      <c r="E59" s="322">
        <v>61</v>
      </c>
      <c r="F59" s="322">
        <v>59</v>
      </c>
      <c r="G59" s="322">
        <v>-2</v>
      </c>
      <c r="H59" s="322">
        <v>-2</v>
      </c>
      <c r="I59" s="322">
        <v>0</v>
      </c>
      <c r="J59" s="316"/>
    </row>
    <row r="60" spans="1:10" x14ac:dyDescent="0.2">
      <c r="A60" s="283">
        <v>104</v>
      </c>
      <c r="B60" s="283" t="s">
        <v>210</v>
      </c>
      <c r="C60" s="322">
        <v>48</v>
      </c>
      <c r="D60" s="322">
        <v>44</v>
      </c>
      <c r="E60" s="322">
        <v>49</v>
      </c>
      <c r="F60" s="322">
        <v>45</v>
      </c>
      <c r="G60" s="322">
        <v>-1</v>
      </c>
      <c r="H60" s="322">
        <v>-1</v>
      </c>
      <c r="I60" s="322">
        <v>0</v>
      </c>
      <c r="J60" s="316"/>
    </row>
    <row r="61" spans="1:10" x14ac:dyDescent="0.2">
      <c r="A61" s="283">
        <v>27</v>
      </c>
      <c r="B61" s="283" t="s">
        <v>248</v>
      </c>
      <c r="C61" s="322">
        <v>43</v>
      </c>
      <c r="D61" s="322">
        <v>43</v>
      </c>
      <c r="E61" s="322">
        <v>44</v>
      </c>
      <c r="F61" s="322">
        <v>44</v>
      </c>
      <c r="G61" s="322">
        <v>-1</v>
      </c>
      <c r="H61" s="322">
        <v>-1</v>
      </c>
      <c r="I61" s="322">
        <v>0</v>
      </c>
      <c r="J61" s="316"/>
    </row>
    <row r="62" spans="1:10" x14ac:dyDescent="0.2">
      <c r="A62" s="283">
        <v>64</v>
      </c>
      <c r="B62" s="283" t="s">
        <v>246</v>
      </c>
      <c r="C62" s="322">
        <v>683</v>
      </c>
      <c r="D62" s="322">
        <v>545</v>
      </c>
      <c r="E62" s="322">
        <v>684</v>
      </c>
      <c r="F62" s="322">
        <v>538</v>
      </c>
      <c r="G62" s="322">
        <v>-1</v>
      </c>
      <c r="H62" s="322">
        <v>7</v>
      </c>
      <c r="I62" s="322">
        <v>-8</v>
      </c>
      <c r="J62" s="316"/>
    </row>
    <row r="63" spans="1:10" x14ac:dyDescent="0.2">
      <c r="A63" s="283">
        <v>78</v>
      </c>
      <c r="B63" s="283" t="s">
        <v>182</v>
      </c>
      <c r="C63" s="322">
        <v>4008</v>
      </c>
      <c r="D63" s="322">
        <v>3957</v>
      </c>
      <c r="E63" s="322">
        <v>4009</v>
      </c>
      <c r="F63" s="322">
        <v>3959</v>
      </c>
      <c r="G63" s="322">
        <v>-1</v>
      </c>
      <c r="H63" s="322">
        <v>-2</v>
      </c>
      <c r="I63" s="322">
        <v>1</v>
      </c>
      <c r="J63" s="316"/>
    </row>
    <row r="64" spans="1:10" x14ac:dyDescent="0.2">
      <c r="A64" s="283">
        <v>11</v>
      </c>
      <c r="B64" s="283" t="s">
        <v>226</v>
      </c>
      <c r="C64" s="322">
        <v>22</v>
      </c>
      <c r="D64" s="322">
        <v>22</v>
      </c>
      <c r="E64" s="322">
        <v>22</v>
      </c>
      <c r="F64" s="322">
        <v>22</v>
      </c>
      <c r="G64" s="322">
        <v>0</v>
      </c>
      <c r="H64" s="322">
        <v>0</v>
      </c>
      <c r="I64" s="322">
        <v>0</v>
      </c>
      <c r="J64" s="316"/>
    </row>
    <row r="65" spans="1:10" x14ac:dyDescent="0.2">
      <c r="A65" s="283">
        <v>115</v>
      </c>
      <c r="B65" s="283" t="s">
        <v>204</v>
      </c>
      <c r="C65" s="322">
        <v>45</v>
      </c>
      <c r="D65" s="322">
        <v>45</v>
      </c>
      <c r="E65" s="322">
        <v>45</v>
      </c>
      <c r="F65" s="322">
        <v>45</v>
      </c>
      <c r="G65" s="322">
        <v>0</v>
      </c>
      <c r="H65" s="322">
        <v>0</v>
      </c>
      <c r="I65" s="322">
        <v>0</v>
      </c>
      <c r="J65" s="316"/>
    </row>
    <row r="66" spans="1:10" x14ac:dyDescent="0.2">
      <c r="A66" s="283">
        <v>31</v>
      </c>
      <c r="B66" s="283" t="s">
        <v>231</v>
      </c>
      <c r="C66" s="322">
        <v>8</v>
      </c>
      <c r="D66" s="322">
        <v>8</v>
      </c>
      <c r="E66" s="322">
        <v>8</v>
      </c>
      <c r="F66" s="322">
        <v>8</v>
      </c>
      <c r="G66" s="322">
        <v>0</v>
      </c>
      <c r="H66" s="322">
        <v>0</v>
      </c>
      <c r="I66" s="322">
        <v>0</v>
      </c>
      <c r="J66" s="316"/>
    </row>
    <row r="67" spans="1:10" x14ac:dyDescent="0.2">
      <c r="A67" s="283">
        <v>34</v>
      </c>
      <c r="B67" s="283" t="s">
        <v>238</v>
      </c>
      <c r="C67" s="322">
        <v>13</v>
      </c>
      <c r="D67" s="322">
        <v>13</v>
      </c>
      <c r="E67" s="322">
        <v>13</v>
      </c>
      <c r="F67" s="322">
        <v>13</v>
      </c>
      <c r="G67" s="322">
        <v>0</v>
      </c>
      <c r="H67" s="322">
        <v>0</v>
      </c>
      <c r="I67" s="322">
        <v>0</v>
      </c>
      <c r="J67" s="316"/>
    </row>
    <row r="68" spans="1:10" x14ac:dyDescent="0.2">
      <c r="A68" s="283">
        <v>41</v>
      </c>
      <c r="B68" s="283" t="s">
        <v>207</v>
      </c>
      <c r="C68" s="322">
        <v>106</v>
      </c>
      <c r="D68" s="322">
        <v>100</v>
      </c>
      <c r="E68" s="322">
        <v>106</v>
      </c>
      <c r="F68" s="322">
        <v>100</v>
      </c>
      <c r="G68" s="322">
        <v>0</v>
      </c>
      <c r="H68" s="322">
        <v>0</v>
      </c>
      <c r="I68" s="322">
        <v>0</v>
      </c>
      <c r="J68" s="316"/>
    </row>
    <row r="69" spans="1:10" x14ac:dyDescent="0.2">
      <c r="A69" s="283">
        <v>52</v>
      </c>
      <c r="B69" s="283" t="s">
        <v>193</v>
      </c>
      <c r="C69" s="322">
        <v>72</v>
      </c>
      <c r="D69" s="322">
        <v>71</v>
      </c>
      <c r="E69" s="322">
        <v>72</v>
      </c>
      <c r="F69" s="322">
        <v>71</v>
      </c>
      <c r="G69" s="322">
        <v>0</v>
      </c>
      <c r="H69" s="322">
        <v>0</v>
      </c>
      <c r="I69" s="322">
        <v>0</v>
      </c>
      <c r="J69" s="316"/>
    </row>
    <row r="70" spans="1:10" x14ac:dyDescent="0.2">
      <c r="A70" s="283">
        <v>56</v>
      </c>
      <c r="B70" s="283" t="s">
        <v>214</v>
      </c>
      <c r="C70" s="322">
        <v>0</v>
      </c>
      <c r="D70" s="322">
        <v>0</v>
      </c>
      <c r="E70" s="322">
        <v>0</v>
      </c>
      <c r="F70" s="322">
        <v>0</v>
      </c>
      <c r="G70" s="322">
        <v>0</v>
      </c>
      <c r="H70" s="322">
        <v>0</v>
      </c>
      <c r="I70" s="322">
        <v>0</v>
      </c>
      <c r="J70" s="316"/>
    </row>
    <row r="71" spans="1:10" x14ac:dyDescent="0.2">
      <c r="A71" s="283">
        <v>60</v>
      </c>
      <c r="B71" s="283" t="s">
        <v>216</v>
      </c>
      <c r="C71" s="322">
        <v>15</v>
      </c>
      <c r="D71" s="322">
        <v>14</v>
      </c>
      <c r="E71" s="322">
        <v>15</v>
      </c>
      <c r="F71" s="322">
        <v>14</v>
      </c>
      <c r="G71" s="322">
        <v>0</v>
      </c>
      <c r="H71" s="322">
        <v>0</v>
      </c>
      <c r="I71" s="322">
        <v>0</v>
      </c>
      <c r="J71" s="316"/>
    </row>
    <row r="72" spans="1:10" x14ac:dyDescent="0.2">
      <c r="A72" s="283">
        <v>81</v>
      </c>
      <c r="B72" s="283" t="s">
        <v>224</v>
      </c>
      <c r="C72" s="322">
        <v>1</v>
      </c>
      <c r="D72" s="322">
        <v>1</v>
      </c>
      <c r="E72" s="322">
        <v>1</v>
      </c>
      <c r="F72" s="322">
        <v>1</v>
      </c>
      <c r="G72" s="322">
        <v>0</v>
      </c>
      <c r="H72" s="322">
        <v>0</v>
      </c>
      <c r="I72" s="322">
        <v>0</v>
      </c>
      <c r="J72" s="316"/>
    </row>
    <row r="73" spans="1:10" x14ac:dyDescent="0.2">
      <c r="A73" s="283">
        <v>38</v>
      </c>
      <c r="B73" s="283" t="s">
        <v>200</v>
      </c>
      <c r="C73" s="322">
        <v>168</v>
      </c>
      <c r="D73" s="322">
        <v>100</v>
      </c>
      <c r="E73" s="322">
        <v>167</v>
      </c>
      <c r="F73" s="322">
        <v>100</v>
      </c>
      <c r="G73" s="322">
        <v>1</v>
      </c>
      <c r="H73" s="322">
        <v>0</v>
      </c>
      <c r="I73" s="322">
        <v>1</v>
      </c>
      <c r="J73" s="316"/>
    </row>
    <row r="74" spans="1:10" x14ac:dyDescent="0.2">
      <c r="A74" s="283">
        <v>62</v>
      </c>
      <c r="B74" s="283" t="s">
        <v>218</v>
      </c>
      <c r="C74" s="322">
        <v>32</v>
      </c>
      <c r="D74" s="322">
        <v>32</v>
      </c>
      <c r="E74" s="322">
        <v>31</v>
      </c>
      <c r="F74" s="322">
        <v>31</v>
      </c>
      <c r="G74" s="322">
        <v>1</v>
      </c>
      <c r="H74" s="322">
        <v>1</v>
      </c>
      <c r="I74" s="322">
        <v>0</v>
      </c>
      <c r="J74" s="316"/>
    </row>
    <row r="75" spans="1:10" x14ac:dyDescent="0.2">
      <c r="A75" s="283">
        <v>72</v>
      </c>
      <c r="B75" s="283" t="s">
        <v>232</v>
      </c>
      <c r="C75" s="322">
        <v>81</v>
      </c>
      <c r="D75" s="322">
        <v>78</v>
      </c>
      <c r="E75" s="322">
        <v>80</v>
      </c>
      <c r="F75" s="322">
        <v>77</v>
      </c>
      <c r="G75" s="322">
        <v>1</v>
      </c>
      <c r="H75" s="322">
        <v>1</v>
      </c>
      <c r="I75" s="322">
        <v>0</v>
      </c>
      <c r="J75" s="316"/>
    </row>
    <row r="76" spans="1:10" x14ac:dyDescent="0.2">
      <c r="A76" s="283">
        <v>75</v>
      </c>
      <c r="B76" s="283" t="s">
        <v>223</v>
      </c>
      <c r="C76" s="322">
        <v>45</v>
      </c>
      <c r="D76" s="322">
        <v>36</v>
      </c>
      <c r="E76" s="322">
        <v>44</v>
      </c>
      <c r="F76" s="322">
        <v>35</v>
      </c>
      <c r="G76" s="322">
        <v>1</v>
      </c>
      <c r="H76" s="322">
        <v>1</v>
      </c>
      <c r="I76" s="322">
        <v>0</v>
      </c>
      <c r="J76" s="316"/>
    </row>
    <row r="77" spans="1:10" x14ac:dyDescent="0.2">
      <c r="A77" s="283">
        <v>90</v>
      </c>
      <c r="B77" s="283" t="s">
        <v>209</v>
      </c>
      <c r="C77" s="322">
        <v>121</v>
      </c>
      <c r="D77" s="322">
        <v>110</v>
      </c>
      <c r="E77" s="322">
        <v>120</v>
      </c>
      <c r="F77" s="322">
        <v>109</v>
      </c>
      <c r="G77" s="322">
        <v>1</v>
      </c>
      <c r="H77" s="322">
        <v>1</v>
      </c>
      <c r="I77" s="322">
        <v>0</v>
      </c>
      <c r="J77" s="316"/>
    </row>
    <row r="78" spans="1:10" x14ac:dyDescent="0.2">
      <c r="A78" s="283">
        <v>54</v>
      </c>
      <c r="B78" s="283" t="s">
        <v>202</v>
      </c>
      <c r="C78" s="322">
        <v>164</v>
      </c>
      <c r="D78" s="322">
        <v>152</v>
      </c>
      <c r="E78" s="322">
        <v>162</v>
      </c>
      <c r="F78" s="322">
        <v>152</v>
      </c>
      <c r="G78" s="322">
        <v>2</v>
      </c>
      <c r="H78" s="322">
        <v>0</v>
      </c>
      <c r="I78" s="322">
        <v>2</v>
      </c>
      <c r="J78" s="316"/>
    </row>
    <row r="79" spans="1:10" x14ac:dyDescent="0.2">
      <c r="A79" s="283">
        <v>91</v>
      </c>
      <c r="B79" s="283" t="s">
        <v>179</v>
      </c>
      <c r="C79" s="322">
        <v>1253</v>
      </c>
      <c r="D79" s="322">
        <v>1126</v>
      </c>
      <c r="E79" s="322">
        <v>1250</v>
      </c>
      <c r="F79" s="322">
        <v>1133</v>
      </c>
      <c r="G79" s="322">
        <v>3</v>
      </c>
      <c r="H79" s="322">
        <v>-7</v>
      </c>
      <c r="I79" s="322">
        <v>10</v>
      </c>
      <c r="J79" s="316"/>
    </row>
    <row r="80" spans="1:10" x14ac:dyDescent="0.2">
      <c r="A80" s="283">
        <v>109</v>
      </c>
      <c r="B80" s="283" t="s">
        <v>185</v>
      </c>
      <c r="C80" s="322">
        <v>1613</v>
      </c>
      <c r="D80" s="322">
        <v>1494</v>
      </c>
      <c r="E80" s="322">
        <v>1609</v>
      </c>
      <c r="F80" s="322">
        <v>1496</v>
      </c>
      <c r="G80" s="322">
        <v>4</v>
      </c>
      <c r="H80" s="322">
        <v>-2</v>
      </c>
      <c r="I80" s="322">
        <v>6</v>
      </c>
      <c r="J80" s="316"/>
    </row>
    <row r="81" spans="1:10" x14ac:dyDescent="0.2">
      <c r="A81" s="283">
        <v>116</v>
      </c>
      <c r="B81" s="283" t="s">
        <v>178</v>
      </c>
      <c r="C81" s="322">
        <v>634</v>
      </c>
      <c r="D81" s="322">
        <v>605</v>
      </c>
      <c r="E81" s="322">
        <v>630</v>
      </c>
      <c r="F81" s="322">
        <v>598</v>
      </c>
      <c r="G81" s="322">
        <v>4</v>
      </c>
      <c r="H81" s="322">
        <v>7</v>
      </c>
      <c r="I81" s="322">
        <v>-3</v>
      </c>
      <c r="J81" s="316"/>
    </row>
    <row r="82" spans="1:10" x14ac:dyDescent="0.2">
      <c r="A82" s="283">
        <v>26</v>
      </c>
      <c r="B82" s="283" t="s">
        <v>235</v>
      </c>
      <c r="C82" s="322">
        <v>139</v>
      </c>
      <c r="D82" s="322">
        <v>133</v>
      </c>
      <c r="E82" s="322">
        <v>135</v>
      </c>
      <c r="F82" s="322">
        <v>129</v>
      </c>
      <c r="G82" s="322">
        <v>4</v>
      </c>
      <c r="H82" s="322">
        <v>4</v>
      </c>
      <c r="I82" s="322">
        <v>0</v>
      </c>
      <c r="J82" s="316"/>
    </row>
    <row r="83" spans="1:10" x14ac:dyDescent="0.2">
      <c r="A83" s="283">
        <v>110</v>
      </c>
      <c r="B83" s="283" t="s">
        <v>227</v>
      </c>
      <c r="C83" s="322">
        <v>553</v>
      </c>
      <c r="D83" s="322">
        <v>489</v>
      </c>
      <c r="E83" s="322">
        <v>547</v>
      </c>
      <c r="F83" s="322">
        <v>486</v>
      </c>
      <c r="G83" s="322">
        <v>6</v>
      </c>
      <c r="H83" s="322">
        <v>3</v>
      </c>
      <c r="I83" s="322">
        <v>3</v>
      </c>
      <c r="J83" s="316"/>
    </row>
    <row r="84" spans="1:10" x14ac:dyDescent="0.2">
      <c r="A84" s="283">
        <v>96</v>
      </c>
      <c r="B84" s="283" t="s">
        <v>195</v>
      </c>
      <c r="C84" s="322">
        <v>519</v>
      </c>
      <c r="D84" s="322">
        <v>421</v>
      </c>
      <c r="E84" s="322">
        <v>513</v>
      </c>
      <c r="F84" s="322">
        <v>415</v>
      </c>
      <c r="G84" s="322">
        <v>6</v>
      </c>
      <c r="H84" s="322">
        <v>6</v>
      </c>
      <c r="I84" s="322">
        <v>0</v>
      </c>
      <c r="J84" s="316"/>
    </row>
    <row r="85" spans="1:10" x14ac:dyDescent="0.2">
      <c r="A85" s="283">
        <v>14</v>
      </c>
      <c r="B85" s="283" t="s">
        <v>254</v>
      </c>
      <c r="C85" s="322">
        <v>567</v>
      </c>
      <c r="D85" s="322">
        <v>431</v>
      </c>
      <c r="E85" s="322">
        <v>560</v>
      </c>
      <c r="F85" s="322">
        <v>421</v>
      </c>
      <c r="G85" s="322">
        <v>7</v>
      </c>
      <c r="H85" s="322">
        <v>10</v>
      </c>
      <c r="I85" s="322">
        <v>-3</v>
      </c>
      <c r="J85" s="316"/>
    </row>
    <row r="86" spans="1:10" x14ac:dyDescent="0.2">
      <c r="A86" s="283">
        <v>102</v>
      </c>
      <c r="B86" s="283" t="s">
        <v>237</v>
      </c>
      <c r="C86" s="322">
        <v>909</v>
      </c>
      <c r="D86" s="322">
        <v>453</v>
      </c>
      <c r="E86" s="322">
        <v>901</v>
      </c>
      <c r="F86" s="322">
        <v>450</v>
      </c>
      <c r="G86" s="322">
        <v>8</v>
      </c>
      <c r="H86" s="322">
        <v>3</v>
      </c>
      <c r="I86" s="322">
        <v>5</v>
      </c>
      <c r="J86" s="316"/>
    </row>
    <row r="87" spans="1:10" x14ac:dyDescent="0.2">
      <c r="A87" s="283">
        <v>57</v>
      </c>
      <c r="B87" s="283" t="s">
        <v>215</v>
      </c>
      <c r="C87" s="322">
        <v>176</v>
      </c>
      <c r="D87" s="322">
        <v>165</v>
      </c>
      <c r="E87" s="322">
        <v>168</v>
      </c>
      <c r="F87" s="322">
        <v>151</v>
      </c>
      <c r="G87" s="322">
        <v>8</v>
      </c>
      <c r="H87" s="322">
        <v>14</v>
      </c>
      <c r="I87" s="322">
        <v>-6</v>
      </c>
      <c r="J87" s="316"/>
    </row>
    <row r="88" spans="1:10" x14ac:dyDescent="0.2">
      <c r="A88" s="283">
        <v>17</v>
      </c>
      <c r="B88" s="283" t="s">
        <v>205</v>
      </c>
      <c r="C88" s="322">
        <v>378</v>
      </c>
      <c r="D88" s="322">
        <v>325</v>
      </c>
      <c r="E88" s="322">
        <v>369</v>
      </c>
      <c r="F88" s="322">
        <v>322</v>
      </c>
      <c r="G88" s="322">
        <v>9</v>
      </c>
      <c r="H88" s="322">
        <v>3</v>
      </c>
      <c r="I88" s="322">
        <v>6</v>
      </c>
      <c r="J88" s="316"/>
    </row>
    <row r="89" spans="1:10" x14ac:dyDescent="0.2">
      <c r="A89" s="283">
        <v>36</v>
      </c>
      <c r="B89" s="283" t="s">
        <v>196</v>
      </c>
      <c r="C89" s="322">
        <v>739</v>
      </c>
      <c r="D89" s="322">
        <v>676</v>
      </c>
      <c r="E89" s="322">
        <v>729</v>
      </c>
      <c r="F89" s="322">
        <v>665</v>
      </c>
      <c r="G89" s="322">
        <v>10</v>
      </c>
      <c r="H89" s="322">
        <v>11</v>
      </c>
      <c r="I89" s="322">
        <v>-1</v>
      </c>
      <c r="J89" s="316"/>
    </row>
    <row r="90" spans="1:10" x14ac:dyDescent="0.2">
      <c r="A90" s="283">
        <v>7</v>
      </c>
      <c r="B90" s="283" t="s">
        <v>242</v>
      </c>
      <c r="C90" s="322">
        <v>237</v>
      </c>
      <c r="D90" s="322">
        <v>159</v>
      </c>
      <c r="E90" s="322">
        <v>227</v>
      </c>
      <c r="F90" s="322">
        <v>159</v>
      </c>
      <c r="G90" s="322">
        <v>10</v>
      </c>
      <c r="H90" s="322">
        <v>0</v>
      </c>
      <c r="I90" s="322">
        <v>10</v>
      </c>
      <c r="J90" s="316"/>
    </row>
    <row r="91" spans="1:10" x14ac:dyDescent="0.2">
      <c r="A91" s="283">
        <v>114</v>
      </c>
      <c r="B91" s="283" t="s">
        <v>251</v>
      </c>
      <c r="C91" s="322">
        <v>1372</v>
      </c>
      <c r="D91" s="322">
        <v>1273</v>
      </c>
      <c r="E91" s="322">
        <v>1361</v>
      </c>
      <c r="F91" s="322">
        <v>1257</v>
      </c>
      <c r="G91" s="322">
        <v>11</v>
      </c>
      <c r="H91" s="322">
        <v>16</v>
      </c>
      <c r="I91" s="322">
        <v>-5</v>
      </c>
      <c r="J91" s="316"/>
    </row>
    <row r="92" spans="1:10" x14ac:dyDescent="0.2">
      <c r="A92" s="283">
        <v>105</v>
      </c>
      <c r="B92" s="283" t="s">
        <v>249</v>
      </c>
      <c r="C92" s="322">
        <v>1977</v>
      </c>
      <c r="D92" s="322">
        <v>1785</v>
      </c>
      <c r="E92" s="322">
        <v>1965</v>
      </c>
      <c r="F92" s="322">
        <v>1778</v>
      </c>
      <c r="G92" s="322">
        <v>12</v>
      </c>
      <c r="H92" s="322">
        <v>7</v>
      </c>
      <c r="I92" s="322">
        <v>5</v>
      </c>
      <c r="J92" s="316"/>
    </row>
    <row r="93" spans="1:10" x14ac:dyDescent="0.2">
      <c r="A93" s="283">
        <v>125</v>
      </c>
      <c r="B93" s="283" t="s">
        <v>194</v>
      </c>
      <c r="C93" s="322">
        <v>1390</v>
      </c>
      <c r="D93" s="322">
        <v>1179</v>
      </c>
      <c r="E93" s="322">
        <v>1375</v>
      </c>
      <c r="F93" s="322">
        <v>1193</v>
      </c>
      <c r="G93" s="322">
        <v>15</v>
      </c>
      <c r="H93" s="322">
        <v>-14</v>
      </c>
      <c r="I93" s="322">
        <v>29</v>
      </c>
      <c r="J93" s="316"/>
    </row>
    <row r="94" spans="1:10" x14ac:dyDescent="0.2">
      <c r="A94" s="283">
        <v>32</v>
      </c>
      <c r="B94" s="283" t="s">
        <v>186</v>
      </c>
      <c r="C94" s="322">
        <v>225</v>
      </c>
      <c r="D94" s="322">
        <v>190</v>
      </c>
      <c r="E94" s="322">
        <v>210</v>
      </c>
      <c r="F94" s="322">
        <v>175</v>
      </c>
      <c r="G94" s="322">
        <v>15</v>
      </c>
      <c r="H94" s="322">
        <v>15</v>
      </c>
      <c r="I94" s="322">
        <v>0</v>
      </c>
      <c r="J94" s="316"/>
    </row>
    <row r="95" spans="1:10" x14ac:dyDescent="0.2">
      <c r="A95" s="283">
        <v>40</v>
      </c>
      <c r="B95" s="283" t="s">
        <v>206</v>
      </c>
      <c r="C95" s="322">
        <v>216</v>
      </c>
      <c r="D95" s="322">
        <v>138</v>
      </c>
      <c r="E95" s="322">
        <v>201</v>
      </c>
      <c r="F95" s="322">
        <v>123</v>
      </c>
      <c r="G95" s="322">
        <v>15</v>
      </c>
      <c r="H95" s="322">
        <v>15</v>
      </c>
      <c r="I95" s="322">
        <v>0</v>
      </c>
      <c r="J95" s="316"/>
    </row>
    <row r="96" spans="1:10" x14ac:dyDescent="0.2">
      <c r="A96" s="283">
        <v>61</v>
      </c>
      <c r="B96" s="283" t="s">
        <v>217</v>
      </c>
      <c r="C96" s="322">
        <v>253</v>
      </c>
      <c r="D96" s="322">
        <v>249</v>
      </c>
      <c r="E96" s="322">
        <v>238</v>
      </c>
      <c r="F96" s="322">
        <v>234</v>
      </c>
      <c r="G96" s="322">
        <v>15</v>
      </c>
      <c r="H96" s="322">
        <v>15</v>
      </c>
      <c r="I96" s="322">
        <v>0</v>
      </c>
      <c r="J96" s="316"/>
    </row>
    <row r="97" spans="1:10" x14ac:dyDescent="0.2">
      <c r="A97" s="283">
        <v>80</v>
      </c>
      <c r="B97" s="283" t="s">
        <v>184</v>
      </c>
      <c r="C97" s="322">
        <v>306</v>
      </c>
      <c r="D97" s="322">
        <v>243</v>
      </c>
      <c r="E97" s="322">
        <v>291</v>
      </c>
      <c r="F97" s="322">
        <v>244</v>
      </c>
      <c r="G97" s="322">
        <v>15</v>
      </c>
      <c r="H97" s="322">
        <v>-1</v>
      </c>
      <c r="I97" s="322">
        <v>16</v>
      </c>
      <c r="J97" s="316"/>
    </row>
    <row r="98" spans="1:10" x14ac:dyDescent="0.2">
      <c r="A98" s="283">
        <v>21</v>
      </c>
      <c r="B98" s="283" t="s">
        <v>188</v>
      </c>
      <c r="C98" s="322">
        <v>2826</v>
      </c>
      <c r="D98" s="322">
        <v>2462</v>
      </c>
      <c r="E98" s="322">
        <v>2806</v>
      </c>
      <c r="F98" s="322">
        <v>2486</v>
      </c>
      <c r="G98" s="322">
        <v>20</v>
      </c>
      <c r="H98" s="322">
        <v>-24</v>
      </c>
      <c r="I98" s="322">
        <v>44</v>
      </c>
      <c r="J98" s="316"/>
    </row>
    <row r="99" spans="1:10" x14ac:dyDescent="0.2">
      <c r="A99" s="283">
        <v>1</v>
      </c>
      <c r="B99" s="283" t="s">
        <v>175</v>
      </c>
      <c r="C99" s="322">
        <v>5569</v>
      </c>
      <c r="D99" s="322">
        <v>5060</v>
      </c>
      <c r="E99" s="322">
        <v>5548</v>
      </c>
      <c r="F99" s="322">
        <v>5028</v>
      </c>
      <c r="G99" s="322">
        <v>21</v>
      </c>
      <c r="H99" s="322">
        <v>32</v>
      </c>
      <c r="I99" s="322">
        <v>-11</v>
      </c>
      <c r="J99" s="316"/>
    </row>
    <row r="100" spans="1:10" x14ac:dyDescent="0.2">
      <c r="A100" s="283">
        <v>103</v>
      </c>
      <c r="B100" s="283" t="s">
        <v>190</v>
      </c>
      <c r="C100" s="322">
        <v>432</v>
      </c>
      <c r="D100" s="322">
        <v>401</v>
      </c>
      <c r="E100" s="322">
        <v>409</v>
      </c>
      <c r="F100" s="322">
        <v>379</v>
      </c>
      <c r="G100" s="322">
        <v>23</v>
      </c>
      <c r="H100" s="322">
        <v>22</v>
      </c>
      <c r="I100" s="322">
        <v>1</v>
      </c>
      <c r="J100" s="316"/>
    </row>
    <row r="101" spans="1:10" x14ac:dyDescent="0.2">
      <c r="A101" s="283">
        <v>48</v>
      </c>
      <c r="B101" s="283" t="s">
        <v>253</v>
      </c>
      <c r="C101" s="322">
        <v>1733</v>
      </c>
      <c r="D101" s="322">
        <v>1656</v>
      </c>
      <c r="E101" s="322">
        <v>1710</v>
      </c>
      <c r="F101" s="322">
        <v>1682</v>
      </c>
      <c r="G101" s="322">
        <v>23</v>
      </c>
      <c r="H101" s="322">
        <v>-26</v>
      </c>
      <c r="I101" s="322">
        <v>49</v>
      </c>
      <c r="J101" s="316"/>
    </row>
    <row r="102" spans="1:10" x14ac:dyDescent="0.2">
      <c r="A102" s="283">
        <v>87</v>
      </c>
      <c r="B102" s="283" t="s">
        <v>234</v>
      </c>
      <c r="C102" s="322">
        <v>718</v>
      </c>
      <c r="D102" s="322">
        <v>698</v>
      </c>
      <c r="E102" s="322">
        <v>694</v>
      </c>
      <c r="F102" s="322">
        <v>673</v>
      </c>
      <c r="G102" s="322">
        <v>24</v>
      </c>
      <c r="H102" s="322">
        <v>25</v>
      </c>
      <c r="I102" s="322">
        <v>-1</v>
      </c>
      <c r="J102" s="316"/>
    </row>
    <row r="103" spans="1:10" x14ac:dyDescent="0.2">
      <c r="A103" s="283">
        <v>29</v>
      </c>
      <c r="B103" s="283" t="s">
        <v>213</v>
      </c>
      <c r="C103" s="322">
        <v>272</v>
      </c>
      <c r="D103" s="322">
        <v>216</v>
      </c>
      <c r="E103" s="322">
        <v>243</v>
      </c>
      <c r="F103" s="322">
        <v>210</v>
      </c>
      <c r="G103" s="322">
        <v>29</v>
      </c>
      <c r="H103" s="322">
        <v>6</v>
      </c>
      <c r="I103" s="322">
        <v>23</v>
      </c>
      <c r="J103" s="316"/>
    </row>
    <row r="104" spans="1:10" x14ac:dyDescent="0.2">
      <c r="A104" s="283">
        <v>59</v>
      </c>
      <c r="B104" s="283" t="s">
        <v>241</v>
      </c>
      <c r="C104" s="322">
        <v>1000</v>
      </c>
      <c r="D104" s="322">
        <v>873</v>
      </c>
      <c r="E104" s="322">
        <v>969</v>
      </c>
      <c r="F104" s="322">
        <v>843</v>
      </c>
      <c r="G104" s="322">
        <v>31</v>
      </c>
      <c r="H104" s="322">
        <v>30</v>
      </c>
      <c r="I104" s="322">
        <v>1</v>
      </c>
      <c r="J104" s="316"/>
    </row>
    <row r="105" spans="1:10" x14ac:dyDescent="0.2">
      <c r="A105" s="283">
        <v>117</v>
      </c>
      <c r="B105" s="283" t="s">
        <v>211</v>
      </c>
      <c r="C105" s="322">
        <v>260</v>
      </c>
      <c r="D105" s="322">
        <v>77</v>
      </c>
      <c r="E105" s="322">
        <v>227</v>
      </c>
      <c r="F105" s="322">
        <v>76</v>
      </c>
      <c r="G105" s="322">
        <v>33</v>
      </c>
      <c r="H105" s="322">
        <v>1</v>
      </c>
      <c r="I105" s="322">
        <v>32</v>
      </c>
      <c r="J105" s="316"/>
    </row>
    <row r="106" spans="1:10" x14ac:dyDescent="0.2">
      <c r="A106" s="283">
        <v>51</v>
      </c>
      <c r="B106" s="283" t="s">
        <v>167</v>
      </c>
      <c r="C106" s="322">
        <v>1564</v>
      </c>
      <c r="D106" s="322">
        <v>1286</v>
      </c>
      <c r="E106" s="322">
        <v>1531</v>
      </c>
      <c r="F106" s="322">
        <v>1305</v>
      </c>
      <c r="G106" s="322">
        <v>33</v>
      </c>
      <c r="H106" s="322">
        <v>-19</v>
      </c>
      <c r="I106" s="322">
        <v>52</v>
      </c>
      <c r="J106" s="316"/>
    </row>
    <row r="107" spans="1:10" x14ac:dyDescent="0.2">
      <c r="A107" s="283">
        <v>68</v>
      </c>
      <c r="B107" s="283" t="s">
        <v>219</v>
      </c>
      <c r="C107" s="322">
        <v>173</v>
      </c>
      <c r="D107" s="322">
        <v>154</v>
      </c>
      <c r="E107" s="322">
        <v>134</v>
      </c>
      <c r="F107" s="322">
        <v>118</v>
      </c>
      <c r="G107" s="322">
        <v>39</v>
      </c>
      <c r="H107" s="322">
        <v>36</v>
      </c>
      <c r="I107" s="322">
        <v>3</v>
      </c>
      <c r="J107" s="316"/>
    </row>
    <row r="108" spans="1:10" x14ac:dyDescent="0.2">
      <c r="A108" s="283">
        <v>88</v>
      </c>
      <c r="B108" s="283" t="s">
        <v>189</v>
      </c>
      <c r="C108" s="322">
        <v>1186</v>
      </c>
      <c r="D108" s="322">
        <v>1034</v>
      </c>
      <c r="E108" s="322">
        <v>1146</v>
      </c>
      <c r="F108" s="322">
        <v>1012</v>
      </c>
      <c r="G108" s="322">
        <v>40</v>
      </c>
      <c r="H108" s="322">
        <v>22</v>
      </c>
      <c r="I108" s="322">
        <v>18</v>
      </c>
      <c r="J108" s="316"/>
    </row>
    <row r="109" spans="1:10" x14ac:dyDescent="0.2">
      <c r="A109" s="283">
        <v>65</v>
      </c>
      <c r="B109" s="283" t="s">
        <v>198</v>
      </c>
      <c r="C109" s="322">
        <v>580</v>
      </c>
      <c r="D109" s="322">
        <v>576</v>
      </c>
      <c r="E109" s="322">
        <v>539</v>
      </c>
      <c r="F109" s="322">
        <v>535</v>
      </c>
      <c r="G109" s="322">
        <v>41</v>
      </c>
      <c r="H109" s="322">
        <v>41</v>
      </c>
      <c r="I109" s="322">
        <v>0</v>
      </c>
      <c r="J109" s="316"/>
    </row>
    <row r="110" spans="1:10" x14ac:dyDescent="0.2">
      <c r="A110" s="283">
        <v>84</v>
      </c>
      <c r="B110" s="283" t="s">
        <v>240</v>
      </c>
      <c r="C110" s="322">
        <v>454</v>
      </c>
      <c r="D110" s="322">
        <v>412</v>
      </c>
      <c r="E110" s="322">
        <v>412</v>
      </c>
      <c r="F110" s="322">
        <v>379</v>
      </c>
      <c r="G110" s="322">
        <v>42</v>
      </c>
      <c r="H110" s="322">
        <v>33</v>
      </c>
      <c r="I110" s="322">
        <v>9</v>
      </c>
      <c r="J110" s="316"/>
    </row>
    <row r="111" spans="1:10" x14ac:dyDescent="0.2">
      <c r="A111" s="283">
        <v>46</v>
      </c>
      <c r="B111" s="283" t="s">
        <v>168</v>
      </c>
      <c r="C111" s="322">
        <v>2761</v>
      </c>
      <c r="D111" s="322">
        <v>2720</v>
      </c>
      <c r="E111" s="322">
        <v>2713</v>
      </c>
      <c r="F111" s="322">
        <v>2672</v>
      </c>
      <c r="G111" s="322">
        <v>48</v>
      </c>
      <c r="H111" s="322">
        <v>48</v>
      </c>
      <c r="I111" s="322">
        <v>0</v>
      </c>
      <c r="J111" s="316"/>
    </row>
    <row r="112" spans="1:10" x14ac:dyDescent="0.2">
      <c r="A112" s="283">
        <v>20</v>
      </c>
      <c r="B112" s="283" t="s">
        <v>174</v>
      </c>
      <c r="C112" s="322">
        <v>375</v>
      </c>
      <c r="D112" s="322">
        <v>355</v>
      </c>
      <c r="E112" s="322">
        <v>313</v>
      </c>
      <c r="F112" s="322">
        <v>291</v>
      </c>
      <c r="G112" s="322">
        <v>62</v>
      </c>
      <c r="H112" s="322">
        <v>64</v>
      </c>
      <c r="I112" s="322">
        <v>-2</v>
      </c>
      <c r="J112" s="316"/>
    </row>
    <row r="113" spans="1:10" x14ac:dyDescent="0.2">
      <c r="A113" s="283">
        <v>92</v>
      </c>
      <c r="B113" s="283" t="s">
        <v>164</v>
      </c>
      <c r="C113" s="322">
        <v>720</v>
      </c>
      <c r="D113" s="322">
        <v>311</v>
      </c>
      <c r="E113" s="322">
        <v>655</v>
      </c>
      <c r="F113" s="322">
        <v>312</v>
      </c>
      <c r="G113" s="322">
        <v>65</v>
      </c>
      <c r="H113" s="322">
        <v>-1</v>
      </c>
      <c r="I113" s="322">
        <v>66</v>
      </c>
      <c r="J113" s="316"/>
    </row>
    <row r="114" spans="1:10" x14ac:dyDescent="0.2">
      <c r="A114" s="283">
        <v>44</v>
      </c>
      <c r="B114" s="283" t="s">
        <v>247</v>
      </c>
      <c r="C114" s="322">
        <v>7316</v>
      </c>
      <c r="D114" s="322">
        <v>6900</v>
      </c>
      <c r="E114" s="322">
        <v>7230</v>
      </c>
      <c r="F114" s="322">
        <v>6816</v>
      </c>
      <c r="G114" s="322">
        <v>86</v>
      </c>
      <c r="H114" s="322">
        <v>84</v>
      </c>
      <c r="I114" s="322">
        <v>2</v>
      </c>
      <c r="J114" s="316"/>
    </row>
    <row r="115" spans="1:10" x14ac:dyDescent="0.2">
      <c r="A115" s="283">
        <v>101</v>
      </c>
      <c r="B115" s="283" t="s">
        <v>155</v>
      </c>
      <c r="C115" s="322">
        <v>32462</v>
      </c>
      <c r="D115" s="322">
        <v>30344</v>
      </c>
      <c r="E115" s="322">
        <v>32375</v>
      </c>
      <c r="F115" s="322">
        <v>30248</v>
      </c>
      <c r="G115" s="322">
        <v>87</v>
      </c>
      <c r="H115" s="322">
        <v>96</v>
      </c>
      <c r="I115" s="322">
        <v>-9</v>
      </c>
      <c r="J115" s="316"/>
    </row>
    <row r="116" spans="1:10" x14ac:dyDescent="0.2">
      <c r="A116" s="283">
        <v>66</v>
      </c>
      <c r="B116" s="283" t="s">
        <v>163</v>
      </c>
      <c r="C116" s="322">
        <v>4697</v>
      </c>
      <c r="D116" s="322">
        <v>3665</v>
      </c>
      <c r="E116" s="322">
        <v>4603</v>
      </c>
      <c r="F116" s="322">
        <v>3519</v>
      </c>
      <c r="G116" s="322">
        <v>94</v>
      </c>
      <c r="H116" s="322">
        <v>146</v>
      </c>
      <c r="I116" s="322">
        <v>-52</v>
      </c>
      <c r="J116" s="316"/>
    </row>
    <row r="117" spans="1:10" x14ac:dyDescent="0.2">
      <c r="A117" s="283">
        <v>63</v>
      </c>
      <c r="B117" s="283" t="s">
        <v>148</v>
      </c>
      <c r="C117" s="322">
        <v>23067</v>
      </c>
      <c r="D117" s="322">
        <v>21746</v>
      </c>
      <c r="E117" s="322">
        <v>22970</v>
      </c>
      <c r="F117" s="322">
        <v>21662</v>
      </c>
      <c r="G117" s="322">
        <v>97</v>
      </c>
      <c r="H117" s="322">
        <v>84</v>
      </c>
      <c r="I117" s="322">
        <v>13</v>
      </c>
      <c r="J117" s="316"/>
    </row>
    <row r="118" spans="1:10" x14ac:dyDescent="0.2">
      <c r="A118" s="283">
        <v>106</v>
      </c>
      <c r="B118" s="283" t="s">
        <v>172</v>
      </c>
      <c r="C118" s="322">
        <v>4778</v>
      </c>
      <c r="D118" s="322">
        <v>1550</v>
      </c>
      <c r="E118" s="322">
        <v>4653</v>
      </c>
      <c r="F118" s="322">
        <v>1548</v>
      </c>
      <c r="G118" s="322">
        <v>125</v>
      </c>
      <c r="H118" s="322">
        <v>2</v>
      </c>
      <c r="I118" s="322">
        <v>123</v>
      </c>
      <c r="J118" s="316"/>
    </row>
    <row r="119" spans="1:10" x14ac:dyDescent="0.2">
      <c r="A119" s="283">
        <v>18</v>
      </c>
      <c r="B119" s="283" t="s">
        <v>266</v>
      </c>
      <c r="C119" s="322">
        <v>5742</v>
      </c>
      <c r="D119" s="322">
        <v>4764</v>
      </c>
      <c r="E119" s="322">
        <v>5593</v>
      </c>
      <c r="F119" s="322">
        <v>4699</v>
      </c>
      <c r="G119" s="322">
        <v>149</v>
      </c>
      <c r="H119" s="322">
        <v>65</v>
      </c>
      <c r="I119" s="322">
        <v>84</v>
      </c>
      <c r="J119" s="316"/>
    </row>
    <row r="120" spans="1:10" x14ac:dyDescent="0.2">
      <c r="A120" s="283">
        <v>67</v>
      </c>
      <c r="B120" s="283" t="s">
        <v>145</v>
      </c>
      <c r="C120" s="322">
        <v>79358</v>
      </c>
      <c r="D120" s="322">
        <v>59388</v>
      </c>
      <c r="E120" s="322">
        <v>79170</v>
      </c>
      <c r="F120" s="322">
        <v>59164</v>
      </c>
      <c r="G120" s="322">
        <v>188</v>
      </c>
      <c r="H120" s="322">
        <v>224</v>
      </c>
      <c r="I120" s="322">
        <v>-36</v>
      </c>
      <c r="J120" s="316"/>
    </row>
    <row r="121" spans="1:10" x14ac:dyDescent="0.2">
      <c r="A121" s="283">
        <v>10</v>
      </c>
      <c r="B121" s="283" t="s">
        <v>203</v>
      </c>
      <c r="C121" s="322">
        <v>926</v>
      </c>
      <c r="D121" s="322">
        <v>297</v>
      </c>
      <c r="E121" s="322">
        <v>736</v>
      </c>
      <c r="F121" s="322">
        <v>344</v>
      </c>
      <c r="G121" s="322">
        <v>190</v>
      </c>
      <c r="H121" s="322">
        <v>-47</v>
      </c>
      <c r="I121" s="322">
        <v>237</v>
      </c>
      <c r="J121" s="316"/>
    </row>
    <row r="122" spans="1:10" x14ac:dyDescent="0.2">
      <c r="A122" s="283">
        <v>8</v>
      </c>
      <c r="B122" s="283" t="s">
        <v>149</v>
      </c>
      <c r="C122" s="322">
        <v>13393</v>
      </c>
      <c r="D122" s="322">
        <v>12555</v>
      </c>
      <c r="E122" s="322">
        <v>13147</v>
      </c>
      <c r="F122" s="322">
        <v>12328</v>
      </c>
      <c r="G122" s="322">
        <v>246</v>
      </c>
      <c r="H122" s="322">
        <v>227</v>
      </c>
      <c r="I122" s="322">
        <v>19</v>
      </c>
      <c r="J122" s="316"/>
    </row>
    <row r="123" spans="1:10" x14ac:dyDescent="0.2">
      <c r="A123" s="283">
        <v>95</v>
      </c>
      <c r="B123" s="283" t="s">
        <v>162</v>
      </c>
      <c r="C123" s="322">
        <v>496</v>
      </c>
      <c r="D123" s="322">
        <v>478</v>
      </c>
      <c r="E123" s="322">
        <v>250</v>
      </c>
      <c r="F123" s="322">
        <v>212</v>
      </c>
      <c r="G123" s="322">
        <v>246</v>
      </c>
      <c r="H123" s="322">
        <v>266</v>
      </c>
      <c r="I123" s="322">
        <v>-20</v>
      </c>
      <c r="J123" s="316"/>
    </row>
    <row r="124" spans="1:10" x14ac:dyDescent="0.2">
      <c r="A124" s="283">
        <v>86</v>
      </c>
      <c r="B124" s="283" t="s">
        <v>156</v>
      </c>
      <c r="C124" s="322">
        <v>2838</v>
      </c>
      <c r="D124" s="322">
        <v>1442</v>
      </c>
      <c r="E124" s="322">
        <v>2572</v>
      </c>
      <c r="F124" s="322">
        <v>1434</v>
      </c>
      <c r="G124" s="322">
        <v>266</v>
      </c>
      <c r="H124" s="322">
        <v>8</v>
      </c>
      <c r="I124" s="322">
        <v>258</v>
      </c>
      <c r="J124" s="316"/>
    </row>
    <row r="125" spans="1:10" x14ac:dyDescent="0.2">
      <c r="A125" s="283">
        <v>119</v>
      </c>
      <c r="B125" s="283" t="s">
        <v>265</v>
      </c>
      <c r="C125" s="322">
        <v>2686</v>
      </c>
      <c r="D125" s="322">
        <v>1577</v>
      </c>
      <c r="E125" s="322">
        <v>2414</v>
      </c>
      <c r="F125" s="322">
        <v>1619</v>
      </c>
      <c r="G125" s="322">
        <v>272</v>
      </c>
      <c r="H125" s="322">
        <v>-42</v>
      </c>
      <c r="I125" s="322">
        <v>314</v>
      </c>
      <c r="J125" s="316"/>
    </row>
    <row r="126" spans="1:10" x14ac:dyDescent="0.2">
      <c r="A126" s="283">
        <v>15</v>
      </c>
      <c r="B126" s="283" t="s">
        <v>256</v>
      </c>
      <c r="C126" s="322">
        <v>11397</v>
      </c>
      <c r="D126" s="322">
        <v>8712</v>
      </c>
      <c r="E126" s="322">
        <v>11058</v>
      </c>
      <c r="F126" s="322">
        <v>8533</v>
      </c>
      <c r="G126" s="322">
        <v>339</v>
      </c>
      <c r="H126" s="322">
        <v>179</v>
      </c>
      <c r="I126" s="322">
        <v>160</v>
      </c>
      <c r="J126" s="316"/>
    </row>
    <row r="127" spans="1:10" x14ac:dyDescent="0.2">
      <c r="A127" s="283">
        <v>83</v>
      </c>
      <c r="B127" s="283" t="s">
        <v>161</v>
      </c>
      <c r="C127" s="322">
        <v>15259</v>
      </c>
      <c r="D127" s="322">
        <v>11543</v>
      </c>
      <c r="E127" s="322">
        <v>14709</v>
      </c>
      <c r="F127" s="322">
        <v>11510</v>
      </c>
      <c r="G127" s="322">
        <v>550</v>
      </c>
      <c r="H127" s="322">
        <v>33</v>
      </c>
      <c r="I127" s="322">
        <v>517</v>
      </c>
      <c r="J127" s="316"/>
    </row>
    <row r="128" spans="1:10" x14ac:dyDescent="0.2">
      <c r="A128" s="283">
        <v>98</v>
      </c>
      <c r="B128" s="283" t="s">
        <v>146</v>
      </c>
      <c r="C128" s="322">
        <v>132359</v>
      </c>
      <c r="D128" s="322">
        <v>114810</v>
      </c>
      <c r="E128" s="322">
        <v>131802</v>
      </c>
      <c r="F128" s="322">
        <v>114690</v>
      </c>
      <c r="G128" s="322">
        <v>557</v>
      </c>
      <c r="H128" s="322">
        <v>120</v>
      </c>
      <c r="I128" s="322">
        <v>437</v>
      </c>
      <c r="J128" s="316"/>
    </row>
    <row r="129" spans="1:10" x14ac:dyDescent="0.2">
      <c r="A129" s="283">
        <v>6</v>
      </c>
      <c r="B129" s="283" t="s">
        <v>173</v>
      </c>
      <c r="C129" s="322">
        <v>6524</v>
      </c>
      <c r="D129" s="322">
        <v>6143</v>
      </c>
      <c r="E129" s="322">
        <v>5674</v>
      </c>
      <c r="F129" s="322">
        <v>5284</v>
      </c>
      <c r="G129" s="322">
        <v>850</v>
      </c>
      <c r="H129" s="322">
        <v>859</v>
      </c>
      <c r="I129" s="322">
        <v>-9</v>
      </c>
      <c r="J129" s="316"/>
    </row>
    <row r="130" spans="1:10" x14ac:dyDescent="0.2">
      <c r="A130" s="283">
        <v>97</v>
      </c>
      <c r="B130" s="283" t="s">
        <v>144</v>
      </c>
      <c r="C130" s="322">
        <v>116583</v>
      </c>
      <c r="D130" s="322">
        <v>99818</v>
      </c>
      <c r="E130" s="322">
        <v>115656</v>
      </c>
      <c r="F130" s="322">
        <v>98988</v>
      </c>
      <c r="G130" s="322">
        <v>927</v>
      </c>
      <c r="H130" s="322">
        <v>830</v>
      </c>
      <c r="I130" s="322">
        <v>97</v>
      </c>
      <c r="J130" s="316"/>
    </row>
    <row r="131" spans="1:10" x14ac:dyDescent="0.2">
      <c r="A131" s="283">
        <v>39</v>
      </c>
      <c r="B131" s="283" t="s">
        <v>55</v>
      </c>
      <c r="C131" s="322">
        <v>695474</v>
      </c>
      <c r="D131" s="322">
        <v>632805</v>
      </c>
      <c r="E131" s="322">
        <v>691801</v>
      </c>
      <c r="F131" s="322">
        <v>630328</v>
      </c>
      <c r="G131" s="322">
        <v>3673</v>
      </c>
      <c r="H131" s="322">
        <v>2477</v>
      </c>
      <c r="I131" s="322">
        <v>1196</v>
      </c>
      <c r="J131" s="316"/>
    </row>
    <row r="132" spans="1:10" x14ac:dyDescent="0.2">
      <c r="C132" s="323">
        <f>SUM(C7:C131)</f>
        <v>1981146</v>
      </c>
      <c r="D132" s="283">
        <f t="shared" ref="D132:I132" si="0">SUM(D7:D131)</f>
        <v>1718077</v>
      </c>
      <c r="E132" s="283">
        <f t="shared" si="0"/>
        <v>1980790</v>
      </c>
      <c r="F132" s="283">
        <f t="shared" si="0"/>
        <v>1716528</v>
      </c>
      <c r="G132" s="283">
        <f t="shared" si="0"/>
        <v>356</v>
      </c>
      <c r="H132" s="323">
        <f t="shared" si="0"/>
        <v>1549</v>
      </c>
      <c r="I132" s="323">
        <f t="shared" si="0"/>
        <v>-1193</v>
      </c>
    </row>
    <row r="133" spans="1:10" x14ac:dyDescent="0.2">
      <c r="G133" s="324">
        <f>57/125</f>
        <v>0.45600000000000002</v>
      </c>
    </row>
    <row r="134" spans="1:10" x14ac:dyDescent="0.2">
      <c r="G134" s="324">
        <f>59/125</f>
        <v>0.47199999999999998</v>
      </c>
    </row>
    <row r="135" spans="1:10" x14ac:dyDescent="0.2">
      <c r="G135" s="324">
        <f>9/125</f>
        <v>7.1999999999999995E-2</v>
      </c>
    </row>
  </sheetData>
  <autoFilter ref="A6:I131" xr:uid="{C921B0AF-B9CF-4669-9D02-92648AE83710}"/>
  <mergeCells count="1">
    <mergeCell ref="H1:I1"/>
  </mergeCells>
  <hyperlinks>
    <hyperlink ref="H1:I1" location="Index!A1" display="Regresar al Índice" xr:uid="{3C6DDB50-8ADF-4DEF-AB0A-A15A524F0C84}"/>
  </hyperlinks>
  <pageMargins left="0.7" right="0.7" top="0.75" bottom="0.75" header="0.3" footer="0.3"/>
  <pageSetup paperSize="9" orientation="portrait" horizontalDpi="300" verticalDpi="30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1C74A-49C0-4320-8DB9-143DD2FFDE35}">
  <sheetPr codeName="Hoja173"/>
  <dimension ref="A1:I109"/>
  <sheetViews>
    <sheetView workbookViewId="0">
      <selection activeCell="F17" sqref="F17"/>
    </sheetView>
  </sheetViews>
  <sheetFormatPr baseColWidth="10" defaultRowHeight="12.75" x14ac:dyDescent="0.2"/>
  <cols>
    <col min="1" max="16384" width="11.42578125" style="283"/>
  </cols>
  <sheetData>
    <row r="1" spans="1:9" x14ac:dyDescent="0.2">
      <c r="A1" s="28" t="s">
        <v>4570</v>
      </c>
      <c r="H1" s="284" t="s">
        <v>1306</v>
      </c>
      <c r="I1" s="284"/>
    </row>
    <row r="2" spans="1:9" x14ac:dyDescent="0.2">
      <c r="A2" s="283" t="s">
        <v>2609</v>
      </c>
    </row>
    <row r="6" spans="1:9" x14ac:dyDescent="0.2">
      <c r="A6" s="283" t="s">
        <v>286</v>
      </c>
      <c r="B6" s="283" t="s">
        <v>330</v>
      </c>
      <c r="C6" s="283" t="s">
        <v>2610</v>
      </c>
    </row>
    <row r="7" spans="1:9" x14ac:dyDescent="0.2">
      <c r="A7" s="283">
        <v>2015</v>
      </c>
      <c r="B7" s="283" t="s">
        <v>1058</v>
      </c>
      <c r="C7" s="283" t="s">
        <v>2611</v>
      </c>
    </row>
    <row r="8" spans="1:9" x14ac:dyDescent="0.2">
      <c r="B8" s="283" t="s">
        <v>624</v>
      </c>
      <c r="C8" s="283" t="s">
        <v>2612</v>
      </c>
    </row>
    <row r="9" spans="1:9" x14ac:dyDescent="0.2">
      <c r="B9" s="283" t="s">
        <v>626</v>
      </c>
      <c r="C9" s="283" t="s">
        <v>2613</v>
      </c>
    </row>
    <row r="10" spans="1:9" x14ac:dyDescent="0.2">
      <c r="B10" s="283" t="s">
        <v>628</v>
      </c>
      <c r="C10" s="283" t="s">
        <v>2614</v>
      </c>
    </row>
    <row r="11" spans="1:9" x14ac:dyDescent="0.2">
      <c r="B11" s="283" t="s">
        <v>630</v>
      </c>
      <c r="C11" s="283" t="s">
        <v>2615</v>
      </c>
    </row>
    <row r="12" spans="1:9" x14ac:dyDescent="0.2">
      <c r="B12" s="283" t="s">
        <v>631</v>
      </c>
      <c r="C12" s="283" t="s">
        <v>2616</v>
      </c>
    </row>
    <row r="13" spans="1:9" x14ac:dyDescent="0.2">
      <c r="B13" s="283" t="s">
        <v>632</v>
      </c>
      <c r="C13" s="283" t="s">
        <v>2617</v>
      </c>
    </row>
    <row r="14" spans="1:9" x14ac:dyDescent="0.2">
      <c r="B14" s="283" t="s">
        <v>633</v>
      </c>
      <c r="C14" s="283" t="s">
        <v>2618</v>
      </c>
    </row>
    <row r="15" spans="1:9" x14ac:dyDescent="0.2">
      <c r="B15" s="283" t="s">
        <v>1059</v>
      </c>
      <c r="C15" s="283" t="s">
        <v>2619</v>
      </c>
    </row>
    <row r="16" spans="1:9" x14ac:dyDescent="0.2">
      <c r="B16" s="283" t="s">
        <v>637</v>
      </c>
      <c r="C16" s="283" t="s">
        <v>2620</v>
      </c>
    </row>
    <row r="17" spans="1:3" x14ac:dyDescent="0.2">
      <c r="B17" s="283" t="s">
        <v>639</v>
      </c>
      <c r="C17" s="283" t="s">
        <v>2621</v>
      </c>
    </row>
    <row r="18" spans="1:3" x14ac:dyDescent="0.2">
      <c r="B18" s="283" t="s">
        <v>641</v>
      </c>
      <c r="C18" s="283" t="s">
        <v>2622</v>
      </c>
    </row>
    <row r="19" spans="1:3" x14ac:dyDescent="0.2">
      <c r="A19" s="283">
        <v>2016</v>
      </c>
      <c r="B19" s="283" t="s">
        <v>1058</v>
      </c>
      <c r="C19" s="283" t="s">
        <v>2623</v>
      </c>
    </row>
    <row r="20" spans="1:3" x14ac:dyDescent="0.2">
      <c r="B20" s="283" t="s">
        <v>624</v>
      </c>
      <c r="C20" s="283" t="s">
        <v>2624</v>
      </c>
    </row>
    <row r="21" spans="1:3" x14ac:dyDescent="0.2">
      <c r="B21" s="283" t="s">
        <v>626</v>
      </c>
      <c r="C21" s="283" t="s">
        <v>2625</v>
      </c>
    </row>
    <row r="22" spans="1:3" x14ac:dyDescent="0.2">
      <c r="B22" s="283" t="s">
        <v>628</v>
      </c>
      <c r="C22" s="283" t="s">
        <v>2626</v>
      </c>
    </row>
    <row r="23" spans="1:3" x14ac:dyDescent="0.2">
      <c r="B23" s="283" t="s">
        <v>630</v>
      </c>
      <c r="C23" s="283" t="s">
        <v>2627</v>
      </c>
    </row>
    <row r="24" spans="1:3" x14ac:dyDescent="0.2">
      <c r="B24" s="283" t="s">
        <v>631</v>
      </c>
      <c r="C24" s="283" t="s">
        <v>2628</v>
      </c>
    </row>
    <row r="25" spans="1:3" x14ac:dyDescent="0.2">
      <c r="B25" s="283" t="s">
        <v>632</v>
      </c>
      <c r="C25" s="283" t="s">
        <v>2629</v>
      </c>
    </row>
    <row r="26" spans="1:3" x14ac:dyDescent="0.2">
      <c r="B26" s="283" t="s">
        <v>633</v>
      </c>
      <c r="C26" s="283" t="s">
        <v>2630</v>
      </c>
    </row>
    <row r="27" spans="1:3" x14ac:dyDescent="0.2">
      <c r="B27" s="283" t="s">
        <v>1059</v>
      </c>
      <c r="C27" s="283" t="s">
        <v>2631</v>
      </c>
    </row>
    <row r="28" spans="1:3" x14ac:dyDescent="0.2">
      <c r="B28" s="283" t="s">
        <v>637</v>
      </c>
      <c r="C28" s="283" t="s">
        <v>2632</v>
      </c>
    </row>
    <row r="29" spans="1:3" x14ac:dyDescent="0.2">
      <c r="B29" s="283" t="s">
        <v>639</v>
      </c>
      <c r="C29" s="283" t="s">
        <v>2633</v>
      </c>
    </row>
    <row r="30" spans="1:3" x14ac:dyDescent="0.2">
      <c r="B30" s="283" t="s">
        <v>641</v>
      </c>
      <c r="C30" s="283" t="s">
        <v>2634</v>
      </c>
    </row>
    <row r="31" spans="1:3" x14ac:dyDescent="0.2">
      <c r="A31" s="283">
        <v>2017</v>
      </c>
      <c r="B31" s="283" t="s">
        <v>1058</v>
      </c>
      <c r="C31" s="283" t="s">
        <v>2635</v>
      </c>
    </row>
    <row r="32" spans="1:3" x14ac:dyDescent="0.2">
      <c r="B32" s="283" t="s">
        <v>624</v>
      </c>
      <c r="C32" s="283" t="s">
        <v>2636</v>
      </c>
    </row>
    <row r="33" spans="1:3" x14ac:dyDescent="0.2">
      <c r="B33" s="283" t="s">
        <v>626</v>
      </c>
      <c r="C33" s="283" t="s">
        <v>2637</v>
      </c>
    </row>
    <row r="34" spans="1:3" x14ac:dyDescent="0.2">
      <c r="B34" s="283" t="s">
        <v>628</v>
      </c>
      <c r="C34" s="283" t="s">
        <v>2638</v>
      </c>
    </row>
    <row r="35" spans="1:3" x14ac:dyDescent="0.2">
      <c r="B35" s="283" t="s">
        <v>630</v>
      </c>
      <c r="C35" s="283" t="s">
        <v>2639</v>
      </c>
    </row>
    <row r="36" spans="1:3" x14ac:dyDescent="0.2">
      <c r="B36" s="283" t="s">
        <v>631</v>
      </c>
      <c r="C36" s="283" t="s">
        <v>2640</v>
      </c>
    </row>
    <row r="37" spans="1:3" x14ac:dyDescent="0.2">
      <c r="B37" s="283" t="s">
        <v>632</v>
      </c>
      <c r="C37" s="283" t="s">
        <v>2641</v>
      </c>
    </row>
    <row r="38" spans="1:3" x14ac:dyDescent="0.2">
      <c r="B38" s="283" t="s">
        <v>633</v>
      </c>
      <c r="C38" s="283" t="s">
        <v>2642</v>
      </c>
    </row>
    <row r="39" spans="1:3" x14ac:dyDescent="0.2">
      <c r="B39" s="283" t="s">
        <v>1059</v>
      </c>
      <c r="C39" s="283" t="s">
        <v>2643</v>
      </c>
    </row>
    <row r="40" spans="1:3" x14ac:dyDescent="0.2">
      <c r="B40" s="283" t="s">
        <v>637</v>
      </c>
      <c r="C40" s="283" t="s">
        <v>2644</v>
      </c>
    </row>
    <row r="41" spans="1:3" x14ac:dyDescent="0.2">
      <c r="B41" s="283" t="s">
        <v>639</v>
      </c>
      <c r="C41" s="283" t="s">
        <v>2645</v>
      </c>
    </row>
    <row r="42" spans="1:3" x14ac:dyDescent="0.2">
      <c r="B42" s="283" t="s">
        <v>641</v>
      </c>
      <c r="C42" s="283" t="s">
        <v>2646</v>
      </c>
    </row>
    <row r="43" spans="1:3" x14ac:dyDescent="0.2">
      <c r="A43" s="283">
        <v>2018</v>
      </c>
      <c r="B43" s="283" t="s">
        <v>1058</v>
      </c>
      <c r="C43" s="283" t="s">
        <v>2647</v>
      </c>
    </row>
    <row r="44" spans="1:3" x14ac:dyDescent="0.2">
      <c r="B44" s="283" t="s">
        <v>624</v>
      </c>
      <c r="C44" s="283" t="s">
        <v>2648</v>
      </c>
    </row>
    <row r="45" spans="1:3" x14ac:dyDescent="0.2">
      <c r="B45" s="283" t="s">
        <v>626</v>
      </c>
      <c r="C45" s="283" t="s">
        <v>2649</v>
      </c>
    </row>
    <row r="46" spans="1:3" x14ac:dyDescent="0.2">
      <c r="B46" s="283" t="s">
        <v>628</v>
      </c>
      <c r="C46" s="283" t="s">
        <v>2650</v>
      </c>
    </row>
    <row r="47" spans="1:3" x14ac:dyDescent="0.2">
      <c r="B47" s="283" t="s">
        <v>630</v>
      </c>
      <c r="C47" s="283" t="s">
        <v>2651</v>
      </c>
    </row>
    <row r="48" spans="1:3" x14ac:dyDescent="0.2">
      <c r="B48" s="283" t="s">
        <v>631</v>
      </c>
      <c r="C48" s="283" t="s">
        <v>2652</v>
      </c>
    </row>
    <row r="49" spans="1:3" x14ac:dyDescent="0.2">
      <c r="B49" s="283" t="s">
        <v>632</v>
      </c>
      <c r="C49" s="283" t="s">
        <v>2653</v>
      </c>
    </row>
    <row r="50" spans="1:3" x14ac:dyDescent="0.2">
      <c r="B50" s="283" t="s">
        <v>633</v>
      </c>
      <c r="C50" s="283" t="s">
        <v>2654</v>
      </c>
    </row>
    <row r="51" spans="1:3" x14ac:dyDescent="0.2">
      <c r="B51" s="283" t="s">
        <v>1059</v>
      </c>
      <c r="C51" s="283" t="s">
        <v>2655</v>
      </c>
    </row>
    <row r="52" spans="1:3" x14ac:dyDescent="0.2">
      <c r="B52" s="283" t="s">
        <v>637</v>
      </c>
      <c r="C52" s="283" t="s">
        <v>2656</v>
      </c>
    </row>
    <row r="53" spans="1:3" x14ac:dyDescent="0.2">
      <c r="B53" s="283" t="s">
        <v>639</v>
      </c>
      <c r="C53" s="283" t="s">
        <v>2657</v>
      </c>
    </row>
    <row r="54" spans="1:3" x14ac:dyDescent="0.2">
      <c r="B54" s="283" t="s">
        <v>641</v>
      </c>
      <c r="C54" s="283" t="s">
        <v>2658</v>
      </c>
    </row>
    <row r="55" spans="1:3" x14ac:dyDescent="0.2">
      <c r="A55" s="283">
        <v>2019</v>
      </c>
      <c r="B55" s="283" t="s">
        <v>1058</v>
      </c>
      <c r="C55" s="283" t="s">
        <v>2659</v>
      </c>
    </row>
    <row r="56" spans="1:3" x14ac:dyDescent="0.2">
      <c r="B56" s="283" t="s">
        <v>624</v>
      </c>
      <c r="C56" s="283" t="s">
        <v>2660</v>
      </c>
    </row>
    <row r="57" spans="1:3" x14ac:dyDescent="0.2">
      <c r="B57" s="283" t="s">
        <v>626</v>
      </c>
      <c r="C57" s="283" t="s">
        <v>2661</v>
      </c>
    </row>
    <row r="58" spans="1:3" x14ac:dyDescent="0.2">
      <c r="B58" s="283" t="s">
        <v>628</v>
      </c>
      <c r="C58" s="283" t="s">
        <v>2662</v>
      </c>
    </row>
    <row r="59" spans="1:3" x14ac:dyDescent="0.2">
      <c r="B59" s="283" t="s">
        <v>630</v>
      </c>
      <c r="C59" s="283" t="s">
        <v>2663</v>
      </c>
    </row>
    <row r="60" spans="1:3" x14ac:dyDescent="0.2">
      <c r="B60" s="283" t="s">
        <v>631</v>
      </c>
      <c r="C60" s="283" t="s">
        <v>2664</v>
      </c>
    </row>
    <row r="61" spans="1:3" x14ac:dyDescent="0.2">
      <c r="B61" s="283" t="s">
        <v>632</v>
      </c>
      <c r="C61" s="283" t="s">
        <v>2665</v>
      </c>
    </row>
    <row r="62" spans="1:3" x14ac:dyDescent="0.2">
      <c r="B62" s="283" t="s">
        <v>633</v>
      </c>
      <c r="C62" s="283" t="s">
        <v>2666</v>
      </c>
    </row>
    <row r="63" spans="1:3" x14ac:dyDescent="0.2">
      <c r="B63" s="283" t="s">
        <v>1059</v>
      </c>
      <c r="C63" s="283" t="s">
        <v>2667</v>
      </c>
    </row>
    <row r="64" spans="1:3" x14ac:dyDescent="0.2">
      <c r="B64" s="283" t="s">
        <v>637</v>
      </c>
      <c r="C64" s="283" t="s">
        <v>2668</v>
      </c>
    </row>
    <row r="65" spans="1:3" x14ac:dyDescent="0.2">
      <c r="B65" s="283" t="s">
        <v>639</v>
      </c>
      <c r="C65" s="283" t="s">
        <v>2669</v>
      </c>
    </row>
    <row r="66" spans="1:3" x14ac:dyDescent="0.2">
      <c r="B66" s="283" t="s">
        <v>641</v>
      </c>
      <c r="C66" s="283" t="s">
        <v>2670</v>
      </c>
    </row>
    <row r="67" spans="1:3" x14ac:dyDescent="0.2">
      <c r="A67" s="283">
        <v>2020</v>
      </c>
      <c r="B67" s="283" t="s">
        <v>1058</v>
      </c>
      <c r="C67" s="283" t="s">
        <v>2671</v>
      </c>
    </row>
    <row r="68" spans="1:3" x14ac:dyDescent="0.2">
      <c r="B68" s="283" t="s">
        <v>624</v>
      </c>
      <c r="C68" s="283" t="s">
        <v>2672</v>
      </c>
    </row>
    <row r="69" spans="1:3" x14ac:dyDescent="0.2">
      <c r="B69" s="283" t="s">
        <v>626</v>
      </c>
      <c r="C69" s="283" t="s">
        <v>2673</v>
      </c>
    </row>
    <row r="70" spans="1:3" x14ac:dyDescent="0.2">
      <c r="B70" s="283" t="s">
        <v>628</v>
      </c>
      <c r="C70" s="283" t="s">
        <v>2674</v>
      </c>
    </row>
    <row r="71" spans="1:3" x14ac:dyDescent="0.2">
      <c r="B71" s="283" t="s">
        <v>630</v>
      </c>
      <c r="C71" s="283" t="s">
        <v>2675</v>
      </c>
    </row>
    <row r="72" spans="1:3" x14ac:dyDescent="0.2">
      <c r="B72" s="283" t="s">
        <v>631</v>
      </c>
      <c r="C72" s="283" t="s">
        <v>2676</v>
      </c>
    </row>
    <row r="73" spans="1:3" x14ac:dyDescent="0.2">
      <c r="B73" s="283" t="s">
        <v>632</v>
      </c>
      <c r="C73" s="283" t="s">
        <v>2677</v>
      </c>
    </row>
    <row r="74" spans="1:3" x14ac:dyDescent="0.2">
      <c r="B74" s="283" t="s">
        <v>633</v>
      </c>
      <c r="C74" s="283" t="s">
        <v>2678</v>
      </c>
    </row>
    <row r="75" spans="1:3" x14ac:dyDescent="0.2">
      <c r="B75" s="283" t="s">
        <v>1059</v>
      </c>
      <c r="C75" s="283" t="s">
        <v>2679</v>
      </c>
    </row>
    <row r="76" spans="1:3" x14ac:dyDescent="0.2">
      <c r="B76" s="283" t="s">
        <v>637</v>
      </c>
      <c r="C76" s="283" t="s">
        <v>2680</v>
      </c>
    </row>
    <row r="77" spans="1:3" x14ac:dyDescent="0.2">
      <c r="B77" s="283" t="s">
        <v>639</v>
      </c>
      <c r="C77" s="283" t="s">
        <v>2681</v>
      </c>
    </row>
    <row r="78" spans="1:3" x14ac:dyDescent="0.2">
      <c r="B78" s="283" t="s">
        <v>641</v>
      </c>
      <c r="C78" s="283" t="s">
        <v>2682</v>
      </c>
    </row>
    <row r="79" spans="1:3" x14ac:dyDescent="0.2">
      <c r="A79" s="283">
        <v>2021</v>
      </c>
      <c r="B79" s="283" t="s">
        <v>1058</v>
      </c>
      <c r="C79" s="283" t="s">
        <v>2683</v>
      </c>
    </row>
    <row r="80" spans="1:3" x14ac:dyDescent="0.2">
      <c r="B80" s="283" t="s">
        <v>624</v>
      </c>
      <c r="C80" s="283" t="s">
        <v>2684</v>
      </c>
    </row>
    <row r="81" spans="1:3" x14ac:dyDescent="0.2">
      <c r="B81" s="283" t="s">
        <v>626</v>
      </c>
      <c r="C81" s="283" t="s">
        <v>2685</v>
      </c>
    </row>
    <row r="82" spans="1:3" x14ac:dyDescent="0.2">
      <c r="B82" s="283" t="s">
        <v>628</v>
      </c>
      <c r="C82" s="283" t="s">
        <v>2686</v>
      </c>
    </row>
    <row r="83" spans="1:3" x14ac:dyDescent="0.2">
      <c r="B83" s="283" t="s">
        <v>630</v>
      </c>
      <c r="C83" s="283" t="s">
        <v>2687</v>
      </c>
    </row>
    <row r="84" spans="1:3" x14ac:dyDescent="0.2">
      <c r="B84" s="283" t="s">
        <v>631</v>
      </c>
      <c r="C84" s="283" t="s">
        <v>2674</v>
      </c>
    </row>
    <row r="85" spans="1:3" x14ac:dyDescent="0.2">
      <c r="B85" s="283" t="s">
        <v>632</v>
      </c>
      <c r="C85" s="283" t="s">
        <v>2688</v>
      </c>
    </row>
    <row r="86" spans="1:3" x14ac:dyDescent="0.2">
      <c r="B86" s="283" t="s">
        <v>633</v>
      </c>
      <c r="C86" s="283" t="s">
        <v>2689</v>
      </c>
    </row>
    <row r="87" spans="1:3" x14ac:dyDescent="0.2">
      <c r="B87" s="283" t="s">
        <v>1059</v>
      </c>
      <c r="C87" s="283" t="s">
        <v>2690</v>
      </c>
    </row>
    <row r="88" spans="1:3" x14ac:dyDescent="0.2">
      <c r="B88" s="283" t="s">
        <v>637</v>
      </c>
      <c r="C88" s="283" t="s">
        <v>2691</v>
      </c>
    </row>
    <row r="89" spans="1:3" x14ac:dyDescent="0.2">
      <c r="B89" s="283" t="s">
        <v>639</v>
      </c>
      <c r="C89" s="283" t="s">
        <v>2692</v>
      </c>
    </row>
    <row r="90" spans="1:3" x14ac:dyDescent="0.2">
      <c r="B90" s="283" t="s">
        <v>641</v>
      </c>
      <c r="C90" s="283" t="s">
        <v>2693</v>
      </c>
    </row>
    <row r="91" spans="1:3" x14ac:dyDescent="0.2">
      <c r="A91" s="283">
        <v>2022</v>
      </c>
      <c r="B91" s="283" t="s">
        <v>1058</v>
      </c>
      <c r="C91" s="283" t="s">
        <v>2694</v>
      </c>
    </row>
    <row r="92" spans="1:3" x14ac:dyDescent="0.2">
      <c r="B92" s="283" t="s">
        <v>624</v>
      </c>
      <c r="C92" s="283" t="s">
        <v>2695</v>
      </c>
    </row>
    <row r="93" spans="1:3" x14ac:dyDescent="0.2">
      <c r="B93" s="283" t="s">
        <v>626</v>
      </c>
      <c r="C93" s="283" t="s">
        <v>2696</v>
      </c>
    </row>
    <row r="94" spans="1:3" x14ac:dyDescent="0.2">
      <c r="B94" s="283" t="s">
        <v>628</v>
      </c>
      <c r="C94" s="283" t="s">
        <v>2697</v>
      </c>
    </row>
    <row r="95" spans="1:3" x14ac:dyDescent="0.2">
      <c r="B95" s="283" t="s">
        <v>630</v>
      </c>
      <c r="C95" s="283" t="s">
        <v>2698</v>
      </c>
    </row>
    <row r="96" spans="1:3" x14ac:dyDescent="0.2">
      <c r="B96" s="283" t="s">
        <v>631</v>
      </c>
      <c r="C96" s="283" t="s">
        <v>2699</v>
      </c>
    </row>
    <row r="97" spans="1:3" x14ac:dyDescent="0.2">
      <c r="B97" s="283" t="s">
        <v>632</v>
      </c>
      <c r="C97" s="283" t="s">
        <v>2700</v>
      </c>
    </row>
    <row r="98" spans="1:3" x14ac:dyDescent="0.2">
      <c r="B98" s="283" t="s">
        <v>633</v>
      </c>
      <c r="C98" s="283" t="s">
        <v>2701</v>
      </c>
    </row>
    <row r="99" spans="1:3" x14ac:dyDescent="0.2">
      <c r="B99" s="283" t="s">
        <v>1059</v>
      </c>
      <c r="C99" s="283" t="s">
        <v>2702</v>
      </c>
    </row>
    <row r="100" spans="1:3" x14ac:dyDescent="0.2">
      <c r="B100" s="283" t="s">
        <v>637</v>
      </c>
      <c r="C100" s="283" t="s">
        <v>2703</v>
      </c>
    </row>
    <row r="101" spans="1:3" x14ac:dyDescent="0.2">
      <c r="B101" s="283" t="s">
        <v>639</v>
      </c>
      <c r="C101" s="283" t="s">
        <v>2704</v>
      </c>
    </row>
    <row r="102" spans="1:3" x14ac:dyDescent="0.2">
      <c r="B102" s="283" t="s">
        <v>641</v>
      </c>
      <c r="C102" s="283" t="s">
        <v>2705</v>
      </c>
    </row>
    <row r="103" spans="1:3" x14ac:dyDescent="0.2">
      <c r="A103" s="283">
        <v>2023</v>
      </c>
      <c r="B103" s="283" t="s">
        <v>1058</v>
      </c>
      <c r="C103" s="283" t="s">
        <v>2706</v>
      </c>
    </row>
    <row r="104" spans="1:3" x14ac:dyDescent="0.2">
      <c r="B104" s="283" t="s">
        <v>624</v>
      </c>
      <c r="C104" s="283" t="s">
        <v>2707</v>
      </c>
    </row>
    <row r="105" spans="1:3" x14ac:dyDescent="0.2">
      <c r="B105" s="283" t="s">
        <v>626</v>
      </c>
      <c r="C105" s="283" t="s">
        <v>2708</v>
      </c>
    </row>
    <row r="106" spans="1:3" x14ac:dyDescent="0.2">
      <c r="B106" s="283" t="s">
        <v>628</v>
      </c>
      <c r="C106" s="283" t="s">
        <v>2709</v>
      </c>
    </row>
    <row r="107" spans="1:3" x14ac:dyDescent="0.2">
      <c r="B107" s="283" t="s">
        <v>630</v>
      </c>
      <c r="C107" s="283" t="s">
        <v>2710</v>
      </c>
    </row>
    <row r="108" spans="1:3" x14ac:dyDescent="0.2">
      <c r="B108" s="283" t="s">
        <v>631</v>
      </c>
      <c r="C108" s="283" t="s">
        <v>2711</v>
      </c>
    </row>
    <row r="109" spans="1:3" x14ac:dyDescent="0.2">
      <c r="B109" s="283" t="s">
        <v>632</v>
      </c>
      <c r="C109" s="283" t="s">
        <v>2712</v>
      </c>
    </row>
  </sheetData>
  <mergeCells count="1">
    <mergeCell ref="H1:I1"/>
  </mergeCells>
  <hyperlinks>
    <hyperlink ref="H1:I1" location="Index!A1" display="Regresar al Índice" xr:uid="{AC468819-4510-4A0D-AF27-CE8EE10AE551}"/>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332D5-1DDB-4DC6-864B-ED67B905EFE1}">
  <sheetPr codeName="Hoja174"/>
  <dimension ref="A1:I109"/>
  <sheetViews>
    <sheetView workbookViewId="0">
      <selection activeCell="F17" sqref="F17"/>
    </sheetView>
  </sheetViews>
  <sheetFormatPr baseColWidth="10" defaultRowHeight="12.75" x14ac:dyDescent="0.2"/>
  <cols>
    <col min="1" max="16384" width="11.42578125" style="283"/>
  </cols>
  <sheetData>
    <row r="1" spans="1:9" x14ac:dyDescent="0.2">
      <c r="A1" s="28" t="s">
        <v>4571</v>
      </c>
      <c r="H1" s="284" t="s">
        <v>1306</v>
      </c>
      <c r="I1" s="284"/>
    </row>
    <row r="2" spans="1:9" x14ac:dyDescent="0.2">
      <c r="A2" s="283" t="s">
        <v>2609</v>
      </c>
    </row>
    <row r="6" spans="1:9" x14ac:dyDescent="0.2">
      <c r="A6" s="283" t="s">
        <v>286</v>
      </c>
      <c r="B6" s="283" t="s">
        <v>330</v>
      </c>
      <c r="C6" s="283" t="s">
        <v>2610</v>
      </c>
      <c r="D6" s="283" t="s">
        <v>998</v>
      </c>
      <c r="E6" s="283" t="s">
        <v>996</v>
      </c>
    </row>
    <row r="7" spans="1:9" x14ac:dyDescent="0.2">
      <c r="A7" s="283">
        <v>2015</v>
      </c>
      <c r="B7" s="283" t="s">
        <v>1058</v>
      </c>
      <c r="C7" s="283" t="s">
        <v>2611</v>
      </c>
      <c r="D7" s="283" t="s">
        <v>2713</v>
      </c>
      <c r="E7" s="283" t="s">
        <v>2714</v>
      </c>
    </row>
    <row r="8" spans="1:9" x14ac:dyDescent="0.2">
      <c r="B8" s="283" t="s">
        <v>624</v>
      </c>
      <c r="C8" s="283" t="s">
        <v>2612</v>
      </c>
      <c r="D8" s="283" t="s">
        <v>2715</v>
      </c>
      <c r="E8" s="283" t="s">
        <v>2463</v>
      </c>
    </row>
    <row r="9" spans="1:9" x14ac:dyDescent="0.2">
      <c r="B9" s="283" t="s">
        <v>626</v>
      </c>
      <c r="C9" s="283" t="s">
        <v>2613</v>
      </c>
      <c r="D9" s="283" t="s">
        <v>2716</v>
      </c>
      <c r="E9" s="283" t="s">
        <v>2717</v>
      </c>
    </row>
    <row r="10" spans="1:9" x14ac:dyDescent="0.2">
      <c r="B10" s="283" t="s">
        <v>628</v>
      </c>
      <c r="C10" s="283" t="s">
        <v>2614</v>
      </c>
      <c r="D10" s="283" t="s">
        <v>2718</v>
      </c>
      <c r="E10" s="283" t="s">
        <v>2719</v>
      </c>
    </row>
    <row r="11" spans="1:9" x14ac:dyDescent="0.2">
      <c r="B11" s="283" t="s">
        <v>630</v>
      </c>
      <c r="C11" s="283" t="s">
        <v>2615</v>
      </c>
      <c r="D11" s="283" t="s">
        <v>2720</v>
      </c>
      <c r="E11" s="283" t="s">
        <v>2721</v>
      </c>
    </row>
    <row r="12" spans="1:9" x14ac:dyDescent="0.2">
      <c r="B12" s="283" t="s">
        <v>631</v>
      </c>
      <c r="C12" s="283" t="s">
        <v>2616</v>
      </c>
      <c r="D12" s="283" t="s">
        <v>2722</v>
      </c>
      <c r="E12" s="283" t="s">
        <v>2723</v>
      </c>
    </row>
    <row r="13" spans="1:9" x14ac:dyDescent="0.2">
      <c r="B13" s="283" t="s">
        <v>632</v>
      </c>
      <c r="C13" s="283" t="s">
        <v>2617</v>
      </c>
      <c r="D13" s="283" t="s">
        <v>2724</v>
      </c>
      <c r="E13" s="283" t="s">
        <v>2725</v>
      </c>
    </row>
    <row r="14" spans="1:9" x14ac:dyDescent="0.2">
      <c r="B14" s="283" t="s">
        <v>633</v>
      </c>
      <c r="C14" s="283" t="s">
        <v>2618</v>
      </c>
      <c r="D14" s="283" t="s">
        <v>2726</v>
      </c>
      <c r="E14" s="283" t="s">
        <v>2727</v>
      </c>
    </row>
    <row r="15" spans="1:9" x14ac:dyDescent="0.2">
      <c r="B15" s="283" t="s">
        <v>1059</v>
      </c>
      <c r="C15" s="283" t="s">
        <v>2619</v>
      </c>
      <c r="D15" s="283" t="s">
        <v>2728</v>
      </c>
      <c r="E15" s="283" t="s">
        <v>2729</v>
      </c>
    </row>
    <row r="16" spans="1:9" x14ac:dyDescent="0.2">
      <c r="B16" s="283" t="s">
        <v>637</v>
      </c>
      <c r="C16" s="283" t="s">
        <v>2620</v>
      </c>
      <c r="D16" s="283" t="s">
        <v>2730</v>
      </c>
      <c r="E16" s="283" t="s">
        <v>2725</v>
      </c>
    </row>
    <row r="17" spans="1:5" x14ac:dyDescent="0.2">
      <c r="B17" s="283" t="s">
        <v>639</v>
      </c>
      <c r="C17" s="283" t="s">
        <v>2621</v>
      </c>
      <c r="D17" s="283" t="s">
        <v>2731</v>
      </c>
      <c r="E17" s="283" t="s">
        <v>2732</v>
      </c>
    </row>
    <row r="18" spans="1:5" x14ac:dyDescent="0.2">
      <c r="B18" s="283" t="s">
        <v>641</v>
      </c>
      <c r="C18" s="283" t="s">
        <v>2622</v>
      </c>
      <c r="D18" s="283" t="s">
        <v>2733</v>
      </c>
      <c r="E18" s="283" t="s">
        <v>2734</v>
      </c>
    </row>
    <row r="19" spans="1:5" x14ac:dyDescent="0.2">
      <c r="A19" s="283">
        <v>2016</v>
      </c>
      <c r="B19" s="283" t="s">
        <v>1058</v>
      </c>
      <c r="C19" s="283" t="s">
        <v>2623</v>
      </c>
      <c r="D19" s="283" t="s">
        <v>2735</v>
      </c>
      <c r="E19" s="283" t="s">
        <v>2736</v>
      </c>
    </row>
    <row r="20" spans="1:5" x14ac:dyDescent="0.2">
      <c r="B20" s="283" t="s">
        <v>624</v>
      </c>
      <c r="C20" s="283" t="s">
        <v>2624</v>
      </c>
      <c r="D20" s="283" t="s">
        <v>2737</v>
      </c>
      <c r="E20" s="283" t="s">
        <v>2453</v>
      </c>
    </row>
    <row r="21" spans="1:5" x14ac:dyDescent="0.2">
      <c r="B21" s="283" t="s">
        <v>626</v>
      </c>
      <c r="C21" s="283" t="s">
        <v>2625</v>
      </c>
      <c r="D21" s="283" t="s">
        <v>2738</v>
      </c>
      <c r="E21" s="283" t="s">
        <v>2739</v>
      </c>
    </row>
    <row r="22" spans="1:5" x14ac:dyDescent="0.2">
      <c r="B22" s="283" t="s">
        <v>628</v>
      </c>
      <c r="C22" s="283" t="s">
        <v>2626</v>
      </c>
      <c r="D22" s="283" t="s">
        <v>2740</v>
      </c>
      <c r="E22" s="283" t="s">
        <v>2741</v>
      </c>
    </row>
    <row r="23" spans="1:5" x14ac:dyDescent="0.2">
      <c r="B23" s="283" t="s">
        <v>630</v>
      </c>
      <c r="C23" s="283" t="s">
        <v>2627</v>
      </c>
      <c r="D23" s="283" t="s">
        <v>2742</v>
      </c>
      <c r="E23" s="283" t="s">
        <v>2743</v>
      </c>
    </row>
    <row r="24" spans="1:5" x14ac:dyDescent="0.2">
      <c r="B24" s="283" t="s">
        <v>631</v>
      </c>
      <c r="C24" s="283" t="s">
        <v>2628</v>
      </c>
      <c r="D24" s="283" t="s">
        <v>2744</v>
      </c>
      <c r="E24" s="283" t="s">
        <v>2745</v>
      </c>
    </row>
    <row r="25" spans="1:5" x14ac:dyDescent="0.2">
      <c r="B25" s="283" t="s">
        <v>632</v>
      </c>
      <c r="C25" s="283" t="s">
        <v>2629</v>
      </c>
      <c r="D25" s="283" t="s">
        <v>2746</v>
      </c>
      <c r="E25" s="283" t="s">
        <v>2747</v>
      </c>
    </row>
    <row r="26" spans="1:5" x14ac:dyDescent="0.2">
      <c r="B26" s="283" t="s">
        <v>633</v>
      </c>
      <c r="C26" s="283" t="s">
        <v>2630</v>
      </c>
      <c r="D26" s="283" t="s">
        <v>2748</v>
      </c>
      <c r="E26" s="283" t="s">
        <v>2749</v>
      </c>
    </row>
    <row r="27" spans="1:5" x14ac:dyDescent="0.2">
      <c r="B27" s="283" t="s">
        <v>1059</v>
      </c>
      <c r="C27" s="283" t="s">
        <v>2631</v>
      </c>
      <c r="D27" s="283" t="s">
        <v>2750</v>
      </c>
      <c r="E27" s="283" t="s">
        <v>2739</v>
      </c>
    </row>
    <row r="28" spans="1:5" x14ac:dyDescent="0.2">
      <c r="B28" s="283" t="s">
        <v>637</v>
      </c>
      <c r="C28" s="283" t="s">
        <v>2632</v>
      </c>
      <c r="D28" s="283" t="s">
        <v>2751</v>
      </c>
      <c r="E28" s="283" t="s">
        <v>2465</v>
      </c>
    </row>
    <row r="29" spans="1:5" x14ac:dyDescent="0.2">
      <c r="B29" s="283" t="s">
        <v>639</v>
      </c>
      <c r="C29" s="283" t="s">
        <v>2633</v>
      </c>
      <c r="D29" s="283" t="s">
        <v>2752</v>
      </c>
      <c r="E29" s="283" t="s">
        <v>2753</v>
      </c>
    </row>
    <row r="30" spans="1:5" x14ac:dyDescent="0.2">
      <c r="B30" s="283" t="s">
        <v>641</v>
      </c>
      <c r="C30" s="283" t="s">
        <v>2634</v>
      </c>
      <c r="D30" s="283" t="s">
        <v>2754</v>
      </c>
      <c r="E30" s="283" t="s">
        <v>2755</v>
      </c>
    </row>
    <row r="31" spans="1:5" x14ac:dyDescent="0.2">
      <c r="A31" s="283">
        <v>2017</v>
      </c>
      <c r="B31" s="283" t="s">
        <v>1058</v>
      </c>
      <c r="C31" s="283" t="s">
        <v>2635</v>
      </c>
      <c r="D31" s="283" t="s">
        <v>2756</v>
      </c>
      <c r="E31" s="283" t="s">
        <v>2757</v>
      </c>
    </row>
    <row r="32" spans="1:5" x14ac:dyDescent="0.2">
      <c r="B32" s="283" t="s">
        <v>624</v>
      </c>
      <c r="C32" s="283" t="s">
        <v>2636</v>
      </c>
      <c r="D32" s="283" t="s">
        <v>2758</v>
      </c>
      <c r="E32" s="283" t="s">
        <v>2454</v>
      </c>
    </row>
    <row r="33" spans="1:5" x14ac:dyDescent="0.2">
      <c r="B33" s="283" t="s">
        <v>626</v>
      </c>
      <c r="C33" s="283" t="s">
        <v>2637</v>
      </c>
      <c r="D33" s="283" t="s">
        <v>2759</v>
      </c>
      <c r="E33" s="283" t="s">
        <v>2760</v>
      </c>
    </row>
    <row r="34" spans="1:5" x14ac:dyDescent="0.2">
      <c r="B34" s="283" t="s">
        <v>628</v>
      </c>
      <c r="C34" s="283" t="s">
        <v>2638</v>
      </c>
      <c r="D34" s="283" t="s">
        <v>2761</v>
      </c>
      <c r="E34" s="283" t="s">
        <v>2464</v>
      </c>
    </row>
    <row r="35" spans="1:5" x14ac:dyDescent="0.2">
      <c r="B35" s="283" t="s">
        <v>630</v>
      </c>
      <c r="C35" s="283" t="s">
        <v>2639</v>
      </c>
      <c r="D35" s="283" t="s">
        <v>2762</v>
      </c>
      <c r="E35" s="283" t="s">
        <v>2763</v>
      </c>
    </row>
    <row r="36" spans="1:5" x14ac:dyDescent="0.2">
      <c r="B36" s="283" t="s">
        <v>631</v>
      </c>
      <c r="C36" s="283" t="s">
        <v>2640</v>
      </c>
      <c r="D36" s="283" t="s">
        <v>2764</v>
      </c>
      <c r="E36" s="283" t="s">
        <v>2765</v>
      </c>
    </row>
    <row r="37" spans="1:5" x14ac:dyDescent="0.2">
      <c r="B37" s="283" t="s">
        <v>632</v>
      </c>
      <c r="C37" s="283" t="s">
        <v>2641</v>
      </c>
      <c r="D37" s="283" t="s">
        <v>2766</v>
      </c>
      <c r="E37" s="283" t="s">
        <v>2767</v>
      </c>
    </row>
    <row r="38" spans="1:5" x14ac:dyDescent="0.2">
      <c r="B38" s="283" t="s">
        <v>633</v>
      </c>
      <c r="C38" s="283" t="s">
        <v>2642</v>
      </c>
      <c r="D38" s="283" t="s">
        <v>2768</v>
      </c>
      <c r="E38" s="283" t="s">
        <v>2769</v>
      </c>
    </row>
    <row r="39" spans="1:5" x14ac:dyDescent="0.2">
      <c r="B39" s="283" t="s">
        <v>1059</v>
      </c>
      <c r="C39" s="283" t="s">
        <v>2643</v>
      </c>
      <c r="D39" s="283" t="s">
        <v>2770</v>
      </c>
      <c r="E39" s="283" t="s">
        <v>2771</v>
      </c>
    </row>
    <row r="40" spans="1:5" x14ac:dyDescent="0.2">
      <c r="B40" s="283" t="s">
        <v>637</v>
      </c>
      <c r="C40" s="283" t="s">
        <v>2644</v>
      </c>
      <c r="D40" s="283" t="s">
        <v>2772</v>
      </c>
      <c r="E40" s="283" t="s">
        <v>2773</v>
      </c>
    </row>
    <row r="41" spans="1:5" x14ac:dyDescent="0.2">
      <c r="B41" s="283" t="s">
        <v>639</v>
      </c>
      <c r="C41" s="283" t="s">
        <v>2645</v>
      </c>
      <c r="D41" s="283" t="s">
        <v>2774</v>
      </c>
      <c r="E41" s="283" t="s">
        <v>2462</v>
      </c>
    </row>
    <row r="42" spans="1:5" x14ac:dyDescent="0.2">
      <c r="B42" s="283" t="s">
        <v>641</v>
      </c>
      <c r="C42" s="283" t="s">
        <v>2646</v>
      </c>
      <c r="D42" s="283" t="s">
        <v>2775</v>
      </c>
      <c r="E42" s="283" t="s">
        <v>2776</v>
      </c>
    </row>
    <row r="43" spans="1:5" x14ac:dyDescent="0.2">
      <c r="A43" s="283">
        <v>2018</v>
      </c>
      <c r="B43" s="283" t="s">
        <v>1058</v>
      </c>
      <c r="C43" s="283" t="s">
        <v>2647</v>
      </c>
      <c r="D43" s="283" t="s">
        <v>2777</v>
      </c>
      <c r="E43" s="283" t="s">
        <v>2457</v>
      </c>
    </row>
    <row r="44" spans="1:5" x14ac:dyDescent="0.2">
      <c r="B44" s="283" t="s">
        <v>624</v>
      </c>
      <c r="C44" s="283" t="s">
        <v>2648</v>
      </c>
      <c r="D44" s="283" t="s">
        <v>2778</v>
      </c>
      <c r="E44" s="283" t="s">
        <v>2779</v>
      </c>
    </row>
    <row r="45" spans="1:5" x14ac:dyDescent="0.2">
      <c r="B45" s="283" t="s">
        <v>626</v>
      </c>
      <c r="C45" s="283" t="s">
        <v>2649</v>
      </c>
      <c r="D45" s="283" t="s">
        <v>2780</v>
      </c>
      <c r="E45" s="283" t="s">
        <v>2781</v>
      </c>
    </row>
    <row r="46" spans="1:5" x14ac:dyDescent="0.2">
      <c r="B46" s="283" t="s">
        <v>628</v>
      </c>
      <c r="C46" s="283" t="s">
        <v>2650</v>
      </c>
      <c r="D46" s="283" t="s">
        <v>2782</v>
      </c>
      <c r="E46" s="283" t="s">
        <v>2783</v>
      </c>
    </row>
    <row r="47" spans="1:5" x14ac:dyDescent="0.2">
      <c r="B47" s="283" t="s">
        <v>630</v>
      </c>
      <c r="C47" s="283" t="s">
        <v>2651</v>
      </c>
      <c r="D47" s="283" t="s">
        <v>2762</v>
      </c>
      <c r="E47" s="283" t="s">
        <v>2784</v>
      </c>
    </row>
    <row r="48" spans="1:5" x14ac:dyDescent="0.2">
      <c r="B48" s="283" t="s">
        <v>631</v>
      </c>
      <c r="C48" s="283" t="s">
        <v>2652</v>
      </c>
      <c r="D48" s="283" t="s">
        <v>2785</v>
      </c>
      <c r="E48" s="283" t="s">
        <v>2786</v>
      </c>
    </row>
    <row r="49" spans="1:5" x14ac:dyDescent="0.2">
      <c r="B49" s="283" t="s">
        <v>632</v>
      </c>
      <c r="C49" s="283" t="s">
        <v>2653</v>
      </c>
      <c r="D49" s="283" t="s">
        <v>2787</v>
      </c>
      <c r="E49" s="283" t="s">
        <v>2788</v>
      </c>
    </row>
    <row r="50" spans="1:5" x14ac:dyDescent="0.2">
      <c r="B50" s="283" t="s">
        <v>633</v>
      </c>
      <c r="C50" s="283" t="s">
        <v>2654</v>
      </c>
      <c r="D50" s="283" t="s">
        <v>2789</v>
      </c>
      <c r="E50" s="283" t="s">
        <v>2790</v>
      </c>
    </row>
    <row r="51" spans="1:5" x14ac:dyDescent="0.2">
      <c r="B51" s="283" t="s">
        <v>1059</v>
      </c>
      <c r="C51" s="283" t="s">
        <v>2655</v>
      </c>
      <c r="D51" s="283" t="s">
        <v>2791</v>
      </c>
      <c r="E51" s="283" t="s">
        <v>2755</v>
      </c>
    </row>
    <row r="52" spans="1:5" x14ac:dyDescent="0.2">
      <c r="B52" s="283" t="s">
        <v>637</v>
      </c>
      <c r="C52" s="283" t="s">
        <v>2656</v>
      </c>
      <c r="D52" s="283" t="s">
        <v>2792</v>
      </c>
      <c r="E52" s="283" t="s">
        <v>2455</v>
      </c>
    </row>
    <row r="53" spans="1:5" x14ac:dyDescent="0.2">
      <c r="B53" s="283" t="s">
        <v>639</v>
      </c>
      <c r="C53" s="283" t="s">
        <v>2657</v>
      </c>
      <c r="D53" s="283" t="s">
        <v>2793</v>
      </c>
      <c r="E53" s="283" t="s">
        <v>2463</v>
      </c>
    </row>
    <row r="54" spans="1:5" x14ac:dyDescent="0.2">
      <c r="B54" s="283" t="s">
        <v>641</v>
      </c>
      <c r="C54" s="283" t="s">
        <v>2658</v>
      </c>
      <c r="D54" s="283" t="s">
        <v>2794</v>
      </c>
      <c r="E54" s="283" t="s">
        <v>2795</v>
      </c>
    </row>
    <row r="55" spans="1:5" x14ac:dyDescent="0.2">
      <c r="A55" s="283">
        <v>2019</v>
      </c>
      <c r="B55" s="283" t="s">
        <v>1058</v>
      </c>
      <c r="C55" s="283" t="s">
        <v>2659</v>
      </c>
      <c r="D55" s="283" t="s">
        <v>2796</v>
      </c>
      <c r="E55" s="283" t="s">
        <v>2797</v>
      </c>
    </row>
    <row r="56" spans="1:5" x14ac:dyDescent="0.2">
      <c r="B56" s="283" t="s">
        <v>624</v>
      </c>
      <c r="C56" s="283" t="s">
        <v>2660</v>
      </c>
      <c r="D56" s="283" t="s">
        <v>2798</v>
      </c>
      <c r="E56" s="283" t="s">
        <v>2799</v>
      </c>
    </row>
    <row r="57" spans="1:5" x14ac:dyDescent="0.2">
      <c r="B57" s="283" t="s">
        <v>626</v>
      </c>
      <c r="C57" s="283" t="s">
        <v>2661</v>
      </c>
      <c r="D57" s="283" t="s">
        <v>2800</v>
      </c>
      <c r="E57" s="283" t="s">
        <v>2801</v>
      </c>
    </row>
    <row r="58" spans="1:5" x14ac:dyDescent="0.2">
      <c r="B58" s="283" t="s">
        <v>628</v>
      </c>
      <c r="C58" s="283" t="s">
        <v>2662</v>
      </c>
      <c r="D58" s="283" t="s">
        <v>2802</v>
      </c>
      <c r="E58" s="283" t="s">
        <v>2803</v>
      </c>
    </row>
    <row r="59" spans="1:5" x14ac:dyDescent="0.2">
      <c r="B59" s="283" t="s">
        <v>630</v>
      </c>
      <c r="C59" s="283" t="s">
        <v>2663</v>
      </c>
      <c r="D59" s="283" t="s">
        <v>2804</v>
      </c>
      <c r="E59" s="283" t="s">
        <v>2805</v>
      </c>
    </row>
    <row r="60" spans="1:5" x14ac:dyDescent="0.2">
      <c r="B60" s="283" t="s">
        <v>631</v>
      </c>
      <c r="C60" s="283" t="s">
        <v>2664</v>
      </c>
      <c r="D60" s="283" t="s">
        <v>2806</v>
      </c>
      <c r="E60" s="283" t="s">
        <v>2745</v>
      </c>
    </row>
    <row r="61" spans="1:5" x14ac:dyDescent="0.2">
      <c r="B61" s="283" t="s">
        <v>632</v>
      </c>
      <c r="C61" s="283" t="s">
        <v>2665</v>
      </c>
      <c r="D61" s="283" t="s">
        <v>2807</v>
      </c>
      <c r="E61" s="283" t="s">
        <v>2808</v>
      </c>
    </row>
    <row r="62" spans="1:5" x14ac:dyDescent="0.2">
      <c r="B62" s="283" t="s">
        <v>633</v>
      </c>
      <c r="C62" s="283" t="s">
        <v>2666</v>
      </c>
      <c r="D62" s="283" t="s">
        <v>2809</v>
      </c>
      <c r="E62" s="283" t="s">
        <v>2810</v>
      </c>
    </row>
    <row r="63" spans="1:5" x14ac:dyDescent="0.2">
      <c r="B63" s="283" t="s">
        <v>1059</v>
      </c>
      <c r="C63" s="283" t="s">
        <v>2667</v>
      </c>
      <c r="D63" s="283" t="s">
        <v>2811</v>
      </c>
      <c r="E63" s="283" t="s">
        <v>2781</v>
      </c>
    </row>
    <row r="64" spans="1:5" x14ac:dyDescent="0.2">
      <c r="B64" s="283" t="s">
        <v>637</v>
      </c>
      <c r="C64" s="283" t="s">
        <v>2668</v>
      </c>
      <c r="D64" s="283" t="s">
        <v>2812</v>
      </c>
      <c r="E64" s="283" t="s">
        <v>2813</v>
      </c>
    </row>
    <row r="65" spans="1:5" x14ac:dyDescent="0.2">
      <c r="B65" s="283" t="s">
        <v>639</v>
      </c>
      <c r="C65" s="283" t="s">
        <v>2669</v>
      </c>
      <c r="D65" s="283" t="s">
        <v>2814</v>
      </c>
      <c r="E65" s="283" t="s">
        <v>2453</v>
      </c>
    </row>
    <row r="66" spans="1:5" x14ac:dyDescent="0.2">
      <c r="B66" s="283" t="s">
        <v>641</v>
      </c>
      <c r="C66" s="283" t="s">
        <v>2670</v>
      </c>
      <c r="D66" s="283" t="s">
        <v>2815</v>
      </c>
      <c r="E66" s="283" t="s">
        <v>2816</v>
      </c>
    </row>
    <row r="67" spans="1:5" x14ac:dyDescent="0.2">
      <c r="A67" s="283">
        <v>2020</v>
      </c>
      <c r="B67" s="283" t="s">
        <v>1058</v>
      </c>
      <c r="C67" s="283" t="s">
        <v>2671</v>
      </c>
      <c r="D67" s="283" t="s">
        <v>2817</v>
      </c>
      <c r="E67" s="283" t="s">
        <v>2818</v>
      </c>
    </row>
    <row r="68" spans="1:5" x14ac:dyDescent="0.2">
      <c r="B68" s="283" t="s">
        <v>624</v>
      </c>
      <c r="C68" s="283" t="s">
        <v>2672</v>
      </c>
      <c r="D68" s="283" t="s">
        <v>2819</v>
      </c>
      <c r="E68" s="283" t="s">
        <v>2820</v>
      </c>
    </row>
    <row r="69" spans="1:5" x14ac:dyDescent="0.2">
      <c r="B69" s="283" t="s">
        <v>626</v>
      </c>
      <c r="C69" s="283" t="s">
        <v>2673</v>
      </c>
      <c r="D69" s="283" t="s">
        <v>2821</v>
      </c>
      <c r="E69" s="283" t="s">
        <v>2822</v>
      </c>
    </row>
    <row r="70" spans="1:5" x14ac:dyDescent="0.2">
      <c r="B70" s="283" t="s">
        <v>628</v>
      </c>
      <c r="C70" s="283" t="s">
        <v>2674</v>
      </c>
      <c r="D70" s="283" t="s">
        <v>2823</v>
      </c>
      <c r="E70" s="283" t="s">
        <v>2824</v>
      </c>
    </row>
    <row r="71" spans="1:5" x14ac:dyDescent="0.2">
      <c r="B71" s="283" t="s">
        <v>630</v>
      </c>
      <c r="C71" s="283" t="s">
        <v>2675</v>
      </c>
      <c r="D71" s="283" t="s">
        <v>2825</v>
      </c>
      <c r="E71" s="283" t="s">
        <v>2826</v>
      </c>
    </row>
    <row r="72" spans="1:5" x14ac:dyDescent="0.2">
      <c r="B72" s="283" t="s">
        <v>631</v>
      </c>
      <c r="C72" s="283" t="s">
        <v>2676</v>
      </c>
      <c r="D72" s="283" t="s">
        <v>2827</v>
      </c>
      <c r="E72" s="283" t="s">
        <v>2828</v>
      </c>
    </row>
    <row r="73" spans="1:5" x14ac:dyDescent="0.2">
      <c r="B73" s="283" t="s">
        <v>632</v>
      </c>
      <c r="C73" s="283" t="s">
        <v>2677</v>
      </c>
      <c r="D73" s="283" t="s">
        <v>2829</v>
      </c>
      <c r="E73" s="283" t="s">
        <v>2795</v>
      </c>
    </row>
    <row r="74" spans="1:5" x14ac:dyDescent="0.2">
      <c r="B74" s="283" t="s">
        <v>633</v>
      </c>
      <c r="C74" s="283" t="s">
        <v>2678</v>
      </c>
      <c r="D74" s="283" t="s">
        <v>2830</v>
      </c>
      <c r="E74" s="283" t="s">
        <v>2743</v>
      </c>
    </row>
    <row r="75" spans="1:5" x14ac:dyDescent="0.2">
      <c r="B75" s="283" t="s">
        <v>1059</v>
      </c>
      <c r="C75" s="283" t="s">
        <v>2679</v>
      </c>
      <c r="D75" s="283" t="s">
        <v>2831</v>
      </c>
      <c r="E75" s="283" t="s">
        <v>2832</v>
      </c>
    </row>
    <row r="76" spans="1:5" x14ac:dyDescent="0.2">
      <c r="B76" s="283" t="s">
        <v>637</v>
      </c>
      <c r="C76" s="283" t="s">
        <v>2680</v>
      </c>
      <c r="D76" s="283" t="s">
        <v>2833</v>
      </c>
      <c r="E76" s="283" t="s">
        <v>2834</v>
      </c>
    </row>
    <row r="77" spans="1:5" x14ac:dyDescent="0.2">
      <c r="B77" s="283" t="s">
        <v>639</v>
      </c>
      <c r="C77" s="283" t="s">
        <v>2681</v>
      </c>
      <c r="D77" s="283" t="s">
        <v>2835</v>
      </c>
      <c r="E77" s="283" t="s">
        <v>2836</v>
      </c>
    </row>
    <row r="78" spans="1:5" x14ac:dyDescent="0.2">
      <c r="B78" s="283" t="s">
        <v>641</v>
      </c>
      <c r="C78" s="283" t="s">
        <v>2682</v>
      </c>
      <c r="D78" s="283" t="s">
        <v>2837</v>
      </c>
      <c r="E78" s="283" t="s">
        <v>2741</v>
      </c>
    </row>
    <row r="79" spans="1:5" x14ac:dyDescent="0.2">
      <c r="A79" s="283">
        <v>2021</v>
      </c>
      <c r="B79" s="283" t="s">
        <v>1058</v>
      </c>
      <c r="C79" s="283" t="s">
        <v>2683</v>
      </c>
      <c r="D79" s="283" t="s">
        <v>2838</v>
      </c>
      <c r="E79" s="283" t="s">
        <v>2839</v>
      </c>
    </row>
    <row r="80" spans="1:5" x14ac:dyDescent="0.2">
      <c r="B80" s="283" t="s">
        <v>624</v>
      </c>
      <c r="C80" s="283" t="s">
        <v>2684</v>
      </c>
      <c r="D80" s="283" t="s">
        <v>2840</v>
      </c>
      <c r="E80" s="283" t="s">
        <v>2841</v>
      </c>
    </row>
    <row r="81" spans="1:5" x14ac:dyDescent="0.2">
      <c r="B81" s="283" t="s">
        <v>626</v>
      </c>
      <c r="C81" s="283" t="s">
        <v>2685</v>
      </c>
      <c r="D81" s="283" t="s">
        <v>2842</v>
      </c>
      <c r="E81" s="283" t="s">
        <v>2801</v>
      </c>
    </row>
    <row r="82" spans="1:5" x14ac:dyDescent="0.2">
      <c r="B82" s="283" t="s">
        <v>628</v>
      </c>
      <c r="C82" s="283" t="s">
        <v>2686</v>
      </c>
      <c r="D82" s="283" t="s">
        <v>2843</v>
      </c>
      <c r="E82" s="283" t="s">
        <v>2459</v>
      </c>
    </row>
    <row r="83" spans="1:5" x14ac:dyDescent="0.2">
      <c r="B83" s="283" t="s">
        <v>630</v>
      </c>
      <c r="C83" s="283" t="s">
        <v>2687</v>
      </c>
      <c r="D83" s="283" t="s">
        <v>2844</v>
      </c>
      <c r="E83" s="283" t="s">
        <v>2845</v>
      </c>
    </row>
    <row r="84" spans="1:5" x14ac:dyDescent="0.2">
      <c r="B84" s="283" t="s">
        <v>631</v>
      </c>
      <c r="C84" s="283" t="s">
        <v>2674</v>
      </c>
      <c r="D84" s="283" t="s">
        <v>2846</v>
      </c>
      <c r="E84" s="283" t="s">
        <v>2847</v>
      </c>
    </row>
    <row r="85" spans="1:5" x14ac:dyDescent="0.2">
      <c r="B85" s="283" t="s">
        <v>632</v>
      </c>
      <c r="C85" s="283" t="s">
        <v>2688</v>
      </c>
      <c r="D85" s="283" t="s">
        <v>2848</v>
      </c>
      <c r="E85" s="283" t="s">
        <v>2849</v>
      </c>
    </row>
    <row r="86" spans="1:5" x14ac:dyDescent="0.2">
      <c r="B86" s="283" t="s">
        <v>633</v>
      </c>
      <c r="C86" s="283" t="s">
        <v>2689</v>
      </c>
      <c r="D86" s="283" t="s">
        <v>2850</v>
      </c>
      <c r="E86" s="283" t="s">
        <v>2851</v>
      </c>
    </row>
    <row r="87" spans="1:5" x14ac:dyDescent="0.2">
      <c r="B87" s="283" t="s">
        <v>1059</v>
      </c>
      <c r="C87" s="283" t="s">
        <v>2690</v>
      </c>
      <c r="D87" s="283" t="s">
        <v>2852</v>
      </c>
      <c r="E87" s="283" t="s">
        <v>2853</v>
      </c>
    </row>
    <row r="88" spans="1:5" x14ac:dyDescent="0.2">
      <c r="B88" s="283" t="s">
        <v>637</v>
      </c>
      <c r="C88" s="283" t="s">
        <v>2691</v>
      </c>
      <c r="D88" s="283" t="s">
        <v>2854</v>
      </c>
      <c r="E88" s="283" t="s">
        <v>2855</v>
      </c>
    </row>
    <row r="89" spans="1:5" x14ac:dyDescent="0.2">
      <c r="B89" s="283" t="s">
        <v>639</v>
      </c>
      <c r="C89" s="283" t="s">
        <v>2692</v>
      </c>
      <c r="D89" s="283" t="s">
        <v>2856</v>
      </c>
      <c r="E89" s="283" t="s">
        <v>2857</v>
      </c>
    </row>
    <row r="90" spans="1:5" x14ac:dyDescent="0.2">
      <c r="B90" s="283" t="s">
        <v>641</v>
      </c>
      <c r="C90" s="283" t="s">
        <v>2693</v>
      </c>
      <c r="D90" s="283" t="s">
        <v>2858</v>
      </c>
      <c r="E90" s="283" t="s">
        <v>2859</v>
      </c>
    </row>
    <row r="91" spans="1:5" x14ac:dyDescent="0.2">
      <c r="A91" s="283">
        <v>2022</v>
      </c>
      <c r="B91" s="283" t="s">
        <v>1058</v>
      </c>
      <c r="C91" s="283" t="s">
        <v>2694</v>
      </c>
      <c r="D91" s="283" t="s">
        <v>2860</v>
      </c>
      <c r="E91" s="283" t="s">
        <v>2769</v>
      </c>
    </row>
    <row r="92" spans="1:5" x14ac:dyDescent="0.2">
      <c r="B92" s="283" t="s">
        <v>624</v>
      </c>
      <c r="C92" s="283" t="s">
        <v>2695</v>
      </c>
      <c r="D92" s="283" t="s">
        <v>2861</v>
      </c>
      <c r="E92" s="283" t="s">
        <v>2458</v>
      </c>
    </row>
    <row r="93" spans="1:5" x14ac:dyDescent="0.2">
      <c r="B93" s="283" t="s">
        <v>626</v>
      </c>
      <c r="C93" s="283" t="s">
        <v>2696</v>
      </c>
      <c r="D93" s="283" t="s">
        <v>2862</v>
      </c>
      <c r="E93" s="283" t="s">
        <v>2863</v>
      </c>
    </row>
    <row r="94" spans="1:5" x14ac:dyDescent="0.2">
      <c r="B94" s="283" t="s">
        <v>628</v>
      </c>
      <c r="C94" s="283" t="s">
        <v>2697</v>
      </c>
      <c r="D94" s="283" t="s">
        <v>2864</v>
      </c>
      <c r="E94" s="283" t="s">
        <v>2865</v>
      </c>
    </row>
    <row r="95" spans="1:5" x14ac:dyDescent="0.2">
      <c r="B95" s="283" t="s">
        <v>630</v>
      </c>
      <c r="C95" s="283" t="s">
        <v>2698</v>
      </c>
      <c r="D95" s="283" t="s">
        <v>2866</v>
      </c>
      <c r="E95" s="283" t="s">
        <v>2867</v>
      </c>
    </row>
    <row r="96" spans="1:5" x14ac:dyDescent="0.2">
      <c r="B96" s="283" t="s">
        <v>631</v>
      </c>
      <c r="C96" s="283" t="s">
        <v>2699</v>
      </c>
      <c r="D96" s="283" t="s">
        <v>2868</v>
      </c>
      <c r="E96" s="283" t="s">
        <v>2869</v>
      </c>
    </row>
    <row r="97" spans="1:5" x14ac:dyDescent="0.2">
      <c r="B97" s="283" t="s">
        <v>632</v>
      </c>
      <c r="C97" s="283" t="s">
        <v>2700</v>
      </c>
      <c r="D97" s="283" t="s">
        <v>2870</v>
      </c>
      <c r="E97" s="283" t="s">
        <v>2871</v>
      </c>
    </row>
    <row r="98" spans="1:5" x14ac:dyDescent="0.2">
      <c r="B98" s="283" t="s">
        <v>633</v>
      </c>
      <c r="C98" s="283" t="s">
        <v>2701</v>
      </c>
      <c r="D98" s="283" t="s">
        <v>2872</v>
      </c>
      <c r="E98" s="283" t="s">
        <v>2468</v>
      </c>
    </row>
    <row r="99" spans="1:5" x14ac:dyDescent="0.2">
      <c r="B99" s="283" t="s">
        <v>1059</v>
      </c>
      <c r="C99" s="283" t="s">
        <v>2702</v>
      </c>
      <c r="D99" s="283" t="s">
        <v>2873</v>
      </c>
      <c r="E99" s="283" t="s">
        <v>2874</v>
      </c>
    </row>
    <row r="100" spans="1:5" x14ac:dyDescent="0.2">
      <c r="B100" s="283" t="s">
        <v>637</v>
      </c>
      <c r="C100" s="283" t="s">
        <v>2703</v>
      </c>
      <c r="D100" s="283" t="s">
        <v>2875</v>
      </c>
      <c r="E100" s="283" t="s">
        <v>2876</v>
      </c>
    </row>
    <row r="101" spans="1:5" x14ac:dyDescent="0.2">
      <c r="B101" s="283" t="s">
        <v>639</v>
      </c>
      <c r="C101" s="283" t="s">
        <v>2704</v>
      </c>
      <c r="D101" s="283" t="s">
        <v>2877</v>
      </c>
      <c r="E101" s="283" t="s">
        <v>2836</v>
      </c>
    </row>
    <row r="102" spans="1:5" x14ac:dyDescent="0.2">
      <c r="B102" s="283" t="s">
        <v>641</v>
      </c>
      <c r="C102" s="283" t="s">
        <v>2705</v>
      </c>
      <c r="D102" s="283" t="s">
        <v>2878</v>
      </c>
      <c r="E102" s="283" t="s">
        <v>2723</v>
      </c>
    </row>
    <row r="103" spans="1:5" x14ac:dyDescent="0.2">
      <c r="A103" s="283">
        <v>2023</v>
      </c>
      <c r="B103" s="283" t="s">
        <v>1058</v>
      </c>
      <c r="C103" s="283" t="s">
        <v>2706</v>
      </c>
      <c r="D103" s="283" t="s">
        <v>2879</v>
      </c>
      <c r="E103" s="283" t="s">
        <v>2880</v>
      </c>
    </row>
    <row r="104" spans="1:5" x14ac:dyDescent="0.2">
      <c r="B104" s="283" t="s">
        <v>624</v>
      </c>
      <c r="C104" s="283" t="s">
        <v>2707</v>
      </c>
      <c r="D104" s="283" t="s">
        <v>2881</v>
      </c>
      <c r="E104" s="283" t="s">
        <v>2882</v>
      </c>
    </row>
    <row r="105" spans="1:5" x14ac:dyDescent="0.2">
      <c r="B105" s="283" t="s">
        <v>626</v>
      </c>
      <c r="C105" s="283" t="s">
        <v>2708</v>
      </c>
      <c r="D105" s="283" t="s">
        <v>2883</v>
      </c>
      <c r="E105" s="283" t="s">
        <v>2469</v>
      </c>
    </row>
    <row r="106" spans="1:5" x14ac:dyDescent="0.2">
      <c r="B106" s="283" t="s">
        <v>628</v>
      </c>
      <c r="C106" s="283" t="s">
        <v>2709</v>
      </c>
      <c r="D106" s="283" t="s">
        <v>2884</v>
      </c>
      <c r="E106" s="283" t="s">
        <v>2456</v>
      </c>
    </row>
    <row r="107" spans="1:5" x14ac:dyDescent="0.2">
      <c r="B107" s="283" t="s">
        <v>630</v>
      </c>
      <c r="C107" s="283" t="s">
        <v>2710</v>
      </c>
      <c r="D107" s="283" t="s">
        <v>2885</v>
      </c>
      <c r="E107" s="283" t="s">
        <v>2717</v>
      </c>
    </row>
    <row r="108" spans="1:5" x14ac:dyDescent="0.2">
      <c r="B108" s="283" t="s">
        <v>631</v>
      </c>
      <c r="C108" s="283" t="s">
        <v>2711</v>
      </c>
      <c r="D108" s="283" t="s">
        <v>2886</v>
      </c>
      <c r="E108" s="283" t="s">
        <v>2874</v>
      </c>
    </row>
    <row r="109" spans="1:5" x14ac:dyDescent="0.2">
      <c r="B109" s="283" t="s">
        <v>632</v>
      </c>
      <c r="C109" s="283" t="s">
        <v>2712</v>
      </c>
      <c r="D109" s="283" t="s">
        <v>2887</v>
      </c>
      <c r="E109" s="283" t="s">
        <v>2799</v>
      </c>
    </row>
  </sheetData>
  <mergeCells count="1">
    <mergeCell ref="H1:I1"/>
  </mergeCells>
  <hyperlinks>
    <hyperlink ref="H1:I1" location="Index!A1" display="Regresar al Índice" xr:uid="{6D76B67F-85F4-4854-A327-F7A4548BBE1B}"/>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60DD-F244-47C6-B1AE-80F867D10B0F}">
  <sheetPr codeName="Hoja175"/>
  <dimension ref="A1:I109"/>
  <sheetViews>
    <sheetView workbookViewId="0">
      <selection activeCell="F17" sqref="F17"/>
    </sheetView>
  </sheetViews>
  <sheetFormatPr baseColWidth="10" defaultRowHeight="12.75" x14ac:dyDescent="0.2"/>
  <cols>
    <col min="1" max="16384" width="11.42578125" style="283"/>
  </cols>
  <sheetData>
    <row r="1" spans="1:9" x14ac:dyDescent="0.2">
      <c r="A1" s="28" t="s">
        <v>4572</v>
      </c>
      <c r="H1" s="284" t="s">
        <v>1306</v>
      </c>
      <c r="I1" s="284"/>
    </row>
    <row r="2" spans="1:9" x14ac:dyDescent="0.2">
      <c r="A2" s="283" t="s">
        <v>2609</v>
      </c>
    </row>
    <row r="6" spans="1:9" x14ac:dyDescent="0.2">
      <c r="A6" s="283" t="s">
        <v>286</v>
      </c>
      <c r="B6" s="283" t="s">
        <v>330</v>
      </c>
      <c r="C6" s="283" t="s">
        <v>2610</v>
      </c>
      <c r="D6" s="283" t="s">
        <v>997</v>
      </c>
      <c r="E6" s="283" t="s">
        <v>994</v>
      </c>
    </row>
    <row r="7" spans="1:9" x14ac:dyDescent="0.2">
      <c r="A7" s="283">
        <v>2015</v>
      </c>
      <c r="B7" s="283" t="s">
        <v>1058</v>
      </c>
      <c r="C7" s="283" t="s">
        <v>2611</v>
      </c>
      <c r="D7" s="283" t="s">
        <v>2888</v>
      </c>
      <c r="E7" s="283" t="s">
        <v>2168</v>
      </c>
    </row>
    <row r="8" spans="1:9" x14ac:dyDescent="0.2">
      <c r="B8" s="283" t="s">
        <v>624</v>
      </c>
      <c r="C8" s="283" t="s">
        <v>2612</v>
      </c>
      <c r="D8" s="283" t="s">
        <v>2889</v>
      </c>
      <c r="E8" s="283" t="s">
        <v>1796</v>
      </c>
    </row>
    <row r="9" spans="1:9" x14ac:dyDescent="0.2">
      <c r="B9" s="283" t="s">
        <v>626</v>
      </c>
      <c r="C9" s="283" t="s">
        <v>2613</v>
      </c>
      <c r="D9" s="283" t="s">
        <v>2890</v>
      </c>
      <c r="E9" s="283" t="s">
        <v>2151</v>
      </c>
    </row>
    <row r="10" spans="1:9" x14ac:dyDescent="0.2">
      <c r="B10" s="283" t="s">
        <v>628</v>
      </c>
      <c r="C10" s="283" t="s">
        <v>2614</v>
      </c>
      <c r="D10" s="283" t="s">
        <v>2891</v>
      </c>
      <c r="E10" s="283" t="s">
        <v>1407</v>
      </c>
    </row>
    <row r="11" spans="1:9" x14ac:dyDescent="0.2">
      <c r="B11" s="283" t="s">
        <v>630</v>
      </c>
      <c r="C11" s="283" t="s">
        <v>2615</v>
      </c>
      <c r="D11" s="283" t="s">
        <v>2892</v>
      </c>
      <c r="E11" s="283" t="s">
        <v>2893</v>
      </c>
    </row>
    <row r="12" spans="1:9" x14ac:dyDescent="0.2">
      <c r="B12" s="283" t="s">
        <v>631</v>
      </c>
      <c r="C12" s="283" t="s">
        <v>2616</v>
      </c>
      <c r="D12" s="283" t="s">
        <v>2894</v>
      </c>
      <c r="E12" s="283" t="s">
        <v>1805</v>
      </c>
    </row>
    <row r="13" spans="1:9" x14ac:dyDescent="0.2">
      <c r="B13" s="283" t="s">
        <v>632</v>
      </c>
      <c r="C13" s="283" t="s">
        <v>2617</v>
      </c>
      <c r="D13" s="283" t="s">
        <v>2895</v>
      </c>
      <c r="E13" s="283" t="s">
        <v>1849</v>
      </c>
    </row>
    <row r="14" spans="1:9" x14ac:dyDescent="0.2">
      <c r="B14" s="283" t="s">
        <v>633</v>
      </c>
      <c r="C14" s="283" t="s">
        <v>2618</v>
      </c>
      <c r="D14" s="283" t="s">
        <v>2896</v>
      </c>
      <c r="E14" s="283" t="s">
        <v>2897</v>
      </c>
    </row>
    <row r="15" spans="1:9" x14ac:dyDescent="0.2">
      <c r="B15" s="283" t="s">
        <v>1059</v>
      </c>
      <c r="C15" s="283" t="s">
        <v>2619</v>
      </c>
      <c r="D15" s="283" t="s">
        <v>2898</v>
      </c>
      <c r="E15" s="283" t="s">
        <v>2899</v>
      </c>
    </row>
    <row r="16" spans="1:9" x14ac:dyDescent="0.2">
      <c r="B16" s="283" t="s">
        <v>637</v>
      </c>
      <c r="C16" s="283" t="s">
        <v>2620</v>
      </c>
      <c r="D16" s="283" t="s">
        <v>2900</v>
      </c>
      <c r="E16" s="283" t="s">
        <v>2473</v>
      </c>
    </row>
    <row r="17" spans="1:5" x14ac:dyDescent="0.2">
      <c r="B17" s="283" t="s">
        <v>639</v>
      </c>
      <c r="C17" s="283" t="s">
        <v>2621</v>
      </c>
      <c r="D17" s="283" t="s">
        <v>2901</v>
      </c>
      <c r="E17" s="283" t="s">
        <v>2377</v>
      </c>
    </row>
    <row r="18" spans="1:5" x14ac:dyDescent="0.2">
      <c r="B18" s="283" t="s">
        <v>641</v>
      </c>
      <c r="C18" s="283" t="s">
        <v>2622</v>
      </c>
      <c r="D18" s="283" t="s">
        <v>2902</v>
      </c>
      <c r="E18" s="283" t="s">
        <v>2903</v>
      </c>
    </row>
    <row r="19" spans="1:5" x14ac:dyDescent="0.2">
      <c r="A19" s="283">
        <v>2016</v>
      </c>
      <c r="B19" s="283" t="s">
        <v>1058</v>
      </c>
      <c r="C19" s="283" t="s">
        <v>2623</v>
      </c>
      <c r="D19" s="283" t="s">
        <v>2904</v>
      </c>
      <c r="E19" s="283" t="s">
        <v>2905</v>
      </c>
    </row>
    <row r="20" spans="1:5" x14ac:dyDescent="0.2">
      <c r="B20" s="283" t="s">
        <v>624</v>
      </c>
      <c r="C20" s="283" t="s">
        <v>2624</v>
      </c>
      <c r="D20" s="283" t="s">
        <v>2906</v>
      </c>
      <c r="E20" s="283" t="s">
        <v>2345</v>
      </c>
    </row>
    <row r="21" spans="1:5" x14ac:dyDescent="0.2">
      <c r="B21" s="283" t="s">
        <v>626</v>
      </c>
      <c r="C21" s="283" t="s">
        <v>2625</v>
      </c>
      <c r="D21" s="283" t="s">
        <v>2907</v>
      </c>
      <c r="E21" s="283" t="s">
        <v>2908</v>
      </c>
    </row>
    <row r="22" spans="1:5" x14ac:dyDescent="0.2">
      <c r="B22" s="283" t="s">
        <v>628</v>
      </c>
      <c r="C22" s="283" t="s">
        <v>2626</v>
      </c>
      <c r="D22" s="283" t="s">
        <v>2909</v>
      </c>
      <c r="E22" s="283" t="s">
        <v>1643</v>
      </c>
    </row>
    <row r="23" spans="1:5" x14ac:dyDescent="0.2">
      <c r="B23" s="283" t="s">
        <v>630</v>
      </c>
      <c r="C23" s="283" t="s">
        <v>2627</v>
      </c>
      <c r="D23" s="283" t="s">
        <v>2910</v>
      </c>
      <c r="E23" s="283" t="s">
        <v>2911</v>
      </c>
    </row>
    <row r="24" spans="1:5" x14ac:dyDescent="0.2">
      <c r="B24" s="283" t="s">
        <v>631</v>
      </c>
      <c r="C24" s="283" t="s">
        <v>2628</v>
      </c>
      <c r="D24" s="283" t="s">
        <v>2912</v>
      </c>
      <c r="E24" s="283" t="s">
        <v>2452</v>
      </c>
    </row>
    <row r="25" spans="1:5" x14ac:dyDescent="0.2">
      <c r="B25" s="283" t="s">
        <v>632</v>
      </c>
      <c r="C25" s="283" t="s">
        <v>2629</v>
      </c>
      <c r="D25" s="283" t="s">
        <v>2913</v>
      </c>
      <c r="E25" s="283" t="s">
        <v>2914</v>
      </c>
    </row>
    <row r="26" spans="1:5" x14ac:dyDescent="0.2">
      <c r="B26" s="283" t="s">
        <v>633</v>
      </c>
      <c r="C26" s="283" t="s">
        <v>2630</v>
      </c>
      <c r="D26" s="283" t="s">
        <v>2915</v>
      </c>
      <c r="E26" s="283" t="s">
        <v>1651</v>
      </c>
    </row>
    <row r="27" spans="1:5" x14ac:dyDescent="0.2">
      <c r="B27" s="283" t="s">
        <v>1059</v>
      </c>
      <c r="C27" s="283" t="s">
        <v>2631</v>
      </c>
      <c r="D27" s="283" t="s">
        <v>2916</v>
      </c>
      <c r="E27" s="283" t="s">
        <v>2917</v>
      </c>
    </row>
    <row r="28" spans="1:5" x14ac:dyDescent="0.2">
      <c r="B28" s="283" t="s">
        <v>637</v>
      </c>
      <c r="C28" s="283" t="s">
        <v>2632</v>
      </c>
      <c r="D28" s="283" t="s">
        <v>2918</v>
      </c>
      <c r="E28" s="283" t="s">
        <v>2001</v>
      </c>
    </row>
    <row r="29" spans="1:5" x14ac:dyDescent="0.2">
      <c r="B29" s="283" t="s">
        <v>639</v>
      </c>
      <c r="C29" s="283" t="s">
        <v>2633</v>
      </c>
      <c r="D29" s="283" t="s">
        <v>2919</v>
      </c>
      <c r="E29" s="283" t="s">
        <v>1401</v>
      </c>
    </row>
    <row r="30" spans="1:5" x14ac:dyDescent="0.2">
      <c r="B30" s="283" t="s">
        <v>641</v>
      </c>
      <c r="C30" s="283" t="s">
        <v>2634</v>
      </c>
      <c r="D30" s="283" t="s">
        <v>2920</v>
      </c>
      <c r="E30" s="283" t="s">
        <v>2104</v>
      </c>
    </row>
    <row r="31" spans="1:5" x14ac:dyDescent="0.2">
      <c r="A31" s="283">
        <v>2017</v>
      </c>
      <c r="B31" s="283" t="s">
        <v>1058</v>
      </c>
      <c r="C31" s="283" t="s">
        <v>2635</v>
      </c>
      <c r="D31" s="283" t="s">
        <v>2921</v>
      </c>
      <c r="E31" s="283" t="s">
        <v>2474</v>
      </c>
    </row>
    <row r="32" spans="1:5" x14ac:dyDescent="0.2">
      <c r="B32" s="283" t="s">
        <v>624</v>
      </c>
      <c r="C32" s="283" t="s">
        <v>2636</v>
      </c>
      <c r="D32" s="283" t="s">
        <v>2922</v>
      </c>
      <c r="E32" s="283" t="s">
        <v>2923</v>
      </c>
    </row>
    <row r="33" spans="1:5" x14ac:dyDescent="0.2">
      <c r="B33" s="283" t="s">
        <v>626</v>
      </c>
      <c r="C33" s="283" t="s">
        <v>2637</v>
      </c>
      <c r="D33" s="283" t="s">
        <v>2924</v>
      </c>
      <c r="E33" s="283" t="s">
        <v>2058</v>
      </c>
    </row>
    <row r="34" spans="1:5" x14ac:dyDescent="0.2">
      <c r="B34" s="283" t="s">
        <v>628</v>
      </c>
      <c r="C34" s="283" t="s">
        <v>2638</v>
      </c>
      <c r="D34" s="283" t="s">
        <v>2925</v>
      </c>
      <c r="E34" s="283" t="s">
        <v>2476</v>
      </c>
    </row>
    <row r="35" spans="1:5" x14ac:dyDescent="0.2">
      <c r="B35" s="283" t="s">
        <v>630</v>
      </c>
      <c r="C35" s="283" t="s">
        <v>2639</v>
      </c>
      <c r="D35" s="283" t="s">
        <v>2926</v>
      </c>
      <c r="E35" s="283" t="s">
        <v>2927</v>
      </c>
    </row>
    <row r="36" spans="1:5" x14ac:dyDescent="0.2">
      <c r="B36" s="283" t="s">
        <v>631</v>
      </c>
      <c r="C36" s="283" t="s">
        <v>2640</v>
      </c>
      <c r="D36" s="283" t="s">
        <v>2928</v>
      </c>
      <c r="E36" s="283" t="s">
        <v>2479</v>
      </c>
    </row>
    <row r="37" spans="1:5" x14ac:dyDescent="0.2">
      <c r="B37" s="283" t="s">
        <v>632</v>
      </c>
      <c r="C37" s="283" t="s">
        <v>2641</v>
      </c>
      <c r="D37" s="283" t="s">
        <v>2929</v>
      </c>
      <c r="E37" s="283" t="s">
        <v>2930</v>
      </c>
    </row>
    <row r="38" spans="1:5" x14ac:dyDescent="0.2">
      <c r="B38" s="283" t="s">
        <v>633</v>
      </c>
      <c r="C38" s="283" t="s">
        <v>2642</v>
      </c>
      <c r="D38" s="283" t="s">
        <v>2931</v>
      </c>
      <c r="E38" s="283" t="s">
        <v>2932</v>
      </c>
    </row>
    <row r="39" spans="1:5" x14ac:dyDescent="0.2">
      <c r="B39" s="283" t="s">
        <v>1059</v>
      </c>
      <c r="C39" s="283" t="s">
        <v>2643</v>
      </c>
      <c r="D39" s="283" t="s">
        <v>2933</v>
      </c>
      <c r="E39" s="283" t="s">
        <v>2478</v>
      </c>
    </row>
    <row r="40" spans="1:5" x14ac:dyDescent="0.2">
      <c r="B40" s="283" t="s">
        <v>637</v>
      </c>
      <c r="C40" s="283" t="s">
        <v>2644</v>
      </c>
      <c r="D40" s="283" t="s">
        <v>2934</v>
      </c>
      <c r="E40" s="283" t="s">
        <v>1525</v>
      </c>
    </row>
    <row r="41" spans="1:5" x14ac:dyDescent="0.2">
      <c r="B41" s="283" t="s">
        <v>639</v>
      </c>
      <c r="C41" s="283" t="s">
        <v>2645</v>
      </c>
      <c r="D41" s="283" t="s">
        <v>2935</v>
      </c>
      <c r="E41" s="283" t="s">
        <v>1982</v>
      </c>
    </row>
    <row r="42" spans="1:5" x14ac:dyDescent="0.2">
      <c r="B42" s="283" t="s">
        <v>641</v>
      </c>
      <c r="C42" s="283" t="s">
        <v>2646</v>
      </c>
      <c r="D42" s="283" t="s">
        <v>2936</v>
      </c>
      <c r="E42" s="283" t="s">
        <v>2937</v>
      </c>
    </row>
    <row r="43" spans="1:5" x14ac:dyDescent="0.2">
      <c r="A43" s="283">
        <v>2018</v>
      </c>
      <c r="B43" s="283" t="s">
        <v>1058</v>
      </c>
      <c r="C43" s="283" t="s">
        <v>2647</v>
      </c>
      <c r="D43" s="283" t="s">
        <v>2938</v>
      </c>
      <c r="E43" s="283" t="s">
        <v>1705</v>
      </c>
    </row>
    <row r="44" spans="1:5" x14ac:dyDescent="0.2">
      <c r="B44" s="283" t="s">
        <v>624</v>
      </c>
      <c r="C44" s="283" t="s">
        <v>2648</v>
      </c>
      <c r="D44" s="283" t="s">
        <v>2939</v>
      </c>
      <c r="E44" s="283" t="s">
        <v>1410</v>
      </c>
    </row>
    <row r="45" spans="1:5" x14ac:dyDescent="0.2">
      <c r="B45" s="283" t="s">
        <v>626</v>
      </c>
      <c r="C45" s="283" t="s">
        <v>2649</v>
      </c>
      <c r="D45" s="283" t="s">
        <v>2940</v>
      </c>
      <c r="E45" s="283" t="s">
        <v>2467</v>
      </c>
    </row>
    <row r="46" spans="1:5" x14ac:dyDescent="0.2">
      <c r="B46" s="283" t="s">
        <v>628</v>
      </c>
      <c r="C46" s="283" t="s">
        <v>2650</v>
      </c>
      <c r="D46" s="283" t="s">
        <v>2941</v>
      </c>
      <c r="E46" s="283" t="s">
        <v>1895</v>
      </c>
    </row>
    <row r="47" spans="1:5" x14ac:dyDescent="0.2">
      <c r="B47" s="283" t="s">
        <v>630</v>
      </c>
      <c r="C47" s="283" t="s">
        <v>2651</v>
      </c>
      <c r="D47" s="283" t="s">
        <v>2941</v>
      </c>
      <c r="E47" s="283" t="s">
        <v>2470</v>
      </c>
    </row>
    <row r="48" spans="1:5" x14ac:dyDescent="0.2">
      <c r="B48" s="283" t="s">
        <v>631</v>
      </c>
      <c r="C48" s="283" t="s">
        <v>2652</v>
      </c>
      <c r="D48" s="283" t="s">
        <v>2942</v>
      </c>
      <c r="E48" s="283" t="s">
        <v>2943</v>
      </c>
    </row>
    <row r="49" spans="1:5" x14ac:dyDescent="0.2">
      <c r="B49" s="283" t="s">
        <v>632</v>
      </c>
      <c r="C49" s="283" t="s">
        <v>2653</v>
      </c>
      <c r="D49" s="283" t="s">
        <v>2944</v>
      </c>
      <c r="E49" s="283" t="s">
        <v>1606</v>
      </c>
    </row>
    <row r="50" spans="1:5" x14ac:dyDescent="0.2">
      <c r="B50" s="283" t="s">
        <v>633</v>
      </c>
      <c r="C50" s="283" t="s">
        <v>2654</v>
      </c>
      <c r="D50" s="283" t="s">
        <v>2945</v>
      </c>
      <c r="E50" s="283" t="s">
        <v>1896</v>
      </c>
    </row>
    <row r="51" spans="1:5" x14ac:dyDescent="0.2">
      <c r="B51" s="283" t="s">
        <v>1059</v>
      </c>
      <c r="C51" s="283" t="s">
        <v>2655</v>
      </c>
      <c r="D51" s="283" t="s">
        <v>2946</v>
      </c>
      <c r="E51" s="283" t="s">
        <v>2450</v>
      </c>
    </row>
    <row r="52" spans="1:5" x14ac:dyDescent="0.2">
      <c r="B52" s="283" t="s">
        <v>637</v>
      </c>
      <c r="C52" s="283" t="s">
        <v>2656</v>
      </c>
      <c r="D52" s="283" t="s">
        <v>2947</v>
      </c>
      <c r="E52" s="283" t="s">
        <v>2451</v>
      </c>
    </row>
    <row r="53" spans="1:5" x14ac:dyDescent="0.2">
      <c r="B53" s="283" t="s">
        <v>639</v>
      </c>
      <c r="C53" s="283" t="s">
        <v>2657</v>
      </c>
      <c r="D53" s="283" t="s">
        <v>2948</v>
      </c>
      <c r="E53" s="283" t="s">
        <v>2949</v>
      </c>
    </row>
    <row r="54" spans="1:5" x14ac:dyDescent="0.2">
      <c r="B54" s="283" t="s">
        <v>641</v>
      </c>
      <c r="C54" s="283" t="s">
        <v>2658</v>
      </c>
      <c r="D54" s="283" t="s">
        <v>2950</v>
      </c>
      <c r="E54" s="283" t="s">
        <v>1894</v>
      </c>
    </row>
    <row r="55" spans="1:5" x14ac:dyDescent="0.2">
      <c r="A55" s="283">
        <v>2019</v>
      </c>
      <c r="B55" s="283" t="s">
        <v>1058</v>
      </c>
      <c r="C55" s="283" t="s">
        <v>2659</v>
      </c>
      <c r="D55" s="283" t="s">
        <v>2951</v>
      </c>
      <c r="E55" s="283" t="s">
        <v>1534</v>
      </c>
    </row>
    <row r="56" spans="1:5" x14ac:dyDescent="0.2">
      <c r="B56" s="283" t="s">
        <v>624</v>
      </c>
      <c r="C56" s="283" t="s">
        <v>2660</v>
      </c>
      <c r="D56" s="283" t="s">
        <v>2952</v>
      </c>
      <c r="E56" s="283" t="s">
        <v>2151</v>
      </c>
    </row>
    <row r="57" spans="1:5" x14ac:dyDescent="0.2">
      <c r="B57" s="283" t="s">
        <v>626</v>
      </c>
      <c r="C57" s="283" t="s">
        <v>2661</v>
      </c>
      <c r="D57" s="283" t="s">
        <v>2953</v>
      </c>
      <c r="E57" s="283" t="s">
        <v>2954</v>
      </c>
    </row>
    <row r="58" spans="1:5" x14ac:dyDescent="0.2">
      <c r="B58" s="283" t="s">
        <v>628</v>
      </c>
      <c r="C58" s="283" t="s">
        <v>2662</v>
      </c>
      <c r="D58" s="283" t="s">
        <v>2955</v>
      </c>
      <c r="E58" s="283" t="s">
        <v>2956</v>
      </c>
    </row>
    <row r="59" spans="1:5" x14ac:dyDescent="0.2">
      <c r="B59" s="283" t="s">
        <v>630</v>
      </c>
      <c r="C59" s="283" t="s">
        <v>2663</v>
      </c>
      <c r="D59" s="283" t="s">
        <v>2957</v>
      </c>
      <c r="E59" s="283" t="s">
        <v>1705</v>
      </c>
    </row>
    <row r="60" spans="1:5" x14ac:dyDescent="0.2">
      <c r="B60" s="283" t="s">
        <v>631</v>
      </c>
      <c r="C60" s="283" t="s">
        <v>2664</v>
      </c>
      <c r="D60" s="283" t="s">
        <v>2958</v>
      </c>
      <c r="E60" s="283" t="s">
        <v>2914</v>
      </c>
    </row>
    <row r="61" spans="1:5" x14ac:dyDescent="0.2">
      <c r="B61" s="283" t="s">
        <v>632</v>
      </c>
      <c r="C61" s="283" t="s">
        <v>2665</v>
      </c>
      <c r="D61" s="283" t="s">
        <v>2959</v>
      </c>
      <c r="E61" s="283" t="s">
        <v>2475</v>
      </c>
    </row>
    <row r="62" spans="1:5" x14ac:dyDescent="0.2">
      <c r="B62" s="283" t="s">
        <v>633</v>
      </c>
      <c r="C62" s="283" t="s">
        <v>2666</v>
      </c>
      <c r="D62" s="283" t="s">
        <v>2960</v>
      </c>
      <c r="E62" s="283" t="s">
        <v>2376</v>
      </c>
    </row>
    <row r="63" spans="1:5" x14ac:dyDescent="0.2">
      <c r="B63" s="283" t="s">
        <v>1059</v>
      </c>
      <c r="C63" s="283" t="s">
        <v>2667</v>
      </c>
      <c r="D63" s="283" t="s">
        <v>2961</v>
      </c>
      <c r="E63" s="283" t="s">
        <v>2479</v>
      </c>
    </row>
    <row r="64" spans="1:5" x14ac:dyDescent="0.2">
      <c r="B64" s="283" t="s">
        <v>637</v>
      </c>
      <c r="C64" s="283" t="s">
        <v>2668</v>
      </c>
      <c r="D64" s="283" t="s">
        <v>2962</v>
      </c>
      <c r="E64" s="283" t="s">
        <v>2079</v>
      </c>
    </row>
    <row r="65" spans="1:5" x14ac:dyDescent="0.2">
      <c r="B65" s="283" t="s">
        <v>639</v>
      </c>
      <c r="C65" s="283" t="s">
        <v>2669</v>
      </c>
      <c r="D65" s="283" t="s">
        <v>2963</v>
      </c>
      <c r="E65" s="283" t="s">
        <v>2964</v>
      </c>
    </row>
    <row r="66" spans="1:5" x14ac:dyDescent="0.2">
      <c r="B66" s="283" t="s">
        <v>641</v>
      </c>
      <c r="C66" s="283" t="s">
        <v>2670</v>
      </c>
      <c r="D66" s="283" t="s">
        <v>2965</v>
      </c>
      <c r="E66" s="283" t="s">
        <v>2966</v>
      </c>
    </row>
    <row r="67" spans="1:5" x14ac:dyDescent="0.2">
      <c r="A67" s="283">
        <v>2020</v>
      </c>
      <c r="B67" s="283" t="s">
        <v>1058</v>
      </c>
      <c r="C67" s="283" t="s">
        <v>2671</v>
      </c>
      <c r="D67" s="283" t="s">
        <v>2967</v>
      </c>
      <c r="E67" s="283" t="s">
        <v>2477</v>
      </c>
    </row>
    <row r="68" spans="1:5" x14ac:dyDescent="0.2">
      <c r="B68" s="283" t="s">
        <v>624</v>
      </c>
      <c r="C68" s="283" t="s">
        <v>2672</v>
      </c>
      <c r="D68" s="283" t="s">
        <v>2968</v>
      </c>
      <c r="E68" s="283" t="s">
        <v>2969</v>
      </c>
    </row>
    <row r="69" spans="1:5" x14ac:dyDescent="0.2">
      <c r="B69" s="283" t="s">
        <v>626</v>
      </c>
      <c r="C69" s="283" t="s">
        <v>2673</v>
      </c>
      <c r="D69" s="283" t="s">
        <v>2970</v>
      </c>
      <c r="E69" s="283" t="s">
        <v>2471</v>
      </c>
    </row>
    <row r="70" spans="1:5" x14ac:dyDescent="0.2">
      <c r="B70" s="283" t="s">
        <v>628</v>
      </c>
      <c r="C70" s="283" t="s">
        <v>2674</v>
      </c>
      <c r="D70" s="283" t="s">
        <v>2971</v>
      </c>
      <c r="E70" s="283" t="s">
        <v>2972</v>
      </c>
    </row>
    <row r="71" spans="1:5" x14ac:dyDescent="0.2">
      <c r="B71" s="283" t="s">
        <v>630</v>
      </c>
      <c r="C71" s="283" t="s">
        <v>2675</v>
      </c>
      <c r="D71" s="283" t="s">
        <v>2973</v>
      </c>
      <c r="E71" s="283" t="s">
        <v>2974</v>
      </c>
    </row>
    <row r="72" spans="1:5" x14ac:dyDescent="0.2">
      <c r="B72" s="283" t="s">
        <v>631</v>
      </c>
      <c r="C72" s="283" t="s">
        <v>2676</v>
      </c>
      <c r="D72" s="283" t="s">
        <v>2975</v>
      </c>
      <c r="E72" s="283" t="s">
        <v>2976</v>
      </c>
    </row>
    <row r="73" spans="1:5" x14ac:dyDescent="0.2">
      <c r="B73" s="283" t="s">
        <v>632</v>
      </c>
      <c r="C73" s="283" t="s">
        <v>2677</v>
      </c>
      <c r="D73" s="283" t="s">
        <v>2977</v>
      </c>
      <c r="E73" s="283" t="s">
        <v>2978</v>
      </c>
    </row>
    <row r="74" spans="1:5" x14ac:dyDescent="0.2">
      <c r="B74" s="283" t="s">
        <v>633</v>
      </c>
      <c r="C74" s="283" t="s">
        <v>2678</v>
      </c>
      <c r="D74" s="283" t="s">
        <v>2979</v>
      </c>
      <c r="E74" s="283" t="s">
        <v>2980</v>
      </c>
    </row>
    <row r="75" spans="1:5" x14ac:dyDescent="0.2">
      <c r="B75" s="283" t="s">
        <v>1059</v>
      </c>
      <c r="C75" s="283" t="s">
        <v>2679</v>
      </c>
      <c r="D75" s="283" t="s">
        <v>2981</v>
      </c>
      <c r="E75" s="283" t="s">
        <v>2982</v>
      </c>
    </row>
    <row r="76" spans="1:5" x14ac:dyDescent="0.2">
      <c r="B76" s="283" t="s">
        <v>637</v>
      </c>
      <c r="C76" s="283" t="s">
        <v>2680</v>
      </c>
      <c r="D76" s="283" t="s">
        <v>2983</v>
      </c>
      <c r="E76" s="283" t="s">
        <v>2984</v>
      </c>
    </row>
    <row r="77" spans="1:5" x14ac:dyDescent="0.2">
      <c r="B77" s="283" t="s">
        <v>639</v>
      </c>
      <c r="C77" s="283" t="s">
        <v>2681</v>
      </c>
      <c r="D77" s="283" t="s">
        <v>2985</v>
      </c>
      <c r="E77" s="283" t="s">
        <v>2986</v>
      </c>
    </row>
    <row r="78" spans="1:5" x14ac:dyDescent="0.2">
      <c r="B78" s="283" t="s">
        <v>641</v>
      </c>
      <c r="C78" s="283" t="s">
        <v>2682</v>
      </c>
      <c r="D78" s="283" t="s">
        <v>2987</v>
      </c>
      <c r="E78" s="283" t="s">
        <v>2988</v>
      </c>
    </row>
    <row r="79" spans="1:5" x14ac:dyDescent="0.2">
      <c r="A79" s="283">
        <v>2021</v>
      </c>
      <c r="B79" s="283" t="s">
        <v>1058</v>
      </c>
      <c r="C79" s="283" t="s">
        <v>2683</v>
      </c>
      <c r="D79" s="283" t="s">
        <v>2989</v>
      </c>
      <c r="E79" s="283" t="s">
        <v>2990</v>
      </c>
    </row>
    <row r="80" spans="1:5" x14ac:dyDescent="0.2">
      <c r="B80" s="283" t="s">
        <v>624</v>
      </c>
      <c r="C80" s="283" t="s">
        <v>2684</v>
      </c>
      <c r="D80" s="283" t="s">
        <v>2991</v>
      </c>
      <c r="E80" s="283" t="s">
        <v>2992</v>
      </c>
    </row>
    <row r="81" spans="1:5" x14ac:dyDescent="0.2">
      <c r="B81" s="283" t="s">
        <v>626</v>
      </c>
      <c r="C81" s="283" t="s">
        <v>2685</v>
      </c>
      <c r="D81" s="283" t="s">
        <v>2993</v>
      </c>
      <c r="E81" s="283" t="s">
        <v>2994</v>
      </c>
    </row>
    <row r="82" spans="1:5" x14ac:dyDescent="0.2">
      <c r="B82" s="283" t="s">
        <v>628</v>
      </c>
      <c r="C82" s="283" t="s">
        <v>2686</v>
      </c>
      <c r="D82" s="283" t="s">
        <v>2995</v>
      </c>
      <c r="E82" s="283" t="s">
        <v>2137</v>
      </c>
    </row>
    <row r="83" spans="1:5" x14ac:dyDescent="0.2">
      <c r="B83" s="283" t="s">
        <v>630</v>
      </c>
      <c r="C83" s="283" t="s">
        <v>2687</v>
      </c>
      <c r="D83" s="283" t="s">
        <v>2996</v>
      </c>
      <c r="E83" s="283" t="s">
        <v>1906</v>
      </c>
    </row>
    <row r="84" spans="1:5" x14ac:dyDescent="0.2">
      <c r="B84" s="283" t="s">
        <v>631</v>
      </c>
      <c r="C84" s="283" t="s">
        <v>2674</v>
      </c>
      <c r="D84" s="283" t="s">
        <v>2997</v>
      </c>
      <c r="E84" s="283" t="s">
        <v>2998</v>
      </c>
    </row>
    <row r="85" spans="1:5" x14ac:dyDescent="0.2">
      <c r="B85" s="283" t="s">
        <v>632</v>
      </c>
      <c r="C85" s="283" t="s">
        <v>2688</v>
      </c>
      <c r="D85" s="283" t="s">
        <v>2999</v>
      </c>
      <c r="E85" s="283" t="s">
        <v>3000</v>
      </c>
    </row>
    <row r="86" spans="1:5" x14ac:dyDescent="0.2">
      <c r="B86" s="283" t="s">
        <v>633</v>
      </c>
      <c r="C86" s="283" t="s">
        <v>2689</v>
      </c>
      <c r="D86" s="283" t="s">
        <v>3001</v>
      </c>
      <c r="E86" s="283" t="s">
        <v>3002</v>
      </c>
    </row>
    <row r="87" spans="1:5" x14ac:dyDescent="0.2">
      <c r="B87" s="283" t="s">
        <v>1059</v>
      </c>
      <c r="C87" s="283" t="s">
        <v>2690</v>
      </c>
      <c r="D87" s="283" t="s">
        <v>3003</v>
      </c>
      <c r="E87" s="283" t="s">
        <v>3004</v>
      </c>
    </row>
    <row r="88" spans="1:5" x14ac:dyDescent="0.2">
      <c r="B88" s="283" t="s">
        <v>637</v>
      </c>
      <c r="C88" s="283" t="s">
        <v>2691</v>
      </c>
      <c r="D88" s="283" t="s">
        <v>3005</v>
      </c>
      <c r="E88" s="283" t="s">
        <v>3006</v>
      </c>
    </row>
    <row r="89" spans="1:5" x14ac:dyDescent="0.2">
      <c r="B89" s="283" t="s">
        <v>639</v>
      </c>
      <c r="C89" s="283" t="s">
        <v>2692</v>
      </c>
      <c r="D89" s="283" t="s">
        <v>3007</v>
      </c>
      <c r="E89" s="283" t="s">
        <v>3008</v>
      </c>
    </row>
    <row r="90" spans="1:5" x14ac:dyDescent="0.2">
      <c r="B90" s="283" t="s">
        <v>641</v>
      </c>
      <c r="C90" s="283" t="s">
        <v>2693</v>
      </c>
      <c r="D90" s="283" t="s">
        <v>3009</v>
      </c>
      <c r="E90" s="283" t="s">
        <v>2050</v>
      </c>
    </row>
    <row r="91" spans="1:5" x14ac:dyDescent="0.2">
      <c r="A91" s="283">
        <v>2022</v>
      </c>
      <c r="B91" s="283" t="s">
        <v>1058</v>
      </c>
      <c r="C91" s="283" t="s">
        <v>2694</v>
      </c>
      <c r="D91" s="283" t="s">
        <v>3010</v>
      </c>
      <c r="E91" s="283" t="s">
        <v>3011</v>
      </c>
    </row>
    <row r="92" spans="1:5" x14ac:dyDescent="0.2">
      <c r="B92" s="283" t="s">
        <v>624</v>
      </c>
      <c r="C92" s="283" t="s">
        <v>2695</v>
      </c>
      <c r="D92" s="283" t="s">
        <v>3012</v>
      </c>
      <c r="E92" s="283" t="s">
        <v>3013</v>
      </c>
    </row>
    <row r="93" spans="1:5" x14ac:dyDescent="0.2">
      <c r="B93" s="283" t="s">
        <v>626</v>
      </c>
      <c r="C93" s="283" t="s">
        <v>2696</v>
      </c>
      <c r="D93" s="283" t="s">
        <v>3014</v>
      </c>
      <c r="E93" s="283" t="s">
        <v>3015</v>
      </c>
    </row>
    <row r="94" spans="1:5" x14ac:dyDescent="0.2">
      <c r="B94" s="283" t="s">
        <v>628</v>
      </c>
      <c r="C94" s="283" t="s">
        <v>2697</v>
      </c>
      <c r="D94" s="283" t="s">
        <v>3016</v>
      </c>
      <c r="E94" s="283" t="s">
        <v>3017</v>
      </c>
    </row>
    <row r="95" spans="1:5" x14ac:dyDescent="0.2">
      <c r="B95" s="283" t="s">
        <v>630</v>
      </c>
      <c r="C95" s="283" t="s">
        <v>2698</v>
      </c>
      <c r="D95" s="283" t="s">
        <v>3018</v>
      </c>
      <c r="E95" s="283" t="s">
        <v>3019</v>
      </c>
    </row>
    <row r="96" spans="1:5" x14ac:dyDescent="0.2">
      <c r="B96" s="283" t="s">
        <v>631</v>
      </c>
      <c r="C96" s="283" t="s">
        <v>2699</v>
      </c>
      <c r="D96" s="283" t="s">
        <v>3020</v>
      </c>
      <c r="E96" s="283" t="s">
        <v>2042</v>
      </c>
    </row>
    <row r="97" spans="1:5" x14ac:dyDescent="0.2">
      <c r="B97" s="283" t="s">
        <v>632</v>
      </c>
      <c r="C97" s="283" t="s">
        <v>2700</v>
      </c>
      <c r="D97" s="283" t="s">
        <v>3021</v>
      </c>
      <c r="E97" s="283" t="s">
        <v>3022</v>
      </c>
    </row>
    <row r="98" spans="1:5" x14ac:dyDescent="0.2">
      <c r="B98" s="283" t="s">
        <v>633</v>
      </c>
      <c r="C98" s="283" t="s">
        <v>2701</v>
      </c>
      <c r="D98" s="283" t="s">
        <v>3023</v>
      </c>
      <c r="E98" s="283" t="s">
        <v>3024</v>
      </c>
    </row>
    <row r="99" spans="1:5" x14ac:dyDescent="0.2">
      <c r="B99" s="283" t="s">
        <v>1059</v>
      </c>
      <c r="C99" s="283" t="s">
        <v>2702</v>
      </c>
      <c r="D99" s="283" t="s">
        <v>3025</v>
      </c>
      <c r="E99" s="283" t="s">
        <v>3026</v>
      </c>
    </row>
    <row r="100" spans="1:5" x14ac:dyDescent="0.2">
      <c r="B100" s="283" t="s">
        <v>637</v>
      </c>
      <c r="C100" s="283" t="s">
        <v>2703</v>
      </c>
      <c r="D100" s="283" t="s">
        <v>3027</v>
      </c>
      <c r="E100" s="283" t="s">
        <v>3028</v>
      </c>
    </row>
    <row r="101" spans="1:5" x14ac:dyDescent="0.2">
      <c r="B101" s="283" t="s">
        <v>639</v>
      </c>
      <c r="C101" s="283" t="s">
        <v>2704</v>
      </c>
      <c r="D101" s="283" t="s">
        <v>3029</v>
      </c>
      <c r="E101" s="283" t="s">
        <v>3030</v>
      </c>
    </row>
    <row r="102" spans="1:5" x14ac:dyDescent="0.2">
      <c r="B102" s="283" t="s">
        <v>641</v>
      </c>
      <c r="C102" s="283" t="s">
        <v>2705</v>
      </c>
      <c r="D102" s="283" t="s">
        <v>3031</v>
      </c>
      <c r="E102" s="283" t="s">
        <v>3032</v>
      </c>
    </row>
    <row r="103" spans="1:5" x14ac:dyDescent="0.2">
      <c r="A103" s="283">
        <v>2023</v>
      </c>
      <c r="B103" s="283" t="s">
        <v>1058</v>
      </c>
      <c r="C103" s="283" t="s">
        <v>2706</v>
      </c>
      <c r="D103" s="283" t="s">
        <v>3033</v>
      </c>
      <c r="E103" s="283" t="s">
        <v>3034</v>
      </c>
    </row>
    <row r="104" spans="1:5" x14ac:dyDescent="0.2">
      <c r="B104" s="283" t="s">
        <v>624</v>
      </c>
      <c r="C104" s="283" t="s">
        <v>2707</v>
      </c>
      <c r="D104" s="283" t="s">
        <v>3035</v>
      </c>
      <c r="E104" s="283" t="s">
        <v>3036</v>
      </c>
    </row>
    <row r="105" spans="1:5" x14ac:dyDescent="0.2">
      <c r="B105" s="283" t="s">
        <v>626</v>
      </c>
      <c r="C105" s="283" t="s">
        <v>2708</v>
      </c>
      <c r="D105" s="283" t="s">
        <v>3037</v>
      </c>
      <c r="E105" s="283" t="s">
        <v>3038</v>
      </c>
    </row>
    <row r="106" spans="1:5" x14ac:dyDescent="0.2">
      <c r="B106" s="283" t="s">
        <v>628</v>
      </c>
      <c r="C106" s="283" t="s">
        <v>2709</v>
      </c>
      <c r="D106" s="283" t="s">
        <v>3039</v>
      </c>
      <c r="E106" s="283" t="s">
        <v>3040</v>
      </c>
    </row>
    <row r="107" spans="1:5" x14ac:dyDescent="0.2">
      <c r="B107" s="283" t="s">
        <v>630</v>
      </c>
      <c r="C107" s="283" t="s">
        <v>2710</v>
      </c>
      <c r="D107" s="283" t="s">
        <v>3041</v>
      </c>
      <c r="E107" s="283" t="s">
        <v>2167</v>
      </c>
    </row>
    <row r="108" spans="1:5" x14ac:dyDescent="0.2">
      <c r="B108" s="283" t="s">
        <v>631</v>
      </c>
      <c r="C108" s="283" t="s">
        <v>2711</v>
      </c>
      <c r="D108" s="283" t="s">
        <v>3042</v>
      </c>
      <c r="E108" s="283" t="s">
        <v>3032</v>
      </c>
    </row>
    <row r="109" spans="1:5" x14ac:dyDescent="0.2">
      <c r="B109" s="283" t="s">
        <v>632</v>
      </c>
      <c r="C109" s="283" t="s">
        <v>2712</v>
      </c>
      <c r="D109" s="283" t="s">
        <v>3043</v>
      </c>
      <c r="E109" s="283" t="s">
        <v>3044</v>
      </c>
    </row>
  </sheetData>
  <mergeCells count="1">
    <mergeCell ref="H1:I1"/>
  </mergeCells>
  <hyperlinks>
    <hyperlink ref="H1:I1" location="Index!A1" display="Regresar al Índice" xr:uid="{1FC43155-FF76-4953-A228-2303778F3117}"/>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D3ED8-F67C-4B0F-8405-F530A76E77BD}">
  <sheetPr codeName="Hoja176"/>
  <dimension ref="A1:P217"/>
  <sheetViews>
    <sheetView zoomScaleNormal="100" workbookViewId="0">
      <pane xSplit="11" topLeftCell="P1" activePane="topRight" state="frozen"/>
      <selection activeCell="F17" sqref="F17"/>
      <selection pane="topRight" activeCell="F17" sqref="F17"/>
    </sheetView>
  </sheetViews>
  <sheetFormatPr baseColWidth="10" defaultColWidth="15.28515625" defaultRowHeight="12.75" x14ac:dyDescent="0.2"/>
  <cols>
    <col min="1" max="1" width="15.28515625" style="209"/>
    <col min="2" max="2" width="15.28515625" style="92"/>
    <col min="3" max="10" width="15.28515625" style="209"/>
    <col min="11" max="11" width="21.42578125" style="209" hidden="1" customWidth="1"/>
    <col min="12" max="12" width="13.85546875" style="209" hidden="1" customWidth="1"/>
    <col min="13" max="13" width="11.140625" style="209" hidden="1" customWidth="1"/>
    <col min="14" max="15" width="9.7109375" style="209" hidden="1" customWidth="1"/>
    <col min="16" max="16" width="14.5703125" style="209" hidden="1" customWidth="1"/>
    <col min="17" max="17" width="14.5703125" style="209" customWidth="1"/>
    <col min="18" max="22" width="15.28515625" style="209" customWidth="1"/>
    <col min="23" max="16384" width="15.28515625" style="209"/>
  </cols>
  <sheetData>
    <row r="1" spans="1:16" x14ac:dyDescent="0.2">
      <c r="A1" s="28" t="s">
        <v>4573</v>
      </c>
      <c r="H1" s="284" t="s">
        <v>1306</v>
      </c>
      <c r="I1" s="284"/>
      <c r="O1" s="210"/>
      <c r="P1" s="210"/>
    </row>
    <row r="2" spans="1:16" x14ac:dyDescent="0.2">
      <c r="A2" s="209" t="s">
        <v>3093</v>
      </c>
    </row>
    <row r="5" spans="1:16" x14ac:dyDescent="0.2">
      <c r="A5" s="209" t="s">
        <v>286</v>
      </c>
      <c r="B5" s="51" t="s">
        <v>287</v>
      </c>
      <c r="C5" s="220" t="s">
        <v>271</v>
      </c>
      <c r="D5" s="220" t="s">
        <v>288</v>
      </c>
      <c r="E5" s="220" t="s">
        <v>289</v>
      </c>
      <c r="F5" s="220" t="s">
        <v>290</v>
      </c>
      <c r="G5" s="220" t="s">
        <v>291</v>
      </c>
      <c r="H5" s="220" t="s">
        <v>275</v>
      </c>
      <c r="I5" s="220" t="s">
        <v>292</v>
      </c>
    </row>
    <row r="6" spans="1:16" x14ac:dyDescent="0.2">
      <c r="A6" s="209">
        <v>2013</v>
      </c>
      <c r="B6" s="52">
        <v>70246</v>
      </c>
      <c r="C6" s="219">
        <v>282499</v>
      </c>
      <c r="D6" s="219">
        <v>98394</v>
      </c>
      <c r="E6" s="219">
        <v>9369</v>
      </c>
      <c r="F6" s="219">
        <v>347298</v>
      </c>
      <c r="G6" s="219">
        <v>3034</v>
      </c>
      <c r="H6" s="219">
        <v>523456</v>
      </c>
      <c r="I6" s="219">
        <v>62952</v>
      </c>
      <c r="K6" s="197" t="s">
        <v>293</v>
      </c>
      <c r="L6" s="220" t="s">
        <v>1104</v>
      </c>
      <c r="M6" s="222" t="s">
        <v>3094</v>
      </c>
    </row>
    <row r="7" spans="1:16" x14ac:dyDescent="0.2">
      <c r="A7" s="209">
        <v>2014</v>
      </c>
      <c r="B7" s="52">
        <v>77509</v>
      </c>
      <c r="C7" s="219">
        <v>295797</v>
      </c>
      <c r="D7" s="219">
        <v>107248</v>
      </c>
      <c r="E7" s="219">
        <v>9548</v>
      </c>
      <c r="F7" s="219">
        <v>363344</v>
      </c>
      <c r="G7" s="219">
        <v>2860</v>
      </c>
      <c r="H7" s="219">
        <v>540644</v>
      </c>
      <c r="I7" s="219">
        <v>66390</v>
      </c>
      <c r="K7" s="197" t="s">
        <v>287</v>
      </c>
      <c r="L7" s="209">
        <v>118708</v>
      </c>
      <c r="M7" s="209">
        <v>116264</v>
      </c>
      <c r="N7" s="93">
        <f>M7/$M$15</f>
        <v>5.8685225621938009E-2</v>
      </c>
      <c r="O7" s="223"/>
    </row>
    <row r="8" spans="1:16" x14ac:dyDescent="0.2">
      <c r="A8" s="209">
        <v>2015</v>
      </c>
      <c r="B8" s="52">
        <v>82606</v>
      </c>
      <c r="C8" s="219">
        <v>312586</v>
      </c>
      <c r="D8" s="219">
        <v>119587</v>
      </c>
      <c r="E8" s="219">
        <v>9329</v>
      </c>
      <c r="F8" s="219">
        <v>385457</v>
      </c>
      <c r="G8" s="219">
        <v>2875</v>
      </c>
      <c r="H8" s="219">
        <v>551836</v>
      </c>
      <c r="I8" s="219">
        <v>70979</v>
      </c>
      <c r="K8" s="197" t="s">
        <v>271</v>
      </c>
      <c r="L8" s="209">
        <v>399607</v>
      </c>
      <c r="M8" s="209">
        <v>411628</v>
      </c>
      <c r="N8" s="93">
        <f>M8/$M$15</f>
        <v>0.20777267298826033</v>
      </c>
      <c r="O8" s="223"/>
    </row>
    <row r="9" spans="1:16" x14ac:dyDescent="0.2">
      <c r="A9" s="209">
        <v>2016</v>
      </c>
      <c r="B9" s="52">
        <v>89558</v>
      </c>
      <c r="C9" s="219">
        <v>334254</v>
      </c>
      <c r="D9" s="219">
        <v>130890</v>
      </c>
      <c r="E9" s="219">
        <v>9329</v>
      </c>
      <c r="F9" s="219">
        <v>407270</v>
      </c>
      <c r="G9" s="219">
        <v>3040</v>
      </c>
      <c r="H9" s="219">
        <v>575641</v>
      </c>
      <c r="I9" s="219">
        <v>74255</v>
      </c>
      <c r="K9" s="197" t="s">
        <v>288</v>
      </c>
      <c r="L9" s="209">
        <v>145346</v>
      </c>
      <c r="M9" s="209">
        <v>153255</v>
      </c>
      <c r="N9" s="93">
        <f>M9/$M$15</f>
        <v>7.7356742006899043E-2</v>
      </c>
      <c r="O9" s="223"/>
    </row>
    <row r="10" spans="1:16" x14ac:dyDescent="0.2">
      <c r="A10" s="209">
        <v>2017</v>
      </c>
      <c r="B10" s="52">
        <v>96726</v>
      </c>
      <c r="C10" s="219">
        <v>343480</v>
      </c>
      <c r="D10" s="219">
        <v>144472</v>
      </c>
      <c r="E10" s="219">
        <v>9194</v>
      </c>
      <c r="F10" s="219">
        <v>435724</v>
      </c>
      <c r="G10" s="219">
        <v>3204</v>
      </c>
      <c r="H10" s="219">
        <v>605107</v>
      </c>
      <c r="I10" s="219">
        <v>79961</v>
      </c>
      <c r="K10" s="197" t="s">
        <v>289</v>
      </c>
      <c r="L10" s="209">
        <v>9814</v>
      </c>
      <c r="M10" s="209">
        <v>10088</v>
      </c>
      <c r="N10" s="93">
        <f>M10/$M$15</f>
        <v>5.0920023057361751E-3</v>
      </c>
      <c r="O10" s="223"/>
    </row>
    <row r="11" spans="1:16" x14ac:dyDescent="0.2">
      <c r="A11" s="209">
        <v>2018</v>
      </c>
      <c r="B11" s="52">
        <v>104065</v>
      </c>
      <c r="C11" s="219">
        <v>354114</v>
      </c>
      <c r="D11" s="219">
        <v>141254</v>
      </c>
      <c r="E11" s="219">
        <v>9458</v>
      </c>
      <c r="F11" s="219">
        <v>452017</v>
      </c>
      <c r="G11" s="219">
        <v>2703</v>
      </c>
      <c r="H11" s="219">
        <v>614655</v>
      </c>
      <c r="I11" s="219">
        <v>82734</v>
      </c>
      <c r="K11" s="197" t="s">
        <v>290</v>
      </c>
      <c r="L11" s="209">
        <v>508146</v>
      </c>
      <c r="M11" s="209">
        <v>520186</v>
      </c>
      <c r="N11" s="93">
        <f t="shared" ref="N11:N14" si="0">M11/$M$15</f>
        <v>0.26256823071091179</v>
      </c>
      <c r="O11" s="223"/>
    </row>
    <row r="12" spans="1:16" x14ac:dyDescent="0.2">
      <c r="A12" s="209">
        <v>2019</v>
      </c>
      <c r="B12" s="52">
        <v>109333</v>
      </c>
      <c r="C12" s="219">
        <v>363625</v>
      </c>
      <c r="D12" s="219">
        <v>141943</v>
      </c>
      <c r="E12" s="219">
        <v>9697</v>
      </c>
      <c r="F12" s="219">
        <v>458198</v>
      </c>
      <c r="G12" s="219">
        <v>2683</v>
      </c>
      <c r="H12" s="219">
        <v>640252</v>
      </c>
      <c r="I12" s="219">
        <v>86968</v>
      </c>
      <c r="K12" s="197" t="s">
        <v>291</v>
      </c>
      <c r="L12" s="209">
        <v>2500</v>
      </c>
      <c r="M12" s="209">
        <v>2602</v>
      </c>
      <c r="N12" s="93">
        <f>M12/$M$15</f>
        <v>1.3133812449965829E-3</v>
      </c>
      <c r="O12" s="223"/>
    </row>
    <row r="13" spans="1:16" x14ac:dyDescent="0.2">
      <c r="A13" s="209">
        <v>2020</v>
      </c>
      <c r="B13" s="52">
        <v>111767</v>
      </c>
      <c r="C13" s="219">
        <v>366999</v>
      </c>
      <c r="D13" s="219">
        <v>133149</v>
      </c>
      <c r="E13" s="219">
        <v>9984</v>
      </c>
      <c r="F13" s="219">
        <v>452541</v>
      </c>
      <c r="G13" s="219">
        <v>2738</v>
      </c>
      <c r="H13" s="219">
        <v>614772</v>
      </c>
      <c r="I13" s="219">
        <v>88417</v>
      </c>
      <c r="J13" s="219"/>
      <c r="K13" s="197" t="s">
        <v>275</v>
      </c>
      <c r="L13" s="209">
        <v>644397</v>
      </c>
      <c r="M13" s="209">
        <v>660673</v>
      </c>
      <c r="N13" s="93">
        <f t="shared" si="0"/>
        <v>0.33348021801522959</v>
      </c>
      <c r="O13" s="223"/>
    </row>
    <row r="14" spans="1:16" x14ac:dyDescent="0.2">
      <c r="A14" s="209">
        <v>2021</v>
      </c>
      <c r="B14" s="52">
        <v>116251</v>
      </c>
      <c r="C14" s="219">
        <v>388949</v>
      </c>
      <c r="D14" s="219">
        <v>134547</v>
      </c>
      <c r="E14" s="219">
        <v>9393</v>
      </c>
      <c r="F14" s="219">
        <v>480660</v>
      </c>
      <c r="G14" s="219">
        <v>2624</v>
      </c>
      <c r="H14" s="219">
        <v>620320</v>
      </c>
      <c r="I14" s="219">
        <v>97255</v>
      </c>
      <c r="J14" s="94"/>
      <c r="K14" s="197" t="s">
        <v>292</v>
      </c>
      <c r="L14" s="209">
        <v>104444</v>
      </c>
      <c r="M14" s="209">
        <v>106450</v>
      </c>
      <c r="N14" s="93">
        <f t="shared" si="0"/>
        <v>5.3731527106028534E-2</v>
      </c>
      <c r="O14" s="223"/>
    </row>
    <row r="15" spans="1:16" x14ac:dyDescent="0.2">
      <c r="A15" s="216">
        <v>2022</v>
      </c>
      <c r="B15" s="52">
        <v>118708</v>
      </c>
      <c r="C15" s="219">
        <v>399607</v>
      </c>
      <c r="D15" s="219">
        <v>145346</v>
      </c>
      <c r="E15" s="219">
        <v>9814</v>
      </c>
      <c r="F15" s="219">
        <v>508146</v>
      </c>
      <c r="G15" s="219">
        <v>2500</v>
      </c>
      <c r="H15" s="219">
        <v>644397</v>
      </c>
      <c r="I15" s="219">
        <v>104444</v>
      </c>
      <c r="K15" s="197" t="s">
        <v>294</v>
      </c>
      <c r="L15" s="209">
        <f>SUM(L7:L14)</f>
        <v>1932962</v>
      </c>
      <c r="M15" s="209">
        <f>SUM(M7:M14)</f>
        <v>1981146</v>
      </c>
      <c r="N15" s="93">
        <f>SUM(N7:N14)</f>
        <v>1</v>
      </c>
    </row>
    <row r="16" spans="1:16" x14ac:dyDescent="0.2">
      <c r="A16" s="224">
        <v>45108</v>
      </c>
      <c r="B16" s="52">
        <v>116264</v>
      </c>
      <c r="C16" s="219">
        <v>411628</v>
      </c>
      <c r="D16" s="219">
        <v>153255</v>
      </c>
      <c r="E16" s="219">
        <v>10088</v>
      </c>
      <c r="F16" s="219">
        <v>520186</v>
      </c>
      <c r="G16" s="219">
        <v>2602</v>
      </c>
      <c r="H16" s="219">
        <v>660673</v>
      </c>
      <c r="I16" s="219">
        <v>106450</v>
      </c>
      <c r="J16" s="219">
        <f>SUM(B16:I16)</f>
        <v>1981146</v>
      </c>
      <c r="K16" s="197"/>
      <c r="N16" s="93"/>
    </row>
    <row r="17" spans="1:11" x14ac:dyDescent="0.2">
      <c r="B17" s="5"/>
    </row>
    <row r="18" spans="1:11" x14ac:dyDescent="0.2">
      <c r="A18" s="209" t="s">
        <v>3095</v>
      </c>
      <c r="B18" s="53">
        <f>B16/B15-1</f>
        <v>-2.0588334400377439E-2</v>
      </c>
      <c r="C18" s="93">
        <f t="shared" ref="C18:G18" si="1">C16/C15-1</f>
        <v>3.0082055619646386E-2</v>
      </c>
      <c r="D18" s="93">
        <f t="shared" si="1"/>
        <v>5.4414982180452265E-2</v>
      </c>
      <c r="E18" s="93">
        <f t="shared" si="1"/>
        <v>2.791929896066847E-2</v>
      </c>
      <c r="F18" s="93">
        <f t="shared" si="1"/>
        <v>2.3693977715066206E-2</v>
      </c>
      <c r="G18" s="93">
        <f t="shared" si="1"/>
        <v>4.0799999999999947E-2</v>
      </c>
      <c r="H18" s="93">
        <f>H16/H15-1</f>
        <v>2.5257721559845958E-2</v>
      </c>
      <c r="I18" s="93">
        <f>I16/I15-1</f>
        <v>1.9206464708360516E-2</v>
      </c>
      <c r="J18" s="219"/>
    </row>
    <row r="19" spans="1:11" x14ac:dyDescent="0.2">
      <c r="A19" s="209" t="s">
        <v>3096</v>
      </c>
      <c r="B19" s="52">
        <f>B16-B15</f>
        <v>-2444</v>
      </c>
      <c r="C19" s="219">
        <f t="shared" ref="C19:H19" si="2">C16-C15</f>
        <v>12021</v>
      </c>
      <c r="D19" s="219">
        <f>D16-D15</f>
        <v>7909</v>
      </c>
      <c r="E19" s="219">
        <f t="shared" si="2"/>
        <v>274</v>
      </c>
      <c r="F19" s="219">
        <f t="shared" si="2"/>
        <v>12040</v>
      </c>
      <c r="G19" s="219">
        <f t="shared" si="2"/>
        <v>102</v>
      </c>
      <c r="H19" s="219">
        <f t="shared" si="2"/>
        <v>16276</v>
      </c>
      <c r="I19" s="219">
        <f>I16-I15</f>
        <v>2006</v>
      </c>
    </row>
    <row r="20" spans="1:11" x14ac:dyDescent="0.2">
      <c r="B20" s="225">
        <f>B16/$J$16</f>
        <v>5.8685225621938009E-2</v>
      </c>
      <c r="C20" s="225">
        <f>C16/$J$16</f>
        <v>0.20777267298826033</v>
      </c>
      <c r="D20" s="225">
        <f t="shared" ref="D20:G20" si="3">D16/$J$16</f>
        <v>7.7356742006899043E-2</v>
      </c>
      <c r="E20" s="225">
        <f t="shared" si="3"/>
        <v>5.0920023057361751E-3</v>
      </c>
      <c r="F20" s="225">
        <f t="shared" si="3"/>
        <v>0.26256823071091179</v>
      </c>
      <c r="G20" s="225">
        <f t="shared" si="3"/>
        <v>1.3133812449965829E-3</v>
      </c>
      <c r="H20" s="225">
        <f>H16/$J$16</f>
        <v>0.33348021801522959</v>
      </c>
      <c r="I20" s="225">
        <f>I16/$J$16</f>
        <v>5.3731527106028534E-2</v>
      </c>
      <c r="K20" s="71"/>
    </row>
    <row r="21" spans="1:11" x14ac:dyDescent="0.2">
      <c r="B21" s="5"/>
      <c r="K21" s="71"/>
    </row>
    <row r="22" spans="1:11" x14ac:dyDescent="0.2">
      <c r="B22" s="5"/>
      <c r="K22" s="71"/>
    </row>
    <row r="23" spans="1:11" x14ac:dyDescent="0.2">
      <c r="B23" s="5"/>
      <c r="K23" s="71"/>
    </row>
    <row r="24" spans="1:11" x14ac:dyDescent="0.2">
      <c r="B24" s="5"/>
      <c r="K24" s="71"/>
    </row>
    <row r="25" spans="1:11" x14ac:dyDescent="0.2">
      <c r="B25" s="5"/>
      <c r="K25" s="71"/>
    </row>
    <row r="26" spans="1:11" x14ac:dyDescent="0.2">
      <c r="B26" s="5"/>
      <c r="K26" s="71"/>
    </row>
    <row r="27" spans="1:11" x14ac:dyDescent="0.2">
      <c r="B27" s="5"/>
      <c r="K27" s="71"/>
    </row>
    <row r="28" spans="1:11" x14ac:dyDescent="0.2">
      <c r="B28" s="5"/>
      <c r="K28" s="71"/>
    </row>
    <row r="29" spans="1:11" x14ac:dyDescent="0.2">
      <c r="B29" s="5"/>
      <c r="K29" s="71"/>
    </row>
    <row r="30" spans="1:11" x14ac:dyDescent="0.2">
      <c r="B30" s="5"/>
      <c r="K30" s="226"/>
    </row>
    <row r="31" spans="1:11" x14ac:dyDescent="0.2">
      <c r="B31" s="5"/>
      <c r="K31" s="226"/>
    </row>
    <row r="32" spans="1:11"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61A3BA69-6717-4AAB-859B-24CE44340648}"/>
  </hyperlinks>
  <pageMargins left="0.7" right="0.7" top="0.75" bottom="0.75" header="0.3" footer="0.3"/>
  <pageSetup orientation="portrait" horizontalDpi="4294967295" verticalDpi="4294967295"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A88F-404F-4123-93A1-B09823F54138}">
  <sheetPr codeName="Hoja177"/>
  <dimension ref="A1:P216"/>
  <sheetViews>
    <sheetView zoomScaleNormal="100" workbookViewId="0">
      <selection activeCell="F17" sqref="F17"/>
    </sheetView>
  </sheetViews>
  <sheetFormatPr baseColWidth="10" defaultColWidth="11.42578125" defaultRowHeight="12.75" x14ac:dyDescent="0.2"/>
  <cols>
    <col min="1" max="1" width="34.85546875" style="209" customWidth="1"/>
    <col min="2" max="2" width="15.28515625" style="92" customWidth="1"/>
    <col min="3" max="12" width="11.42578125" style="209"/>
    <col min="13" max="13" width="0" style="209" hidden="1" customWidth="1"/>
    <col min="14" max="14" width="26.28515625" style="209" hidden="1" customWidth="1"/>
    <col min="15" max="16" width="11.42578125" style="209" hidden="1" customWidth="1"/>
    <col min="17" max="17" width="11.42578125" style="209" customWidth="1"/>
    <col min="18" max="16384" width="11.42578125" style="209"/>
  </cols>
  <sheetData>
    <row r="1" spans="1:14" ht="15" customHeight="1" x14ac:dyDescent="0.2">
      <c r="A1" s="28" t="s">
        <v>4574</v>
      </c>
      <c r="H1" s="284" t="s">
        <v>1306</v>
      </c>
      <c r="I1" s="284"/>
      <c r="J1" s="284"/>
    </row>
    <row r="2" spans="1:14" x14ac:dyDescent="0.2">
      <c r="A2" s="209" t="s">
        <v>3093</v>
      </c>
    </row>
    <row r="4" spans="1:14" x14ac:dyDescent="0.2">
      <c r="A4" s="209" t="s">
        <v>280</v>
      </c>
      <c r="B4" s="95" t="s">
        <v>3094</v>
      </c>
      <c r="C4" s="220" t="s">
        <v>282</v>
      </c>
      <c r="N4" s="209" t="s">
        <v>295</v>
      </c>
    </row>
    <row r="5" spans="1:14" x14ac:dyDescent="0.2">
      <c r="A5" s="209" t="s">
        <v>287</v>
      </c>
      <c r="B5" s="52">
        <v>116264</v>
      </c>
      <c r="C5" s="93">
        <f>B5/$B$13</f>
        <v>5.8685225621938009E-2</v>
      </c>
      <c r="D5" s="221"/>
      <c r="N5" s="209">
        <v>108770</v>
      </c>
    </row>
    <row r="6" spans="1:14" x14ac:dyDescent="0.2">
      <c r="A6" s="209" t="s">
        <v>271</v>
      </c>
      <c r="B6" s="219">
        <v>411628</v>
      </c>
      <c r="C6" s="93">
        <f>B6/$B$13</f>
        <v>0.20777267298826033</v>
      </c>
      <c r="D6" s="221"/>
      <c r="N6" s="209">
        <v>364270</v>
      </c>
    </row>
    <row r="7" spans="1:14" x14ac:dyDescent="0.2">
      <c r="A7" s="209" t="s">
        <v>288</v>
      </c>
      <c r="B7" s="219">
        <v>153255</v>
      </c>
      <c r="C7" s="93">
        <f t="shared" ref="C7:C12" si="0">B7/$B$13</f>
        <v>7.7356742006899043E-2</v>
      </c>
      <c r="D7" s="221"/>
      <c r="N7" s="209">
        <v>150933</v>
      </c>
    </row>
    <row r="8" spans="1:14" x14ac:dyDescent="0.2">
      <c r="A8" s="209" t="s">
        <v>289</v>
      </c>
      <c r="B8" s="219">
        <v>10088</v>
      </c>
      <c r="C8" s="93">
        <f>B8/$B$13</f>
        <v>5.0920023057361751E-3</v>
      </c>
      <c r="D8" s="221"/>
      <c r="N8" s="209">
        <v>9755</v>
      </c>
    </row>
    <row r="9" spans="1:14" x14ac:dyDescent="0.2">
      <c r="A9" s="209" t="s">
        <v>290</v>
      </c>
      <c r="B9" s="219">
        <v>520186</v>
      </c>
      <c r="C9" s="93">
        <f>B9/$B$13</f>
        <v>0.26256823071091179</v>
      </c>
      <c r="D9" s="221"/>
      <c r="N9" s="209">
        <v>464598</v>
      </c>
    </row>
    <row r="10" spans="1:14" x14ac:dyDescent="0.2">
      <c r="A10" s="209" t="s">
        <v>291</v>
      </c>
      <c r="B10" s="219">
        <v>2602</v>
      </c>
      <c r="C10" s="93">
        <f>B10/$B$13</f>
        <v>1.3133812449965829E-3</v>
      </c>
      <c r="D10" s="221"/>
      <c r="N10" s="209">
        <v>2733</v>
      </c>
    </row>
    <row r="11" spans="1:14" x14ac:dyDescent="0.2">
      <c r="A11" s="209" t="s">
        <v>275</v>
      </c>
      <c r="B11" s="219">
        <v>660673</v>
      </c>
      <c r="C11" s="93">
        <f>B11/$B$13</f>
        <v>0.33348021801522959</v>
      </c>
      <c r="D11" s="221"/>
      <c r="N11" s="209">
        <v>641445</v>
      </c>
    </row>
    <row r="12" spans="1:14" x14ac:dyDescent="0.2">
      <c r="A12" s="209" t="s">
        <v>292</v>
      </c>
      <c r="B12" s="219">
        <v>106450</v>
      </c>
      <c r="C12" s="93">
        <f t="shared" si="0"/>
        <v>5.3731527106028534E-2</v>
      </c>
      <c r="D12" s="221"/>
      <c r="N12" s="209">
        <v>86187</v>
      </c>
    </row>
    <row r="13" spans="1:14" x14ac:dyDescent="0.2">
      <c r="A13" s="96" t="s">
        <v>52</v>
      </c>
      <c r="B13" s="54">
        <f>SUM(B5:B12)</f>
        <v>1981146</v>
      </c>
      <c r="C13" s="97">
        <f>SUM(C5:C12)</f>
        <v>1</v>
      </c>
      <c r="D13" s="221"/>
      <c r="N13" s="209">
        <v>1828691</v>
      </c>
    </row>
    <row r="14" spans="1:14" x14ac:dyDescent="0.2">
      <c r="B14" s="5"/>
    </row>
    <row r="15" spans="1:14" x14ac:dyDescent="0.2">
      <c r="B15" s="5"/>
    </row>
    <row r="16" spans="1:14" x14ac:dyDescent="0.2">
      <c r="B16" s="5"/>
      <c r="C16" s="221"/>
    </row>
    <row r="17" spans="1:3" x14ac:dyDescent="0.2">
      <c r="A17" s="197"/>
      <c r="B17" s="5"/>
      <c r="C17" s="221"/>
    </row>
    <row r="18" spans="1:3" x14ac:dyDescent="0.2">
      <c r="A18" s="197"/>
      <c r="B18" s="5"/>
      <c r="C18" s="221"/>
    </row>
    <row r="19" spans="1:3" x14ac:dyDescent="0.2">
      <c r="A19" s="197"/>
      <c r="B19" s="5"/>
      <c r="C19" s="221"/>
    </row>
    <row r="20" spans="1:3" x14ac:dyDescent="0.2">
      <c r="A20" s="197"/>
      <c r="B20" s="5"/>
      <c r="C20" s="221"/>
    </row>
    <row r="21" spans="1:3" x14ac:dyDescent="0.2">
      <c r="A21" s="197"/>
      <c r="B21" s="5"/>
      <c r="C21" s="221"/>
    </row>
    <row r="22" spans="1:3" x14ac:dyDescent="0.2">
      <c r="A22" s="197"/>
      <c r="B22" s="5"/>
      <c r="C22" s="221"/>
    </row>
    <row r="23" spans="1:3" x14ac:dyDescent="0.2">
      <c r="A23" s="197"/>
      <c r="B23" s="5"/>
      <c r="C23" s="221"/>
    </row>
    <row r="24" spans="1:3" x14ac:dyDescent="0.2">
      <c r="A24" s="197"/>
      <c r="B24" s="5"/>
      <c r="C24" s="98"/>
    </row>
    <row r="25" spans="1:3" x14ac:dyDescent="0.2">
      <c r="B25" s="5"/>
      <c r="C25" s="98"/>
    </row>
    <row r="26" spans="1:3" x14ac:dyDescent="0.2">
      <c r="B26" s="5"/>
    </row>
    <row r="27" spans="1:3" x14ac:dyDescent="0.2">
      <c r="B27" s="5"/>
    </row>
    <row r="28" spans="1:3" x14ac:dyDescent="0.2">
      <c r="B28" s="5"/>
    </row>
    <row r="29" spans="1:3" x14ac:dyDescent="0.2">
      <c r="B29" s="5"/>
    </row>
    <row r="30" spans="1:3" x14ac:dyDescent="0.2">
      <c r="B30" s="5"/>
    </row>
    <row r="31" spans="1:3" x14ac:dyDescent="0.2">
      <c r="B31" s="5"/>
    </row>
    <row r="32" spans="1:3"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J1"/>
  </mergeCells>
  <hyperlinks>
    <hyperlink ref="H1" location="Index!A1" display="Regresar al Índice" xr:uid="{CED44274-2E88-472A-BC1E-C4715DC052A0}"/>
    <hyperlink ref="H1:I1" location="Index!A1" display="Regresar al Índice" xr:uid="{E6FC06BE-18DD-4325-A1EE-9DB8E55AAC91}"/>
  </hyperlink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21B8C-319A-42A3-9D5E-FD4DF123F30E}">
  <sheetPr codeName="Hoja178"/>
  <dimension ref="A1:P217"/>
  <sheetViews>
    <sheetView zoomScaleNormal="100" workbookViewId="0">
      <selection activeCell="F17" sqref="F17"/>
    </sheetView>
  </sheetViews>
  <sheetFormatPr baseColWidth="10" defaultColWidth="11.42578125" defaultRowHeight="12.75" x14ac:dyDescent="0.2"/>
  <cols>
    <col min="1" max="1" width="15.140625" style="209" customWidth="1"/>
    <col min="2" max="2" width="11.42578125" style="92"/>
    <col min="3" max="16384" width="11.42578125" style="209"/>
  </cols>
  <sheetData>
    <row r="1" spans="1:16" ht="15" customHeight="1" x14ac:dyDescent="0.2">
      <c r="A1" s="28" t="s">
        <v>4575</v>
      </c>
      <c r="B1" s="77"/>
      <c r="C1" s="77"/>
      <c r="D1" s="77"/>
      <c r="E1" s="77"/>
      <c r="F1" s="77"/>
      <c r="G1" s="77"/>
      <c r="H1" s="284" t="s">
        <v>1306</v>
      </c>
      <c r="I1" s="284"/>
      <c r="J1" s="218"/>
      <c r="K1" s="10"/>
      <c r="L1" s="10"/>
      <c r="O1" s="210"/>
      <c r="P1" s="210"/>
    </row>
    <row r="2" spans="1:16" x14ac:dyDescent="0.2">
      <c r="A2" s="209" t="s">
        <v>3093</v>
      </c>
    </row>
    <row r="5" spans="1:16" x14ac:dyDescent="0.2">
      <c r="A5" s="209" t="s">
        <v>286</v>
      </c>
      <c r="B5" s="5" t="s">
        <v>296</v>
      </c>
    </row>
    <row r="6" spans="1:16" x14ac:dyDescent="0.2">
      <c r="A6" s="209">
        <v>2013</v>
      </c>
      <c r="B6" s="52">
        <v>70246</v>
      </c>
    </row>
    <row r="7" spans="1:16" x14ac:dyDescent="0.2">
      <c r="A7" s="209">
        <v>2014</v>
      </c>
      <c r="B7" s="52">
        <v>77509</v>
      </c>
    </row>
    <row r="8" spans="1:16" x14ac:dyDescent="0.2">
      <c r="A8" s="209">
        <v>2015</v>
      </c>
      <c r="B8" s="52">
        <v>82606</v>
      </c>
    </row>
    <row r="9" spans="1:16" x14ac:dyDescent="0.2">
      <c r="A9" s="209">
        <v>2016</v>
      </c>
      <c r="B9" s="52">
        <v>89558</v>
      </c>
    </row>
    <row r="10" spans="1:16" x14ac:dyDescent="0.2">
      <c r="A10" s="209">
        <v>2017</v>
      </c>
      <c r="B10" s="52">
        <v>96726</v>
      </c>
    </row>
    <row r="11" spans="1:16" x14ac:dyDescent="0.2">
      <c r="A11" s="209">
        <v>2018</v>
      </c>
      <c r="B11" s="52">
        <v>104065</v>
      </c>
    </row>
    <row r="12" spans="1:16" x14ac:dyDescent="0.2">
      <c r="A12" s="209">
        <v>2019</v>
      </c>
      <c r="B12" s="52">
        <v>109333</v>
      </c>
    </row>
    <row r="13" spans="1:16" x14ac:dyDescent="0.2">
      <c r="A13" s="209">
        <v>2020</v>
      </c>
      <c r="B13" s="52">
        <v>111767</v>
      </c>
      <c r="C13" s="93"/>
    </row>
    <row r="14" spans="1:16" x14ac:dyDescent="0.2">
      <c r="A14" s="209">
        <v>2021</v>
      </c>
      <c r="B14" s="52">
        <v>116251</v>
      </c>
      <c r="C14" s="219"/>
    </row>
    <row r="15" spans="1:16" x14ac:dyDescent="0.2">
      <c r="A15" s="216">
        <v>2022</v>
      </c>
      <c r="B15" s="52">
        <v>118708</v>
      </c>
    </row>
    <row r="16" spans="1:16" x14ac:dyDescent="0.2">
      <c r="A16" s="217">
        <v>45108</v>
      </c>
      <c r="B16" s="52">
        <f>'F96'!$B$5</f>
        <v>116264</v>
      </c>
    </row>
    <row r="17" spans="1:2" x14ac:dyDescent="0.2">
      <c r="B17" s="5"/>
    </row>
    <row r="18" spans="1:2" x14ac:dyDescent="0.2">
      <c r="A18" s="209" t="s">
        <v>3097</v>
      </c>
      <c r="B18" s="53">
        <f>B16/B15-1</f>
        <v>-2.0588334400377439E-2</v>
      </c>
    </row>
    <row r="19" spans="1:2" x14ac:dyDescent="0.2">
      <c r="A19" s="209" t="s">
        <v>3098</v>
      </c>
      <c r="B19" s="52">
        <f>B16-B15</f>
        <v>-2444</v>
      </c>
    </row>
    <row r="20" spans="1:2" x14ac:dyDescent="0.2">
      <c r="B20" s="5"/>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EA8E0262-36A3-436D-8253-186C4D61211B}"/>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C97FC-0F9D-4E42-8676-C0BE502DF724}">
  <sheetPr codeName="Hoja50"/>
  <dimension ref="A1:I26"/>
  <sheetViews>
    <sheetView workbookViewId="0">
      <selection activeCell="F17" sqref="F17"/>
    </sheetView>
  </sheetViews>
  <sheetFormatPr baseColWidth="10" defaultRowHeight="12.75" x14ac:dyDescent="0.2"/>
  <cols>
    <col min="1" max="16384" width="11.42578125" style="28"/>
  </cols>
  <sheetData>
    <row r="1" spans="1:9" x14ac:dyDescent="0.2">
      <c r="A1" s="28" t="s">
        <v>4512</v>
      </c>
      <c r="H1" s="343" t="s">
        <v>1306</v>
      </c>
      <c r="I1" s="343"/>
    </row>
    <row r="2" spans="1:9" x14ac:dyDescent="0.2">
      <c r="A2" s="28" t="s">
        <v>4496</v>
      </c>
    </row>
    <row r="6" spans="1:9" ht="25.5" x14ac:dyDescent="0.2">
      <c r="A6" s="118" t="s">
        <v>4277</v>
      </c>
      <c r="B6" s="118" t="s">
        <v>541</v>
      </c>
      <c r="C6" s="118" t="s">
        <v>4259</v>
      </c>
      <c r="D6" s="118" t="s">
        <v>4278</v>
      </c>
    </row>
    <row r="7" spans="1:9" x14ac:dyDescent="0.2">
      <c r="A7" s="119" t="s">
        <v>4279</v>
      </c>
      <c r="B7" s="121" t="s">
        <v>143</v>
      </c>
      <c r="C7" s="120">
        <v>50571038</v>
      </c>
      <c r="D7" s="121">
        <v>3</v>
      </c>
    </row>
    <row r="8" spans="1:9" x14ac:dyDescent="0.2">
      <c r="A8" s="119" t="s">
        <v>4280</v>
      </c>
      <c r="B8" s="125" t="s">
        <v>143</v>
      </c>
      <c r="C8" s="122">
        <v>48246252</v>
      </c>
      <c r="D8" s="125">
        <v>35</v>
      </c>
    </row>
    <row r="9" spans="1:9" x14ac:dyDescent="0.2">
      <c r="A9" s="119" t="s">
        <v>4281</v>
      </c>
      <c r="B9" s="121" t="s">
        <v>143</v>
      </c>
      <c r="C9" s="120">
        <v>44187500</v>
      </c>
      <c r="D9" s="121">
        <v>4</v>
      </c>
    </row>
    <row r="10" spans="1:9" x14ac:dyDescent="0.2">
      <c r="A10" s="119" t="s">
        <v>4282</v>
      </c>
      <c r="B10" s="125" t="s">
        <v>143</v>
      </c>
      <c r="C10" s="122">
        <v>41028772</v>
      </c>
      <c r="D10" s="125">
        <v>79</v>
      </c>
    </row>
    <row r="11" spans="1:9" x14ac:dyDescent="0.2">
      <c r="A11" s="119" t="s">
        <v>4283</v>
      </c>
      <c r="B11" s="121" t="s">
        <v>143</v>
      </c>
      <c r="C11" s="120">
        <v>38575000</v>
      </c>
      <c r="D11" s="121">
        <v>8</v>
      </c>
    </row>
    <row r="12" spans="1:9" x14ac:dyDescent="0.2">
      <c r="A12" s="119" t="s">
        <v>4284</v>
      </c>
      <c r="B12" s="125" t="s">
        <v>143</v>
      </c>
      <c r="C12" s="122">
        <v>35052458</v>
      </c>
      <c r="D12" s="125">
        <v>59</v>
      </c>
    </row>
    <row r="13" spans="1:9" x14ac:dyDescent="0.2">
      <c r="A13" s="119" t="s">
        <v>4285</v>
      </c>
      <c r="B13" s="121" t="s">
        <v>143</v>
      </c>
      <c r="C13" s="120">
        <v>34978000</v>
      </c>
      <c r="D13" s="121">
        <v>5</v>
      </c>
    </row>
    <row r="14" spans="1:9" x14ac:dyDescent="0.2">
      <c r="A14" s="119" t="s">
        <v>4286</v>
      </c>
      <c r="B14" s="125" t="s">
        <v>143</v>
      </c>
      <c r="C14" s="122">
        <v>33037733</v>
      </c>
      <c r="D14" s="125">
        <v>42</v>
      </c>
    </row>
    <row r="15" spans="1:9" x14ac:dyDescent="0.2">
      <c r="A15" s="119" t="s">
        <v>4287</v>
      </c>
      <c r="B15" s="121" t="s">
        <v>143</v>
      </c>
      <c r="C15" s="120">
        <v>32733152</v>
      </c>
      <c r="D15" s="121">
        <v>32</v>
      </c>
    </row>
    <row r="16" spans="1:9" x14ac:dyDescent="0.2">
      <c r="A16" s="119" t="s">
        <v>4288</v>
      </c>
      <c r="B16" s="125" t="s">
        <v>143</v>
      </c>
      <c r="C16" s="122">
        <v>30844647</v>
      </c>
      <c r="D16" s="125">
        <v>57</v>
      </c>
    </row>
    <row r="17" spans="1:4" x14ac:dyDescent="0.2">
      <c r="A17" s="119" t="s">
        <v>4289</v>
      </c>
      <c r="B17" s="121" t="s">
        <v>143</v>
      </c>
      <c r="C17" s="120">
        <v>29539815</v>
      </c>
      <c r="D17" s="121">
        <v>11</v>
      </c>
    </row>
    <row r="18" spans="1:4" x14ac:dyDescent="0.2">
      <c r="A18" s="119" t="s">
        <v>4290</v>
      </c>
      <c r="B18" s="125" t="s">
        <v>143</v>
      </c>
      <c r="C18" s="122">
        <v>28464333</v>
      </c>
      <c r="D18" s="125">
        <v>6</v>
      </c>
    </row>
    <row r="19" spans="1:4" x14ac:dyDescent="0.2">
      <c r="A19" s="119" t="s">
        <v>4291</v>
      </c>
      <c r="B19" s="121" t="s">
        <v>4264</v>
      </c>
      <c r="C19" s="120">
        <v>28420440</v>
      </c>
      <c r="D19" s="121">
        <v>166</v>
      </c>
    </row>
    <row r="20" spans="1:4" x14ac:dyDescent="0.2">
      <c r="A20" s="119" t="s">
        <v>4292</v>
      </c>
      <c r="B20" s="125" t="s">
        <v>143</v>
      </c>
      <c r="C20" s="122">
        <v>27437148</v>
      </c>
      <c r="D20" s="125">
        <v>77</v>
      </c>
    </row>
    <row r="21" spans="1:4" x14ac:dyDescent="0.2">
      <c r="A21" s="119" t="s">
        <v>4293</v>
      </c>
      <c r="B21" s="121" t="s">
        <v>143</v>
      </c>
      <c r="C21" s="120">
        <v>26396382</v>
      </c>
      <c r="D21" s="121">
        <v>46</v>
      </c>
    </row>
    <row r="22" spans="1:4" x14ac:dyDescent="0.2">
      <c r="A22" s="119" t="s">
        <v>4294</v>
      </c>
      <c r="B22" s="125" t="s">
        <v>143</v>
      </c>
      <c r="C22" s="122">
        <v>25516667</v>
      </c>
      <c r="D22" s="125">
        <v>6</v>
      </c>
    </row>
    <row r="23" spans="1:4" x14ac:dyDescent="0.2">
      <c r="A23" s="119" t="s">
        <v>3197</v>
      </c>
      <c r="B23" s="121" t="s">
        <v>143</v>
      </c>
      <c r="C23" s="120">
        <v>25326667</v>
      </c>
      <c r="D23" s="121">
        <v>3</v>
      </c>
    </row>
    <row r="24" spans="1:4" x14ac:dyDescent="0.2">
      <c r="A24" s="119" t="s">
        <v>4295</v>
      </c>
      <c r="B24" s="125" t="s">
        <v>143</v>
      </c>
      <c r="C24" s="122">
        <v>24416707</v>
      </c>
      <c r="D24" s="125">
        <v>14</v>
      </c>
    </row>
    <row r="25" spans="1:4" x14ac:dyDescent="0.2">
      <c r="A25" s="119" t="s">
        <v>4296</v>
      </c>
      <c r="B25" s="121" t="s">
        <v>143</v>
      </c>
      <c r="C25" s="120">
        <v>23432033</v>
      </c>
      <c r="D25" s="121">
        <v>39</v>
      </c>
    </row>
    <row r="26" spans="1:4" x14ac:dyDescent="0.2">
      <c r="A26" s="119" t="s">
        <v>4297</v>
      </c>
      <c r="B26" s="125" t="s">
        <v>143</v>
      </c>
      <c r="C26" s="122">
        <v>23355462</v>
      </c>
      <c r="D26" s="125">
        <v>26</v>
      </c>
    </row>
  </sheetData>
  <mergeCells count="1">
    <mergeCell ref="H1:I1"/>
  </mergeCells>
  <hyperlinks>
    <hyperlink ref="H1:I1" location="Index!A1" display="Regresar al Índice" xr:uid="{1B7B25A2-BFE3-4F88-8D47-F8268AA52795}"/>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3ED4-72A3-436C-BAB9-079A8050DFA3}">
  <sheetPr codeName="Hoja179"/>
  <dimension ref="A1:P216"/>
  <sheetViews>
    <sheetView zoomScaleNormal="100" workbookViewId="0">
      <selection activeCell="F17" sqref="F17"/>
    </sheetView>
  </sheetViews>
  <sheetFormatPr baseColWidth="10" defaultColWidth="11.42578125" defaultRowHeight="12.75" x14ac:dyDescent="0.2"/>
  <cols>
    <col min="1" max="1" width="22.7109375" style="209" customWidth="1"/>
    <col min="2" max="2" width="11.42578125" style="92"/>
    <col min="3" max="10" width="11.42578125" style="209"/>
    <col min="11" max="11" width="11.42578125" style="209" customWidth="1"/>
    <col min="12" max="12" width="25.5703125" style="209" hidden="1" customWidth="1"/>
    <col min="13" max="13" width="15.140625" style="209" hidden="1" customWidth="1"/>
    <col min="14" max="18" width="11.42578125" style="209" customWidth="1"/>
    <col min="19" max="16384" width="11.42578125" style="209"/>
  </cols>
  <sheetData>
    <row r="1" spans="1:16" x14ac:dyDescent="0.2">
      <c r="A1" s="28" t="s">
        <v>4576</v>
      </c>
      <c r="H1" s="284" t="s">
        <v>1306</v>
      </c>
      <c r="I1" s="284"/>
      <c r="J1" s="2"/>
      <c r="K1" s="2"/>
      <c r="L1" s="2"/>
      <c r="M1" s="2"/>
      <c r="N1" s="2"/>
      <c r="O1" s="2"/>
      <c r="P1" s="2"/>
    </row>
    <row r="2" spans="1:16" x14ac:dyDescent="0.2">
      <c r="A2" s="209" t="s">
        <v>3093</v>
      </c>
    </row>
    <row r="3" spans="1:16" x14ac:dyDescent="0.2">
      <c r="L3" s="197" t="s">
        <v>378</v>
      </c>
      <c r="M3" s="78" t="s">
        <v>3094</v>
      </c>
    </row>
    <row r="4" spans="1:16" x14ac:dyDescent="0.2">
      <c r="L4" s="197" t="s">
        <v>298</v>
      </c>
      <c r="M4" s="79">
        <v>91508</v>
      </c>
    </row>
    <row r="5" spans="1:16" x14ac:dyDescent="0.2">
      <c r="A5" s="209" t="s">
        <v>280</v>
      </c>
      <c r="B5" s="5" t="s">
        <v>282</v>
      </c>
      <c r="L5" s="197" t="s">
        <v>297</v>
      </c>
      <c r="M5" s="79">
        <v>49</v>
      </c>
    </row>
    <row r="6" spans="1:16" x14ac:dyDescent="0.2">
      <c r="A6" s="209" t="s">
        <v>298</v>
      </c>
      <c r="B6" s="53">
        <f>M4/$M$9</f>
        <v>0.78707080437624721</v>
      </c>
      <c r="L6" s="197" t="s">
        <v>299</v>
      </c>
      <c r="M6" s="79">
        <v>23944</v>
      </c>
    </row>
    <row r="7" spans="1:16" x14ac:dyDescent="0.2">
      <c r="A7" s="209" t="s">
        <v>300</v>
      </c>
      <c r="B7" s="53">
        <f>M5/$M$9</f>
        <v>4.2145462051881925E-4</v>
      </c>
      <c r="L7" s="197" t="s">
        <v>301</v>
      </c>
      <c r="M7" s="79">
        <v>258</v>
      </c>
    </row>
    <row r="8" spans="1:16" x14ac:dyDescent="0.2">
      <c r="A8" s="209" t="s">
        <v>302</v>
      </c>
      <c r="B8" s="53">
        <f>M6/$M$9</f>
        <v>0.20594509048372669</v>
      </c>
      <c r="L8" s="197" t="s">
        <v>303</v>
      </c>
      <c r="M8" s="79">
        <v>505</v>
      </c>
    </row>
    <row r="9" spans="1:16" x14ac:dyDescent="0.2">
      <c r="A9" s="209" t="s">
        <v>304</v>
      </c>
      <c r="B9" s="53">
        <f>M7/$M$9</f>
        <v>2.2190875937521501E-3</v>
      </c>
      <c r="L9" s="197" t="s">
        <v>287</v>
      </c>
      <c r="M9" s="79">
        <f>SUM(M4:M8)</f>
        <v>116264</v>
      </c>
    </row>
    <row r="10" spans="1:16" x14ac:dyDescent="0.2">
      <c r="A10" s="209" t="s">
        <v>305</v>
      </c>
      <c r="B10" s="53">
        <f>M8/$M$9</f>
        <v>4.3435629257551778E-3</v>
      </c>
    </row>
    <row r="11" spans="1:16" x14ac:dyDescent="0.2">
      <c r="A11" s="209" t="s">
        <v>52</v>
      </c>
      <c r="B11" s="53">
        <f>SUM(B6:B10)</f>
        <v>1</v>
      </c>
    </row>
    <row r="12" spans="1:16" x14ac:dyDescent="0.2">
      <c r="B12" s="5"/>
    </row>
    <row r="13" spans="1:16" x14ac:dyDescent="0.2">
      <c r="B13" s="5"/>
    </row>
    <row r="14" spans="1:16" x14ac:dyDescent="0.2">
      <c r="B14" s="53">
        <f>B7+B9+B10</f>
        <v>6.9841051400261478E-3</v>
      </c>
    </row>
    <row r="15" spans="1:16" x14ac:dyDescent="0.2">
      <c r="B15" s="5"/>
    </row>
    <row r="16" spans="1:16" x14ac:dyDescent="0.2">
      <c r="B16" s="5"/>
    </row>
    <row r="17" spans="1:5" x14ac:dyDescent="0.2">
      <c r="A17" s="71"/>
      <c r="B17" s="5"/>
    </row>
    <row r="18" spans="1:5" x14ac:dyDescent="0.2">
      <c r="A18" s="80"/>
      <c r="B18" s="52"/>
    </row>
    <row r="19" spans="1:5" x14ac:dyDescent="0.2">
      <c r="A19" s="71"/>
      <c r="B19" s="5"/>
    </row>
    <row r="20" spans="1:5" x14ac:dyDescent="0.2">
      <c r="A20" s="80"/>
      <c r="B20" s="52"/>
    </row>
    <row r="21" spans="1:5" x14ac:dyDescent="0.2">
      <c r="A21" s="71"/>
      <c r="B21" s="5"/>
    </row>
    <row r="22" spans="1:5" x14ac:dyDescent="0.2">
      <c r="A22" s="71"/>
      <c r="B22" s="5"/>
    </row>
    <row r="23" spans="1:5" x14ac:dyDescent="0.2">
      <c r="A23" s="80"/>
      <c r="B23" s="52"/>
    </row>
    <row r="24" spans="1:5" x14ac:dyDescent="0.2">
      <c r="B24" s="5"/>
    </row>
    <row r="25" spans="1:5" x14ac:dyDescent="0.2">
      <c r="B25" s="5"/>
    </row>
    <row r="26" spans="1:5" x14ac:dyDescent="0.2">
      <c r="B26" s="5"/>
    </row>
    <row r="27" spans="1:5" x14ac:dyDescent="0.2">
      <c r="A27" s="87"/>
      <c r="B27" s="87"/>
      <c r="C27" s="87"/>
      <c r="D27" s="87"/>
      <c r="E27" s="87"/>
    </row>
    <row r="28" spans="1:5" x14ac:dyDescent="0.2">
      <c r="A28" s="87"/>
      <c r="B28" s="87"/>
      <c r="C28" s="87"/>
      <c r="D28" s="87"/>
      <c r="E28" s="87"/>
    </row>
    <row r="29" spans="1:5" x14ac:dyDescent="0.2">
      <c r="A29" s="87"/>
      <c r="B29" s="87"/>
      <c r="C29" s="87"/>
      <c r="D29" s="87"/>
      <c r="E29" s="87"/>
    </row>
    <row r="30" spans="1:5" x14ac:dyDescent="0.2">
      <c r="A30" s="87"/>
      <c r="B30" s="87"/>
      <c r="C30" s="87"/>
      <c r="D30" s="87"/>
      <c r="E30" s="87"/>
    </row>
    <row r="31" spans="1:5" x14ac:dyDescent="0.2">
      <c r="A31" s="87"/>
      <c r="B31" s="87"/>
      <c r="C31" s="87"/>
      <c r="D31" s="87"/>
      <c r="E31" s="87"/>
    </row>
    <row r="32" spans="1:5" x14ac:dyDescent="0.2">
      <c r="A32" s="87"/>
      <c r="B32" s="87"/>
      <c r="C32" s="87"/>
      <c r="D32" s="87"/>
      <c r="E32" s="87"/>
    </row>
    <row r="33" spans="1:5" x14ac:dyDescent="0.2">
      <c r="A33" s="87"/>
      <c r="B33" s="87"/>
      <c r="C33" s="87"/>
      <c r="D33" s="87"/>
      <c r="E33" s="87"/>
    </row>
    <row r="34" spans="1:5" x14ac:dyDescent="0.2">
      <c r="A34" s="87"/>
      <c r="B34" s="87"/>
      <c r="C34" s="87"/>
      <c r="D34" s="87"/>
      <c r="E34" s="87"/>
    </row>
    <row r="35" spans="1:5" x14ac:dyDescent="0.2">
      <c r="A35" s="87"/>
      <c r="B35" s="87"/>
      <c r="C35" s="87"/>
      <c r="D35" s="87"/>
      <c r="E35" s="87"/>
    </row>
    <row r="36" spans="1:5" x14ac:dyDescent="0.2">
      <c r="A36" s="87"/>
      <c r="B36" s="87"/>
      <c r="C36" s="87"/>
      <c r="D36" s="87"/>
      <c r="E36" s="87"/>
    </row>
    <row r="37" spans="1:5" x14ac:dyDescent="0.2">
      <c r="A37" s="87"/>
      <c r="B37" s="87"/>
      <c r="C37" s="87"/>
      <c r="D37" s="87"/>
      <c r="E37" s="87"/>
    </row>
    <row r="38" spans="1:5" x14ac:dyDescent="0.2">
      <c r="A38" s="87"/>
      <c r="B38" s="87"/>
      <c r="C38" s="87"/>
      <c r="D38" s="87"/>
      <c r="E38" s="87"/>
    </row>
    <row r="39" spans="1:5" x14ac:dyDescent="0.2">
      <c r="A39" s="87"/>
      <c r="B39" s="87"/>
      <c r="C39" s="87"/>
      <c r="D39" s="87"/>
      <c r="E39" s="87"/>
    </row>
    <row r="40" spans="1:5" x14ac:dyDescent="0.2">
      <c r="A40" s="87"/>
      <c r="B40" s="87"/>
      <c r="C40" s="87"/>
      <c r="D40" s="87"/>
      <c r="E40" s="87"/>
    </row>
    <row r="41" spans="1:5" x14ac:dyDescent="0.2">
      <c r="A41" s="87"/>
      <c r="B41" s="87"/>
      <c r="C41" s="87"/>
      <c r="D41" s="87"/>
      <c r="E41" s="87"/>
    </row>
    <row r="42" spans="1:5" x14ac:dyDescent="0.2">
      <c r="A42" s="87"/>
      <c r="B42" s="87"/>
      <c r="C42" s="87"/>
      <c r="D42" s="87"/>
      <c r="E42" s="87"/>
    </row>
    <row r="43" spans="1:5" x14ac:dyDescent="0.2">
      <c r="A43" s="87"/>
      <c r="B43" s="87"/>
      <c r="C43" s="87"/>
      <c r="D43" s="87"/>
      <c r="E43" s="87"/>
    </row>
    <row r="44" spans="1:5" x14ac:dyDescent="0.2">
      <c r="A44" s="87"/>
      <c r="B44" s="87"/>
      <c r="C44" s="87"/>
      <c r="D44" s="87"/>
      <c r="E44" s="87"/>
    </row>
    <row r="45" spans="1:5" x14ac:dyDescent="0.2">
      <c r="A45" s="87"/>
      <c r="B45" s="87"/>
      <c r="C45" s="87"/>
      <c r="D45" s="87"/>
      <c r="E45" s="87"/>
    </row>
    <row r="46" spans="1:5" x14ac:dyDescent="0.2">
      <c r="A46" s="87"/>
      <c r="B46" s="87"/>
      <c r="C46" s="87"/>
      <c r="D46" s="87"/>
      <c r="E46" s="87"/>
    </row>
    <row r="47" spans="1:5" x14ac:dyDescent="0.2">
      <c r="A47" s="87"/>
      <c r="B47" s="87"/>
      <c r="C47" s="87"/>
      <c r="D47" s="87"/>
      <c r="E47" s="87"/>
    </row>
    <row r="48" spans="1:5" x14ac:dyDescent="0.2">
      <c r="A48" s="87"/>
      <c r="B48" s="87"/>
      <c r="C48" s="87"/>
      <c r="D48" s="87"/>
      <c r="E48" s="87"/>
    </row>
    <row r="49" spans="1:5" x14ac:dyDescent="0.2">
      <c r="A49" s="87"/>
      <c r="B49" s="87"/>
      <c r="C49" s="87"/>
      <c r="D49" s="87"/>
      <c r="E49" s="87"/>
    </row>
    <row r="50" spans="1:5" x14ac:dyDescent="0.2">
      <c r="A50" s="87"/>
      <c r="B50" s="87"/>
      <c r="C50" s="87"/>
      <c r="D50" s="87"/>
      <c r="E50" s="87"/>
    </row>
    <row r="51" spans="1:5" x14ac:dyDescent="0.2">
      <c r="A51" s="87"/>
      <c r="B51" s="87"/>
      <c r="C51" s="87"/>
      <c r="D51" s="87"/>
      <c r="E51" s="87"/>
    </row>
    <row r="52" spans="1:5" x14ac:dyDescent="0.2">
      <c r="A52" s="87"/>
      <c r="B52" s="87"/>
      <c r="C52" s="87"/>
      <c r="D52" s="87"/>
      <c r="E52" s="87"/>
    </row>
    <row r="53" spans="1:5" x14ac:dyDescent="0.2">
      <c r="A53" s="87"/>
      <c r="B53" s="87"/>
      <c r="C53" s="87"/>
      <c r="D53" s="87"/>
      <c r="E53" s="87"/>
    </row>
    <row r="54" spans="1:5" x14ac:dyDescent="0.2">
      <c r="A54" s="87"/>
      <c r="B54" s="87"/>
      <c r="C54" s="87"/>
      <c r="D54" s="87"/>
      <c r="E54" s="87"/>
    </row>
    <row r="55" spans="1:5" x14ac:dyDescent="0.2">
      <c r="A55" s="87"/>
      <c r="B55" s="87"/>
      <c r="C55" s="87"/>
      <c r="D55" s="87"/>
      <c r="E55" s="87"/>
    </row>
    <row r="56" spans="1:5" x14ac:dyDescent="0.2">
      <c r="A56" s="87"/>
      <c r="B56" s="87"/>
      <c r="C56" s="87"/>
      <c r="D56" s="87"/>
      <c r="E56" s="87"/>
    </row>
    <row r="57" spans="1:5" x14ac:dyDescent="0.2">
      <c r="A57" s="87"/>
      <c r="B57" s="87"/>
      <c r="C57" s="87"/>
      <c r="D57" s="87"/>
      <c r="E57" s="87"/>
    </row>
    <row r="58" spans="1:5" x14ac:dyDescent="0.2">
      <c r="A58" s="87"/>
      <c r="B58" s="87"/>
      <c r="C58" s="87"/>
      <c r="D58" s="87"/>
      <c r="E58" s="87"/>
    </row>
    <row r="59" spans="1:5" x14ac:dyDescent="0.2">
      <c r="A59" s="87"/>
      <c r="B59" s="87"/>
      <c r="C59" s="87"/>
      <c r="D59" s="87"/>
      <c r="E59" s="87"/>
    </row>
    <row r="60" spans="1:5" x14ac:dyDescent="0.2">
      <c r="A60" s="87"/>
      <c r="B60" s="87"/>
      <c r="C60" s="87"/>
      <c r="D60" s="87"/>
      <c r="E60" s="87"/>
    </row>
    <row r="61" spans="1:5" x14ac:dyDescent="0.2">
      <c r="A61" s="87"/>
      <c r="B61" s="87"/>
      <c r="C61" s="87"/>
      <c r="D61" s="87"/>
      <c r="E61" s="87"/>
    </row>
    <row r="62" spans="1:5" x14ac:dyDescent="0.2">
      <c r="A62" s="87"/>
      <c r="B62" s="87"/>
      <c r="C62" s="87"/>
      <c r="D62" s="87"/>
      <c r="E62" s="87"/>
    </row>
    <row r="63" spans="1:5" x14ac:dyDescent="0.2">
      <c r="A63" s="87"/>
      <c r="B63" s="87"/>
      <c r="C63" s="87"/>
      <c r="D63" s="87"/>
      <c r="E63" s="87"/>
    </row>
    <row r="64" spans="1:5" x14ac:dyDescent="0.2">
      <c r="A64" s="87"/>
      <c r="B64" s="87"/>
      <c r="C64" s="87"/>
      <c r="D64" s="87"/>
      <c r="E64" s="87"/>
    </row>
    <row r="65" spans="1:5" x14ac:dyDescent="0.2">
      <c r="A65" s="87"/>
      <c r="B65" s="87"/>
      <c r="C65" s="87"/>
      <c r="D65" s="87"/>
      <c r="E65" s="87"/>
    </row>
    <row r="66" spans="1:5" x14ac:dyDescent="0.2">
      <c r="A66" s="87"/>
      <c r="B66" s="87"/>
      <c r="C66" s="87"/>
      <c r="D66" s="87"/>
      <c r="E66" s="87"/>
    </row>
    <row r="67" spans="1:5" x14ac:dyDescent="0.2">
      <c r="A67" s="87"/>
      <c r="B67" s="87"/>
      <c r="C67" s="87"/>
      <c r="D67" s="87"/>
      <c r="E67" s="87"/>
    </row>
    <row r="68" spans="1:5" x14ac:dyDescent="0.2">
      <c r="A68" s="87"/>
      <c r="B68" s="87"/>
      <c r="C68" s="87"/>
      <c r="D68" s="87"/>
      <c r="E68" s="87"/>
    </row>
    <row r="69" spans="1:5" x14ac:dyDescent="0.2">
      <c r="A69" s="87"/>
      <c r="B69" s="87"/>
      <c r="C69" s="87"/>
      <c r="D69" s="87"/>
      <c r="E69" s="87"/>
    </row>
    <row r="70" spans="1:5" x14ac:dyDescent="0.2">
      <c r="A70" s="87"/>
      <c r="B70" s="87"/>
      <c r="C70" s="87"/>
      <c r="D70" s="87"/>
      <c r="E70" s="87"/>
    </row>
    <row r="71" spans="1:5" x14ac:dyDescent="0.2">
      <c r="A71" s="87"/>
      <c r="B71" s="87"/>
      <c r="C71" s="87"/>
      <c r="D71" s="87"/>
      <c r="E71" s="87"/>
    </row>
    <row r="72" spans="1:5" x14ac:dyDescent="0.2">
      <c r="A72" s="87"/>
      <c r="B72" s="87"/>
      <c r="C72" s="87"/>
      <c r="D72" s="87"/>
      <c r="E72" s="87"/>
    </row>
    <row r="73" spans="1:5" x14ac:dyDescent="0.2">
      <c r="A73" s="87"/>
      <c r="B73" s="87"/>
      <c r="C73" s="87"/>
      <c r="D73" s="87"/>
      <c r="E73" s="87"/>
    </row>
    <row r="74" spans="1:5" x14ac:dyDescent="0.2">
      <c r="A74" s="87"/>
      <c r="B74" s="87"/>
      <c r="C74" s="87"/>
      <c r="D74" s="87"/>
      <c r="E74" s="87"/>
    </row>
    <row r="75" spans="1:5" x14ac:dyDescent="0.2">
      <c r="A75" s="87"/>
      <c r="B75" s="87"/>
      <c r="C75" s="87"/>
      <c r="D75" s="87"/>
      <c r="E75" s="87"/>
    </row>
    <row r="76" spans="1:5" x14ac:dyDescent="0.2">
      <c r="A76" s="87"/>
      <c r="B76" s="87"/>
      <c r="C76" s="87"/>
      <c r="D76" s="87"/>
      <c r="E76" s="87"/>
    </row>
    <row r="77" spans="1:5" x14ac:dyDescent="0.2">
      <c r="A77" s="87"/>
      <c r="B77" s="87"/>
      <c r="C77" s="87"/>
      <c r="D77" s="87"/>
      <c r="E77" s="87"/>
    </row>
    <row r="78" spans="1:5" x14ac:dyDescent="0.2">
      <c r="A78" s="87"/>
      <c r="B78" s="87"/>
      <c r="C78" s="87"/>
      <c r="D78" s="87"/>
      <c r="E78" s="87"/>
    </row>
    <row r="79" spans="1:5" x14ac:dyDescent="0.2">
      <c r="A79" s="87"/>
      <c r="B79" s="87"/>
      <c r="C79" s="87"/>
      <c r="D79" s="87"/>
      <c r="E79" s="87"/>
    </row>
    <row r="80" spans="1:5" x14ac:dyDescent="0.2">
      <c r="A80" s="87"/>
      <c r="B80" s="87"/>
      <c r="C80" s="87"/>
      <c r="D80" s="87"/>
      <c r="E80" s="87"/>
    </row>
    <row r="81" spans="1:5" x14ac:dyDescent="0.2">
      <c r="A81" s="87"/>
      <c r="B81" s="87"/>
      <c r="C81" s="87"/>
      <c r="D81" s="87"/>
      <c r="E81" s="87"/>
    </row>
    <row r="82" spans="1:5" x14ac:dyDescent="0.2">
      <c r="A82" s="87"/>
      <c r="B82" s="87"/>
      <c r="C82" s="87"/>
      <c r="D82" s="87"/>
      <c r="E82" s="87"/>
    </row>
    <row r="83" spans="1:5" x14ac:dyDescent="0.2">
      <c r="A83" s="87"/>
      <c r="B83" s="87"/>
      <c r="C83" s="87"/>
      <c r="D83" s="87"/>
      <c r="E83" s="87"/>
    </row>
    <row r="84" spans="1:5" x14ac:dyDescent="0.2">
      <c r="A84" s="87"/>
      <c r="B84" s="87"/>
      <c r="C84" s="87"/>
      <c r="D84" s="87"/>
      <c r="E84" s="87"/>
    </row>
    <row r="85" spans="1:5" x14ac:dyDescent="0.2">
      <c r="A85" s="87"/>
      <c r="B85" s="87"/>
      <c r="C85" s="87"/>
      <c r="D85" s="87"/>
      <c r="E85" s="87"/>
    </row>
    <row r="86" spans="1:5" x14ac:dyDescent="0.2">
      <c r="A86" s="87"/>
      <c r="B86" s="87"/>
      <c r="C86" s="87"/>
      <c r="D86" s="87"/>
      <c r="E86" s="87"/>
    </row>
    <row r="87" spans="1:5" x14ac:dyDescent="0.2">
      <c r="A87" s="87"/>
      <c r="B87" s="87"/>
      <c r="C87" s="87"/>
      <c r="D87" s="87"/>
      <c r="E87" s="87"/>
    </row>
    <row r="88" spans="1:5" x14ac:dyDescent="0.2">
      <c r="A88" s="87"/>
      <c r="B88" s="87"/>
      <c r="C88" s="87"/>
      <c r="D88" s="87"/>
      <c r="E88" s="87"/>
    </row>
    <row r="89" spans="1:5" x14ac:dyDescent="0.2">
      <c r="A89" s="87"/>
      <c r="B89" s="87"/>
      <c r="C89" s="87"/>
      <c r="D89" s="87"/>
      <c r="E89" s="87"/>
    </row>
    <row r="90" spans="1:5" x14ac:dyDescent="0.2">
      <c r="A90" s="87"/>
      <c r="B90" s="87"/>
      <c r="C90" s="87"/>
      <c r="D90" s="87"/>
      <c r="E90" s="87"/>
    </row>
    <row r="91" spans="1:5" x14ac:dyDescent="0.2">
      <c r="A91" s="87"/>
      <c r="B91" s="87"/>
      <c r="C91" s="87"/>
      <c r="D91" s="87"/>
      <c r="E91" s="87"/>
    </row>
    <row r="92" spans="1:5" x14ac:dyDescent="0.2">
      <c r="A92" s="87"/>
      <c r="B92" s="87"/>
      <c r="C92" s="87"/>
      <c r="D92" s="87"/>
      <c r="E92" s="87"/>
    </row>
    <row r="93" spans="1:5" x14ac:dyDescent="0.2">
      <c r="A93" s="87"/>
      <c r="B93" s="87"/>
      <c r="C93" s="87"/>
      <c r="D93" s="87"/>
      <c r="E93" s="87"/>
    </row>
    <row r="94" spans="1:5" x14ac:dyDescent="0.2">
      <c r="A94" s="87"/>
      <c r="B94" s="87"/>
      <c r="C94" s="87"/>
      <c r="D94" s="87"/>
      <c r="E94" s="87"/>
    </row>
    <row r="95" spans="1:5" x14ac:dyDescent="0.2">
      <c r="A95" s="87"/>
      <c r="B95" s="87"/>
      <c r="C95" s="87"/>
      <c r="D95" s="87"/>
      <c r="E95" s="87"/>
    </row>
    <row r="96" spans="1:5" x14ac:dyDescent="0.2">
      <c r="A96" s="87"/>
      <c r="B96" s="87"/>
      <c r="C96" s="87"/>
      <c r="D96" s="87"/>
      <c r="E96" s="87"/>
    </row>
    <row r="97" spans="1:5" x14ac:dyDescent="0.2">
      <c r="A97" s="87"/>
      <c r="B97" s="87"/>
      <c r="C97" s="87"/>
      <c r="D97" s="87"/>
      <c r="E97" s="87"/>
    </row>
    <row r="98" spans="1:5" x14ac:dyDescent="0.2">
      <c r="A98" s="87"/>
      <c r="B98" s="87"/>
      <c r="C98" s="87"/>
      <c r="D98" s="87"/>
      <c r="E98" s="87"/>
    </row>
    <row r="99" spans="1:5" x14ac:dyDescent="0.2">
      <c r="B99" s="5"/>
    </row>
    <row r="100" spans="1:5" x14ac:dyDescent="0.2">
      <c r="B100" s="5"/>
    </row>
    <row r="101" spans="1:5" x14ac:dyDescent="0.2">
      <c r="B101" s="5"/>
    </row>
    <row r="102" spans="1:5" x14ac:dyDescent="0.2">
      <c r="B102" s="5"/>
    </row>
    <row r="103" spans="1:5" x14ac:dyDescent="0.2">
      <c r="B103" s="5"/>
    </row>
    <row r="104" spans="1:5" x14ac:dyDescent="0.2">
      <c r="B104" s="5"/>
    </row>
    <row r="105" spans="1:5" x14ac:dyDescent="0.2">
      <c r="B105" s="5"/>
    </row>
    <row r="106" spans="1:5" x14ac:dyDescent="0.2">
      <c r="B106" s="5"/>
    </row>
    <row r="107" spans="1:5" x14ac:dyDescent="0.2">
      <c r="B107" s="5"/>
    </row>
    <row r="108" spans="1:5" x14ac:dyDescent="0.2">
      <c r="B108" s="5"/>
    </row>
    <row r="109" spans="1:5" x14ac:dyDescent="0.2">
      <c r="B109" s="5"/>
    </row>
    <row r="110" spans="1:5" x14ac:dyDescent="0.2">
      <c r="B110" s="5"/>
    </row>
    <row r="111" spans="1:5" x14ac:dyDescent="0.2">
      <c r="B111" s="5"/>
    </row>
    <row r="112" spans="1:5"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7ADDCE3B-3CD3-4FBE-A0AD-C62F683A8482}"/>
  </hyperlinks>
  <pageMargins left="0.7" right="0.7" top="0.75" bottom="0.75" header="0.3" footer="0.3"/>
  <pageSetup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C74E4-81F7-4EF5-B5D4-F59E5E26726E}">
  <sheetPr codeName="Hoja180"/>
  <dimension ref="A1:P217"/>
  <sheetViews>
    <sheetView zoomScaleNormal="100" workbookViewId="0">
      <selection activeCell="F17" sqref="F17"/>
    </sheetView>
  </sheetViews>
  <sheetFormatPr baseColWidth="10" defaultColWidth="11.42578125" defaultRowHeight="12.75" x14ac:dyDescent="0.2"/>
  <cols>
    <col min="1" max="1" width="11.5703125" style="209" bestFit="1" customWidth="1"/>
    <col min="2" max="2" width="14.28515625" style="92" customWidth="1"/>
    <col min="3" max="16384" width="11.42578125" style="209"/>
  </cols>
  <sheetData>
    <row r="1" spans="1:16" x14ac:dyDescent="0.2">
      <c r="A1" s="28" t="s">
        <v>4577</v>
      </c>
      <c r="B1" s="99"/>
      <c r="C1" s="218"/>
      <c r="D1" s="218"/>
      <c r="E1" s="218"/>
      <c r="F1" s="218"/>
      <c r="G1" s="218"/>
      <c r="H1" s="284" t="s">
        <v>1306</v>
      </c>
      <c r="I1" s="284"/>
      <c r="J1" s="193"/>
      <c r="K1" s="193"/>
      <c r="O1" s="210"/>
      <c r="P1" s="210"/>
    </row>
    <row r="2" spans="1:16" x14ac:dyDescent="0.2">
      <c r="A2" s="209" t="s">
        <v>3093</v>
      </c>
    </row>
    <row r="5" spans="1:16" x14ac:dyDescent="0.2">
      <c r="A5" s="209" t="s">
        <v>286</v>
      </c>
      <c r="B5" s="5" t="s">
        <v>296</v>
      </c>
    </row>
    <row r="6" spans="1:16" x14ac:dyDescent="0.2">
      <c r="A6" s="209">
        <v>2013</v>
      </c>
      <c r="B6" s="52">
        <v>347298</v>
      </c>
    </row>
    <row r="7" spans="1:16" x14ac:dyDescent="0.2">
      <c r="A7" s="209">
        <v>2014</v>
      </c>
      <c r="B7" s="52">
        <v>363344</v>
      </c>
    </row>
    <row r="8" spans="1:16" x14ac:dyDescent="0.2">
      <c r="A8" s="209">
        <v>2015</v>
      </c>
      <c r="B8" s="52">
        <v>385457</v>
      </c>
    </row>
    <row r="9" spans="1:16" x14ac:dyDescent="0.2">
      <c r="A9" s="209">
        <v>2016</v>
      </c>
      <c r="B9" s="52">
        <v>407270</v>
      </c>
    </row>
    <row r="10" spans="1:16" x14ac:dyDescent="0.2">
      <c r="A10" s="209">
        <v>2017</v>
      </c>
      <c r="B10" s="52">
        <v>435724</v>
      </c>
    </row>
    <row r="11" spans="1:16" x14ac:dyDescent="0.2">
      <c r="A11" s="209">
        <v>2018</v>
      </c>
      <c r="B11" s="52">
        <v>452017</v>
      </c>
    </row>
    <row r="12" spans="1:16" x14ac:dyDescent="0.2">
      <c r="A12" s="209">
        <v>2019</v>
      </c>
      <c r="B12" s="52">
        <v>458198</v>
      </c>
    </row>
    <row r="13" spans="1:16" x14ac:dyDescent="0.2">
      <c r="A13" s="209">
        <v>2020</v>
      </c>
      <c r="B13" s="52">
        <v>452541</v>
      </c>
    </row>
    <row r="14" spans="1:16" x14ac:dyDescent="0.2">
      <c r="A14" s="209">
        <v>2021</v>
      </c>
      <c r="B14" s="52">
        <v>480660</v>
      </c>
    </row>
    <row r="15" spans="1:16" x14ac:dyDescent="0.2">
      <c r="A15" s="216">
        <v>2022</v>
      </c>
      <c r="B15" s="52">
        <v>508146</v>
      </c>
    </row>
    <row r="16" spans="1:16" x14ac:dyDescent="0.2">
      <c r="A16" s="217">
        <v>45108</v>
      </c>
      <c r="B16" s="52">
        <f>'F95'!F16</f>
        <v>520186</v>
      </c>
    </row>
    <row r="17" spans="1:2" x14ac:dyDescent="0.2">
      <c r="B17" s="5"/>
    </row>
    <row r="18" spans="1:2" x14ac:dyDescent="0.2">
      <c r="A18" s="209" t="s">
        <v>3097</v>
      </c>
      <c r="B18" s="53">
        <f>B16/B15-1</f>
        <v>2.3693977715066206E-2</v>
      </c>
    </row>
    <row r="19" spans="1:2" x14ac:dyDescent="0.2">
      <c r="A19" s="209" t="s">
        <v>3098</v>
      </c>
      <c r="B19" s="52">
        <f>B16-B15</f>
        <v>12040</v>
      </c>
    </row>
    <row r="20" spans="1:2" x14ac:dyDescent="0.2">
      <c r="B20" s="5"/>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3">
    <mergeCell ref="H1:I1"/>
    <mergeCell ref="J1:K1"/>
    <mergeCell ref="O1:P1"/>
  </mergeCells>
  <hyperlinks>
    <hyperlink ref="H1:I1" location="Index!A1" display="Regresar al Índice" xr:uid="{D33985D2-DEEB-40A7-9E2F-90BCC301D593}"/>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B46B7-4F87-4147-AAA9-131658475A19}">
  <sheetPr codeName="Hoja181"/>
  <dimension ref="A1:P216"/>
  <sheetViews>
    <sheetView zoomScaleNormal="100" workbookViewId="0">
      <selection activeCell="F17" sqref="F17"/>
    </sheetView>
  </sheetViews>
  <sheetFormatPr baseColWidth="10" defaultColWidth="11.42578125" defaultRowHeight="12.75" x14ac:dyDescent="0.2"/>
  <cols>
    <col min="1" max="1" width="57.42578125" style="209" customWidth="1"/>
    <col min="2" max="2" width="11.7109375" style="92" bestFit="1" customWidth="1"/>
    <col min="3" max="3" width="12.28515625" style="209" bestFit="1" customWidth="1"/>
    <col min="4" max="12" width="11.42578125" style="209"/>
    <col min="13" max="13" width="42.42578125" style="209" customWidth="1"/>
    <col min="14" max="14" width="20" style="209" customWidth="1"/>
    <col min="15" max="16384" width="11.42578125" style="209"/>
  </cols>
  <sheetData>
    <row r="1" spans="1:16" x14ac:dyDescent="0.2">
      <c r="A1" s="28" t="s">
        <v>4578</v>
      </c>
      <c r="H1" s="284" t="s">
        <v>1306</v>
      </c>
      <c r="I1" s="284"/>
      <c r="O1" s="210" t="s">
        <v>267</v>
      </c>
      <c r="P1" s="210"/>
    </row>
    <row r="2" spans="1:16" x14ac:dyDescent="0.2">
      <c r="A2" s="209" t="s">
        <v>3093</v>
      </c>
    </row>
    <row r="4" spans="1:16" x14ac:dyDescent="0.2">
      <c r="A4" s="100" t="s">
        <v>306</v>
      </c>
      <c r="B4" s="95" t="s">
        <v>282</v>
      </c>
    </row>
    <row r="5" spans="1:16" x14ac:dyDescent="0.2">
      <c r="A5" s="71" t="s">
        <v>1260</v>
      </c>
      <c r="B5" s="53">
        <f t="shared" ref="B5:B13" si="0">B27/$B$37</f>
        <v>0.20687023487752457</v>
      </c>
      <c r="C5" s="98"/>
    </row>
    <row r="6" spans="1:16" x14ac:dyDescent="0.2">
      <c r="A6" s="71" t="s">
        <v>1261</v>
      </c>
      <c r="B6" s="53">
        <f t="shared" si="0"/>
        <v>0.14830848965562318</v>
      </c>
      <c r="C6" s="98"/>
    </row>
    <row r="7" spans="1:16" x14ac:dyDescent="0.2">
      <c r="A7" s="71" t="s">
        <v>1262</v>
      </c>
      <c r="B7" s="53">
        <f t="shared" si="0"/>
        <v>0.10289588724033326</v>
      </c>
      <c r="C7" s="98"/>
    </row>
    <row r="8" spans="1:16" x14ac:dyDescent="0.2">
      <c r="A8" s="71" t="s">
        <v>1263</v>
      </c>
      <c r="B8" s="53">
        <f t="shared" si="0"/>
        <v>8.8181919544163045E-2</v>
      </c>
      <c r="C8" s="98"/>
    </row>
    <row r="9" spans="1:16" x14ac:dyDescent="0.2">
      <c r="A9" s="71" t="s">
        <v>1264</v>
      </c>
      <c r="B9" s="53">
        <f t="shared" si="0"/>
        <v>8.7324533916714409E-2</v>
      </c>
      <c r="C9" s="98"/>
    </row>
    <row r="10" spans="1:16" x14ac:dyDescent="0.2">
      <c r="A10" s="71" t="s">
        <v>1266</v>
      </c>
      <c r="B10" s="53">
        <f t="shared" si="0"/>
        <v>5.358852410483942E-2</v>
      </c>
      <c r="C10" s="98"/>
    </row>
    <row r="11" spans="1:16" x14ac:dyDescent="0.2">
      <c r="A11" s="71" t="s">
        <v>1265</v>
      </c>
      <c r="B11" s="53">
        <f>B33/$B$37</f>
        <v>5.3161753680414314E-2</v>
      </c>
      <c r="C11" s="98"/>
    </row>
    <row r="12" spans="1:16" x14ac:dyDescent="0.2">
      <c r="A12" s="71" t="s">
        <v>1267</v>
      </c>
      <c r="B12" s="53">
        <f t="shared" si="0"/>
        <v>4.6798645100021914E-2</v>
      </c>
      <c r="C12" s="98"/>
    </row>
    <row r="13" spans="1:16" x14ac:dyDescent="0.2">
      <c r="A13" s="71" t="s">
        <v>1307</v>
      </c>
      <c r="B13" s="53">
        <f t="shared" si="0"/>
        <v>4.0637387396046797E-2</v>
      </c>
      <c r="C13" s="98"/>
    </row>
    <row r="14" spans="1:16" x14ac:dyDescent="0.2">
      <c r="A14" s="71" t="s">
        <v>307</v>
      </c>
      <c r="B14" s="53">
        <f>B36/$B$37</f>
        <v>0.17223262448431906</v>
      </c>
    </row>
    <row r="15" spans="1:16" x14ac:dyDescent="0.2">
      <c r="A15" s="96" t="s">
        <v>290</v>
      </c>
      <c r="B15" s="53">
        <f>SUM(B5:B14)</f>
        <v>1</v>
      </c>
    </row>
    <row r="16" spans="1:16" x14ac:dyDescent="0.2">
      <c r="B16" s="5"/>
    </row>
    <row r="17" spans="1:3" x14ac:dyDescent="0.2">
      <c r="B17" s="5"/>
    </row>
    <row r="18" spans="1:3" x14ac:dyDescent="0.2">
      <c r="B18" s="5"/>
    </row>
    <row r="19" spans="1:3" x14ac:dyDescent="0.2">
      <c r="B19" s="5"/>
    </row>
    <row r="20" spans="1:3" x14ac:dyDescent="0.2">
      <c r="B20" s="5"/>
    </row>
    <row r="21" spans="1:3" x14ac:dyDescent="0.2">
      <c r="B21" s="5"/>
    </row>
    <row r="22" spans="1:3" x14ac:dyDescent="0.2">
      <c r="B22" s="5"/>
    </row>
    <row r="23" spans="1:3" ht="12.6" customHeight="1" x14ac:dyDescent="0.2">
      <c r="B23" s="5"/>
    </row>
    <row r="24" spans="1:3" x14ac:dyDescent="0.2">
      <c r="B24" s="5"/>
    </row>
    <row r="25" spans="1:3" hidden="1" x14ac:dyDescent="0.2">
      <c r="B25" s="5"/>
    </row>
    <row r="26" spans="1:3" hidden="1" x14ac:dyDescent="0.2">
      <c r="A26" s="100" t="s">
        <v>306</v>
      </c>
      <c r="B26" s="55"/>
    </row>
    <row r="27" spans="1:3" hidden="1" x14ac:dyDescent="0.2">
      <c r="A27" s="71" t="s">
        <v>1260</v>
      </c>
      <c r="B27" s="52">
        <v>107611</v>
      </c>
      <c r="C27" s="215"/>
    </row>
    <row r="28" spans="1:3" hidden="1" x14ac:dyDescent="0.2">
      <c r="A28" s="71" t="s">
        <v>1261</v>
      </c>
      <c r="B28" s="52">
        <v>77148</v>
      </c>
      <c r="C28" s="215"/>
    </row>
    <row r="29" spans="1:3" hidden="1" x14ac:dyDescent="0.2">
      <c r="A29" s="71" t="s">
        <v>1262</v>
      </c>
      <c r="B29" s="52">
        <v>53525</v>
      </c>
      <c r="C29" s="215"/>
    </row>
    <row r="30" spans="1:3" hidden="1" x14ac:dyDescent="0.2">
      <c r="A30" s="71" t="s">
        <v>1263</v>
      </c>
      <c r="B30" s="52">
        <v>45871</v>
      </c>
      <c r="C30" s="215"/>
    </row>
    <row r="31" spans="1:3" hidden="1" x14ac:dyDescent="0.2">
      <c r="A31" s="71" t="s">
        <v>1264</v>
      </c>
      <c r="B31" s="52">
        <v>45425</v>
      </c>
      <c r="C31" s="215"/>
    </row>
    <row r="32" spans="1:3" hidden="1" x14ac:dyDescent="0.2">
      <c r="A32" s="71" t="s">
        <v>1266</v>
      </c>
      <c r="B32" s="52">
        <v>27876</v>
      </c>
      <c r="C32" s="215"/>
    </row>
    <row r="33" spans="1:3" hidden="1" x14ac:dyDescent="0.2">
      <c r="A33" s="71" t="s">
        <v>1265</v>
      </c>
      <c r="B33" s="52">
        <v>27654</v>
      </c>
      <c r="C33" s="215"/>
    </row>
    <row r="34" spans="1:3" hidden="1" x14ac:dyDescent="0.2">
      <c r="A34" s="71" t="s">
        <v>1267</v>
      </c>
      <c r="B34" s="52">
        <v>24344</v>
      </c>
      <c r="C34" s="215"/>
    </row>
    <row r="35" spans="1:3" hidden="1" x14ac:dyDescent="0.2">
      <c r="A35" s="71" t="s">
        <v>1307</v>
      </c>
      <c r="B35" s="52">
        <v>21139</v>
      </c>
      <c r="C35" s="215"/>
    </row>
    <row r="36" spans="1:3" hidden="1" x14ac:dyDescent="0.2">
      <c r="A36" s="71" t="s">
        <v>307</v>
      </c>
      <c r="B36" s="52">
        <v>89593</v>
      </c>
      <c r="C36" s="215"/>
    </row>
    <row r="37" spans="1:3" hidden="1" x14ac:dyDescent="0.2">
      <c r="A37" s="96" t="s">
        <v>290</v>
      </c>
      <c r="B37" s="54">
        <f>SUM(B27:B36)</f>
        <v>520186</v>
      </c>
    </row>
    <row r="38" spans="1:3" hidden="1" x14ac:dyDescent="0.2">
      <c r="B38" s="5"/>
    </row>
    <row r="39" spans="1:3" ht="12.75" customHeight="1" x14ac:dyDescent="0.2">
      <c r="A39" s="87"/>
      <c r="B39" s="87"/>
    </row>
    <row r="40" spans="1:3" x14ac:dyDescent="0.2">
      <c r="A40" s="87"/>
      <c r="B40" s="87"/>
      <c r="C40" s="87"/>
    </row>
    <row r="41" spans="1:3" x14ac:dyDescent="0.2">
      <c r="A41" s="87"/>
      <c r="B41" s="87"/>
      <c r="C41" s="87"/>
    </row>
    <row r="42" spans="1:3" x14ac:dyDescent="0.2">
      <c r="A42" s="87"/>
      <c r="B42" s="87"/>
      <c r="C42" s="87"/>
    </row>
    <row r="43" spans="1:3" x14ac:dyDescent="0.2">
      <c r="A43" s="87"/>
      <c r="B43" s="87"/>
      <c r="C43" s="87"/>
    </row>
    <row r="44" spans="1:3" ht="16.5" customHeight="1" x14ac:dyDescent="0.2">
      <c r="A44" s="87"/>
      <c r="B44" s="87"/>
      <c r="C44" s="87"/>
    </row>
    <row r="45" spans="1:3" x14ac:dyDescent="0.2">
      <c r="A45" s="87"/>
      <c r="B45" s="87"/>
      <c r="C45" s="87"/>
    </row>
    <row r="46" spans="1:3" x14ac:dyDescent="0.2">
      <c r="A46" s="87"/>
      <c r="B46" s="87"/>
      <c r="C46" s="87"/>
    </row>
    <row r="47" spans="1:3" x14ac:dyDescent="0.2">
      <c r="A47" s="87"/>
      <c r="B47" s="87"/>
      <c r="C47" s="87"/>
    </row>
    <row r="48" spans="1:3" x14ac:dyDescent="0.2">
      <c r="A48" s="87"/>
      <c r="B48" s="87"/>
      <c r="C48" s="87"/>
    </row>
    <row r="49" spans="1:3" x14ac:dyDescent="0.2">
      <c r="A49" s="87"/>
      <c r="B49" s="87"/>
      <c r="C49" s="87"/>
    </row>
    <row r="50" spans="1:3" x14ac:dyDescent="0.2">
      <c r="A50" s="87"/>
      <c r="B50" s="87"/>
      <c r="C50" s="87"/>
    </row>
    <row r="51" spans="1:3" x14ac:dyDescent="0.2">
      <c r="A51" s="87"/>
      <c r="B51" s="87"/>
      <c r="C51" s="87"/>
    </row>
    <row r="52" spans="1:3" x14ac:dyDescent="0.2">
      <c r="A52" s="87"/>
      <c r="B52" s="87"/>
      <c r="C52" s="87"/>
    </row>
    <row r="53" spans="1:3" x14ac:dyDescent="0.2">
      <c r="A53" s="87"/>
      <c r="B53" s="87"/>
      <c r="C53" s="87"/>
    </row>
    <row r="54" spans="1:3" x14ac:dyDescent="0.2">
      <c r="A54" s="87"/>
      <c r="B54" s="87"/>
      <c r="C54" s="87"/>
    </row>
    <row r="55" spans="1:3" x14ac:dyDescent="0.2">
      <c r="A55" s="87"/>
      <c r="B55" s="87"/>
      <c r="C55" s="87"/>
    </row>
    <row r="56" spans="1:3" x14ac:dyDescent="0.2">
      <c r="A56" s="87"/>
      <c r="B56" s="87"/>
      <c r="C56" s="87"/>
    </row>
    <row r="57" spans="1:3" x14ac:dyDescent="0.2">
      <c r="A57" s="87"/>
      <c r="B57" s="87"/>
      <c r="C57" s="87"/>
    </row>
    <row r="58" spans="1:3" x14ac:dyDescent="0.2">
      <c r="B58" s="5"/>
      <c r="C58" s="87"/>
    </row>
    <row r="59" spans="1:3" x14ac:dyDescent="0.2">
      <c r="A59" s="87"/>
      <c r="B59" s="87"/>
      <c r="C59" s="87"/>
    </row>
    <row r="60" spans="1:3" x14ac:dyDescent="0.2">
      <c r="A60" s="87"/>
      <c r="B60" s="87"/>
      <c r="C60" s="87"/>
    </row>
    <row r="61" spans="1:3" x14ac:dyDescent="0.2">
      <c r="A61" s="87"/>
      <c r="B61" s="87"/>
      <c r="C61" s="87"/>
    </row>
    <row r="62" spans="1:3" x14ac:dyDescent="0.2">
      <c r="A62" s="87"/>
      <c r="B62" s="87"/>
      <c r="C62" s="87"/>
    </row>
    <row r="63" spans="1:3" x14ac:dyDescent="0.2">
      <c r="A63" s="87"/>
      <c r="B63" s="87"/>
      <c r="C63" s="87"/>
    </row>
    <row r="64" spans="1:3"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C0941634-F98D-4194-9073-E65B10B8F583}"/>
    <hyperlink ref="O1:P1" location="Index!B2" display="Regresar al índice" xr:uid="{3510083A-34E7-4A7C-B355-B444D69C0E14}"/>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47245-B6EF-44A9-8189-EEA2CC575A20}">
  <sheetPr codeName="Hoja182"/>
  <dimension ref="A1:P217"/>
  <sheetViews>
    <sheetView zoomScaleNormal="100" workbookViewId="0">
      <selection activeCell="F17" sqref="F17"/>
    </sheetView>
  </sheetViews>
  <sheetFormatPr baseColWidth="10" defaultColWidth="11.42578125" defaultRowHeight="12.75" x14ac:dyDescent="0.2"/>
  <cols>
    <col min="1" max="1" width="11.42578125" style="209"/>
    <col min="2" max="2" width="11.42578125" style="92"/>
    <col min="3" max="16384" width="11.42578125" style="209"/>
  </cols>
  <sheetData>
    <row r="1" spans="1:16" x14ac:dyDescent="0.2">
      <c r="A1" s="28" t="s">
        <v>4579</v>
      </c>
      <c r="H1" s="284" t="s">
        <v>1306</v>
      </c>
      <c r="I1" s="284"/>
      <c r="J1" s="2"/>
      <c r="K1" s="2"/>
      <c r="O1" s="210"/>
      <c r="P1" s="210"/>
    </row>
    <row r="2" spans="1:16" x14ac:dyDescent="0.2">
      <c r="A2" s="209" t="s">
        <v>3093</v>
      </c>
    </row>
    <row r="5" spans="1:16" x14ac:dyDescent="0.2">
      <c r="A5" s="209" t="s">
        <v>286</v>
      </c>
      <c r="B5" s="5" t="s">
        <v>296</v>
      </c>
    </row>
    <row r="6" spans="1:16" x14ac:dyDescent="0.2">
      <c r="A6" s="209">
        <v>2013</v>
      </c>
      <c r="B6" s="52">
        <v>282499</v>
      </c>
    </row>
    <row r="7" spans="1:16" x14ac:dyDescent="0.2">
      <c r="A7" s="209">
        <v>2014</v>
      </c>
      <c r="B7" s="52">
        <v>295797</v>
      </c>
    </row>
    <row r="8" spans="1:16" x14ac:dyDescent="0.2">
      <c r="A8" s="209">
        <v>2015</v>
      </c>
      <c r="B8" s="52">
        <v>312586</v>
      </c>
    </row>
    <row r="9" spans="1:16" x14ac:dyDescent="0.2">
      <c r="A9" s="209">
        <v>2016</v>
      </c>
      <c r="B9" s="52">
        <v>334254</v>
      </c>
    </row>
    <row r="10" spans="1:16" x14ac:dyDescent="0.2">
      <c r="A10" s="209">
        <v>2017</v>
      </c>
      <c r="B10" s="52">
        <v>343480</v>
      </c>
    </row>
    <row r="11" spans="1:16" x14ac:dyDescent="0.2">
      <c r="A11" s="209">
        <v>2018</v>
      </c>
      <c r="B11" s="52">
        <v>354114</v>
      </c>
    </row>
    <row r="12" spans="1:16" x14ac:dyDescent="0.2">
      <c r="A12" s="209">
        <v>2019</v>
      </c>
      <c r="B12" s="52">
        <v>363625</v>
      </c>
    </row>
    <row r="13" spans="1:16" x14ac:dyDescent="0.2">
      <c r="A13" s="209">
        <v>2020</v>
      </c>
      <c r="B13" s="52">
        <v>366999</v>
      </c>
    </row>
    <row r="14" spans="1:16" x14ac:dyDescent="0.2">
      <c r="A14" s="209">
        <v>2021</v>
      </c>
      <c r="B14" s="52">
        <v>388949</v>
      </c>
    </row>
    <row r="15" spans="1:16" x14ac:dyDescent="0.2">
      <c r="A15" s="216">
        <v>2022</v>
      </c>
      <c r="B15" s="52">
        <v>399607</v>
      </c>
    </row>
    <row r="16" spans="1:16" x14ac:dyDescent="0.2">
      <c r="A16" s="217">
        <v>45108</v>
      </c>
      <c r="B16" s="52">
        <f>'F96'!B6</f>
        <v>411628</v>
      </c>
    </row>
    <row r="17" spans="1:2" x14ac:dyDescent="0.2">
      <c r="B17" s="5"/>
    </row>
    <row r="18" spans="1:2" x14ac:dyDescent="0.2">
      <c r="B18" s="5"/>
    </row>
    <row r="19" spans="1:2" x14ac:dyDescent="0.2">
      <c r="A19" s="209" t="s">
        <v>3097</v>
      </c>
      <c r="B19" s="53">
        <f>B16/B15-1</f>
        <v>3.0082055619646386E-2</v>
      </c>
    </row>
    <row r="20" spans="1:2" x14ac:dyDescent="0.2">
      <c r="A20" s="209" t="s">
        <v>3098</v>
      </c>
      <c r="B20" s="52">
        <f>B16-B15</f>
        <v>12021</v>
      </c>
    </row>
    <row r="21" spans="1:2" x14ac:dyDescent="0.2">
      <c r="B21" s="5"/>
    </row>
    <row r="22" spans="1:2" x14ac:dyDescent="0.2">
      <c r="B22" s="5"/>
    </row>
    <row r="23" spans="1:2" ht="12.75" hidden="1" customHeight="1" x14ac:dyDescent="0.2">
      <c r="A23" s="209" t="s">
        <v>308</v>
      </c>
      <c r="B23" s="5">
        <f>B12/B11-1</f>
        <v>2.6858582264468467E-2</v>
      </c>
    </row>
    <row r="24" spans="1:2" ht="12.75" hidden="1" customHeight="1" x14ac:dyDescent="0.2">
      <c r="A24" s="209" t="s">
        <v>309</v>
      </c>
      <c r="B24" s="5">
        <f>B12-B11</f>
        <v>9511</v>
      </c>
    </row>
    <row r="25" spans="1:2" ht="12.75" hidden="1" customHeight="1" x14ac:dyDescent="0.2">
      <c r="B25" s="5"/>
    </row>
    <row r="26" spans="1:2" ht="14.25" hidden="1" customHeight="1" x14ac:dyDescent="0.2">
      <c r="A26" s="209">
        <v>43770</v>
      </c>
      <c r="B26" s="5">
        <v>368314</v>
      </c>
    </row>
    <row r="27" spans="1:2" ht="12.75" hidden="1" customHeight="1" x14ac:dyDescent="0.2">
      <c r="A27" s="209" t="s">
        <v>310</v>
      </c>
      <c r="B27" s="5">
        <f>B12/B26-1</f>
        <v>-1.2730984974776982E-2</v>
      </c>
    </row>
    <row r="28" spans="1:2" ht="12.75" hidden="1" customHeight="1" x14ac:dyDescent="0.2">
      <c r="A28" s="209" t="s">
        <v>309</v>
      </c>
      <c r="B28" s="5">
        <f>B12-B26</f>
        <v>-4689</v>
      </c>
    </row>
    <row r="29" spans="1:2" ht="12.75" hidden="1" customHeight="1"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BE75C4B3-5E75-44D2-94EB-C4B61416ADD3}"/>
  </hyperlink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6222F-3657-4159-9934-33EBEBEA09E4}">
  <sheetPr codeName="Hoja183"/>
  <dimension ref="A1:P216"/>
  <sheetViews>
    <sheetView zoomScaleNormal="100" workbookViewId="0">
      <selection activeCell="F17" sqref="F17"/>
    </sheetView>
  </sheetViews>
  <sheetFormatPr baseColWidth="10" defaultColWidth="11.42578125" defaultRowHeight="12.75" x14ac:dyDescent="0.2"/>
  <cols>
    <col min="1" max="1" width="68.140625" style="209" customWidth="1"/>
    <col min="2" max="2" width="11.42578125" style="92"/>
    <col min="3" max="16384" width="11.42578125" style="209"/>
  </cols>
  <sheetData>
    <row r="1" spans="1:16" x14ac:dyDescent="0.2">
      <c r="A1" s="28" t="s">
        <v>4580</v>
      </c>
      <c r="H1" s="284" t="s">
        <v>1306</v>
      </c>
      <c r="I1" s="284"/>
      <c r="O1" s="210"/>
      <c r="P1" s="210"/>
    </row>
    <row r="2" spans="1:16" x14ac:dyDescent="0.2">
      <c r="A2" s="209" t="s">
        <v>3093</v>
      </c>
    </row>
    <row r="5" spans="1:16" x14ac:dyDescent="0.2">
      <c r="A5" s="100" t="s">
        <v>306</v>
      </c>
      <c r="B5" s="51" t="s">
        <v>282</v>
      </c>
    </row>
    <row r="6" spans="1:16" x14ac:dyDescent="0.2">
      <c r="A6" s="209" t="s">
        <v>311</v>
      </c>
      <c r="B6" s="53">
        <f>B27/$B$36</f>
        <v>0.20088283595868114</v>
      </c>
      <c r="C6" s="98"/>
    </row>
    <row r="7" spans="1:16" x14ac:dyDescent="0.2">
      <c r="A7" s="209" t="s">
        <v>318</v>
      </c>
      <c r="B7" s="53">
        <f t="shared" ref="B7:B13" si="0">B28/$B$36</f>
        <v>0.17588453652326858</v>
      </c>
      <c r="C7" s="98"/>
    </row>
    <row r="8" spans="1:16" x14ac:dyDescent="0.2">
      <c r="A8" s="209" t="s">
        <v>317</v>
      </c>
      <c r="B8" s="53">
        <f t="shared" si="0"/>
        <v>0.15315284674511939</v>
      </c>
      <c r="C8" s="98"/>
    </row>
    <row r="9" spans="1:16" x14ac:dyDescent="0.2">
      <c r="A9" s="209" t="s">
        <v>316</v>
      </c>
      <c r="B9" s="53">
        <f t="shared" si="0"/>
        <v>0.1241582205292157</v>
      </c>
      <c r="C9" s="98"/>
    </row>
    <row r="10" spans="1:16" x14ac:dyDescent="0.2">
      <c r="A10" s="209" t="s">
        <v>319</v>
      </c>
      <c r="B10" s="53">
        <f>B31/$B$36</f>
        <v>0.11747257232258253</v>
      </c>
      <c r="C10" s="98"/>
    </row>
    <row r="11" spans="1:16" x14ac:dyDescent="0.2">
      <c r="A11" s="209" t="s">
        <v>313</v>
      </c>
      <c r="B11" s="53">
        <f>B32/$B$36</f>
        <v>8.9568736820624453E-2</v>
      </c>
      <c r="C11" s="98"/>
    </row>
    <row r="12" spans="1:16" x14ac:dyDescent="0.2">
      <c r="A12" s="209" t="s">
        <v>314</v>
      </c>
      <c r="B12" s="53">
        <f t="shared" si="0"/>
        <v>5.54141117708222E-2</v>
      </c>
      <c r="C12" s="98"/>
    </row>
    <row r="13" spans="1:16" x14ac:dyDescent="0.2">
      <c r="A13" s="209" t="s">
        <v>312</v>
      </c>
      <c r="B13" s="53">
        <f t="shared" si="0"/>
        <v>4.9700214757013611E-2</v>
      </c>
      <c r="C13" s="98"/>
    </row>
    <row r="14" spans="1:16" x14ac:dyDescent="0.2">
      <c r="A14" s="209" t="s">
        <v>315</v>
      </c>
      <c r="B14" s="53">
        <f>B35/$B$36</f>
        <v>3.3765924572672412E-2</v>
      </c>
      <c r="C14" s="98"/>
    </row>
    <row r="15" spans="1:16" x14ac:dyDescent="0.2">
      <c r="A15" s="209" t="s">
        <v>271</v>
      </c>
      <c r="B15" s="53">
        <f>SUM(B6:B14)</f>
        <v>1</v>
      </c>
      <c r="C15" s="98"/>
    </row>
    <row r="16" spans="1:16" x14ac:dyDescent="0.2">
      <c r="B16" s="5"/>
    </row>
    <row r="17" spans="1:3" x14ac:dyDescent="0.2">
      <c r="B17" s="5"/>
    </row>
    <row r="18" spans="1:3" x14ac:dyDescent="0.2">
      <c r="B18" s="5"/>
    </row>
    <row r="19" spans="1:3" x14ac:dyDescent="0.2">
      <c r="B19" s="5"/>
    </row>
    <row r="20" spans="1:3" x14ac:dyDescent="0.2">
      <c r="B20" s="5"/>
    </row>
    <row r="21" spans="1:3" x14ac:dyDescent="0.2">
      <c r="B21" s="5"/>
    </row>
    <row r="22" spans="1:3" x14ac:dyDescent="0.2">
      <c r="B22" s="5"/>
    </row>
    <row r="23" spans="1:3" x14ac:dyDescent="0.2">
      <c r="B23" s="5"/>
    </row>
    <row r="24" spans="1:3" x14ac:dyDescent="0.2">
      <c r="B24" s="5"/>
    </row>
    <row r="25" spans="1:3" x14ac:dyDescent="0.2">
      <c r="B25" s="5"/>
    </row>
    <row r="26" spans="1:3" ht="12.6" hidden="1" customHeight="1" x14ac:dyDescent="0.2">
      <c r="A26" s="197" t="s">
        <v>293</v>
      </c>
      <c r="B26" s="51" t="s">
        <v>3094</v>
      </c>
    </row>
    <row r="27" spans="1:3" ht="12.6" hidden="1" customHeight="1" x14ac:dyDescent="0.2">
      <c r="A27" s="209" t="s">
        <v>311</v>
      </c>
      <c r="B27" s="5">
        <v>82689</v>
      </c>
      <c r="C27" s="215"/>
    </row>
    <row r="28" spans="1:3" ht="12.6" hidden="1" customHeight="1" x14ac:dyDescent="0.2">
      <c r="A28" s="209" t="s">
        <v>318</v>
      </c>
      <c r="B28" s="5">
        <v>72399</v>
      </c>
      <c r="C28" s="215"/>
    </row>
    <row r="29" spans="1:3" ht="12.6" hidden="1" customHeight="1" x14ac:dyDescent="0.2">
      <c r="A29" s="209" t="s">
        <v>317</v>
      </c>
      <c r="B29" s="5">
        <v>63042</v>
      </c>
      <c r="C29" s="215"/>
    </row>
    <row r="30" spans="1:3" ht="12.6" hidden="1" customHeight="1" x14ac:dyDescent="0.2">
      <c r="A30" s="209" t="s">
        <v>316</v>
      </c>
      <c r="B30" s="5">
        <v>51107</v>
      </c>
      <c r="C30" s="215"/>
    </row>
    <row r="31" spans="1:3" ht="12.6" hidden="1" customHeight="1" x14ac:dyDescent="0.2">
      <c r="A31" s="209" t="s">
        <v>319</v>
      </c>
      <c r="B31" s="5">
        <v>48355</v>
      </c>
      <c r="C31" s="215"/>
    </row>
    <row r="32" spans="1:3" ht="12.6" hidden="1" customHeight="1" x14ac:dyDescent="0.2">
      <c r="A32" s="209" t="s">
        <v>313</v>
      </c>
      <c r="B32" s="5">
        <v>36869</v>
      </c>
      <c r="C32" s="215"/>
    </row>
    <row r="33" spans="1:3" ht="12.6" hidden="1" customHeight="1" x14ac:dyDescent="0.2">
      <c r="A33" s="209" t="s">
        <v>314</v>
      </c>
      <c r="B33" s="5">
        <v>22810</v>
      </c>
      <c r="C33" s="215"/>
    </row>
    <row r="34" spans="1:3" hidden="1" x14ac:dyDescent="0.2">
      <c r="A34" s="209" t="s">
        <v>312</v>
      </c>
      <c r="B34" s="5">
        <v>20458</v>
      </c>
      <c r="C34" s="215"/>
    </row>
    <row r="35" spans="1:3" hidden="1" x14ac:dyDescent="0.2">
      <c r="A35" s="209" t="s">
        <v>315</v>
      </c>
      <c r="B35" s="5">
        <v>13899</v>
      </c>
      <c r="C35" s="215"/>
    </row>
    <row r="36" spans="1:3" hidden="1" x14ac:dyDescent="0.2">
      <c r="A36" s="96" t="s">
        <v>271</v>
      </c>
      <c r="B36" s="56">
        <f>SUM(B27:B35)</f>
        <v>411628</v>
      </c>
      <c r="C36" s="215"/>
    </row>
    <row r="37" spans="1:3" hidden="1" x14ac:dyDescent="0.2">
      <c r="B37" s="5"/>
    </row>
    <row r="38" spans="1:3" x14ac:dyDescent="0.2">
      <c r="B38" s="5"/>
    </row>
    <row r="39" spans="1:3" x14ac:dyDescent="0.2">
      <c r="B39" s="5"/>
    </row>
    <row r="40" spans="1:3" x14ac:dyDescent="0.2">
      <c r="B40" s="5"/>
    </row>
    <row r="41" spans="1:3" x14ac:dyDescent="0.2">
      <c r="B41" s="5"/>
    </row>
    <row r="42" spans="1:3" x14ac:dyDescent="0.2">
      <c r="B42" s="5"/>
    </row>
    <row r="43" spans="1:3" x14ac:dyDescent="0.2">
      <c r="B43" s="5"/>
    </row>
    <row r="44" spans="1:3" x14ac:dyDescent="0.2">
      <c r="B44" s="5"/>
    </row>
    <row r="45" spans="1:3" x14ac:dyDescent="0.2">
      <c r="B45" s="5"/>
    </row>
    <row r="46" spans="1:3" x14ac:dyDescent="0.2">
      <c r="B46" s="5"/>
    </row>
    <row r="47" spans="1:3" x14ac:dyDescent="0.2">
      <c r="B47" s="5"/>
    </row>
    <row r="48" spans="1:3"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8C153628-2D96-4A5C-B745-1D97F1DDCD9A}"/>
  </hyperlink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252BA-64F4-4464-BDF1-355765FEC418}">
  <sheetPr codeName="Hoja184"/>
  <dimension ref="A1:P217"/>
  <sheetViews>
    <sheetView zoomScaleNormal="100" workbookViewId="0">
      <selection activeCell="F17" sqref="F17"/>
    </sheetView>
  </sheetViews>
  <sheetFormatPr baseColWidth="10" defaultColWidth="11.42578125" defaultRowHeight="12.75" x14ac:dyDescent="0.2"/>
  <cols>
    <col min="1" max="1" width="14.7109375" style="209" customWidth="1"/>
    <col min="2" max="2" width="11.42578125" style="92"/>
    <col min="3" max="3" width="12.85546875" style="209" bestFit="1" customWidth="1"/>
    <col min="4" max="16384" width="11.42578125" style="209"/>
  </cols>
  <sheetData>
    <row r="1" spans="1:16" x14ac:dyDescent="0.2">
      <c r="A1" s="28" t="s">
        <v>4581</v>
      </c>
      <c r="H1" s="284" t="s">
        <v>1306</v>
      </c>
      <c r="I1" s="284"/>
      <c r="J1" s="194"/>
      <c r="K1" s="194"/>
      <c r="O1" s="210"/>
      <c r="P1" s="210"/>
    </row>
    <row r="2" spans="1:16" x14ac:dyDescent="0.2">
      <c r="A2" s="209" t="s">
        <v>3093</v>
      </c>
    </row>
    <row r="5" spans="1:16" x14ac:dyDescent="0.2">
      <c r="A5" s="209" t="s">
        <v>286</v>
      </c>
      <c r="B5" s="5" t="s">
        <v>296</v>
      </c>
    </row>
    <row r="6" spans="1:16" x14ac:dyDescent="0.2">
      <c r="A6" s="209">
        <v>2013</v>
      </c>
      <c r="B6" s="52">
        <v>523456</v>
      </c>
    </row>
    <row r="7" spans="1:16" x14ac:dyDescent="0.2">
      <c r="A7" s="209">
        <v>2014</v>
      </c>
      <c r="B7" s="52">
        <v>540644</v>
      </c>
    </row>
    <row r="8" spans="1:16" x14ac:dyDescent="0.2">
      <c r="A8" s="209">
        <v>2015</v>
      </c>
      <c r="B8" s="52">
        <v>551836</v>
      </c>
    </row>
    <row r="9" spans="1:16" x14ac:dyDescent="0.2">
      <c r="A9" s="209">
        <v>2016</v>
      </c>
      <c r="B9" s="52">
        <v>575641</v>
      </c>
    </row>
    <row r="10" spans="1:16" x14ac:dyDescent="0.2">
      <c r="A10" s="209">
        <v>2017</v>
      </c>
      <c r="B10" s="52">
        <v>605107</v>
      </c>
    </row>
    <row r="11" spans="1:16" x14ac:dyDescent="0.2">
      <c r="A11" s="209">
        <v>2018</v>
      </c>
      <c r="B11" s="52">
        <v>614655</v>
      </c>
    </row>
    <row r="12" spans="1:16" x14ac:dyDescent="0.2">
      <c r="A12" s="209">
        <v>2019</v>
      </c>
      <c r="B12" s="52">
        <v>640252</v>
      </c>
    </row>
    <row r="13" spans="1:16" x14ac:dyDescent="0.2">
      <c r="A13" s="209">
        <v>2020</v>
      </c>
      <c r="B13" s="52">
        <v>614772</v>
      </c>
      <c r="C13" s="93"/>
    </row>
    <row r="14" spans="1:16" x14ac:dyDescent="0.2">
      <c r="A14" s="209">
        <v>2021</v>
      </c>
      <c r="B14" s="52">
        <v>620320</v>
      </c>
    </row>
    <row r="15" spans="1:16" x14ac:dyDescent="0.2">
      <c r="A15" s="216">
        <v>2022</v>
      </c>
      <c r="B15" s="52">
        <v>644397</v>
      </c>
    </row>
    <row r="16" spans="1:16" x14ac:dyDescent="0.2">
      <c r="A16" s="217">
        <v>45108</v>
      </c>
      <c r="B16" s="52">
        <f>'F95'!H16</f>
        <v>660673</v>
      </c>
    </row>
    <row r="17" spans="1:2" x14ac:dyDescent="0.2">
      <c r="B17" s="5"/>
    </row>
    <row r="19" spans="1:2" x14ac:dyDescent="0.2">
      <c r="A19" s="209" t="s">
        <v>3097</v>
      </c>
      <c r="B19" s="53">
        <f>B16/B15-1</f>
        <v>2.5257721559845958E-2</v>
      </c>
    </row>
    <row r="20" spans="1:2" x14ac:dyDescent="0.2">
      <c r="A20" s="209" t="s">
        <v>3098</v>
      </c>
      <c r="B20" s="52">
        <f>B16-B15</f>
        <v>16276</v>
      </c>
    </row>
    <row r="21" spans="1:2" x14ac:dyDescent="0.2">
      <c r="B21" s="5"/>
    </row>
    <row r="22" spans="1:2" x14ac:dyDescent="0.2">
      <c r="B22" s="5"/>
    </row>
    <row r="23" spans="1:2" x14ac:dyDescent="0.2">
      <c r="B23" s="5"/>
    </row>
    <row r="24" spans="1:2" x14ac:dyDescent="0.2">
      <c r="B24" s="5"/>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3">
    <mergeCell ref="H1:I1"/>
    <mergeCell ref="J1:K1"/>
    <mergeCell ref="O1:P1"/>
  </mergeCells>
  <hyperlinks>
    <hyperlink ref="H1:I1" location="Index!A1" display="Regresar al Índice" xr:uid="{4DA77E30-D4FF-46BD-A823-3401BCB2D011}"/>
  </hyperlink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04B63-E4EA-49EC-AA0E-89F9BB263330}">
  <sheetPr codeName="Hoja185"/>
  <dimension ref="A1:N216"/>
  <sheetViews>
    <sheetView zoomScaleNormal="100" workbookViewId="0">
      <selection activeCell="F17" sqref="F17"/>
    </sheetView>
  </sheetViews>
  <sheetFormatPr baseColWidth="10" defaultColWidth="11.42578125" defaultRowHeight="12.75" x14ac:dyDescent="0.2"/>
  <cols>
    <col min="1" max="1" width="61.42578125" style="209" customWidth="1"/>
    <col min="2" max="2" width="9.42578125" style="92" customWidth="1"/>
    <col min="3" max="16384" width="11.42578125" style="209"/>
  </cols>
  <sheetData>
    <row r="1" spans="1:14" ht="14.45" customHeight="1" x14ac:dyDescent="0.2">
      <c r="A1" s="28" t="s">
        <v>4582</v>
      </c>
      <c r="F1" s="214"/>
      <c r="G1" s="214"/>
      <c r="H1" s="284" t="s">
        <v>1306</v>
      </c>
      <c r="I1" s="284"/>
      <c r="M1" s="210"/>
      <c r="N1" s="210"/>
    </row>
    <row r="2" spans="1:14" x14ac:dyDescent="0.2">
      <c r="A2" s="209" t="s">
        <v>3093</v>
      </c>
    </row>
    <row r="5" spans="1:14" x14ac:dyDescent="0.2">
      <c r="A5" s="209" t="s">
        <v>306</v>
      </c>
      <c r="B5" s="51" t="s">
        <v>282</v>
      </c>
    </row>
    <row r="6" spans="1:14" x14ac:dyDescent="0.2">
      <c r="A6" s="87" t="s">
        <v>320</v>
      </c>
      <c r="B6" s="53">
        <f>B28/$B$38</f>
        <v>0.29261525747230477</v>
      </c>
      <c r="C6" s="98"/>
    </row>
    <row r="7" spans="1:14" x14ac:dyDescent="0.2">
      <c r="A7" s="87" t="s">
        <v>321</v>
      </c>
      <c r="B7" s="53">
        <f t="shared" ref="B7:B15" si="0">B29/$B$38</f>
        <v>0.25914786891548469</v>
      </c>
      <c r="C7" s="98"/>
    </row>
    <row r="8" spans="1:14" x14ac:dyDescent="0.2">
      <c r="A8" s="87" t="s">
        <v>324</v>
      </c>
      <c r="B8" s="53">
        <f>B30/$B$38</f>
        <v>8.8282705665283734E-2</v>
      </c>
      <c r="C8" s="98"/>
    </row>
    <row r="9" spans="1:14" x14ac:dyDescent="0.2">
      <c r="A9" s="87" t="s">
        <v>323</v>
      </c>
      <c r="B9" s="53">
        <f t="shared" si="0"/>
        <v>7.708049216480771E-2</v>
      </c>
      <c r="C9" s="98"/>
    </row>
    <row r="10" spans="1:14" x14ac:dyDescent="0.2">
      <c r="A10" s="87" t="s">
        <v>322</v>
      </c>
      <c r="B10" s="53">
        <f>B32/$B$38</f>
        <v>6.9022042674666592E-2</v>
      </c>
      <c r="C10" s="98"/>
    </row>
    <row r="11" spans="1:14" x14ac:dyDescent="0.2">
      <c r="A11" s="87" t="s">
        <v>326</v>
      </c>
      <c r="B11" s="53">
        <f t="shared" si="0"/>
        <v>5.4757800000908165E-2</v>
      </c>
      <c r="C11" s="98"/>
    </row>
    <row r="12" spans="1:14" x14ac:dyDescent="0.2">
      <c r="A12" s="87" t="s">
        <v>325</v>
      </c>
      <c r="B12" s="53">
        <f>B34/$B$38</f>
        <v>5.42038194386633E-2</v>
      </c>
      <c r="C12" s="98"/>
    </row>
    <row r="13" spans="1:14" x14ac:dyDescent="0.2">
      <c r="A13" s="87" t="s">
        <v>327</v>
      </c>
      <c r="B13" s="53">
        <f t="shared" si="0"/>
        <v>3.232612805427193E-2</v>
      </c>
      <c r="C13" s="98"/>
    </row>
    <row r="14" spans="1:14" x14ac:dyDescent="0.2">
      <c r="A14" s="87" t="s">
        <v>328</v>
      </c>
      <c r="B14" s="53">
        <f t="shared" si="0"/>
        <v>3.2008270354623239E-2</v>
      </c>
      <c r="C14" s="98"/>
    </row>
    <row r="15" spans="1:14" x14ac:dyDescent="0.2">
      <c r="A15" s="71" t="s">
        <v>307</v>
      </c>
      <c r="B15" s="53">
        <f t="shared" si="0"/>
        <v>4.0555615258985912E-2</v>
      </c>
      <c r="C15" s="98"/>
    </row>
    <row r="16" spans="1:14" x14ac:dyDescent="0.2">
      <c r="A16" s="209" t="s">
        <v>275</v>
      </c>
      <c r="B16" s="53">
        <f>SUM(B6:B15)</f>
        <v>1</v>
      </c>
    </row>
    <row r="17" spans="1:3" x14ac:dyDescent="0.2">
      <c r="B17" s="5"/>
    </row>
    <row r="18" spans="1:3" x14ac:dyDescent="0.2">
      <c r="B18" s="5"/>
    </row>
    <row r="19" spans="1:3" x14ac:dyDescent="0.2">
      <c r="B19" s="5"/>
    </row>
    <row r="20" spans="1:3" x14ac:dyDescent="0.2">
      <c r="B20" s="5"/>
    </row>
    <row r="21" spans="1:3" x14ac:dyDescent="0.2">
      <c r="B21" s="5"/>
    </row>
    <row r="22" spans="1:3" ht="14.25" customHeight="1" x14ac:dyDescent="0.2">
      <c r="B22" s="5"/>
    </row>
    <row r="23" spans="1:3" x14ac:dyDescent="0.2">
      <c r="B23" s="5"/>
    </row>
    <row r="24" spans="1:3" x14ac:dyDescent="0.2">
      <c r="B24" s="5"/>
    </row>
    <row r="25" spans="1:3" x14ac:dyDescent="0.2">
      <c r="B25" s="5"/>
    </row>
    <row r="26" spans="1:3" hidden="1" x14ac:dyDescent="0.2">
      <c r="B26" s="5"/>
    </row>
    <row r="27" spans="1:3" hidden="1" x14ac:dyDescent="0.2">
      <c r="A27" s="209" t="s">
        <v>306</v>
      </c>
      <c r="B27" s="5" t="s">
        <v>3094</v>
      </c>
    </row>
    <row r="28" spans="1:3" hidden="1" x14ac:dyDescent="0.2">
      <c r="A28" s="87" t="s">
        <v>320</v>
      </c>
      <c r="B28" s="5">
        <v>193323</v>
      </c>
      <c r="C28" s="215"/>
    </row>
    <row r="29" spans="1:3" hidden="1" x14ac:dyDescent="0.2">
      <c r="A29" s="87" t="s">
        <v>321</v>
      </c>
      <c r="B29" s="5">
        <v>171212</v>
      </c>
      <c r="C29" s="215"/>
    </row>
    <row r="30" spans="1:3" hidden="1" x14ac:dyDescent="0.2">
      <c r="A30" s="87" t="s">
        <v>324</v>
      </c>
      <c r="B30" s="5">
        <v>58326</v>
      </c>
      <c r="C30" s="215"/>
    </row>
    <row r="31" spans="1:3" hidden="1" x14ac:dyDescent="0.2">
      <c r="A31" s="87" t="s">
        <v>323</v>
      </c>
      <c r="B31" s="5">
        <v>50925</v>
      </c>
      <c r="C31" s="215"/>
    </row>
    <row r="32" spans="1:3" hidden="1" x14ac:dyDescent="0.2">
      <c r="A32" s="87" t="s">
        <v>322</v>
      </c>
      <c r="B32" s="5">
        <v>45601</v>
      </c>
      <c r="C32" s="215"/>
    </row>
    <row r="33" spans="1:4" hidden="1" x14ac:dyDescent="0.2">
      <c r="A33" s="87" t="s">
        <v>326</v>
      </c>
      <c r="B33" s="5">
        <v>36177</v>
      </c>
      <c r="C33" s="215"/>
    </row>
    <row r="34" spans="1:4" hidden="1" x14ac:dyDescent="0.2">
      <c r="A34" s="87" t="s">
        <v>325</v>
      </c>
      <c r="B34" s="5">
        <v>35811</v>
      </c>
      <c r="C34" s="215"/>
    </row>
    <row r="35" spans="1:4" hidden="1" x14ac:dyDescent="0.2">
      <c r="A35" s="87" t="s">
        <v>327</v>
      </c>
      <c r="B35" s="5">
        <v>21357</v>
      </c>
      <c r="C35" s="215"/>
    </row>
    <row r="36" spans="1:4" hidden="1" x14ac:dyDescent="0.2">
      <c r="A36" s="87" t="s">
        <v>328</v>
      </c>
      <c r="B36" s="5">
        <v>21147</v>
      </c>
      <c r="C36" s="215"/>
    </row>
    <row r="37" spans="1:4" hidden="1" x14ac:dyDescent="0.2">
      <c r="A37" s="87" t="s">
        <v>307</v>
      </c>
      <c r="B37" s="5">
        <v>26794</v>
      </c>
      <c r="C37" s="215"/>
    </row>
    <row r="38" spans="1:4" hidden="1" x14ac:dyDescent="0.2">
      <c r="A38" s="82" t="s">
        <v>275</v>
      </c>
      <c r="B38" s="54">
        <f>SUM(B28:B37)</f>
        <v>660673</v>
      </c>
      <c r="C38" s="215"/>
    </row>
    <row r="39" spans="1:4" hidden="1" x14ac:dyDescent="0.2">
      <c r="B39" s="5"/>
    </row>
    <row r="40" spans="1:4" x14ac:dyDescent="0.2">
      <c r="A40" s="87"/>
      <c r="B40" s="87"/>
      <c r="C40" s="87"/>
      <c r="D40" s="87"/>
    </row>
    <row r="41" spans="1:4" x14ac:dyDescent="0.2">
      <c r="A41" s="87"/>
      <c r="B41" s="87"/>
      <c r="C41" s="87"/>
      <c r="D41" s="87"/>
    </row>
    <row r="42" spans="1:4" x14ac:dyDescent="0.2">
      <c r="A42" s="87"/>
      <c r="B42" s="87"/>
      <c r="C42" s="87"/>
      <c r="D42" s="87"/>
    </row>
    <row r="43" spans="1:4" x14ac:dyDescent="0.2">
      <c r="A43" s="87"/>
      <c r="B43" s="87"/>
      <c r="C43" s="87"/>
      <c r="D43" s="87"/>
    </row>
    <row r="44" spans="1:4" x14ac:dyDescent="0.2">
      <c r="A44" s="87"/>
      <c r="B44" s="87"/>
      <c r="C44" s="87"/>
      <c r="D44" s="87"/>
    </row>
    <row r="45" spans="1:4" x14ac:dyDescent="0.2">
      <c r="A45" s="87"/>
      <c r="B45" s="87"/>
      <c r="C45" s="87"/>
      <c r="D45" s="87"/>
    </row>
    <row r="46" spans="1:4" x14ac:dyDescent="0.2">
      <c r="A46" s="87"/>
      <c r="B46" s="87"/>
      <c r="C46" s="87"/>
      <c r="D46" s="87"/>
    </row>
    <row r="47" spans="1:4" x14ac:dyDescent="0.2">
      <c r="A47" s="87"/>
      <c r="B47" s="87"/>
      <c r="C47" s="87"/>
      <c r="D47" s="87"/>
    </row>
    <row r="48" spans="1:4" x14ac:dyDescent="0.2">
      <c r="A48" s="87"/>
      <c r="B48" s="87"/>
      <c r="C48" s="87"/>
      <c r="D48" s="87"/>
    </row>
    <row r="49" spans="1:4" x14ac:dyDescent="0.2">
      <c r="A49" s="87"/>
      <c r="B49" s="87"/>
      <c r="C49" s="87"/>
      <c r="D49" s="87"/>
    </row>
    <row r="50" spans="1:4" x14ac:dyDescent="0.2">
      <c r="A50" s="87"/>
      <c r="B50" s="87"/>
      <c r="C50" s="87"/>
      <c r="D50" s="87"/>
    </row>
    <row r="51" spans="1:4" x14ac:dyDescent="0.2">
      <c r="A51" s="87"/>
      <c r="B51" s="87"/>
      <c r="C51" s="87"/>
      <c r="D51" s="87"/>
    </row>
    <row r="52" spans="1:4" x14ac:dyDescent="0.2">
      <c r="A52" s="87"/>
      <c r="B52" s="87"/>
      <c r="C52" s="87"/>
      <c r="D52" s="87"/>
    </row>
    <row r="53" spans="1:4" x14ac:dyDescent="0.2">
      <c r="A53" s="87"/>
      <c r="B53" s="87"/>
      <c r="C53" s="87"/>
      <c r="D53" s="87"/>
    </row>
    <row r="54" spans="1:4" x14ac:dyDescent="0.2">
      <c r="A54" s="87"/>
      <c r="B54" s="87"/>
      <c r="C54" s="87"/>
      <c r="D54" s="87"/>
    </row>
    <row r="55" spans="1:4" x14ac:dyDescent="0.2">
      <c r="A55" s="87"/>
      <c r="B55" s="87"/>
      <c r="C55" s="87"/>
      <c r="D55" s="87"/>
    </row>
    <row r="56" spans="1:4" x14ac:dyDescent="0.2">
      <c r="A56" s="87"/>
      <c r="B56" s="87"/>
      <c r="C56" s="87"/>
      <c r="D56" s="87"/>
    </row>
    <row r="57" spans="1:4" x14ac:dyDescent="0.2">
      <c r="B57" s="5"/>
    </row>
    <row r="58" spans="1:4" x14ac:dyDescent="0.2">
      <c r="B58" s="5"/>
    </row>
    <row r="59" spans="1:4" x14ac:dyDescent="0.2">
      <c r="B59" s="5"/>
    </row>
    <row r="60" spans="1:4" x14ac:dyDescent="0.2">
      <c r="B60" s="5"/>
    </row>
    <row r="61" spans="1:4" x14ac:dyDescent="0.2">
      <c r="B61" s="5"/>
    </row>
    <row r="62" spans="1:4" x14ac:dyDescent="0.2">
      <c r="B62" s="5"/>
    </row>
    <row r="63" spans="1:4" x14ac:dyDescent="0.2">
      <c r="B63" s="5"/>
    </row>
    <row r="64" spans="1:4"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F1:G1"/>
    <mergeCell ref="H1:I1"/>
    <mergeCell ref="M1:N1"/>
  </mergeCells>
  <hyperlinks>
    <hyperlink ref="H1:I1" location="Index!A1" display="Regresar al Índice" xr:uid="{A40C6B98-1B06-4331-9323-CC334CC06EF1}"/>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7C2E-88E0-410B-9279-F89CB7CF790D}">
  <sheetPr codeName="Hoja186"/>
  <dimension ref="A1:I14"/>
  <sheetViews>
    <sheetView workbookViewId="0">
      <selection activeCell="F17" sqref="F17"/>
    </sheetView>
  </sheetViews>
  <sheetFormatPr baseColWidth="10" defaultRowHeight="12.75" x14ac:dyDescent="0.2"/>
  <cols>
    <col min="1" max="16384" width="11.42578125" style="283"/>
  </cols>
  <sheetData>
    <row r="1" spans="1:9" x14ac:dyDescent="0.2">
      <c r="A1" s="28" t="s">
        <v>4583</v>
      </c>
      <c r="H1" s="284" t="s">
        <v>1306</v>
      </c>
      <c r="I1" s="284"/>
    </row>
    <row r="2" spans="1:9" x14ac:dyDescent="0.2">
      <c r="A2" s="283" t="s">
        <v>2609</v>
      </c>
    </row>
    <row r="6" spans="1:9" x14ac:dyDescent="0.2">
      <c r="A6" s="283" t="s">
        <v>268</v>
      </c>
      <c r="B6" s="283" t="s">
        <v>3051</v>
      </c>
      <c r="C6" s="283" t="s">
        <v>3052</v>
      </c>
    </row>
    <row r="7" spans="1:9" x14ac:dyDescent="0.2">
      <c r="A7" s="283" t="s">
        <v>3049</v>
      </c>
      <c r="B7" s="283" t="s">
        <v>2461</v>
      </c>
      <c r="C7" s="283" t="s">
        <v>3053</v>
      </c>
    </row>
    <row r="8" spans="1:9" x14ac:dyDescent="0.2">
      <c r="A8" s="283" t="s">
        <v>271</v>
      </c>
      <c r="B8" s="283" t="s">
        <v>3054</v>
      </c>
      <c r="C8" s="283" t="s">
        <v>3055</v>
      </c>
    </row>
    <row r="9" spans="1:9" x14ac:dyDescent="0.2">
      <c r="A9" s="283" t="s">
        <v>288</v>
      </c>
      <c r="B9" s="283" t="s">
        <v>2460</v>
      </c>
      <c r="C9" s="283" t="s">
        <v>3056</v>
      </c>
    </row>
    <row r="10" spans="1:9" x14ac:dyDescent="0.2">
      <c r="A10" s="283" t="s">
        <v>1137</v>
      </c>
      <c r="B10" s="283" t="s">
        <v>3057</v>
      </c>
      <c r="C10" s="283" t="s">
        <v>3058</v>
      </c>
    </row>
    <row r="11" spans="1:9" x14ac:dyDescent="0.2">
      <c r="A11" s="283" t="s">
        <v>290</v>
      </c>
      <c r="B11" s="283" t="s">
        <v>3059</v>
      </c>
      <c r="C11" s="283" t="s">
        <v>3060</v>
      </c>
    </row>
    <row r="12" spans="1:9" x14ac:dyDescent="0.2">
      <c r="A12" s="283" t="s">
        <v>291</v>
      </c>
      <c r="B12" s="283" t="s">
        <v>2769</v>
      </c>
      <c r="C12" s="283" t="s">
        <v>3061</v>
      </c>
    </row>
    <row r="13" spans="1:9" x14ac:dyDescent="0.2">
      <c r="A13" s="283" t="s">
        <v>275</v>
      </c>
      <c r="B13" s="283" t="s">
        <v>3062</v>
      </c>
      <c r="C13" s="283" t="s">
        <v>3063</v>
      </c>
    </row>
    <row r="14" spans="1:9" x14ac:dyDescent="0.2">
      <c r="A14" s="283" t="s">
        <v>292</v>
      </c>
      <c r="B14" s="283" t="s">
        <v>3064</v>
      </c>
      <c r="C14" s="283" t="s">
        <v>3065</v>
      </c>
    </row>
  </sheetData>
  <mergeCells count="1">
    <mergeCell ref="H1:I1"/>
  </mergeCells>
  <hyperlinks>
    <hyperlink ref="H1:I1" location="Index!A1" display="Regresar al Índice" xr:uid="{D055CA6A-B818-4AB8-A9CA-26B7DB135EA0}"/>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76CE8-4451-4F64-A1DA-3532578F887C}">
  <sheetPr codeName="Hoja187"/>
  <dimension ref="A1:I16"/>
  <sheetViews>
    <sheetView workbookViewId="0">
      <selection activeCell="F17" sqref="F17"/>
    </sheetView>
  </sheetViews>
  <sheetFormatPr baseColWidth="10" defaultRowHeight="12.75" x14ac:dyDescent="0.2"/>
  <cols>
    <col min="1" max="16384" width="11.42578125" style="283"/>
  </cols>
  <sheetData>
    <row r="1" spans="1:9" x14ac:dyDescent="0.2">
      <c r="A1" s="28" t="s">
        <v>4584</v>
      </c>
      <c r="H1" s="284" t="s">
        <v>1306</v>
      </c>
      <c r="I1" s="284"/>
    </row>
    <row r="2" spans="1:9" x14ac:dyDescent="0.2">
      <c r="A2" s="283" t="s">
        <v>2609</v>
      </c>
    </row>
    <row r="6" spans="1:9" x14ac:dyDescent="0.2">
      <c r="A6" s="283" t="s">
        <v>279</v>
      </c>
      <c r="B6" s="283" t="s">
        <v>3066</v>
      </c>
      <c r="C6" s="283" t="s">
        <v>1285</v>
      </c>
    </row>
    <row r="7" spans="1:9" x14ac:dyDescent="0.2">
      <c r="A7" s="283" t="s">
        <v>3067</v>
      </c>
      <c r="B7" s="283" t="s">
        <v>3068</v>
      </c>
      <c r="C7" s="283" t="s">
        <v>2133</v>
      </c>
    </row>
    <row r="8" spans="1:9" x14ac:dyDescent="0.2">
      <c r="A8" s="283" t="s">
        <v>3069</v>
      </c>
      <c r="B8" s="283" t="s">
        <v>3070</v>
      </c>
      <c r="C8" s="283" t="s">
        <v>2449</v>
      </c>
    </row>
    <row r="9" spans="1:9" x14ac:dyDescent="0.2">
      <c r="A9" s="283" t="s">
        <v>3071</v>
      </c>
      <c r="B9" s="283" t="s">
        <v>3072</v>
      </c>
      <c r="C9" s="283" t="s">
        <v>3073</v>
      </c>
    </row>
    <row r="10" spans="1:9" x14ac:dyDescent="0.2">
      <c r="A10" s="283" t="s">
        <v>3074</v>
      </c>
      <c r="B10" s="283" t="s">
        <v>3075</v>
      </c>
      <c r="C10" s="283" t="s">
        <v>3076</v>
      </c>
    </row>
    <row r="11" spans="1:9" x14ac:dyDescent="0.2">
      <c r="A11" s="283" t="s">
        <v>3077</v>
      </c>
      <c r="B11" s="283" t="s">
        <v>3078</v>
      </c>
      <c r="C11" s="283" t="s">
        <v>2072</v>
      </c>
    </row>
    <row r="12" spans="1:9" x14ac:dyDescent="0.2">
      <c r="A12" s="283" t="s">
        <v>3079</v>
      </c>
      <c r="B12" s="283" t="s">
        <v>3080</v>
      </c>
      <c r="C12" s="283" t="s">
        <v>3081</v>
      </c>
    </row>
    <row r="13" spans="1:9" x14ac:dyDescent="0.2">
      <c r="A13" s="283" t="s">
        <v>3082</v>
      </c>
      <c r="B13" s="283" t="s">
        <v>3083</v>
      </c>
      <c r="C13" s="283" t="s">
        <v>3084</v>
      </c>
    </row>
    <row r="14" spans="1:9" x14ac:dyDescent="0.2">
      <c r="A14" s="283" t="s">
        <v>3085</v>
      </c>
      <c r="B14" s="283" t="s">
        <v>3086</v>
      </c>
      <c r="C14" s="283" t="s">
        <v>3087</v>
      </c>
    </row>
    <row r="15" spans="1:9" x14ac:dyDescent="0.2">
      <c r="A15" s="283" t="s">
        <v>3088</v>
      </c>
      <c r="B15" s="283" t="s">
        <v>3089</v>
      </c>
      <c r="C15" s="283" t="s">
        <v>3090</v>
      </c>
    </row>
    <row r="16" spans="1:9" x14ac:dyDescent="0.2">
      <c r="A16" s="283" t="s">
        <v>52</v>
      </c>
      <c r="B16" s="283" t="s">
        <v>3091</v>
      </c>
      <c r="C16" s="283" t="s">
        <v>3092</v>
      </c>
    </row>
  </sheetData>
  <mergeCells count="1">
    <mergeCell ref="H1:I1"/>
  </mergeCells>
  <hyperlinks>
    <hyperlink ref="H1:I1" location="Index!A1" display="Regresar al Índice" xr:uid="{D3065254-821A-4061-89E2-123A221344D8}"/>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39E05-3042-4F75-B3EA-FE68C18992DA}">
  <sheetPr codeName="Hoja15"/>
  <dimension ref="A1:K290"/>
  <sheetViews>
    <sheetView workbookViewId="0">
      <selection activeCell="F17" sqref="F17"/>
    </sheetView>
  </sheetViews>
  <sheetFormatPr baseColWidth="10" defaultRowHeight="12.75" x14ac:dyDescent="0.2"/>
  <cols>
    <col min="1" max="16384" width="11.42578125" style="283"/>
  </cols>
  <sheetData>
    <row r="1" spans="1:11" x14ac:dyDescent="0.2">
      <c r="A1" s="28" t="s">
        <v>4748</v>
      </c>
      <c r="H1" s="284" t="s">
        <v>1306</v>
      </c>
      <c r="I1" s="284"/>
    </row>
    <row r="2" spans="1:11" x14ac:dyDescent="0.2">
      <c r="A2" s="283" t="s">
        <v>142</v>
      </c>
    </row>
    <row r="6" spans="1:11" x14ac:dyDescent="0.2">
      <c r="A6" s="283" t="s">
        <v>999</v>
      </c>
      <c r="B6" s="283" t="s">
        <v>527</v>
      </c>
      <c r="C6" s="283" t="s">
        <v>0</v>
      </c>
      <c r="D6" s="283" t="s">
        <v>1</v>
      </c>
      <c r="E6" s="283" t="s">
        <v>1017</v>
      </c>
      <c r="F6" s="283" t="s">
        <v>0</v>
      </c>
      <c r="G6" s="283" t="s">
        <v>1</v>
      </c>
      <c r="H6" s="283" t="s">
        <v>1270</v>
      </c>
      <c r="I6" s="283" t="s">
        <v>1271</v>
      </c>
      <c r="J6" s="283" t="s">
        <v>0</v>
      </c>
      <c r="K6" s="283" t="s">
        <v>1</v>
      </c>
    </row>
    <row r="7" spans="1:11" x14ac:dyDescent="0.2">
      <c r="A7" s="319">
        <v>36495</v>
      </c>
      <c r="B7" s="283">
        <v>44.335516388565999</v>
      </c>
      <c r="C7" s="320">
        <v>106.13</v>
      </c>
      <c r="D7" s="320">
        <v>122.32</v>
      </c>
      <c r="E7" s="320">
        <v>0.34413434852029001</v>
      </c>
      <c r="F7" s="320">
        <v>308.39699802224902</v>
      </c>
      <c r="G7" s="320">
        <v>355.44257795233699</v>
      </c>
    </row>
    <row r="8" spans="1:11" x14ac:dyDescent="0.2">
      <c r="A8" s="319">
        <v>36526</v>
      </c>
      <c r="B8" s="283">
        <v>44.930830116377898</v>
      </c>
      <c r="C8" s="320">
        <v>113.71</v>
      </c>
      <c r="D8" s="320">
        <v>130.44</v>
      </c>
      <c r="E8" s="320">
        <v>0.34875520147461703</v>
      </c>
      <c r="F8" s="320">
        <v>326.04531636863902</v>
      </c>
      <c r="G8" s="320">
        <v>374.01592706996098</v>
      </c>
      <c r="H8" s="283">
        <v>5.72259732084557</v>
      </c>
      <c r="I8" s="283">
        <v>5.2254148123228603</v>
      </c>
    </row>
    <row r="9" spans="1:11" x14ac:dyDescent="0.2">
      <c r="A9" s="319">
        <v>36557</v>
      </c>
      <c r="B9" s="283">
        <v>45.3293803145216</v>
      </c>
      <c r="C9" s="320">
        <v>115.75</v>
      </c>
      <c r="D9" s="320">
        <v>129.28</v>
      </c>
      <c r="E9" s="320">
        <v>0.35184876672349702</v>
      </c>
      <c r="F9" s="320">
        <v>328.97656876246202</v>
      </c>
      <c r="G9" s="320">
        <v>367.43059014782801</v>
      </c>
      <c r="H9" s="283">
        <v>0.89903220401079698</v>
      </c>
      <c r="I9" s="283">
        <v>-1.76071029213184</v>
      </c>
    </row>
    <row r="10" spans="1:11" x14ac:dyDescent="0.2">
      <c r="A10" s="319">
        <v>36586</v>
      </c>
      <c r="B10" s="283">
        <v>45.580680782035401</v>
      </c>
      <c r="C10" s="320">
        <v>116.3</v>
      </c>
      <c r="D10" s="320">
        <v>131.02000000000001</v>
      </c>
      <c r="E10" s="320">
        <v>0.35379937268718498</v>
      </c>
      <c r="F10" s="320">
        <v>328.71737198592399</v>
      </c>
      <c r="G10" s="320">
        <v>370.322872550265</v>
      </c>
      <c r="H10" s="283">
        <v>-7.8788826059139602E-2</v>
      </c>
      <c r="I10" s="283">
        <v>0.787164291702935</v>
      </c>
    </row>
    <row r="11" spans="1:11" x14ac:dyDescent="0.2">
      <c r="A11" s="319">
        <v>36617</v>
      </c>
      <c r="B11" s="283">
        <v>45.840018271641902</v>
      </c>
      <c r="C11" s="320">
        <v>118.14</v>
      </c>
      <c r="D11" s="320">
        <v>132.53</v>
      </c>
      <c r="E11" s="320">
        <v>0.35581236239165698</v>
      </c>
      <c r="F11" s="320">
        <v>332.02893571741203</v>
      </c>
      <c r="G11" s="320">
        <v>372.47160022539902</v>
      </c>
      <c r="H11" s="283">
        <v>1.0074197513449299</v>
      </c>
      <c r="I11" s="283">
        <v>0.58023088348202501</v>
      </c>
    </row>
    <row r="12" spans="1:11" x14ac:dyDescent="0.2">
      <c r="A12" s="319">
        <v>36647</v>
      </c>
      <c r="B12" s="283">
        <v>46.011379073728897</v>
      </c>
      <c r="C12" s="320">
        <v>120.04</v>
      </c>
      <c r="D12" s="320">
        <v>134.69</v>
      </c>
      <c r="E12" s="320">
        <v>0.35714247293940099</v>
      </c>
      <c r="F12" s="320">
        <v>336.11236157948701</v>
      </c>
      <c r="G12" s="320">
        <v>377.13240570760598</v>
      </c>
      <c r="H12" s="283">
        <v>1.2298403611273701</v>
      </c>
      <c r="I12" s="283">
        <v>1.2513183500129299</v>
      </c>
    </row>
    <row r="13" spans="1:11" x14ac:dyDescent="0.2">
      <c r="A13" s="319">
        <v>36678</v>
      </c>
      <c r="B13" s="283">
        <v>46.283920241006101</v>
      </c>
      <c r="C13" s="320">
        <v>121.97</v>
      </c>
      <c r="D13" s="320">
        <v>135.85</v>
      </c>
      <c r="E13" s="320">
        <v>0.35925795020651802</v>
      </c>
      <c r="F13" s="320">
        <v>339.505360785714</v>
      </c>
      <c r="G13" s="320">
        <v>378.14055310928302</v>
      </c>
      <c r="H13" s="283">
        <v>1.0094836114574499</v>
      </c>
      <c r="I13" s="283">
        <v>0.26731921903801997</v>
      </c>
    </row>
    <row r="14" spans="1:11" x14ac:dyDescent="0.2">
      <c r="A14" s="319">
        <v>36708</v>
      </c>
      <c r="B14" s="283">
        <v>46.464466209718097</v>
      </c>
      <c r="C14" s="320">
        <v>123.17</v>
      </c>
      <c r="D14" s="320">
        <v>134.88</v>
      </c>
      <c r="E14" s="320">
        <v>0.36065935644651997</v>
      </c>
      <c r="F14" s="320">
        <v>341.51339151037399</v>
      </c>
      <c r="G14" s="320">
        <v>373.98170209401002</v>
      </c>
      <c r="H14" s="283">
        <v>0.59145773722468797</v>
      </c>
      <c r="I14" s="283">
        <v>-1.0998161876785399</v>
      </c>
    </row>
    <row r="15" spans="1:11" x14ac:dyDescent="0.2">
      <c r="A15" s="319">
        <v>36739</v>
      </c>
      <c r="B15" s="283">
        <v>46.719785188278301</v>
      </c>
      <c r="C15" s="320">
        <v>123.36</v>
      </c>
      <c r="D15" s="320">
        <v>134.97999999999999</v>
      </c>
      <c r="E15" s="320">
        <v>0.36264115428060001</v>
      </c>
      <c r="F15" s="320">
        <v>340.17098871395001</v>
      </c>
      <c r="G15" s="320">
        <v>372.21368398677902</v>
      </c>
      <c r="H15" s="283">
        <v>-0.39307471677371097</v>
      </c>
      <c r="I15" s="283">
        <v>-0.47275524372774003</v>
      </c>
    </row>
    <row r="16" spans="1:11" x14ac:dyDescent="0.2">
      <c r="A16" s="319">
        <v>36770</v>
      </c>
      <c r="B16" s="283">
        <v>47.0610716040147</v>
      </c>
      <c r="C16" s="320">
        <v>124.08</v>
      </c>
      <c r="D16" s="320">
        <v>135.84</v>
      </c>
      <c r="E16" s="320">
        <v>0.36529023537641803</v>
      </c>
      <c r="F16" s="320">
        <v>339.67510758162001</v>
      </c>
      <c r="G16" s="320">
        <v>371.868686443321</v>
      </c>
      <c r="H16" s="283">
        <v>-0.14577408091305299</v>
      </c>
      <c r="I16" s="283">
        <v>-9.2688033326115998E-2</v>
      </c>
    </row>
    <row r="17" spans="1:11" x14ac:dyDescent="0.2">
      <c r="A17" s="319">
        <v>36800</v>
      </c>
      <c r="B17" s="283">
        <v>47.385135825853403</v>
      </c>
      <c r="C17" s="320">
        <v>126.13</v>
      </c>
      <c r="D17" s="320">
        <v>137.18</v>
      </c>
      <c r="E17" s="320">
        <v>0.367805636998986</v>
      </c>
      <c r="F17" s="320">
        <v>342.92568495992799</v>
      </c>
      <c r="G17" s="320">
        <v>372.96872641562601</v>
      </c>
      <c r="H17" s="283">
        <v>0.95696661479003398</v>
      </c>
      <c r="I17" s="283">
        <v>0.29581409040559897</v>
      </c>
    </row>
    <row r="18" spans="1:11" x14ac:dyDescent="0.2">
      <c r="A18" s="319">
        <v>36831</v>
      </c>
      <c r="B18" s="283">
        <v>47.790287862832798</v>
      </c>
      <c r="C18" s="320">
        <v>125.97</v>
      </c>
      <c r="D18" s="320">
        <v>137.63999999999999</v>
      </c>
      <c r="E18" s="320">
        <v>0.37095044602919203</v>
      </c>
      <c r="F18" s="320">
        <v>339.587137172729</v>
      </c>
      <c r="G18" s="320">
        <v>371.04686481268902</v>
      </c>
      <c r="H18" s="283">
        <v>-0.97354847817515699</v>
      </c>
      <c r="I18" s="283">
        <v>-0.51528760102952398</v>
      </c>
    </row>
    <row r="19" spans="1:11" x14ac:dyDescent="0.2">
      <c r="A19" s="319">
        <v>36861</v>
      </c>
      <c r="B19" s="283">
        <v>48.307671180741004</v>
      </c>
      <c r="C19" s="320">
        <v>128.38</v>
      </c>
      <c r="D19" s="320">
        <v>140.61000000000001</v>
      </c>
      <c r="E19" s="320">
        <v>0.374966399502771</v>
      </c>
      <c r="F19" s="320">
        <v>342.37734413067398</v>
      </c>
      <c r="G19" s="320">
        <v>374.99359992377401</v>
      </c>
      <c r="H19" s="283">
        <v>0.82164683302647901</v>
      </c>
      <c r="I19" s="283">
        <v>1.0636756392153901</v>
      </c>
      <c r="J19" s="283">
        <v>11.018377716495401</v>
      </c>
      <c r="K19" s="283">
        <v>5.5004727019670696</v>
      </c>
    </row>
    <row r="20" spans="1:11" x14ac:dyDescent="0.2">
      <c r="A20" s="319">
        <v>36892</v>
      </c>
      <c r="B20" s="283">
        <v>48.575476247934098</v>
      </c>
      <c r="C20" s="320">
        <v>135.59</v>
      </c>
      <c r="D20" s="320">
        <v>148.31</v>
      </c>
      <c r="E20" s="320">
        <v>0.37704511493987602</v>
      </c>
      <c r="F20" s="320">
        <v>359.61213824934799</v>
      </c>
      <c r="G20" s="320">
        <v>393.348154168897</v>
      </c>
      <c r="H20" s="283">
        <v>5.0338593993229503</v>
      </c>
      <c r="I20" s="283">
        <v>4.8946313347360704</v>
      </c>
      <c r="J20" s="283">
        <v>10.295140029785699</v>
      </c>
      <c r="K20" s="283">
        <v>5.1688245605969501</v>
      </c>
    </row>
    <row r="21" spans="1:11" x14ac:dyDescent="0.2">
      <c r="A21" s="319">
        <v>36923</v>
      </c>
      <c r="B21" s="283">
        <v>48.543328159564901</v>
      </c>
      <c r="C21" s="320">
        <v>134.57</v>
      </c>
      <c r="D21" s="320">
        <v>146.03</v>
      </c>
      <c r="E21" s="320">
        <v>0.376795579976752</v>
      </c>
      <c r="F21" s="320">
        <v>357.14325525873397</v>
      </c>
      <c r="G21" s="320">
        <v>387.55762477099597</v>
      </c>
      <c r="H21" s="283">
        <v>-0.686540505176647</v>
      </c>
      <c r="I21" s="283">
        <v>-1.47211302164001</v>
      </c>
      <c r="J21" s="283">
        <v>8.5619126621174093</v>
      </c>
      <c r="K21" s="283">
        <v>5.4777787051075499</v>
      </c>
    </row>
    <row r="22" spans="1:11" x14ac:dyDescent="0.2">
      <c r="A22" s="319">
        <v>36951</v>
      </c>
      <c r="B22" s="283">
        <v>48.850887781724403</v>
      </c>
      <c r="C22" s="320">
        <v>135.41</v>
      </c>
      <c r="D22" s="320">
        <v>148.12</v>
      </c>
      <c r="E22" s="320">
        <v>0.37918287212590401</v>
      </c>
      <c r="F22" s="320">
        <v>357.11001196024102</v>
      </c>
      <c r="G22" s="320">
        <v>390.62945847094699</v>
      </c>
      <c r="H22" s="283">
        <v>-9.3081132021555196E-3</v>
      </c>
      <c r="I22" s="283">
        <v>0.79261340859064799</v>
      </c>
      <c r="J22" s="283">
        <v>8.6374017298764993</v>
      </c>
      <c r="K22" s="283">
        <v>5.48348142280242</v>
      </c>
    </row>
    <row r="23" spans="1:11" x14ac:dyDescent="0.2">
      <c r="A23" s="319">
        <v>36982</v>
      </c>
      <c r="B23" s="283">
        <v>49.0973086323825</v>
      </c>
      <c r="C23" s="320">
        <v>137.65</v>
      </c>
      <c r="D23" s="320">
        <v>150.12</v>
      </c>
      <c r="E23" s="320">
        <v>0.381095602275696</v>
      </c>
      <c r="F23" s="320">
        <v>361.19545641048802</v>
      </c>
      <c r="G23" s="320">
        <v>393.91690458657803</v>
      </c>
      <c r="H23" s="283">
        <v>1.1440296584857199</v>
      </c>
      <c r="I23" s="283">
        <v>0.84157660011088298</v>
      </c>
      <c r="J23" s="283">
        <v>8.7843309891217505</v>
      </c>
      <c r="K23" s="283">
        <v>5.7575676503125202</v>
      </c>
    </row>
    <row r="24" spans="1:11" x14ac:dyDescent="0.2">
      <c r="A24" s="319">
        <v>37012</v>
      </c>
      <c r="B24" s="283">
        <v>49.209970463625403</v>
      </c>
      <c r="C24" s="320">
        <v>137.55000000000001</v>
      </c>
      <c r="D24" s="320">
        <v>150.26</v>
      </c>
      <c r="E24" s="320">
        <v>0.38197008867071403</v>
      </c>
      <c r="F24" s="320">
        <v>360.10673107594602</v>
      </c>
      <c r="G24" s="320">
        <v>393.38158786965897</v>
      </c>
      <c r="H24" s="283">
        <v>-0.30142276576836702</v>
      </c>
      <c r="I24" s="283">
        <v>-0.1358958477501</v>
      </c>
      <c r="J24" s="283">
        <v>7.1387941174501499</v>
      </c>
      <c r="K24" s="283">
        <v>4.3086146711696296</v>
      </c>
    </row>
    <row r="25" spans="1:11" x14ac:dyDescent="0.2">
      <c r="A25" s="319">
        <v>37043</v>
      </c>
      <c r="B25" s="283">
        <v>49.326363767191502</v>
      </c>
      <c r="C25" s="320">
        <v>140.12</v>
      </c>
      <c r="D25" s="320">
        <v>152.9</v>
      </c>
      <c r="E25" s="320">
        <v>0.38287353892815101</v>
      </c>
      <c r="F25" s="320">
        <v>365.969401782803</v>
      </c>
      <c r="G25" s="320">
        <v>399.34856931623301</v>
      </c>
      <c r="H25" s="283">
        <v>1.62803696819001</v>
      </c>
      <c r="I25" s="283">
        <v>1.5168430934674899</v>
      </c>
      <c r="J25" s="283">
        <v>7.7948816289213001</v>
      </c>
      <c r="K25" s="283">
        <v>5.6085008689402702</v>
      </c>
    </row>
    <row r="26" spans="1:11" x14ac:dyDescent="0.2">
      <c r="A26" s="319">
        <v>37073</v>
      </c>
      <c r="B26" s="283">
        <v>49.198201964030297</v>
      </c>
      <c r="C26" s="320">
        <v>139.03</v>
      </c>
      <c r="D26" s="320">
        <v>151.05000000000001</v>
      </c>
      <c r="E26" s="320">
        <v>0.38187874102730901</v>
      </c>
      <c r="F26" s="320">
        <v>364.06844650736298</v>
      </c>
      <c r="G26" s="320">
        <v>395.54440656647603</v>
      </c>
      <c r="H26" s="283">
        <v>-0.51943011251203197</v>
      </c>
      <c r="I26" s="283">
        <v>-0.95259205667631597</v>
      </c>
      <c r="J26" s="283">
        <v>6.6044423315985101</v>
      </c>
      <c r="K26" s="283">
        <v>5.7657110900697104</v>
      </c>
    </row>
    <row r="27" spans="1:11" x14ac:dyDescent="0.2">
      <c r="A27" s="319">
        <v>37104</v>
      </c>
      <c r="B27" s="283">
        <v>49.489687547185802</v>
      </c>
      <c r="C27" s="320">
        <v>139.87</v>
      </c>
      <c r="D27" s="320">
        <v>151.61000000000001</v>
      </c>
      <c r="E27" s="320">
        <v>0.38414126573511098</v>
      </c>
      <c r="F27" s="320">
        <v>364.11084274515002</v>
      </c>
      <c r="G27" s="320">
        <v>394.67251639802902</v>
      </c>
      <c r="H27" s="283">
        <v>1.16451283252328E-2</v>
      </c>
      <c r="I27" s="283">
        <v>-0.220427884700969</v>
      </c>
      <c r="J27" s="283">
        <v>7.0375942762512098</v>
      </c>
      <c r="K27" s="283">
        <v>6.0338545780191701</v>
      </c>
    </row>
    <row r="28" spans="1:11" x14ac:dyDescent="0.2">
      <c r="A28" s="319">
        <v>37135</v>
      </c>
      <c r="B28" s="283">
        <v>49.950381149772397</v>
      </c>
      <c r="C28" s="320">
        <v>140.21</v>
      </c>
      <c r="D28" s="320">
        <v>152.41</v>
      </c>
      <c r="E28" s="320">
        <v>0.38771719099115398</v>
      </c>
      <c r="F28" s="320">
        <v>361.62956726672201</v>
      </c>
      <c r="G28" s="320">
        <v>393.09580163412801</v>
      </c>
      <c r="H28" s="283">
        <v>-0.681461573547681</v>
      </c>
      <c r="I28" s="283">
        <v>-0.399499508678958</v>
      </c>
      <c r="J28" s="283">
        <v>6.4633702014288898</v>
      </c>
      <c r="K28" s="283">
        <v>5.7082287282186801</v>
      </c>
    </row>
    <row r="29" spans="1:11" x14ac:dyDescent="0.2">
      <c r="A29" s="319">
        <v>37165</v>
      </c>
      <c r="B29" s="283">
        <v>50.176135367753503</v>
      </c>
      <c r="C29" s="320">
        <v>140.66999999999999</v>
      </c>
      <c r="D29" s="320">
        <v>153</v>
      </c>
      <c r="E29" s="320">
        <v>0.38946950577304901</v>
      </c>
      <c r="F29" s="320">
        <v>361.18360465933603</v>
      </c>
      <c r="G29" s="320">
        <v>392.84205241258502</v>
      </c>
      <c r="H29" s="283">
        <v>-0.123320283448192</v>
      </c>
      <c r="I29" s="283">
        <v>-6.45514962223981E-2</v>
      </c>
      <c r="J29" s="283">
        <v>5.3241622019480204</v>
      </c>
      <c r="K29" s="283">
        <v>5.3284161886573402</v>
      </c>
    </row>
    <row r="30" spans="1:11" x14ac:dyDescent="0.2">
      <c r="A30" s="319">
        <v>37196</v>
      </c>
      <c r="B30" s="283">
        <v>50.3651489088722</v>
      </c>
      <c r="C30" s="320">
        <v>141.36000000000001</v>
      </c>
      <c r="D30" s="320">
        <v>153.11000000000001</v>
      </c>
      <c r="E30" s="320">
        <v>0.39093663770547799</v>
      </c>
      <c r="F30" s="320">
        <v>361.59312370844299</v>
      </c>
      <c r="G30" s="320">
        <v>391.64914523910397</v>
      </c>
      <c r="H30" s="283">
        <v>0.11338251344323901</v>
      </c>
      <c r="I30" s="283">
        <v>-0.30366076293386601</v>
      </c>
      <c r="J30" s="283">
        <v>6.48021792548679</v>
      </c>
      <c r="K30" s="283">
        <v>5.5524739271994896</v>
      </c>
    </row>
    <row r="31" spans="1:11" x14ac:dyDescent="0.2">
      <c r="A31" s="319">
        <v>37226</v>
      </c>
      <c r="B31" s="283">
        <v>50.434898785092997</v>
      </c>
      <c r="C31" s="320">
        <v>142.09</v>
      </c>
      <c r="D31" s="320">
        <v>155.54</v>
      </c>
      <c r="E31" s="320">
        <v>0.39147803950177801</v>
      </c>
      <c r="F31" s="320">
        <v>362.95777965178797</v>
      </c>
      <c r="G31" s="320">
        <v>397.31475154507001</v>
      </c>
      <c r="H31" s="283">
        <v>0.37740096640901399</v>
      </c>
      <c r="I31" s="283">
        <v>1.4466024948189999</v>
      </c>
      <c r="J31" s="283">
        <v>6.0110389527582102</v>
      </c>
      <c r="K31" s="283">
        <v>5.9524086879973597</v>
      </c>
    </row>
    <row r="32" spans="1:11" x14ac:dyDescent="0.2">
      <c r="A32" s="319">
        <v>37257</v>
      </c>
      <c r="B32" s="283">
        <v>50.900472009715898</v>
      </c>
      <c r="C32" s="320">
        <v>148.96</v>
      </c>
      <c r="D32" s="320">
        <v>162.97</v>
      </c>
      <c r="E32" s="320">
        <v>0.39509184061192798</v>
      </c>
      <c r="F32" s="320">
        <v>377.02626247428202</v>
      </c>
      <c r="G32" s="320">
        <v>412.48637214979698</v>
      </c>
      <c r="H32" s="283">
        <v>3.87606592590231</v>
      </c>
      <c r="I32" s="283">
        <v>3.8185394692060899</v>
      </c>
      <c r="J32" s="283">
        <v>4.8424739803581103</v>
      </c>
      <c r="K32" s="283">
        <v>4.8654653080390204</v>
      </c>
    </row>
    <row r="33" spans="1:11" x14ac:dyDescent="0.2">
      <c r="A33" s="319">
        <v>37288</v>
      </c>
      <c r="B33" s="283">
        <v>50.867749849080496</v>
      </c>
      <c r="C33" s="320">
        <v>148.49</v>
      </c>
      <c r="D33" s="320">
        <v>162.35</v>
      </c>
      <c r="E33" s="320">
        <v>0.39483784967306601</v>
      </c>
      <c r="F33" s="320">
        <v>376.07843352138798</v>
      </c>
      <c r="G33" s="320">
        <v>411.18145115628897</v>
      </c>
      <c r="H33" s="283">
        <v>-0.25139600267477502</v>
      </c>
      <c r="I33" s="283">
        <v>-0.31635493476002102</v>
      </c>
      <c r="J33" s="283">
        <v>5.3018440034477496</v>
      </c>
      <c r="K33" s="283">
        <v>6.0955648593550702</v>
      </c>
    </row>
    <row r="34" spans="1:11" x14ac:dyDescent="0.2">
      <c r="A34" s="319">
        <v>37316</v>
      </c>
      <c r="B34" s="283">
        <v>51.127948444496397</v>
      </c>
      <c r="C34" s="320">
        <v>147.66999999999999</v>
      </c>
      <c r="D34" s="320">
        <v>161.18</v>
      </c>
      <c r="E34" s="320">
        <v>0.39685752332104102</v>
      </c>
      <c r="F34" s="320">
        <v>372.098275381669</v>
      </c>
      <c r="G34" s="320">
        <v>406.14071934731101</v>
      </c>
      <c r="H34" s="283">
        <v>-1.05833192891459</v>
      </c>
      <c r="I34" s="283">
        <v>-1.2259142027935299</v>
      </c>
      <c r="J34" s="283">
        <v>4.1970997506215699</v>
      </c>
      <c r="K34" s="283">
        <v>3.9708374624587699</v>
      </c>
    </row>
    <row r="35" spans="1:11" x14ac:dyDescent="0.2">
      <c r="A35" s="319">
        <v>37347</v>
      </c>
      <c r="B35" s="283">
        <v>51.407234972561497</v>
      </c>
      <c r="C35" s="320">
        <v>147.58000000000001</v>
      </c>
      <c r="D35" s="320">
        <v>160.55000000000001</v>
      </c>
      <c r="E35" s="320">
        <v>0.399025358393578</v>
      </c>
      <c r="F35" s="320">
        <v>369.85118087265698</v>
      </c>
      <c r="G35" s="320">
        <v>402.35538073658398</v>
      </c>
      <c r="H35" s="283">
        <v>-0.60389812522175801</v>
      </c>
      <c r="I35" s="283">
        <v>-0.93202637174883995</v>
      </c>
      <c r="J35" s="283">
        <v>2.3964101177207202</v>
      </c>
      <c r="K35" s="283">
        <v>2.1421970095093501</v>
      </c>
    </row>
    <row r="36" spans="1:11" x14ac:dyDescent="0.2">
      <c r="A36" s="319">
        <v>37377</v>
      </c>
      <c r="B36" s="283">
        <v>51.511429231397599</v>
      </c>
      <c r="C36" s="320">
        <v>150.41</v>
      </c>
      <c r="D36" s="320">
        <v>163.41999999999999</v>
      </c>
      <c r="E36" s="320">
        <v>0.39983411909616901</v>
      </c>
      <c r="F36" s="320">
        <v>376.18100311200101</v>
      </c>
      <c r="G36" s="320">
        <v>408.719496898898</v>
      </c>
      <c r="H36" s="283">
        <v>1.7114511367543099</v>
      </c>
      <c r="I36" s="283">
        <v>1.5817151868736901</v>
      </c>
      <c r="J36" s="283">
        <v>4.4637521737034298</v>
      </c>
      <c r="K36" s="283">
        <v>3.89899006516805</v>
      </c>
    </row>
    <row r="37" spans="1:11" x14ac:dyDescent="0.2">
      <c r="A37" s="319">
        <v>37408</v>
      </c>
      <c r="B37" s="283">
        <v>51.762586176959203</v>
      </c>
      <c r="C37" s="320">
        <v>150.44999999999999</v>
      </c>
      <c r="D37" s="320">
        <v>163.46</v>
      </c>
      <c r="E37" s="320">
        <v>0.40178361103576099</v>
      </c>
      <c r="F37" s="320">
        <v>374.45529351521702</v>
      </c>
      <c r="G37" s="320">
        <v>406.83590746425699</v>
      </c>
      <c r="H37" s="283">
        <v>-0.45874448271107099</v>
      </c>
      <c r="I37" s="283">
        <v>-0.46085137825138101</v>
      </c>
      <c r="J37" s="283">
        <v>2.3187435045323199</v>
      </c>
      <c r="K37" s="283">
        <v>1.8748879358310599</v>
      </c>
    </row>
    <row r="38" spans="1:11" x14ac:dyDescent="0.2">
      <c r="A38" s="319">
        <v>37438</v>
      </c>
      <c r="B38" s="283">
        <v>51.911181353361798</v>
      </c>
      <c r="C38" s="320">
        <v>152.07</v>
      </c>
      <c r="D38" s="320">
        <v>164.12</v>
      </c>
      <c r="E38" s="320">
        <v>0.40293701373386898</v>
      </c>
      <c r="F38" s="320">
        <v>377.403898914183</v>
      </c>
      <c r="G38" s="320">
        <v>407.30931735250698</v>
      </c>
      <c r="H38" s="283">
        <v>0.78743856744172303</v>
      </c>
      <c r="I38" s="283">
        <v>0.116363840940426</v>
      </c>
      <c r="J38" s="283">
        <v>3.66289705541696</v>
      </c>
      <c r="K38" s="283">
        <v>2.97435903294816</v>
      </c>
    </row>
    <row r="39" spans="1:11" x14ac:dyDescent="0.2">
      <c r="A39" s="319">
        <v>37469</v>
      </c>
      <c r="B39" s="283">
        <v>52.108560301264298</v>
      </c>
      <c r="C39" s="320">
        <v>152.1</v>
      </c>
      <c r="D39" s="320">
        <v>163.94</v>
      </c>
      <c r="E39" s="320">
        <v>0.404469078344389</v>
      </c>
      <c r="F39" s="320">
        <v>376.04852421003397</v>
      </c>
      <c r="G39" s="320">
        <v>405.321466528553</v>
      </c>
      <c r="H39" s="283">
        <v>-0.35913108159428803</v>
      </c>
      <c r="I39" s="283">
        <v>-0.48804452519646302</v>
      </c>
      <c r="J39" s="283">
        <v>3.2785844483183699</v>
      </c>
      <c r="K39" s="283">
        <v>2.6981737232965002</v>
      </c>
    </row>
    <row r="40" spans="1:11" x14ac:dyDescent="0.2">
      <c r="A40" s="319">
        <v>37500</v>
      </c>
      <c r="B40" s="283">
        <v>52.4219835649941</v>
      </c>
      <c r="C40" s="320">
        <v>151.38999999999999</v>
      </c>
      <c r="D40" s="320">
        <v>163.55000000000001</v>
      </c>
      <c r="E40" s="320">
        <v>0.40690188435322</v>
      </c>
      <c r="F40" s="320">
        <v>372.05529347851899</v>
      </c>
      <c r="G40" s="320">
        <v>401.939647588426</v>
      </c>
      <c r="H40" s="283">
        <v>-1.0618924086733601</v>
      </c>
      <c r="I40" s="283">
        <v>-0.834354757741118</v>
      </c>
      <c r="J40" s="283">
        <v>2.8829850088303699</v>
      </c>
      <c r="K40" s="283">
        <v>2.2497940495762401</v>
      </c>
    </row>
    <row r="41" spans="1:11" x14ac:dyDescent="0.2">
      <c r="A41" s="319">
        <v>37530</v>
      </c>
      <c r="B41" s="283">
        <v>52.653036086685702</v>
      </c>
      <c r="C41" s="320">
        <v>150.78</v>
      </c>
      <c r="D41" s="320">
        <v>162.96</v>
      </c>
      <c r="E41" s="320">
        <v>0.40869532481592902</v>
      </c>
      <c r="F41" s="320">
        <v>368.93008274050999</v>
      </c>
      <c r="G41" s="320">
        <v>398.73223427108002</v>
      </c>
      <c r="H41" s="283">
        <v>-0.83998555934806696</v>
      </c>
      <c r="I41" s="283">
        <v>-0.79798381090048198</v>
      </c>
      <c r="J41" s="283">
        <v>2.1447479844718602</v>
      </c>
      <c r="K41" s="283">
        <v>1.4993766126413901</v>
      </c>
    </row>
    <row r="42" spans="1:11" x14ac:dyDescent="0.2">
      <c r="A42" s="319">
        <v>37561</v>
      </c>
      <c r="B42" s="283">
        <v>53.0788772813736</v>
      </c>
      <c r="C42" s="320">
        <v>152.28</v>
      </c>
      <c r="D42" s="320">
        <v>164.46</v>
      </c>
      <c r="E42" s="320">
        <v>0.41200072405437799</v>
      </c>
      <c r="F42" s="320">
        <v>369.61100092606</v>
      </c>
      <c r="G42" s="320">
        <v>399.17405576766402</v>
      </c>
      <c r="H42" s="283">
        <v>0.184565644658785</v>
      </c>
      <c r="I42" s="283">
        <v>0.110806566063348</v>
      </c>
      <c r="J42" s="283">
        <v>2.2173754675936199</v>
      </c>
      <c r="K42" s="283">
        <v>1.92133970417971</v>
      </c>
    </row>
    <row r="43" spans="1:11" x14ac:dyDescent="0.2">
      <c r="A43" s="319">
        <v>37591</v>
      </c>
      <c r="B43" s="283">
        <v>53.309929803065103</v>
      </c>
      <c r="C43" s="320">
        <v>153.11000000000001</v>
      </c>
      <c r="D43" s="320">
        <v>165.4</v>
      </c>
      <c r="E43" s="320">
        <v>0.41379416451708501</v>
      </c>
      <c r="F43" s="320">
        <v>370.01488452280603</v>
      </c>
      <c r="G43" s="320">
        <v>399.71564169598298</v>
      </c>
      <c r="H43" s="283">
        <v>0.109272612485456</v>
      </c>
      <c r="I43" s="283">
        <v>0.13567663541616001</v>
      </c>
      <c r="J43" s="283">
        <v>1.94433216937469</v>
      </c>
      <c r="K43" s="283">
        <v>0.60427913677418799</v>
      </c>
    </row>
    <row r="44" spans="1:11" x14ac:dyDescent="0.2">
      <c r="A44" s="319">
        <v>37622</v>
      </c>
      <c r="B44" s="283">
        <v>53.525440675315501</v>
      </c>
      <c r="C44" s="320">
        <v>158.82</v>
      </c>
      <c r="D44" s="320">
        <v>172.55</v>
      </c>
      <c r="E44" s="320">
        <v>0.41546696997109001</v>
      </c>
      <c r="F44" s="320">
        <v>382.26865546267402</v>
      </c>
      <c r="G44" s="320">
        <v>415.31580720365503</v>
      </c>
      <c r="H44" s="283">
        <v>3.3116967593539002</v>
      </c>
      <c r="I44" s="283">
        <v>3.9028158721736301</v>
      </c>
      <c r="J44" s="283">
        <v>1.39045830759594</v>
      </c>
      <c r="K44" s="283">
        <v>0.685946311174224</v>
      </c>
    </row>
    <row r="45" spans="1:11" x14ac:dyDescent="0.2">
      <c r="A45" s="319">
        <v>37653</v>
      </c>
      <c r="B45" s="283">
        <v>53.674122454969499</v>
      </c>
      <c r="C45" s="320">
        <v>158.91</v>
      </c>
      <c r="D45" s="320">
        <v>172.41</v>
      </c>
      <c r="E45" s="320">
        <v>0.41662104488767898</v>
      </c>
      <c r="F45" s="320">
        <v>381.42576317248199</v>
      </c>
      <c r="G45" s="320">
        <v>413.82931111048799</v>
      </c>
      <c r="H45" s="283">
        <v>-0.220497359160166</v>
      </c>
      <c r="I45" s="283">
        <v>-0.35791945969396699</v>
      </c>
      <c r="J45" s="283">
        <v>1.4218655403940501</v>
      </c>
      <c r="K45" s="283">
        <v>0.64396386236618097</v>
      </c>
    </row>
    <row r="46" spans="1:11" x14ac:dyDescent="0.2">
      <c r="A46" s="319">
        <v>37681</v>
      </c>
      <c r="B46" s="283">
        <v>54.012930412786197</v>
      </c>
      <c r="C46" s="320">
        <v>158.85</v>
      </c>
      <c r="D46" s="320">
        <v>172.12</v>
      </c>
      <c r="E46" s="320">
        <v>0.41925088807738897</v>
      </c>
      <c r="F46" s="320">
        <v>378.89007398042298</v>
      </c>
      <c r="G46" s="320">
        <v>410.54176602776499</v>
      </c>
      <c r="H46" s="283">
        <v>-0.66479232314271597</v>
      </c>
      <c r="I46" s="283">
        <v>-0.79442054839020704</v>
      </c>
      <c r="J46" s="283">
        <v>1.8252701095664601</v>
      </c>
      <c r="K46" s="283">
        <v>1.08362606131349</v>
      </c>
    </row>
    <row r="47" spans="1:11" x14ac:dyDescent="0.2">
      <c r="A47" s="319">
        <v>37712</v>
      </c>
      <c r="B47" s="283">
        <v>54.105144199470402</v>
      </c>
      <c r="C47" s="320">
        <v>159.31</v>
      </c>
      <c r="D47" s="320">
        <v>172.34</v>
      </c>
      <c r="E47" s="320">
        <v>0.41996665579569098</v>
      </c>
      <c r="F47" s="320">
        <v>379.33963994870697</v>
      </c>
      <c r="G47" s="320">
        <v>410.36591267817602</v>
      </c>
      <c r="H47" s="283">
        <v>0.118653403495528</v>
      </c>
      <c r="I47" s="283">
        <v>-4.283446025235E-2</v>
      </c>
      <c r="J47" s="283">
        <v>2.5654802706491102</v>
      </c>
      <c r="K47" s="283">
        <v>1.99090961003869</v>
      </c>
    </row>
    <row r="48" spans="1:11" x14ac:dyDescent="0.2">
      <c r="A48" s="319">
        <v>37742</v>
      </c>
      <c r="B48" s="283">
        <v>53.9305596707487</v>
      </c>
      <c r="C48" s="320">
        <v>162.9</v>
      </c>
      <c r="D48" s="320">
        <v>175.22</v>
      </c>
      <c r="E48" s="320">
        <v>0.41861152253127099</v>
      </c>
      <c r="F48" s="320">
        <v>389.143612232583</v>
      </c>
      <c r="G48" s="320">
        <v>418.57424024182399</v>
      </c>
      <c r="H48" s="283">
        <v>2.5844839957144901</v>
      </c>
      <c r="I48" s="283">
        <v>2.0002459536850599</v>
      </c>
      <c r="J48" s="283">
        <v>3.4458436266975498</v>
      </c>
      <c r="K48" s="283">
        <v>2.4111263146725301</v>
      </c>
    </row>
    <row r="49" spans="1:11" x14ac:dyDescent="0.2">
      <c r="A49" s="319">
        <v>37773</v>
      </c>
      <c r="B49" s="283">
        <v>53.975112399146603</v>
      </c>
      <c r="C49" s="320">
        <v>165.83</v>
      </c>
      <c r="D49" s="320">
        <v>175.27</v>
      </c>
      <c r="E49" s="320">
        <v>0.418957342889551</v>
      </c>
      <c r="F49" s="320">
        <v>395.81595313802097</v>
      </c>
      <c r="G49" s="320">
        <v>418.34808000060798</v>
      </c>
      <c r="H49" s="283">
        <v>1.7146217220828499</v>
      </c>
      <c r="I49" s="283">
        <v>-5.4031094002671101E-2</v>
      </c>
      <c r="J49" s="283">
        <v>5.70446191914629</v>
      </c>
      <c r="K49" s="283">
        <v>2.8296844809261499</v>
      </c>
    </row>
    <row r="50" spans="1:11" x14ac:dyDescent="0.2">
      <c r="A50" s="319">
        <v>37803</v>
      </c>
      <c r="B50" s="283">
        <v>54.053338701333502</v>
      </c>
      <c r="C50" s="320">
        <v>167.22</v>
      </c>
      <c r="D50" s="320">
        <v>176.98</v>
      </c>
      <c r="E50" s="320">
        <v>0.41956453910001801</v>
      </c>
      <c r="F50" s="320">
        <v>398.556084741321</v>
      </c>
      <c r="G50" s="320">
        <v>421.818298514047</v>
      </c>
      <c r="H50" s="283">
        <v>0.69227416974397804</v>
      </c>
      <c r="I50" s="283">
        <v>0.82950506512042799</v>
      </c>
      <c r="J50" s="283">
        <v>5.6046548241800904</v>
      </c>
      <c r="K50" s="283">
        <v>3.56215302312446</v>
      </c>
    </row>
    <row r="51" spans="1:11" x14ac:dyDescent="0.2">
      <c r="A51" s="319">
        <v>37834</v>
      </c>
      <c r="B51" s="283">
        <v>54.215489910502399</v>
      </c>
      <c r="C51" s="320">
        <v>167.15</v>
      </c>
      <c r="D51" s="320">
        <v>176.97</v>
      </c>
      <c r="E51" s="320">
        <v>0.42082316435747602</v>
      </c>
      <c r="F51" s="320">
        <v>397.19771665898901</v>
      </c>
      <c r="G51" s="320">
        <v>420.532933994264</v>
      </c>
      <c r="H51" s="283">
        <v>-0.34082231694285697</v>
      </c>
      <c r="I51" s="283">
        <v>-0.30471995271685898</v>
      </c>
      <c r="J51" s="283">
        <v>5.6240594198270397</v>
      </c>
      <c r="K51" s="283">
        <v>3.7529390180076398</v>
      </c>
    </row>
    <row r="52" spans="1:11" x14ac:dyDescent="0.2">
      <c r="A52" s="319">
        <v>37865</v>
      </c>
      <c r="B52" s="283">
        <v>54.538238163897297</v>
      </c>
      <c r="C52" s="320">
        <v>165.72</v>
      </c>
      <c r="D52" s="320">
        <v>175.57</v>
      </c>
      <c r="E52" s="320">
        <v>0.42332835137153302</v>
      </c>
      <c r="F52" s="320">
        <v>391.46917390032399</v>
      </c>
      <c r="G52" s="320">
        <v>414.73716426309397</v>
      </c>
      <c r="H52" s="283">
        <v>-1.44223959967601</v>
      </c>
      <c r="I52" s="283">
        <v>-1.3781963938285799</v>
      </c>
      <c r="J52" s="283">
        <v>5.2180094631352203</v>
      </c>
      <c r="K52" s="283">
        <v>3.1839398654625302</v>
      </c>
    </row>
    <row r="53" spans="1:11" x14ac:dyDescent="0.2">
      <c r="A53" s="319">
        <v>37895</v>
      </c>
      <c r="B53" s="283">
        <v>54.738207386706698</v>
      </c>
      <c r="C53" s="320">
        <v>165.13</v>
      </c>
      <c r="D53" s="320">
        <v>174.91</v>
      </c>
      <c r="E53" s="320">
        <v>0.424880521816837</v>
      </c>
      <c r="F53" s="320">
        <v>388.65043587756298</v>
      </c>
      <c r="G53" s="320">
        <v>411.66867158810999</v>
      </c>
      <c r="H53" s="283">
        <v>-0.72004086418274704</v>
      </c>
      <c r="I53" s="283">
        <v>-0.73986441037570105</v>
      </c>
      <c r="J53" s="283">
        <v>5.34528195439239</v>
      </c>
      <c r="K53" s="283">
        <v>3.2443921522117498</v>
      </c>
    </row>
    <row r="54" spans="1:11" x14ac:dyDescent="0.2">
      <c r="A54" s="319">
        <v>37926</v>
      </c>
      <c r="B54" s="283">
        <v>55.192541605369897</v>
      </c>
      <c r="C54" s="320">
        <v>166.66</v>
      </c>
      <c r="D54" s="320">
        <v>176.35</v>
      </c>
      <c r="E54" s="320">
        <v>0.42840708523790599</v>
      </c>
      <c r="F54" s="320">
        <v>389.02251093127802</v>
      </c>
      <c r="G54" s="320">
        <v>411.64118446376301</v>
      </c>
      <c r="H54" s="283">
        <v>9.57351438122922E-2</v>
      </c>
      <c r="I54" s="283">
        <v>-6.6770017354778098E-3</v>
      </c>
      <c r="J54" s="283">
        <v>5.2518756088379499</v>
      </c>
      <c r="K54" s="283">
        <v>3.1232312110374401</v>
      </c>
    </row>
    <row r="55" spans="1:11" x14ac:dyDescent="0.2">
      <c r="A55" s="319">
        <v>37956</v>
      </c>
      <c r="B55" s="283">
        <v>55.429810786838097</v>
      </c>
      <c r="C55" s="320">
        <v>167.32</v>
      </c>
      <c r="D55" s="320">
        <v>177.49</v>
      </c>
      <c r="E55" s="320">
        <v>0.43024877970409597</v>
      </c>
      <c r="F55" s="320">
        <v>388.89128312013901</v>
      </c>
      <c r="G55" s="320">
        <v>412.52877026651601</v>
      </c>
      <c r="H55" s="283">
        <v>-3.3732703751299102E-2</v>
      </c>
      <c r="I55" s="283">
        <v>0.21562123428180399</v>
      </c>
      <c r="J55" s="283">
        <v>5.1015241242734897</v>
      </c>
      <c r="K55" s="283">
        <v>3.2055609623298902</v>
      </c>
    </row>
    <row r="56" spans="1:11" x14ac:dyDescent="0.2">
      <c r="A56" s="319">
        <v>37987</v>
      </c>
      <c r="B56" s="283">
        <v>55.774317349450101</v>
      </c>
      <c r="C56" s="320">
        <v>173.81</v>
      </c>
      <c r="D56" s="320">
        <v>184.55</v>
      </c>
      <c r="E56" s="320">
        <v>0.43292285573033201</v>
      </c>
      <c r="F56" s="320">
        <v>401.480304630224</v>
      </c>
      <c r="G56" s="320">
        <v>426.28841965081301</v>
      </c>
      <c r="H56" s="283">
        <v>3.2371570298723999</v>
      </c>
      <c r="I56" s="283">
        <v>3.3354399440812501</v>
      </c>
      <c r="J56" s="283">
        <v>5.0256930284531904</v>
      </c>
      <c r="K56" s="283">
        <v>2.6419924926617302</v>
      </c>
    </row>
    <row r="57" spans="1:11" x14ac:dyDescent="0.2">
      <c r="A57" s="319">
        <v>38018</v>
      </c>
      <c r="B57" s="283">
        <v>56.107944757453097</v>
      </c>
      <c r="C57" s="320">
        <v>173.66</v>
      </c>
      <c r="D57" s="320">
        <v>184.3</v>
      </c>
      <c r="E57" s="320">
        <v>0.43551248725047398</v>
      </c>
      <c r="F57" s="320">
        <v>398.74861245970101</v>
      </c>
      <c r="G57" s="320">
        <v>423.17959965635703</v>
      </c>
      <c r="H57" s="283">
        <v>-0.68040502585508</v>
      </c>
      <c r="I57" s="283">
        <v>-0.72927620154503703</v>
      </c>
      <c r="J57" s="283">
        <v>4.5416044115996996</v>
      </c>
      <c r="K57" s="283">
        <v>2.2594553587270498</v>
      </c>
    </row>
    <row r="58" spans="1:11" x14ac:dyDescent="0.2">
      <c r="A58" s="319">
        <v>38047</v>
      </c>
      <c r="B58" s="283">
        <v>56.2980709356166</v>
      </c>
      <c r="C58" s="320">
        <v>173.79</v>
      </c>
      <c r="D58" s="320">
        <v>182.88</v>
      </c>
      <c r="E58" s="320">
        <v>0.43698825552360099</v>
      </c>
      <c r="F58" s="320">
        <v>397.69947545103702</v>
      </c>
      <c r="G58" s="320">
        <v>418.50094982729502</v>
      </c>
      <c r="H58" s="283">
        <v>-0.26310737539441098</v>
      </c>
      <c r="I58" s="283">
        <v>-1.10559437006439</v>
      </c>
      <c r="J58" s="283">
        <v>4.9643426318911796</v>
      </c>
      <c r="K58" s="283">
        <v>1.9387025774601601</v>
      </c>
    </row>
    <row r="59" spans="1:11" x14ac:dyDescent="0.2">
      <c r="A59" s="319">
        <v>38078</v>
      </c>
      <c r="B59" s="283">
        <v>56.383031952561801</v>
      </c>
      <c r="C59" s="320">
        <v>174.44</v>
      </c>
      <c r="D59" s="320">
        <v>183.06</v>
      </c>
      <c r="E59" s="320">
        <v>0.43764772690450998</v>
      </c>
      <c r="F59" s="320">
        <v>398.58541305313599</v>
      </c>
      <c r="G59" s="320">
        <v>418.28161954544299</v>
      </c>
      <c r="H59" s="283">
        <v>0.222765594823571</v>
      </c>
      <c r="I59" s="283">
        <v>-5.24085505524075E-2</v>
      </c>
      <c r="J59" s="283">
        <v>5.0734937975453098</v>
      </c>
      <c r="K59" s="283">
        <v>1.92893869171693</v>
      </c>
    </row>
    <row r="60" spans="1:11" x14ac:dyDescent="0.2">
      <c r="A60" s="319">
        <v>38108</v>
      </c>
      <c r="B60" s="283">
        <v>56.2416029426468</v>
      </c>
      <c r="C60" s="320">
        <v>177.37</v>
      </c>
      <c r="D60" s="320">
        <v>186.56</v>
      </c>
      <c r="E60" s="320">
        <v>0.43654994832531402</v>
      </c>
      <c r="F60" s="320">
        <v>406.299441061496</v>
      </c>
      <c r="G60" s="320">
        <v>427.35086950686599</v>
      </c>
      <c r="H60" s="283">
        <v>1.93535130883782</v>
      </c>
      <c r="I60" s="283">
        <v>2.1682162298401999</v>
      </c>
      <c r="J60" s="283">
        <v>4.4086111886785497</v>
      </c>
      <c r="K60" s="283">
        <v>2.0967915416798801</v>
      </c>
    </row>
    <row r="61" spans="1:11" x14ac:dyDescent="0.2">
      <c r="A61" s="319">
        <v>38139</v>
      </c>
      <c r="B61" s="283">
        <v>56.331744509405603</v>
      </c>
      <c r="C61" s="320">
        <v>177.69</v>
      </c>
      <c r="D61" s="320">
        <v>186.41</v>
      </c>
      <c r="E61" s="320">
        <v>0.43724963137578898</v>
      </c>
      <c r="F61" s="320">
        <v>406.38113162246799</v>
      </c>
      <c r="G61" s="320">
        <v>426.32397290643399</v>
      </c>
      <c r="H61" s="283">
        <v>2.0105998856001499E-2</v>
      </c>
      <c r="I61" s="283">
        <v>-0.24029355588218701</v>
      </c>
      <c r="J61" s="283">
        <v>2.6692149219067698</v>
      </c>
      <c r="K61" s="283">
        <v>1.9065207388580201</v>
      </c>
    </row>
    <row r="62" spans="1:11" x14ac:dyDescent="0.2">
      <c r="A62" s="319">
        <v>38169</v>
      </c>
      <c r="B62" s="283">
        <v>56.479390179096498</v>
      </c>
      <c r="C62" s="320">
        <v>178.93</v>
      </c>
      <c r="D62" s="320">
        <v>187.91</v>
      </c>
      <c r="E62" s="320">
        <v>0.43839566395846102</v>
      </c>
      <c r="F62" s="320">
        <v>408.14728499904601</v>
      </c>
      <c r="G62" s="320">
        <v>428.63106423836501</v>
      </c>
      <c r="H62" s="283">
        <v>0.43460516228357399</v>
      </c>
      <c r="I62" s="283">
        <v>0.54115918375470295</v>
      </c>
      <c r="J62" s="283">
        <v>2.40648697257999</v>
      </c>
      <c r="K62" s="283">
        <v>1.61509487575988</v>
      </c>
    </row>
    <row r="63" spans="1:11" x14ac:dyDescent="0.2">
      <c r="A63" s="319">
        <v>38200</v>
      </c>
      <c r="B63" s="283">
        <v>56.828041181559897</v>
      </c>
      <c r="C63" s="320">
        <v>178.99</v>
      </c>
      <c r="D63" s="320">
        <v>187.62</v>
      </c>
      <c r="E63" s="320">
        <v>0.44110190932035398</v>
      </c>
      <c r="F63" s="320">
        <v>405.77924560740598</v>
      </c>
      <c r="G63" s="320">
        <v>425.34388547327598</v>
      </c>
      <c r="H63" s="283">
        <v>-0.58019236649945505</v>
      </c>
      <c r="I63" s="283">
        <v>-0.76690166423906103</v>
      </c>
      <c r="J63" s="283">
        <v>2.1605181974863301</v>
      </c>
      <c r="K63" s="283">
        <v>1.1440130106616</v>
      </c>
    </row>
    <row r="64" spans="1:11" x14ac:dyDescent="0.2">
      <c r="A64" s="319">
        <v>38231</v>
      </c>
      <c r="B64" s="283">
        <v>57.2979170496642</v>
      </c>
      <c r="C64" s="320">
        <v>178.15</v>
      </c>
      <c r="D64" s="320">
        <v>186.17</v>
      </c>
      <c r="E64" s="320">
        <v>0.44474910775012599</v>
      </c>
      <c r="F64" s="320">
        <v>400.56291714943802</v>
      </c>
      <c r="G64" s="320">
        <v>418.59555591193299</v>
      </c>
      <c r="H64" s="283">
        <v>-1.28550893482992</v>
      </c>
      <c r="I64" s="283">
        <v>-1.5865584981512</v>
      </c>
      <c r="J64" s="283">
        <v>2.3229781181772502</v>
      </c>
      <c r="K64" s="283">
        <v>0.930322136839279</v>
      </c>
    </row>
    <row r="65" spans="1:11" x14ac:dyDescent="0.2">
      <c r="A65" s="319">
        <v>38261</v>
      </c>
      <c r="B65" s="283">
        <v>57.694747165394602</v>
      </c>
      <c r="C65" s="320">
        <v>177.75</v>
      </c>
      <c r="D65" s="320">
        <v>185.67</v>
      </c>
      <c r="E65" s="320">
        <v>0.44782932163899197</v>
      </c>
      <c r="F65" s="320">
        <v>396.91460878323102</v>
      </c>
      <c r="G65" s="320">
        <v>414.59991793407801</v>
      </c>
      <c r="H65" s="283">
        <v>-0.91079533576647898</v>
      </c>
      <c r="I65" s="283">
        <v>-0.95453425661670099</v>
      </c>
      <c r="J65" s="283">
        <v>2.12637685250685</v>
      </c>
      <c r="K65" s="283">
        <v>0.71204017897708005</v>
      </c>
    </row>
    <row r="66" spans="1:11" x14ac:dyDescent="0.2">
      <c r="A66" s="319">
        <v>38292</v>
      </c>
      <c r="B66" s="283">
        <v>58.186899397697402</v>
      </c>
      <c r="C66" s="320">
        <v>178.74</v>
      </c>
      <c r="D66" s="320">
        <v>186.63</v>
      </c>
      <c r="E66" s="320">
        <v>0.4516494302479</v>
      </c>
      <c r="F66" s="320">
        <v>395.74941985843702</v>
      </c>
      <c r="G66" s="320">
        <v>413.21872120499103</v>
      </c>
      <c r="H66" s="283">
        <v>-0.29356161224833899</v>
      </c>
      <c r="I66" s="283">
        <v>-0.33313965327570499</v>
      </c>
      <c r="J66" s="283">
        <v>1.7291824349846301</v>
      </c>
      <c r="K66" s="283">
        <v>0.38323102759581001</v>
      </c>
    </row>
    <row r="67" spans="1:11" x14ac:dyDescent="0.2">
      <c r="A67" s="319">
        <v>38322</v>
      </c>
      <c r="B67" s="283">
        <v>58.3070881533761</v>
      </c>
      <c r="C67" s="320">
        <v>179.23</v>
      </c>
      <c r="D67" s="320">
        <v>187.64</v>
      </c>
      <c r="E67" s="320">
        <v>0.452582340981869</v>
      </c>
      <c r="F67" s="320">
        <v>396.01633508537702</v>
      </c>
      <c r="G67" s="320">
        <v>414.59858904993598</v>
      </c>
      <c r="H67" s="283">
        <v>6.7445513131780793E-2</v>
      </c>
      <c r="I67" s="283">
        <v>0.33393158976953202</v>
      </c>
      <c r="J67" s="283">
        <v>1.8321449398588201</v>
      </c>
      <c r="K67" s="283">
        <v>0.50173925616943105</v>
      </c>
    </row>
    <row r="68" spans="1:11" x14ac:dyDescent="0.2">
      <c r="A68" s="319">
        <v>38353</v>
      </c>
      <c r="B68" s="283">
        <v>58.309160373301403</v>
      </c>
      <c r="C68" s="320">
        <v>185.03</v>
      </c>
      <c r="D68" s="320">
        <v>195.16</v>
      </c>
      <c r="E68" s="320">
        <v>0.45259842564969399</v>
      </c>
      <c r="F68" s="320">
        <v>408.81715338358498</v>
      </c>
      <c r="G68" s="320">
        <v>431.19902531665298</v>
      </c>
      <c r="H68" s="283">
        <v>3.2323965362307998</v>
      </c>
      <c r="I68" s="283">
        <v>4.0039779934508202</v>
      </c>
      <c r="J68" s="283">
        <v>1.82744923443217</v>
      </c>
      <c r="K68" s="283">
        <v>1.1519444206021401</v>
      </c>
    </row>
    <row r="69" spans="1:11" x14ac:dyDescent="0.2">
      <c r="A69" s="319">
        <v>38384</v>
      </c>
      <c r="B69" s="283">
        <v>58.503430991315597</v>
      </c>
      <c r="C69" s="320">
        <v>184.71</v>
      </c>
      <c r="D69" s="320">
        <v>194.63</v>
      </c>
      <c r="E69" s="320">
        <v>0.45410636325847298</v>
      </c>
      <c r="F69" s="320">
        <v>406.754925596286</v>
      </c>
      <c r="G69" s="320">
        <v>428.60002798335302</v>
      </c>
      <c r="H69" s="283">
        <v>-0.50443768570644898</v>
      </c>
      <c r="I69" s="283">
        <v>-0.60273729315420999</v>
      </c>
      <c r="J69" s="283">
        <v>2.0078598110214698</v>
      </c>
      <c r="K69" s="283">
        <v>1.28088129281212</v>
      </c>
    </row>
    <row r="70" spans="1:11" x14ac:dyDescent="0.2">
      <c r="A70" s="319">
        <v>38412</v>
      </c>
      <c r="B70" s="283">
        <v>58.767120976833802</v>
      </c>
      <c r="C70" s="320">
        <v>186.36</v>
      </c>
      <c r="D70" s="320">
        <v>194.45</v>
      </c>
      <c r="E70" s="320">
        <v>0.456153137239458</v>
      </c>
      <c r="F70" s="320">
        <v>408.54700929563103</v>
      </c>
      <c r="G70" s="320">
        <v>426.28228137763199</v>
      </c>
      <c r="H70" s="283">
        <v>0.44058070021366602</v>
      </c>
      <c r="I70" s="283">
        <v>-0.54077145459512399</v>
      </c>
      <c r="J70" s="283">
        <v>2.72757056877979</v>
      </c>
      <c r="K70" s="283">
        <v>1.8593342628129499</v>
      </c>
    </row>
    <row r="71" spans="1:11" x14ac:dyDescent="0.2">
      <c r="A71" s="319">
        <v>38443</v>
      </c>
      <c r="B71" s="283">
        <v>58.976415189308199</v>
      </c>
      <c r="C71" s="320">
        <v>186.71</v>
      </c>
      <c r="D71" s="320">
        <v>194.33</v>
      </c>
      <c r="E71" s="320">
        <v>0.45777768868998497</v>
      </c>
      <c r="F71" s="320">
        <v>407.861729859104</v>
      </c>
      <c r="G71" s="320">
        <v>424.50736416645998</v>
      </c>
      <c r="H71" s="283">
        <v>-0.16773576135298299</v>
      </c>
      <c r="I71" s="283">
        <v>-0.41637133155892903</v>
      </c>
      <c r="J71" s="283">
        <v>2.3273096561443598</v>
      </c>
      <c r="K71" s="283">
        <v>1.4884098009811899</v>
      </c>
    </row>
    <row r="72" spans="1:11" x14ac:dyDescent="0.2">
      <c r="A72" s="319">
        <v>38473</v>
      </c>
      <c r="B72" s="283">
        <v>58.828251464635798</v>
      </c>
      <c r="C72" s="320">
        <v>187.79</v>
      </c>
      <c r="D72" s="320">
        <v>197.07</v>
      </c>
      <c r="E72" s="320">
        <v>0.45662763494035502</v>
      </c>
      <c r="F72" s="320">
        <v>411.25412837646002</v>
      </c>
      <c r="G72" s="320">
        <v>431.57703327732497</v>
      </c>
      <c r="H72" s="283">
        <v>0.83175210347081796</v>
      </c>
      <c r="I72" s="283">
        <v>1.6653819715818401</v>
      </c>
      <c r="J72" s="283">
        <v>1.21946692863248</v>
      </c>
      <c r="K72" s="283">
        <v>0.98892129910410598</v>
      </c>
    </row>
    <row r="73" spans="1:11" x14ac:dyDescent="0.2">
      <c r="A73" s="319">
        <v>38504</v>
      </c>
      <c r="B73" s="283">
        <v>58.771783471665998</v>
      </c>
      <c r="C73" s="320">
        <v>188.32</v>
      </c>
      <c r="D73" s="320">
        <v>196.89</v>
      </c>
      <c r="E73" s="320">
        <v>0.456189327742067</v>
      </c>
      <c r="F73" s="320">
        <v>412.811060118613</v>
      </c>
      <c r="G73" s="320">
        <v>431.59711993815699</v>
      </c>
      <c r="H73" s="283">
        <v>0.378581425625857</v>
      </c>
      <c r="I73" s="283">
        <v>4.6542469321231303E-3</v>
      </c>
      <c r="J73" s="283">
        <v>1.58224090534747</v>
      </c>
      <c r="K73" s="283">
        <v>1.2368872892071201</v>
      </c>
    </row>
    <row r="74" spans="1:11" x14ac:dyDescent="0.2">
      <c r="A74" s="319">
        <v>38534</v>
      </c>
      <c r="B74" s="283">
        <v>59.001799883395201</v>
      </c>
      <c r="C74" s="320">
        <v>190.39</v>
      </c>
      <c r="D74" s="320">
        <v>198.8</v>
      </c>
      <c r="E74" s="320">
        <v>0.45797472587086402</v>
      </c>
      <c r="F74" s="320">
        <v>415.72163100914099</v>
      </c>
      <c r="G74" s="320">
        <v>434.08508978736899</v>
      </c>
      <c r="H74" s="283">
        <v>0.70506126693699001</v>
      </c>
      <c r="I74" s="283">
        <v>0.57645654576408101</v>
      </c>
      <c r="J74" s="283">
        <v>1.85578742980319</v>
      </c>
      <c r="K74" s="283">
        <v>1.2724289030930001</v>
      </c>
    </row>
    <row r="75" spans="1:11" x14ac:dyDescent="0.2">
      <c r="A75" s="319">
        <v>38565</v>
      </c>
      <c r="B75" s="283">
        <v>59.072255360861497</v>
      </c>
      <c r="C75" s="320">
        <v>190.66</v>
      </c>
      <c r="D75" s="320">
        <v>198.1</v>
      </c>
      <c r="E75" s="320">
        <v>0.45852160457697999</v>
      </c>
      <c r="F75" s="320">
        <v>415.81464885585501</v>
      </c>
      <c r="G75" s="320">
        <v>432.040710890301</v>
      </c>
      <c r="H75" s="283">
        <v>2.23750316979743E-2</v>
      </c>
      <c r="I75" s="283">
        <v>-0.47096270873289198</v>
      </c>
      <c r="J75" s="283">
        <v>2.47311890814581</v>
      </c>
      <c r="K75" s="283">
        <v>1.57444967372085</v>
      </c>
    </row>
    <row r="76" spans="1:11" x14ac:dyDescent="0.2">
      <c r="A76" s="319">
        <v>38596</v>
      </c>
      <c r="B76" s="283">
        <v>59.309006487348199</v>
      </c>
      <c r="C76" s="320">
        <v>189.35</v>
      </c>
      <c r="D76" s="320">
        <v>196.59</v>
      </c>
      <c r="E76" s="320">
        <v>0.460359277876212</v>
      </c>
      <c r="F76" s="320">
        <v>411.30918632406701</v>
      </c>
      <c r="G76" s="320">
        <v>427.03603348005498</v>
      </c>
      <c r="H76" s="283">
        <v>-1.08352664923776</v>
      </c>
      <c r="I76" s="283">
        <v>-1.1583809775549601</v>
      </c>
      <c r="J76" s="283">
        <v>2.6827918198479002</v>
      </c>
      <c r="K76" s="283">
        <v>2.0163801189274002</v>
      </c>
    </row>
    <row r="77" spans="1:11" x14ac:dyDescent="0.2">
      <c r="A77" s="319">
        <v>38626</v>
      </c>
      <c r="B77" s="283">
        <v>59.454579937113898</v>
      </c>
      <c r="C77" s="320">
        <v>188.47</v>
      </c>
      <c r="D77" s="320">
        <v>195.72</v>
      </c>
      <c r="E77" s="320">
        <v>0.46148922579106</v>
      </c>
      <c r="F77" s="320">
        <v>408.39523322984297</v>
      </c>
      <c r="G77" s="320">
        <v>424.10524246694399</v>
      </c>
      <c r="H77" s="283">
        <v>-0.708458062963779</v>
      </c>
      <c r="I77" s="283">
        <v>-0.68631000274765896</v>
      </c>
      <c r="J77" s="283">
        <v>2.89246709306255</v>
      </c>
      <c r="K77" s="283">
        <v>2.2926498828630399</v>
      </c>
    </row>
    <row r="78" spans="1:11" x14ac:dyDescent="0.2">
      <c r="A78" s="319">
        <v>38657</v>
      </c>
      <c r="B78" s="283">
        <v>59.882493351727099</v>
      </c>
      <c r="C78" s="320">
        <v>189.45</v>
      </c>
      <c r="D78" s="320">
        <v>197.51</v>
      </c>
      <c r="E78" s="320">
        <v>0.46481070969733501</v>
      </c>
      <c r="F78" s="320">
        <v>407.58527298857098</v>
      </c>
      <c r="G78" s="320">
        <v>424.92566517800299</v>
      </c>
      <c r="H78" s="283">
        <v>-0.198327545320853</v>
      </c>
      <c r="I78" s="283">
        <v>0.19344790606383699</v>
      </c>
      <c r="J78" s="283">
        <v>2.9907442781262401</v>
      </c>
      <c r="K78" s="283">
        <v>2.8331107406927898</v>
      </c>
    </row>
    <row r="79" spans="1:11" x14ac:dyDescent="0.2">
      <c r="A79" s="319">
        <v>38687</v>
      </c>
      <c r="B79" s="283">
        <v>60.250312388500703</v>
      </c>
      <c r="C79" s="320">
        <v>189.86</v>
      </c>
      <c r="D79" s="320">
        <v>198.74</v>
      </c>
      <c r="E79" s="320">
        <v>0.467665738236624</v>
      </c>
      <c r="F79" s="320">
        <v>405.97372113656297</v>
      </c>
      <c r="G79" s="320">
        <v>424.96164193974801</v>
      </c>
      <c r="H79" s="283">
        <v>-0.39539010823224102</v>
      </c>
      <c r="I79" s="283">
        <v>8.4666012653222805E-3</v>
      </c>
      <c r="J79" s="283">
        <v>2.5143877080321801</v>
      </c>
      <c r="K79" s="283">
        <v>2.4995388704912802</v>
      </c>
    </row>
    <row r="80" spans="1:11" x14ac:dyDescent="0.2">
      <c r="A80" s="319">
        <v>38718</v>
      </c>
      <c r="B80" s="283">
        <v>60.603625885796198</v>
      </c>
      <c r="C80" s="320">
        <v>195.72</v>
      </c>
      <c r="D80" s="320">
        <v>206.8</v>
      </c>
      <c r="E80" s="320">
        <v>0.47040817410112601</v>
      </c>
      <c r="F80" s="320">
        <v>416.06419865893997</v>
      </c>
      <c r="G80" s="320">
        <v>439.61821113155997</v>
      </c>
      <c r="H80" s="283">
        <v>2.4855001683675</v>
      </c>
      <c r="I80" s="283">
        <v>3.4489157950612399</v>
      </c>
      <c r="J80" s="283">
        <v>1.7726862034469899</v>
      </c>
      <c r="K80" s="283">
        <v>1.9525057619792501</v>
      </c>
    </row>
    <row r="81" spans="1:11" x14ac:dyDescent="0.2">
      <c r="A81" s="319">
        <v>38749</v>
      </c>
      <c r="B81" s="283">
        <v>60.696357727461802</v>
      </c>
      <c r="C81" s="320">
        <v>195.52</v>
      </c>
      <c r="D81" s="320">
        <v>206.35</v>
      </c>
      <c r="E81" s="320">
        <v>0.47112796298638399</v>
      </c>
      <c r="F81" s="320">
        <v>415.00402302728702</v>
      </c>
      <c r="G81" s="320">
        <v>437.99140830442201</v>
      </c>
      <c r="H81" s="283">
        <v>-0.25481058814252899</v>
      </c>
      <c r="I81" s="283">
        <v>-0.37004900751266301</v>
      </c>
      <c r="J81" s="283">
        <v>2.0280264385018798</v>
      </c>
      <c r="K81" s="283">
        <v>2.19117585345432</v>
      </c>
    </row>
    <row r="82" spans="1:11" x14ac:dyDescent="0.2">
      <c r="A82" s="319">
        <v>38777</v>
      </c>
      <c r="B82" s="283">
        <v>60.772511809723397</v>
      </c>
      <c r="C82" s="320">
        <v>195.59</v>
      </c>
      <c r="D82" s="320">
        <v>204.88</v>
      </c>
      <c r="E82" s="320">
        <v>0.47171907452902501</v>
      </c>
      <c r="F82" s="320">
        <v>414.63237456590298</v>
      </c>
      <c r="G82" s="320">
        <v>434.32629940724098</v>
      </c>
      <c r="H82" s="283">
        <v>-8.9552977986273596E-2</v>
      </c>
      <c r="I82" s="283">
        <v>-0.83679926767743495</v>
      </c>
      <c r="J82" s="283">
        <v>1.4895140906216799</v>
      </c>
      <c r="K82" s="283">
        <v>1.88701674477596</v>
      </c>
    </row>
    <row r="83" spans="1:11" x14ac:dyDescent="0.2">
      <c r="A83" s="319">
        <v>38808</v>
      </c>
      <c r="B83" s="283">
        <v>60.861617266519197</v>
      </c>
      <c r="C83" s="320">
        <v>196.97</v>
      </c>
      <c r="D83" s="320">
        <v>205.19</v>
      </c>
      <c r="E83" s="320">
        <v>0.47241071524558498</v>
      </c>
      <c r="F83" s="320">
        <v>416.94651209933801</v>
      </c>
      <c r="G83" s="320">
        <v>434.34662546409601</v>
      </c>
      <c r="H83" s="283">
        <v>0.55811790766635605</v>
      </c>
      <c r="I83" s="283">
        <v>4.6799046899748103E-3</v>
      </c>
      <c r="J83" s="283">
        <v>2.2274171796828202</v>
      </c>
      <c r="K83" s="283">
        <v>2.3178069753763402</v>
      </c>
    </row>
    <row r="84" spans="1:11" x14ac:dyDescent="0.2">
      <c r="A84" s="319">
        <v>38838</v>
      </c>
      <c r="B84" s="283">
        <v>60.590674511261902</v>
      </c>
      <c r="C84" s="320">
        <v>198.76</v>
      </c>
      <c r="D84" s="320">
        <v>207.68</v>
      </c>
      <c r="E84" s="320">
        <v>0.470307644927207</v>
      </c>
      <c r="F84" s="320">
        <v>422.61698729299599</v>
      </c>
      <c r="G84" s="320">
        <v>441.583296040498</v>
      </c>
      <c r="H84" s="283">
        <v>1.3600006305621599</v>
      </c>
      <c r="I84" s="283">
        <v>1.6661049383470701</v>
      </c>
      <c r="J84" s="283">
        <v>2.7629774712277602</v>
      </c>
      <c r="K84" s="283">
        <v>2.3185345816913099</v>
      </c>
    </row>
    <row r="85" spans="1:11" x14ac:dyDescent="0.2">
      <c r="A85" s="319">
        <v>38869</v>
      </c>
      <c r="B85" s="283">
        <v>60.6429980643804</v>
      </c>
      <c r="C85" s="320">
        <v>198.45</v>
      </c>
      <c r="D85" s="320">
        <v>207.09</v>
      </c>
      <c r="E85" s="320">
        <v>0.470713782789838</v>
      </c>
      <c r="F85" s="320">
        <v>421.59377365969999</v>
      </c>
      <c r="G85" s="320">
        <v>439.94887673059799</v>
      </c>
      <c r="H85" s="283">
        <v>-0.24211370201889801</v>
      </c>
      <c r="I85" s="283">
        <v>-0.37012706878966101</v>
      </c>
      <c r="J85" s="283">
        <v>2.1275383315949798</v>
      </c>
      <c r="K85" s="283">
        <v>1.9350816784037901</v>
      </c>
    </row>
    <row r="86" spans="1:11" x14ac:dyDescent="0.2">
      <c r="A86" s="319">
        <v>38899</v>
      </c>
      <c r="B86" s="283">
        <v>60.809293713400699</v>
      </c>
      <c r="C86" s="320">
        <v>200.39</v>
      </c>
      <c r="D86" s="320">
        <v>209.16</v>
      </c>
      <c r="E86" s="320">
        <v>0.47200457738295398</v>
      </c>
      <c r="F86" s="320">
        <v>424.55096751618299</v>
      </c>
      <c r="G86" s="320">
        <v>443.13129580161097</v>
      </c>
      <c r="H86" s="283">
        <v>0.70143205171480105</v>
      </c>
      <c r="I86" s="283">
        <v>0.72336110837745204</v>
      </c>
      <c r="J86" s="283">
        <v>2.1238578530563998</v>
      </c>
      <c r="K86" s="283">
        <v>2.0839706838750698</v>
      </c>
    </row>
    <row r="87" spans="1:11" x14ac:dyDescent="0.2">
      <c r="A87" s="319">
        <v>38930</v>
      </c>
      <c r="B87" s="283">
        <v>61.119608647242202</v>
      </c>
      <c r="C87" s="320">
        <v>200.12</v>
      </c>
      <c r="D87" s="320">
        <v>208.65</v>
      </c>
      <c r="E87" s="320">
        <v>0.474413256390044</v>
      </c>
      <c r="F87" s="320">
        <v>421.82632400024897</v>
      </c>
      <c r="G87" s="320">
        <v>439.80642865606598</v>
      </c>
      <c r="H87" s="283">
        <v>-0.64177065285574397</v>
      </c>
      <c r="I87" s="283">
        <v>-0.75031196781764098</v>
      </c>
      <c r="J87" s="283">
        <v>1.4457583831968699</v>
      </c>
      <c r="K87" s="283">
        <v>1.79745046474027</v>
      </c>
    </row>
    <row r="88" spans="1:11" x14ac:dyDescent="0.2">
      <c r="A88" s="319">
        <v>38961</v>
      </c>
      <c r="B88" s="283">
        <v>61.736612130055903</v>
      </c>
      <c r="C88" s="320">
        <v>198.47</v>
      </c>
      <c r="D88" s="320">
        <v>207.11</v>
      </c>
      <c r="E88" s="320">
        <v>0.47920246623553098</v>
      </c>
      <c r="F88" s="320">
        <v>414.16731754141398</v>
      </c>
      <c r="G88" s="320">
        <v>432.19727483247999</v>
      </c>
      <c r="H88" s="283">
        <v>-1.81567769080953</v>
      </c>
      <c r="I88" s="283">
        <v>-1.73011427932906</v>
      </c>
      <c r="J88" s="283">
        <v>0.69488630752230196</v>
      </c>
      <c r="K88" s="283">
        <v>1.2086196357635099</v>
      </c>
    </row>
    <row r="89" spans="1:11" x14ac:dyDescent="0.2">
      <c r="A89" s="319">
        <v>38991</v>
      </c>
      <c r="B89" s="283">
        <v>62.006518775350798</v>
      </c>
      <c r="C89" s="320">
        <v>197.75</v>
      </c>
      <c r="D89" s="320">
        <v>206.05</v>
      </c>
      <c r="E89" s="320">
        <v>0.48129749421999801</v>
      </c>
      <c r="F89" s="320">
        <v>410.86854258503502</v>
      </c>
      <c r="G89" s="320">
        <v>428.11359392994399</v>
      </c>
      <c r="H89" s="283">
        <v>-0.79648364722776399</v>
      </c>
      <c r="I89" s="283">
        <v>-0.94486502815610596</v>
      </c>
      <c r="J89" s="283">
        <v>0.60561660713598398</v>
      </c>
      <c r="K89" s="283">
        <v>0.94513131686002605</v>
      </c>
    </row>
    <row r="90" spans="1:11" x14ac:dyDescent="0.2">
      <c r="A90" s="319">
        <v>39022</v>
      </c>
      <c r="B90" s="283">
        <v>62.331857303651802</v>
      </c>
      <c r="C90" s="320">
        <v>199.18</v>
      </c>
      <c r="D90" s="320">
        <v>207.75</v>
      </c>
      <c r="E90" s="320">
        <v>0.48382278706883203</v>
      </c>
      <c r="F90" s="320">
        <v>411.67965900635301</v>
      </c>
      <c r="G90" s="320">
        <v>429.39275609282902</v>
      </c>
      <c r="H90" s="283">
        <v>0.19741507008888001</v>
      </c>
      <c r="I90" s="283">
        <v>0.29879036335722597</v>
      </c>
      <c r="J90" s="283">
        <v>1.0045470945894599</v>
      </c>
      <c r="K90" s="283">
        <v>1.0512640870856</v>
      </c>
    </row>
    <row r="91" spans="1:11" x14ac:dyDescent="0.2">
      <c r="A91" s="319">
        <v>39052</v>
      </c>
      <c r="B91" s="283">
        <v>62.692423570686302</v>
      </c>
      <c r="C91" s="320">
        <v>199.98</v>
      </c>
      <c r="D91" s="320">
        <v>209.09</v>
      </c>
      <c r="E91" s="320">
        <v>0.486621519270727</v>
      </c>
      <c r="F91" s="320">
        <v>410.95593203461101</v>
      </c>
      <c r="G91" s="320">
        <v>429.67684683026698</v>
      </c>
      <c r="H91" s="283">
        <v>-0.175798574427632</v>
      </c>
      <c r="I91" s="283">
        <v>6.6161045664281395E-2</v>
      </c>
      <c r="J91" s="283">
        <v>1.2272249750795401</v>
      </c>
      <c r="K91" s="283">
        <v>1.10956011676637</v>
      </c>
    </row>
    <row r="92" spans="1:11" x14ac:dyDescent="0.2">
      <c r="A92" s="319">
        <v>39083</v>
      </c>
      <c r="B92" s="283">
        <v>63.0162079340435</v>
      </c>
      <c r="C92" s="320">
        <v>206.01</v>
      </c>
      <c r="D92" s="320">
        <v>217.6</v>
      </c>
      <c r="E92" s="320">
        <v>0.48913474861869299</v>
      </c>
      <c r="F92" s="320">
        <v>421.17228551389599</v>
      </c>
      <c r="G92" s="320">
        <v>444.86718765022903</v>
      </c>
      <c r="H92" s="283">
        <v>2.4859973254807599</v>
      </c>
      <c r="I92" s="283">
        <v>3.53529424078156</v>
      </c>
      <c r="J92" s="283">
        <v>1.22771602830045</v>
      </c>
      <c r="K92" s="283">
        <v>1.1939852321311</v>
      </c>
    </row>
    <row r="93" spans="1:11" x14ac:dyDescent="0.2">
      <c r="A93" s="319">
        <v>39114</v>
      </c>
      <c r="B93" s="283">
        <v>63.192346627710499</v>
      </c>
      <c r="C93" s="320">
        <v>206.08</v>
      </c>
      <c r="D93" s="320">
        <v>217.06</v>
      </c>
      <c r="E93" s="320">
        <v>0.490501945383992</v>
      </c>
      <c r="F93" s="320">
        <v>420.14104518723002</v>
      </c>
      <c r="G93" s="320">
        <v>442.52627750553199</v>
      </c>
      <c r="H93" s="283">
        <v>-0.244849996577479</v>
      </c>
      <c r="I93" s="283">
        <v>-0.52620427167524597</v>
      </c>
      <c r="J93" s="283">
        <v>1.2378246655226</v>
      </c>
      <c r="K93" s="283">
        <v>1.0353785748139701</v>
      </c>
    </row>
    <row r="94" spans="1:11" x14ac:dyDescent="0.2">
      <c r="A94" s="319">
        <v>39142</v>
      </c>
      <c r="B94" s="283">
        <v>63.329113142792501</v>
      </c>
      <c r="C94" s="320">
        <v>205.26</v>
      </c>
      <c r="D94" s="320">
        <v>215.69</v>
      </c>
      <c r="E94" s="320">
        <v>0.49156353346057302</v>
      </c>
      <c r="F94" s="320">
        <v>417.565555676972</v>
      </c>
      <c r="G94" s="320">
        <v>438.78356574084597</v>
      </c>
      <c r="H94" s="283">
        <v>-0.61300592735702397</v>
      </c>
      <c r="I94" s="283">
        <v>-0.84576034349483897</v>
      </c>
      <c r="J94" s="283">
        <v>0.70741729083265703</v>
      </c>
      <c r="K94" s="283">
        <v>1.02624831599858</v>
      </c>
    </row>
    <row r="95" spans="1:11" x14ac:dyDescent="0.2">
      <c r="A95" s="319">
        <v>39173</v>
      </c>
      <c r="B95" s="283">
        <v>63.291295129152097</v>
      </c>
      <c r="C95" s="320">
        <v>206.05</v>
      </c>
      <c r="D95" s="320">
        <v>215.73</v>
      </c>
      <c r="E95" s="320">
        <v>0.491269988272728</v>
      </c>
      <c r="F95" s="320">
        <v>419.42313782378199</v>
      </c>
      <c r="G95" s="320">
        <v>439.12717069994898</v>
      </c>
      <c r="H95" s="283">
        <v>0.44486000378978202</v>
      </c>
      <c r="I95" s="283">
        <v>7.8308529746773395E-2</v>
      </c>
      <c r="J95" s="283">
        <v>0.59399123210652804</v>
      </c>
      <c r="K95" s="283">
        <v>1.1006290726315999</v>
      </c>
    </row>
    <row r="96" spans="1:11" x14ac:dyDescent="0.2">
      <c r="A96" s="319">
        <v>39203</v>
      </c>
      <c r="B96" s="283">
        <v>62.982534360254498</v>
      </c>
      <c r="C96" s="320">
        <v>208.17</v>
      </c>
      <c r="D96" s="320">
        <v>218.18</v>
      </c>
      <c r="E96" s="320">
        <v>0.488873372766506</v>
      </c>
      <c r="F96" s="320">
        <v>425.81578706563198</v>
      </c>
      <c r="G96" s="320">
        <v>446.29143691204098</v>
      </c>
      <c r="H96" s="283">
        <v>1.5241527386923699</v>
      </c>
      <c r="I96" s="283">
        <v>1.63147869002807</v>
      </c>
      <c r="J96" s="283">
        <v>0.75690279113627101</v>
      </c>
      <c r="K96" s="283">
        <v>1.0661954185676299</v>
      </c>
    </row>
    <row r="97" spans="1:11" x14ac:dyDescent="0.2">
      <c r="A97" s="319">
        <v>39234</v>
      </c>
      <c r="B97" s="283">
        <v>63.058170387534602</v>
      </c>
      <c r="C97" s="320">
        <v>208.54</v>
      </c>
      <c r="D97" s="320">
        <v>217.93</v>
      </c>
      <c r="E97" s="320">
        <v>0.48946046314218999</v>
      </c>
      <c r="F97" s="320">
        <v>426.06097060676899</v>
      </c>
      <c r="G97" s="320">
        <v>445.24535975991699</v>
      </c>
      <c r="H97" s="283">
        <v>5.7579720758149697E-2</v>
      </c>
      <c r="I97" s="283">
        <v>-0.23439328331329401</v>
      </c>
      <c r="J97" s="283">
        <v>1.0595974670809301</v>
      </c>
      <c r="K97" s="283">
        <v>1.2038860216393401</v>
      </c>
    </row>
    <row r="98" spans="1:11" x14ac:dyDescent="0.2">
      <c r="A98" s="319">
        <v>39264</v>
      </c>
      <c r="B98" s="283">
        <v>63.326004812904202</v>
      </c>
      <c r="C98" s="320">
        <v>211.34</v>
      </c>
      <c r="D98" s="320">
        <v>219.61</v>
      </c>
      <c r="E98" s="320">
        <v>0.49153940645883198</v>
      </c>
      <c r="F98" s="320">
        <v>429.95535499899</v>
      </c>
      <c r="G98" s="320">
        <v>446.78004879023501</v>
      </c>
      <c r="H98" s="283">
        <v>0.914043918802387</v>
      </c>
      <c r="I98" s="283">
        <v>0.34468389095518898</v>
      </c>
      <c r="J98" s="283">
        <v>1.2729655321305</v>
      </c>
      <c r="K98" s="283">
        <v>0.82340223387375999</v>
      </c>
    </row>
    <row r="99" spans="1:11" x14ac:dyDescent="0.2">
      <c r="A99" s="319">
        <v>39295</v>
      </c>
      <c r="B99" s="283">
        <v>63.5839961936272</v>
      </c>
      <c r="C99" s="320">
        <v>211.08</v>
      </c>
      <c r="D99" s="320">
        <v>219.08</v>
      </c>
      <c r="E99" s="320">
        <v>0.49354194760329101</v>
      </c>
      <c r="F99" s="320">
        <v>427.68401151114699</v>
      </c>
      <c r="G99" s="320">
        <v>443.893373326995</v>
      </c>
      <c r="H99" s="283">
        <v>-0.52827426416130996</v>
      </c>
      <c r="I99" s="283">
        <v>-0.646106618022946</v>
      </c>
      <c r="J99" s="283">
        <v>1.3886491140119099</v>
      </c>
      <c r="K99" s="283">
        <v>0.929259875399713</v>
      </c>
    </row>
    <row r="100" spans="1:11" x14ac:dyDescent="0.2">
      <c r="A100" s="319">
        <v>39326</v>
      </c>
      <c r="B100" s="283">
        <v>64.077702590874594</v>
      </c>
      <c r="C100" s="320">
        <v>208.84</v>
      </c>
      <c r="D100" s="320">
        <v>217.46</v>
      </c>
      <c r="E100" s="320">
        <v>0.49737411971307299</v>
      </c>
      <c r="F100" s="320">
        <v>419.885136203863</v>
      </c>
      <c r="G100" s="320">
        <v>437.21615456278499</v>
      </c>
      <c r="H100" s="283">
        <v>-1.82351341115801</v>
      </c>
      <c r="I100" s="283">
        <v>-1.5042393433729799</v>
      </c>
      <c r="J100" s="283">
        <v>1.3805576684299301</v>
      </c>
      <c r="K100" s="283">
        <v>1.1612474262476999</v>
      </c>
    </row>
    <row r="101" spans="1:11" x14ac:dyDescent="0.2">
      <c r="A101" s="319">
        <v>39356</v>
      </c>
      <c r="B101" s="283">
        <v>64.3274050918955</v>
      </c>
      <c r="C101" s="320">
        <v>207.98</v>
      </c>
      <c r="D101" s="320">
        <v>216.47</v>
      </c>
      <c r="E101" s="320">
        <v>0.49931232218622301</v>
      </c>
      <c r="F101" s="320">
        <v>416.53288084172698</v>
      </c>
      <c r="G101" s="320">
        <v>433.53626654393997</v>
      </c>
      <c r="H101" s="283">
        <v>-0.79837438220451395</v>
      </c>
      <c r="I101" s="283">
        <v>-0.84166332383694997</v>
      </c>
      <c r="J101" s="283">
        <v>1.37862544089009</v>
      </c>
      <c r="K101" s="283">
        <v>1.2666434074697599</v>
      </c>
    </row>
    <row r="102" spans="1:11" x14ac:dyDescent="0.2">
      <c r="A102" s="319">
        <v>39387</v>
      </c>
      <c r="B102" s="283">
        <v>64.781221255577293</v>
      </c>
      <c r="C102" s="320">
        <v>209.8</v>
      </c>
      <c r="D102" s="320">
        <v>218.24</v>
      </c>
      <c r="E102" s="320">
        <v>0.50283486444033498</v>
      </c>
      <c r="F102" s="320">
        <v>417.23439410573002</v>
      </c>
      <c r="G102" s="320">
        <v>434.01922864458697</v>
      </c>
      <c r="H102" s="283">
        <v>0.168417259781561</v>
      </c>
      <c r="I102" s="283">
        <v>0.11140062272012601</v>
      </c>
      <c r="J102" s="283">
        <v>1.3492857803040701</v>
      </c>
      <c r="K102" s="283">
        <v>1.07744541241348</v>
      </c>
    </row>
    <row r="103" spans="1:11" x14ac:dyDescent="0.2">
      <c r="A103" s="319">
        <v>39417</v>
      </c>
      <c r="B103" s="283">
        <v>65.049055680946097</v>
      </c>
      <c r="C103" s="320">
        <v>210.33</v>
      </c>
      <c r="D103" s="320">
        <v>219.15</v>
      </c>
      <c r="E103" s="320">
        <v>0.50491380775697103</v>
      </c>
      <c r="F103" s="320">
        <v>416.56614806073497</v>
      </c>
      <c r="G103" s="320">
        <v>434.03447604958899</v>
      </c>
      <c r="H103" s="283">
        <v>-0.160160824331534</v>
      </c>
      <c r="I103" s="283">
        <v>3.51307131012391E-3</v>
      </c>
      <c r="J103" s="283">
        <v>1.36516243927873</v>
      </c>
      <c r="K103" s="283">
        <v>1.0141643077742299</v>
      </c>
    </row>
    <row r="104" spans="1:11" x14ac:dyDescent="0.2">
      <c r="A104" s="319">
        <v>39448</v>
      </c>
      <c r="B104" s="283">
        <v>65.350563680104003</v>
      </c>
      <c r="C104" s="320">
        <v>216.76</v>
      </c>
      <c r="D104" s="320">
        <v>227.84</v>
      </c>
      <c r="E104" s="320">
        <v>0.50725412692579497</v>
      </c>
      <c r="F104" s="320">
        <v>427.32032820249401</v>
      </c>
      <c r="G104" s="320">
        <v>449.16342303772001</v>
      </c>
      <c r="H104" s="283">
        <v>2.5816260375028</v>
      </c>
      <c r="I104" s="283">
        <v>3.48565559257601</v>
      </c>
      <c r="J104" s="283">
        <v>1.4597453108995899</v>
      </c>
      <c r="K104" s="283">
        <v>0.96573438247560295</v>
      </c>
    </row>
    <row r="105" spans="1:11" x14ac:dyDescent="0.2">
      <c r="A105" s="319">
        <v>39479</v>
      </c>
      <c r="B105" s="283">
        <v>65.5448342981189</v>
      </c>
      <c r="C105" s="320">
        <v>216.75</v>
      </c>
      <c r="D105" s="320">
        <v>227.46</v>
      </c>
      <c r="E105" s="320">
        <v>0.50876206453457895</v>
      </c>
      <c r="F105" s="320">
        <v>426.03412303998198</v>
      </c>
      <c r="G105" s="320">
        <v>447.08522088430999</v>
      </c>
      <c r="H105" s="283">
        <v>-0.300993207583233</v>
      </c>
      <c r="I105" s="283">
        <v>-0.46268285590900199</v>
      </c>
      <c r="J105" s="283">
        <v>1.40264273635198</v>
      </c>
      <c r="K105" s="283">
        <v>1.0302085120179201</v>
      </c>
    </row>
    <row r="106" spans="1:11" x14ac:dyDescent="0.2">
      <c r="A106" s="319">
        <v>39508</v>
      </c>
      <c r="B106" s="283">
        <v>66.019890716036102</v>
      </c>
      <c r="C106" s="320">
        <v>218.52</v>
      </c>
      <c r="D106" s="320">
        <v>227.37</v>
      </c>
      <c r="E106" s="320">
        <v>0.51244947463391199</v>
      </c>
      <c r="F106" s="320">
        <v>426.42252713032502</v>
      </c>
      <c r="G106" s="320">
        <v>443.69252239438998</v>
      </c>
      <c r="H106" s="283">
        <v>9.1167366494460098E-2</v>
      </c>
      <c r="I106" s="283">
        <v>-0.75884827577393799</v>
      </c>
      <c r="J106" s="283">
        <v>2.1210972344195098</v>
      </c>
      <c r="K106" s="283">
        <v>1.11876493032612</v>
      </c>
    </row>
    <row r="107" spans="1:11" x14ac:dyDescent="0.2">
      <c r="A107" s="319">
        <v>39539</v>
      </c>
      <c r="B107" s="283">
        <v>66.170126660633898</v>
      </c>
      <c r="C107" s="320">
        <v>218.03</v>
      </c>
      <c r="D107" s="320">
        <v>226.87</v>
      </c>
      <c r="E107" s="320">
        <v>0.51361561305136805</v>
      </c>
      <c r="F107" s="320">
        <v>424.50033538640503</v>
      </c>
      <c r="G107" s="320">
        <v>441.71165018168898</v>
      </c>
      <c r="H107" s="283">
        <v>-0.450771622422386</v>
      </c>
      <c r="I107" s="283">
        <v>-0.446451565604566</v>
      </c>
      <c r="J107" s="283">
        <v>1.21051918808461</v>
      </c>
      <c r="K107" s="283">
        <v>0.58854920719690895</v>
      </c>
    </row>
    <row r="108" spans="1:11" x14ac:dyDescent="0.2">
      <c r="A108" s="319">
        <v>39569</v>
      </c>
      <c r="B108" s="283">
        <v>66.098635073205301</v>
      </c>
      <c r="C108" s="320">
        <v>220.71</v>
      </c>
      <c r="D108" s="320">
        <v>229.75</v>
      </c>
      <c r="E108" s="320">
        <v>0.51306069201134297</v>
      </c>
      <c r="F108" s="320">
        <v>430.183024029291</v>
      </c>
      <c r="G108" s="320">
        <v>447.80277183059002</v>
      </c>
      <c r="H108" s="283">
        <v>1.33867706787862</v>
      </c>
      <c r="I108" s="283">
        <v>1.3789814342445501</v>
      </c>
      <c r="J108" s="283">
        <v>1.0256164980997799</v>
      </c>
      <c r="K108" s="283">
        <v>0.33864304657196298</v>
      </c>
    </row>
    <row r="109" spans="1:11" x14ac:dyDescent="0.2">
      <c r="A109" s="319">
        <v>39600</v>
      </c>
      <c r="B109" s="283">
        <v>66.372168103369305</v>
      </c>
      <c r="C109" s="320">
        <v>220.8</v>
      </c>
      <c r="D109" s="320">
        <v>229.52</v>
      </c>
      <c r="E109" s="320">
        <v>0.51518386816450301</v>
      </c>
      <c r="F109" s="320">
        <v>428.58484833126897</v>
      </c>
      <c r="G109" s="320">
        <v>445.510844153047</v>
      </c>
      <c r="H109" s="283">
        <v>-0.37151063820531899</v>
      </c>
      <c r="I109" s="283">
        <v>-0.51181632221119999</v>
      </c>
      <c r="J109" s="283">
        <v>0.59237477699625196</v>
      </c>
      <c r="K109" s="283">
        <v>5.9626537887558201E-2</v>
      </c>
    </row>
    <row r="110" spans="1:11" x14ac:dyDescent="0.2">
      <c r="A110" s="319">
        <v>39630</v>
      </c>
      <c r="B110" s="283">
        <v>66.742059360068197</v>
      </c>
      <c r="C110" s="320">
        <v>222.55</v>
      </c>
      <c r="D110" s="320">
        <v>232.19</v>
      </c>
      <c r="E110" s="320">
        <v>0.51805498137161698</v>
      </c>
      <c r="F110" s="320">
        <v>429.58760749828201</v>
      </c>
      <c r="G110" s="320">
        <v>448.195671017866</v>
      </c>
      <c r="H110" s="283">
        <v>0.23396981272612</v>
      </c>
      <c r="I110" s="283">
        <v>0.602640070394456</v>
      </c>
      <c r="J110" s="283">
        <v>-8.5531554947004804E-2</v>
      </c>
      <c r="K110" s="283">
        <v>0.31684992010361201</v>
      </c>
    </row>
    <row r="111" spans="1:11" x14ac:dyDescent="0.2">
      <c r="A111" s="319">
        <v>39661</v>
      </c>
      <c r="B111" s="283">
        <v>67.127492266208904</v>
      </c>
      <c r="C111" s="320">
        <v>222.33</v>
      </c>
      <c r="D111" s="320">
        <v>231.92</v>
      </c>
      <c r="E111" s="320">
        <v>0.52104672958743903</v>
      </c>
      <c r="F111" s="320">
        <v>426.69877263415401</v>
      </c>
      <c r="G111" s="320">
        <v>445.10403161657399</v>
      </c>
      <c r="H111" s="283">
        <v>-0.67246699246076302</v>
      </c>
      <c r="I111" s="283">
        <v>-0.68979680108694996</v>
      </c>
      <c r="J111" s="283">
        <v>-0.23036607646662599</v>
      </c>
      <c r="K111" s="283">
        <v>0.272736283604602</v>
      </c>
    </row>
    <row r="112" spans="1:11" x14ac:dyDescent="0.2">
      <c r="A112" s="319">
        <v>39692</v>
      </c>
      <c r="B112" s="283">
        <v>67.584934814759706</v>
      </c>
      <c r="C112" s="320">
        <v>220.83</v>
      </c>
      <c r="D112" s="320">
        <v>229.92</v>
      </c>
      <c r="E112" s="320">
        <v>0.52459742001024401</v>
      </c>
      <c r="F112" s="320">
        <v>420.951364945119</v>
      </c>
      <c r="G112" s="320">
        <v>438.27893777195902</v>
      </c>
      <c r="H112" s="283">
        <v>-1.3469473215388399</v>
      </c>
      <c r="I112" s="283">
        <v>-1.5333704841600799</v>
      </c>
      <c r="J112" s="283">
        <v>0.253933433056441</v>
      </c>
      <c r="K112" s="283">
        <v>0.24307958388158901</v>
      </c>
    </row>
    <row r="113" spans="1:11" x14ac:dyDescent="0.2">
      <c r="A113" s="319">
        <v>39722</v>
      </c>
      <c r="B113" s="283">
        <v>68.045485693199694</v>
      </c>
      <c r="C113" s="320">
        <v>220.56</v>
      </c>
      <c r="D113" s="320">
        <v>229.44</v>
      </c>
      <c r="E113" s="320">
        <v>0.52817223743479602</v>
      </c>
      <c r="F113" s="320">
        <v>417.591051493365</v>
      </c>
      <c r="G113" s="320">
        <v>434.403748887549</v>
      </c>
      <c r="H113" s="283">
        <v>-0.79826643445899403</v>
      </c>
      <c r="I113" s="283">
        <v>-0.88418323365269103</v>
      </c>
      <c r="J113" s="283">
        <v>0.25404252588658899</v>
      </c>
      <c r="K113" s="283">
        <v>0.20009452739078201</v>
      </c>
    </row>
    <row r="114" spans="1:11" x14ac:dyDescent="0.2">
      <c r="A114" s="319">
        <v>39753</v>
      </c>
      <c r="B114" s="283">
        <v>68.818941780387206</v>
      </c>
      <c r="C114" s="320">
        <v>222.67</v>
      </c>
      <c r="D114" s="320">
        <v>230.76</v>
      </c>
      <c r="E114" s="320">
        <v>0.53417583970121696</v>
      </c>
      <c r="F114" s="320">
        <v>416.84775583363501</v>
      </c>
      <c r="G114" s="320">
        <v>431.99258156091798</v>
      </c>
      <c r="H114" s="283">
        <v>-0.177996069856379</v>
      </c>
      <c r="I114" s="283">
        <v>-0.55505214510811496</v>
      </c>
      <c r="J114" s="283">
        <v>-9.2666922371809096E-2</v>
      </c>
      <c r="K114" s="283">
        <v>-0.46694868566036202</v>
      </c>
    </row>
    <row r="115" spans="1:11" x14ac:dyDescent="0.2">
      <c r="A115" s="319">
        <v>39783</v>
      </c>
      <c r="B115" s="283">
        <v>69.295552363249001</v>
      </c>
      <c r="C115" s="320">
        <v>223.1</v>
      </c>
      <c r="D115" s="320">
        <v>232.03</v>
      </c>
      <c r="E115" s="320">
        <v>0.53787531330142402</v>
      </c>
      <c r="F115" s="320">
        <v>414.78014417623098</v>
      </c>
      <c r="G115" s="320">
        <v>431.382504944917</v>
      </c>
      <c r="H115" s="283">
        <v>-0.49601122435431999</v>
      </c>
      <c r="I115" s="283">
        <v>-0.14122386402956</v>
      </c>
      <c r="J115" s="283">
        <v>-0.42874436456693499</v>
      </c>
      <c r="K115" s="283">
        <v>-0.61100471299185799</v>
      </c>
    </row>
    <row r="116" spans="1:11" x14ac:dyDescent="0.2">
      <c r="A116" s="319">
        <v>39814</v>
      </c>
      <c r="B116" s="283">
        <v>69.4561494074742</v>
      </c>
      <c r="C116" s="320">
        <v>228.31</v>
      </c>
      <c r="D116" s="320">
        <v>241.12</v>
      </c>
      <c r="E116" s="320">
        <v>0.53912187505801501</v>
      </c>
      <c r="F116" s="320">
        <v>423.48494943825398</v>
      </c>
      <c r="G116" s="320">
        <v>447.24581055824001</v>
      </c>
      <c r="H116" s="283">
        <v>2.0986552476639102</v>
      </c>
      <c r="I116" s="283">
        <v>3.6773177937173198</v>
      </c>
      <c r="J116" s="283">
        <v>-0.897541846505023</v>
      </c>
      <c r="K116" s="283">
        <v>-0.42692979461932401</v>
      </c>
    </row>
    <row r="117" spans="1:11" x14ac:dyDescent="0.2">
      <c r="A117" s="319">
        <v>39845</v>
      </c>
      <c r="B117" s="283">
        <v>69.609493681960302</v>
      </c>
      <c r="C117" s="320">
        <v>229.01</v>
      </c>
      <c r="D117" s="320">
        <v>241.49</v>
      </c>
      <c r="E117" s="320">
        <v>0.54031214047721299</v>
      </c>
      <c r="F117" s="320">
        <v>423.84759261143802</v>
      </c>
      <c r="G117" s="320">
        <v>446.94535234154102</v>
      </c>
      <c r="H117" s="283">
        <v>8.5633072359647705E-2</v>
      </c>
      <c r="I117" s="283">
        <v>-6.7179660402849603E-2</v>
      </c>
      <c r="J117" s="283">
        <v>-0.51322894348023695</v>
      </c>
      <c r="K117" s="283">
        <v>-3.12845373176995E-2</v>
      </c>
    </row>
    <row r="118" spans="1:11" x14ac:dyDescent="0.2">
      <c r="A118" s="319">
        <v>39873</v>
      </c>
      <c r="B118" s="283">
        <v>70.009950182560502</v>
      </c>
      <c r="C118" s="320">
        <v>227.83</v>
      </c>
      <c r="D118" s="320">
        <v>238.09</v>
      </c>
      <c r="E118" s="320">
        <v>0.54342050253477803</v>
      </c>
      <c r="F118" s="320">
        <v>419.251756121254</v>
      </c>
      <c r="G118" s="320">
        <v>438.13216264280101</v>
      </c>
      <c r="H118" s="283">
        <v>-1.0843134584929699</v>
      </c>
      <c r="I118" s="283">
        <v>-1.9718718748427499</v>
      </c>
      <c r="J118" s="283">
        <v>-1.6816116768801599</v>
      </c>
      <c r="K118" s="283">
        <v>-1.2532011406417101</v>
      </c>
    </row>
    <row r="119" spans="1:11" x14ac:dyDescent="0.2">
      <c r="A119" s="319">
        <v>39904</v>
      </c>
      <c r="B119" s="283">
        <v>70.254990188749304</v>
      </c>
      <c r="C119" s="320">
        <v>228.4</v>
      </c>
      <c r="D119" s="320">
        <v>238.24</v>
      </c>
      <c r="E119" s="320">
        <v>0.54532251450531899</v>
      </c>
      <c r="F119" s="320">
        <v>418.83471509917302</v>
      </c>
      <c r="G119" s="320">
        <v>436.879082860013</v>
      </c>
      <c r="H119" s="283">
        <v>-9.9472695341684694E-2</v>
      </c>
      <c r="I119" s="283">
        <v>-0.286004975126608</v>
      </c>
      <c r="J119" s="283">
        <v>-1.33465625700274</v>
      </c>
      <c r="K119" s="283">
        <v>-1.0940547571450201</v>
      </c>
    </row>
    <row r="120" spans="1:11" x14ac:dyDescent="0.2">
      <c r="A120" s="319">
        <v>39934</v>
      </c>
      <c r="B120" s="283">
        <v>70.050358471107799</v>
      </c>
      <c r="C120" s="320">
        <v>230.83</v>
      </c>
      <c r="D120" s="320">
        <v>241.32</v>
      </c>
      <c r="E120" s="320">
        <v>0.54373415355740695</v>
      </c>
      <c r="F120" s="320">
        <v>424.527314478562</v>
      </c>
      <c r="G120" s="320">
        <v>443.81983074109399</v>
      </c>
      <c r="H120" s="283">
        <v>1.3591517546585099</v>
      </c>
      <c r="I120" s="283">
        <v>1.5887114200211701</v>
      </c>
      <c r="J120" s="283">
        <v>-1.31472169630372</v>
      </c>
      <c r="K120" s="283">
        <v>-0.88944091909358702</v>
      </c>
    </row>
    <row r="121" spans="1:11" x14ac:dyDescent="0.2">
      <c r="A121" s="319">
        <v>39965</v>
      </c>
      <c r="B121" s="283">
        <v>70.179354161469305</v>
      </c>
      <c r="C121" s="320">
        <v>230.43</v>
      </c>
      <c r="D121" s="320">
        <v>240.9</v>
      </c>
      <c r="E121" s="320">
        <v>0.54473542412963605</v>
      </c>
      <c r="F121" s="320">
        <v>423.01269532484503</v>
      </c>
      <c r="G121" s="320">
        <v>442.23303521136597</v>
      </c>
      <c r="H121" s="283">
        <v>-0.35677778603663302</v>
      </c>
      <c r="I121" s="283">
        <v>-0.35753146205245201</v>
      </c>
      <c r="J121" s="283">
        <v>-1.3001283242091799</v>
      </c>
      <c r="K121" s="283">
        <v>-0.73574167378845901</v>
      </c>
    </row>
    <row r="122" spans="1:11" x14ac:dyDescent="0.2">
      <c r="A122" s="319">
        <v>39995</v>
      </c>
      <c r="B122" s="283">
        <v>70.370516449595101</v>
      </c>
      <c r="C122" s="320">
        <v>231.31</v>
      </c>
      <c r="D122" s="320">
        <v>242.26</v>
      </c>
      <c r="E122" s="320">
        <v>0.546219234736673</v>
      </c>
      <c r="F122" s="320">
        <v>423.47465136688601</v>
      </c>
      <c r="G122" s="320">
        <v>443.52154701544202</v>
      </c>
      <c r="H122" s="283">
        <v>0.109206188643207</v>
      </c>
      <c r="I122" s="283">
        <v>0.29136489169323498</v>
      </c>
      <c r="J122" s="283">
        <v>-1.4229824195802101</v>
      </c>
      <c r="K122" s="283">
        <v>-1.0428757582172099</v>
      </c>
    </row>
    <row r="123" spans="1:11" x14ac:dyDescent="0.2">
      <c r="A123" s="319">
        <v>40026</v>
      </c>
      <c r="B123" s="283">
        <v>70.538884318540795</v>
      </c>
      <c r="C123" s="320">
        <v>231.22</v>
      </c>
      <c r="D123" s="320">
        <v>241.55</v>
      </c>
      <c r="E123" s="320">
        <v>0.54752611399761597</v>
      </c>
      <c r="F123" s="320">
        <v>422.29949236906498</v>
      </c>
      <c r="G123" s="320">
        <v>441.16617239749002</v>
      </c>
      <c r="H123" s="283">
        <v>-0.27750397669082899</v>
      </c>
      <c r="I123" s="283">
        <v>-0.53106204958949199</v>
      </c>
      <c r="J123" s="283">
        <v>-1.0310037307889299</v>
      </c>
      <c r="K123" s="283">
        <v>-0.88470535860619703</v>
      </c>
    </row>
    <row r="124" spans="1:11" x14ac:dyDescent="0.2">
      <c r="A124" s="319">
        <v>40057</v>
      </c>
      <c r="B124" s="283">
        <v>70.892715870817796</v>
      </c>
      <c r="C124" s="320">
        <v>230.91</v>
      </c>
      <c r="D124" s="320">
        <v>239.66</v>
      </c>
      <c r="E124" s="320">
        <v>0.55027257102907501</v>
      </c>
      <c r="F124" s="320">
        <v>419.62840264447601</v>
      </c>
      <c r="G124" s="320">
        <v>435.52961317299003</v>
      </c>
      <c r="H124" s="283">
        <v>-0.63251075903600895</v>
      </c>
      <c r="I124" s="283">
        <v>-1.2776499145137099</v>
      </c>
      <c r="J124" s="283">
        <v>-0.31427913312862499</v>
      </c>
      <c r="K124" s="283">
        <v>-0.62730018762603401</v>
      </c>
    </row>
    <row r="125" spans="1:11" x14ac:dyDescent="0.2">
      <c r="A125" s="319">
        <v>40087</v>
      </c>
      <c r="B125" s="283">
        <v>71.107190633106001</v>
      </c>
      <c r="C125" s="320">
        <v>229.46</v>
      </c>
      <c r="D125" s="320">
        <v>237.81</v>
      </c>
      <c r="E125" s="320">
        <v>0.55193733414917101</v>
      </c>
      <c r="F125" s="320">
        <v>415.73560221962498</v>
      </c>
      <c r="G125" s="320">
        <v>430.86413128148303</v>
      </c>
      <c r="H125" s="283">
        <v>-0.92767801233645297</v>
      </c>
      <c r="I125" s="283">
        <v>-1.0712203603144299</v>
      </c>
      <c r="J125" s="283">
        <v>-0.44432208666945699</v>
      </c>
      <c r="K125" s="283">
        <v>-0.814822067058663</v>
      </c>
    </row>
    <row r="126" spans="1:11" x14ac:dyDescent="0.2">
      <c r="A126" s="319">
        <v>40118</v>
      </c>
      <c r="B126" s="283">
        <v>71.476045779842494</v>
      </c>
      <c r="C126" s="320">
        <v>231.17</v>
      </c>
      <c r="D126" s="320">
        <v>238.43</v>
      </c>
      <c r="E126" s="320">
        <v>0.55480040502237404</v>
      </c>
      <c r="F126" s="320">
        <v>416.67237065314902</v>
      </c>
      <c r="G126" s="320">
        <v>429.758157783581</v>
      </c>
      <c r="H126" s="283">
        <v>0.22532793162839401</v>
      </c>
      <c r="I126" s="283">
        <v>-0.25668729829341203</v>
      </c>
      <c r="J126" s="283">
        <v>-4.2074157298765999E-2</v>
      </c>
      <c r="K126" s="283">
        <v>-0.517236608384253</v>
      </c>
    </row>
    <row r="127" spans="1:11" x14ac:dyDescent="0.2">
      <c r="A127" s="319">
        <v>40148</v>
      </c>
      <c r="B127" s="283">
        <v>71.7718551742052</v>
      </c>
      <c r="C127" s="320">
        <v>230.85</v>
      </c>
      <c r="D127" s="320">
        <v>238.95</v>
      </c>
      <c r="E127" s="320">
        <v>0.55709649135467298</v>
      </c>
      <c r="F127" s="320">
        <v>414.38063887038601</v>
      </c>
      <c r="G127" s="320">
        <v>428.920310409698</v>
      </c>
      <c r="H127" s="283">
        <v>-0.55000809849007304</v>
      </c>
      <c r="I127" s="283">
        <v>-0.19495787542551701</v>
      </c>
      <c r="J127" s="283">
        <v>-9.6317365103926203E-2</v>
      </c>
      <c r="K127" s="283">
        <v>-0.57076828730756601</v>
      </c>
    </row>
    <row r="128" spans="1:11" x14ac:dyDescent="0.2">
      <c r="A128" s="319">
        <v>40179</v>
      </c>
      <c r="B128" s="283">
        <v>72.552045976150893</v>
      </c>
      <c r="C128" s="320">
        <v>238.71</v>
      </c>
      <c r="D128" s="320">
        <v>249.33</v>
      </c>
      <c r="E128" s="320">
        <v>0.56315236879153396</v>
      </c>
      <c r="F128" s="320">
        <v>423.88172940166601</v>
      </c>
      <c r="G128" s="320">
        <v>442.73985837089901</v>
      </c>
      <c r="H128" s="283">
        <v>2.2928413251110098</v>
      </c>
      <c r="I128" s="283">
        <v>3.2219383474754402</v>
      </c>
      <c r="J128" s="283">
        <v>9.3693994069532494E-2</v>
      </c>
      <c r="K128" s="283">
        <v>-1.00748896489753</v>
      </c>
    </row>
    <row r="129" spans="1:11" x14ac:dyDescent="0.2">
      <c r="A129" s="319">
        <v>40210</v>
      </c>
      <c r="B129" s="283">
        <v>72.971670511062101</v>
      </c>
      <c r="C129" s="320">
        <v>238.84</v>
      </c>
      <c r="D129" s="320">
        <v>248.7</v>
      </c>
      <c r="E129" s="320">
        <v>0.56640951402649997</v>
      </c>
      <c r="F129" s="320">
        <v>421.67370795404003</v>
      </c>
      <c r="G129" s="320">
        <v>439.08160763762203</v>
      </c>
      <c r="H129" s="283">
        <v>-0.52090507669269004</v>
      </c>
      <c r="I129" s="283">
        <v>-0.82627544462291502</v>
      </c>
      <c r="J129" s="283">
        <v>-0.51289300571576402</v>
      </c>
      <c r="K129" s="283">
        <v>-1.75944210242275</v>
      </c>
    </row>
    <row r="130" spans="1:11" x14ac:dyDescent="0.2">
      <c r="A130" s="319">
        <v>40238</v>
      </c>
      <c r="B130" s="283">
        <v>73.489725492434204</v>
      </c>
      <c r="C130" s="320">
        <v>236.65</v>
      </c>
      <c r="D130" s="320">
        <v>245.32</v>
      </c>
      <c r="E130" s="320">
        <v>0.570430680983251</v>
      </c>
      <c r="F130" s="320">
        <v>414.86197690504002</v>
      </c>
      <c r="G130" s="320">
        <v>430.06101911829501</v>
      </c>
      <c r="H130" s="283">
        <v>-1.61540331315644</v>
      </c>
      <c r="I130" s="283">
        <v>-2.0544218574447202</v>
      </c>
      <c r="J130" s="283">
        <v>-1.04705088341812</v>
      </c>
      <c r="K130" s="283">
        <v>-1.8421709732107201</v>
      </c>
    </row>
    <row r="131" spans="1:11" x14ac:dyDescent="0.2">
      <c r="A131" s="319">
        <v>40269</v>
      </c>
      <c r="B131" s="283">
        <v>73.255564640853606</v>
      </c>
      <c r="C131" s="320">
        <v>236.56</v>
      </c>
      <c r="D131" s="320">
        <v>245.16</v>
      </c>
      <c r="E131" s="320">
        <v>0.56861311351879695</v>
      </c>
      <c r="F131" s="320">
        <v>416.02980018535902</v>
      </c>
      <c r="G131" s="320">
        <v>431.15431946839198</v>
      </c>
      <c r="H131" s="283">
        <v>0.28149682191438402</v>
      </c>
      <c r="I131" s="283">
        <v>0.25421982032642898</v>
      </c>
      <c r="J131" s="283">
        <v>-0.66969494473479996</v>
      </c>
      <c r="K131" s="283">
        <v>-1.31037708515234</v>
      </c>
    </row>
    <row r="132" spans="1:11" x14ac:dyDescent="0.2">
      <c r="A132" s="319">
        <v>40299</v>
      </c>
      <c r="B132" s="283">
        <v>72.793977652452099</v>
      </c>
      <c r="C132" s="320">
        <v>240.85</v>
      </c>
      <c r="D132" s="320">
        <v>249.31</v>
      </c>
      <c r="E132" s="320">
        <v>0.56503025376034</v>
      </c>
      <c r="F132" s="320">
        <v>426.26036109945602</v>
      </c>
      <c r="G132" s="320">
        <v>441.23301069423098</v>
      </c>
      <c r="H132" s="283">
        <v>2.4590932932061702</v>
      </c>
      <c r="I132" s="283">
        <v>2.3376064603194</v>
      </c>
      <c r="J132" s="283">
        <v>0.40822970908782602</v>
      </c>
      <c r="K132" s="283">
        <v>-0.58285364188059896</v>
      </c>
    </row>
    <row r="133" spans="1:11" x14ac:dyDescent="0.2">
      <c r="A133" s="319">
        <v>40330</v>
      </c>
      <c r="B133" s="283">
        <v>72.771183233271202</v>
      </c>
      <c r="C133" s="320">
        <v>240.03</v>
      </c>
      <c r="D133" s="320">
        <v>248.57</v>
      </c>
      <c r="E133" s="320">
        <v>0.56485332241423902</v>
      </c>
      <c r="F133" s="320">
        <v>424.94217609288</v>
      </c>
      <c r="G133" s="320">
        <v>440.06114532103197</v>
      </c>
      <c r="H133" s="283">
        <v>-0.30924409747508103</v>
      </c>
      <c r="I133" s="283">
        <v>-0.26558878071137898</v>
      </c>
      <c r="J133" s="283">
        <v>0.45612833594836899</v>
      </c>
      <c r="K133" s="283">
        <v>-0.49111887113911801</v>
      </c>
    </row>
    <row r="134" spans="1:11" x14ac:dyDescent="0.2">
      <c r="A134" s="319">
        <v>40360</v>
      </c>
      <c r="B134" s="283">
        <v>72.929190002589607</v>
      </c>
      <c r="C134" s="320">
        <v>249.17</v>
      </c>
      <c r="D134" s="320">
        <v>251.74</v>
      </c>
      <c r="E134" s="320">
        <v>0.56607977833604695</v>
      </c>
      <c r="F134" s="320">
        <v>440.16763985531901</v>
      </c>
      <c r="G134" s="320">
        <v>444.707635980166</v>
      </c>
      <c r="H134" s="283">
        <v>3.58294954443654</v>
      </c>
      <c r="I134" s="283">
        <v>1.0558738731056601</v>
      </c>
      <c r="J134" s="283">
        <v>3.94190973050019</v>
      </c>
      <c r="K134" s="283">
        <v>0.26742533090131598</v>
      </c>
    </row>
    <row r="135" spans="1:11" x14ac:dyDescent="0.2">
      <c r="A135" s="319">
        <v>40391</v>
      </c>
      <c r="B135" s="283">
        <v>73.131749500305801</v>
      </c>
      <c r="C135" s="320">
        <v>254.69</v>
      </c>
      <c r="D135" s="320">
        <v>251.58</v>
      </c>
      <c r="E135" s="320">
        <v>0.56765205461613399</v>
      </c>
      <c r="F135" s="320">
        <v>448.67273522374597</v>
      </c>
      <c r="G135" s="320">
        <v>443.19402696450601</v>
      </c>
      <c r="H135" s="283">
        <v>1.9322400372781201</v>
      </c>
      <c r="I135" s="283">
        <v>-0.34036047353325199</v>
      </c>
      <c r="J135" s="283">
        <v>6.2451514461285802</v>
      </c>
      <c r="K135" s="283">
        <v>0.45965776478169601</v>
      </c>
    </row>
    <row r="136" spans="1:11" x14ac:dyDescent="0.2">
      <c r="A136" s="319">
        <v>40422</v>
      </c>
      <c r="B136" s="283">
        <v>73.515110186521099</v>
      </c>
      <c r="C136" s="320">
        <v>251.8</v>
      </c>
      <c r="D136" s="320">
        <v>248.58</v>
      </c>
      <c r="E136" s="320">
        <v>0.57062771816412905</v>
      </c>
      <c r="F136" s="320">
        <v>441.26843471626597</v>
      </c>
      <c r="G136" s="320">
        <v>435.62552621830599</v>
      </c>
      <c r="H136" s="283">
        <v>-1.6502675393874799</v>
      </c>
      <c r="I136" s="283">
        <v>-1.70771722670481</v>
      </c>
      <c r="J136" s="283">
        <v>5.1569512300443403</v>
      </c>
      <c r="K136" s="283">
        <v>2.2022163915980102E-2</v>
      </c>
    </row>
    <row r="137" spans="1:11" x14ac:dyDescent="0.2">
      <c r="A137" s="319">
        <v>40452</v>
      </c>
      <c r="B137" s="283">
        <v>73.968926350202807</v>
      </c>
      <c r="C137" s="320">
        <v>248.59</v>
      </c>
      <c r="D137" s="320">
        <v>248.03</v>
      </c>
      <c r="E137" s="320">
        <v>0.57415026041824102</v>
      </c>
      <c r="F137" s="320">
        <v>432.97028171495401</v>
      </c>
      <c r="G137" s="320">
        <v>431.99492728492697</v>
      </c>
      <c r="H137" s="283">
        <v>-1.88052268153914</v>
      </c>
      <c r="I137" s="283">
        <v>-0.83342199087740299</v>
      </c>
      <c r="J137" s="283">
        <v>4.1455866188300003</v>
      </c>
      <c r="K137" s="283">
        <v>0.26244839645419599</v>
      </c>
    </row>
    <row r="138" spans="1:11" x14ac:dyDescent="0.2">
      <c r="A138" s="319">
        <v>40483</v>
      </c>
      <c r="B138" s="283">
        <v>74.561581248891898</v>
      </c>
      <c r="C138" s="320">
        <v>248.77</v>
      </c>
      <c r="D138" s="320">
        <v>248.39</v>
      </c>
      <c r="E138" s="320">
        <v>0.57875047541675895</v>
      </c>
      <c r="F138" s="320">
        <v>429.83981969234702</v>
      </c>
      <c r="G138" s="320">
        <v>429.18323275870102</v>
      </c>
      <c r="H138" s="283">
        <v>-0.72302006738368396</v>
      </c>
      <c r="I138" s="283">
        <v>-0.65086285709353697</v>
      </c>
      <c r="J138" s="283">
        <v>3.1601445083957902</v>
      </c>
      <c r="K138" s="283">
        <v>-0.13377873449677</v>
      </c>
    </row>
    <row r="139" spans="1:11" x14ac:dyDescent="0.2">
      <c r="A139" s="319">
        <v>40513</v>
      </c>
      <c r="B139" s="283">
        <v>74.930954450610002</v>
      </c>
      <c r="C139" s="320">
        <v>248.67</v>
      </c>
      <c r="D139" s="320">
        <v>249.29</v>
      </c>
      <c r="E139" s="320">
        <v>0.58161756745692095</v>
      </c>
      <c r="F139" s="320">
        <v>427.54898392648403</v>
      </c>
      <c r="G139" s="320">
        <v>428.61497648704398</v>
      </c>
      <c r="H139" s="283">
        <v>-0.53295103452780701</v>
      </c>
      <c r="I139" s="283">
        <v>-0.13240411746852099</v>
      </c>
      <c r="J139" s="283">
        <v>3.17783791539956</v>
      </c>
      <c r="K139" s="283">
        <v>-7.1186631932218497E-2</v>
      </c>
    </row>
    <row r="140" spans="1:11" x14ac:dyDescent="0.2">
      <c r="A140" s="319">
        <v>40544</v>
      </c>
      <c r="B140" s="283">
        <v>75.295991345633695</v>
      </c>
      <c r="C140" s="320">
        <v>256.77</v>
      </c>
      <c r="D140" s="320">
        <v>260.88</v>
      </c>
      <c r="E140" s="320">
        <v>0.58445100088202995</v>
      </c>
      <c r="F140" s="320">
        <v>439.33537561317002</v>
      </c>
      <c r="G140" s="320">
        <v>446.36761611544898</v>
      </c>
      <c r="H140" s="283">
        <v>2.7567348139721801</v>
      </c>
      <c r="I140" s="283">
        <v>4.1418617179237396</v>
      </c>
      <c r="J140" s="283">
        <v>3.6457448244627999</v>
      </c>
      <c r="K140" s="283">
        <v>0.81938810702493203</v>
      </c>
    </row>
    <row r="141" spans="1:11" x14ac:dyDescent="0.2">
      <c r="A141" s="319">
        <v>40575</v>
      </c>
      <c r="B141" s="283">
        <v>75.578460244005001</v>
      </c>
      <c r="C141" s="320">
        <v>255.95</v>
      </c>
      <c r="D141" s="320">
        <v>259.47000000000003</v>
      </c>
      <c r="E141" s="320">
        <v>0.58664353766148902</v>
      </c>
      <c r="F141" s="320">
        <v>436.29560980128002</v>
      </c>
      <c r="G141" s="320">
        <v>442.29584635725001</v>
      </c>
      <c r="H141" s="283">
        <v>-0.69190098968179303</v>
      </c>
      <c r="I141" s="283">
        <v>-0.91220097766803199</v>
      </c>
      <c r="J141" s="283">
        <v>3.4675868026456702</v>
      </c>
      <c r="K141" s="283">
        <v>0.73203674754722703</v>
      </c>
    </row>
    <row r="142" spans="1:11" x14ac:dyDescent="0.2">
      <c r="A142" s="319">
        <v>40603</v>
      </c>
      <c r="B142" s="283">
        <v>75.723450928541396</v>
      </c>
      <c r="C142" s="320">
        <v>260.54000000000002</v>
      </c>
      <c r="D142" s="320">
        <v>258.08999999999997</v>
      </c>
      <c r="E142" s="320">
        <v>0.58776896212541496</v>
      </c>
      <c r="F142" s="320">
        <v>443.269408200577</v>
      </c>
      <c r="G142" s="320">
        <v>439.10110371722902</v>
      </c>
      <c r="H142" s="283">
        <v>1.5984113162342399</v>
      </c>
      <c r="I142" s="283">
        <v>-0.72230898533931498</v>
      </c>
      <c r="J142" s="283">
        <v>6.8474415292195197</v>
      </c>
      <c r="K142" s="283">
        <v>2.1020469647466098</v>
      </c>
    </row>
    <row r="143" spans="1:11" x14ac:dyDescent="0.2">
      <c r="A143" s="319">
        <v>40634</v>
      </c>
      <c r="B143" s="283">
        <v>75.717440951980294</v>
      </c>
      <c r="C143" s="320">
        <v>260.97000000000003</v>
      </c>
      <c r="D143" s="320">
        <v>258.52</v>
      </c>
      <c r="E143" s="320">
        <v>0.58772231240670203</v>
      </c>
      <c r="F143" s="320">
        <v>444.03623019064401</v>
      </c>
      <c r="G143" s="320">
        <v>439.86759485337501</v>
      </c>
      <c r="H143" s="283">
        <v>0.17299231029259701</v>
      </c>
      <c r="I143" s="283">
        <v>0.174559145867903</v>
      </c>
      <c r="J143" s="283">
        <v>6.7318326698728104</v>
      </c>
      <c r="K143" s="283">
        <v>2.0209180313273101</v>
      </c>
    </row>
    <row r="144" spans="1:11" x14ac:dyDescent="0.2">
      <c r="A144" s="319">
        <v>40664</v>
      </c>
      <c r="B144" s="283">
        <v>75.159264378868897</v>
      </c>
      <c r="C144" s="320">
        <v>256.98</v>
      </c>
      <c r="D144" s="320">
        <v>260.70999999999998</v>
      </c>
      <c r="E144" s="320">
        <v>0.58338971978133503</v>
      </c>
      <c r="F144" s="320">
        <v>440.494563559195</v>
      </c>
      <c r="G144" s="320">
        <v>446.88823124569097</v>
      </c>
      <c r="H144" s="283">
        <v>-0.79760758033827805</v>
      </c>
      <c r="I144" s="283">
        <v>1.5960794735644399</v>
      </c>
      <c r="J144" s="283">
        <v>3.3393211658302202</v>
      </c>
      <c r="K144" s="283">
        <v>1.2816857339305701</v>
      </c>
    </row>
    <row r="145" spans="1:11" x14ac:dyDescent="0.2">
      <c r="A145" s="319">
        <v>40695</v>
      </c>
      <c r="B145" s="283">
        <v>75.155508143518205</v>
      </c>
      <c r="C145" s="320">
        <v>257.37</v>
      </c>
      <c r="D145" s="320">
        <v>259.89</v>
      </c>
      <c r="E145" s="320">
        <v>0.58336056370713996</v>
      </c>
      <c r="F145" s="320">
        <v>441.18511948162097</v>
      </c>
      <c r="G145" s="320">
        <v>445.50491783066599</v>
      </c>
      <c r="H145" s="283">
        <v>0.15676831896540599</v>
      </c>
      <c r="I145" s="283">
        <v>-0.30954348723158898</v>
      </c>
      <c r="J145" s="283">
        <v>3.82238909257855</v>
      </c>
      <c r="K145" s="283">
        <v>1.23704911635913</v>
      </c>
    </row>
    <row r="146" spans="1:11" x14ac:dyDescent="0.2">
      <c r="A146" s="319">
        <v>40725</v>
      </c>
      <c r="B146" s="283">
        <v>75.516106737183705</v>
      </c>
      <c r="C146" s="320">
        <v>261.54000000000002</v>
      </c>
      <c r="D146" s="320">
        <v>262.74</v>
      </c>
      <c r="E146" s="320">
        <v>0.58615954682985405</v>
      </c>
      <c r="F146" s="320">
        <v>446.19251092044101</v>
      </c>
      <c r="G146" s="320">
        <v>448.23973510452203</v>
      </c>
      <c r="H146" s="283">
        <v>1.13498647567793</v>
      </c>
      <c r="I146" s="283">
        <v>0.61386915483958604</v>
      </c>
      <c r="J146" s="283">
        <v>1.36876737851559</v>
      </c>
      <c r="K146" s="283">
        <v>0.794251962094217</v>
      </c>
    </row>
    <row r="147" spans="1:11" x14ac:dyDescent="0.2">
      <c r="A147" s="319">
        <v>40756</v>
      </c>
      <c r="B147" s="283">
        <v>75.635555021335406</v>
      </c>
      <c r="C147" s="320">
        <v>260.73</v>
      </c>
      <c r="D147" s="320">
        <v>261.85000000000002</v>
      </c>
      <c r="E147" s="320">
        <v>0.58708670998925305</v>
      </c>
      <c r="F147" s="320">
        <v>444.10816249744897</v>
      </c>
      <c r="G147" s="320">
        <v>446.01588750798601</v>
      </c>
      <c r="H147" s="283">
        <v>-0.46714105951519702</v>
      </c>
      <c r="I147" s="283">
        <v>-0.49612906272514801</v>
      </c>
      <c r="J147" s="283">
        <v>-1.0173501458741301</v>
      </c>
      <c r="K147" s="283">
        <v>0.63670996714633199</v>
      </c>
    </row>
    <row r="148" spans="1:11" x14ac:dyDescent="0.2">
      <c r="A148" s="319">
        <v>40787</v>
      </c>
      <c r="B148" s="283">
        <v>75.821113047659097</v>
      </c>
      <c r="C148" s="320">
        <v>265.06</v>
      </c>
      <c r="D148" s="320">
        <v>259.49</v>
      </c>
      <c r="E148" s="320">
        <v>0.58852702005448299</v>
      </c>
      <c r="F148" s="320">
        <v>450.37864187690502</v>
      </c>
      <c r="G148" s="320">
        <v>440.91433554907599</v>
      </c>
      <c r="H148" s="283">
        <v>1.41192617226256</v>
      </c>
      <c r="I148" s="283">
        <v>-1.14380498582984</v>
      </c>
      <c r="J148" s="283">
        <v>2.0645499301342101</v>
      </c>
      <c r="K148" s="283">
        <v>1.21407241138569</v>
      </c>
    </row>
    <row r="149" spans="1:11" x14ac:dyDescent="0.2">
      <c r="A149" s="319">
        <v>40817</v>
      </c>
      <c r="B149" s="283">
        <v>76.332712302421996</v>
      </c>
      <c r="C149" s="320">
        <v>263.8</v>
      </c>
      <c r="D149" s="320">
        <v>258.60000000000002</v>
      </c>
      <c r="E149" s="320">
        <v>0.59249807735983295</v>
      </c>
      <c r="F149" s="320">
        <v>445.23351227651398</v>
      </c>
      <c r="G149" s="320">
        <v>436.45711248941001</v>
      </c>
      <c r="H149" s="283">
        <v>-1.1424008871623199</v>
      </c>
      <c r="I149" s="283">
        <v>-1.01090454546349</v>
      </c>
      <c r="J149" s="283">
        <v>2.83234925801057</v>
      </c>
      <c r="K149" s="283">
        <v>1.0329253707972701</v>
      </c>
    </row>
    <row r="150" spans="1:11" x14ac:dyDescent="0.2">
      <c r="A150" s="319">
        <v>40848</v>
      </c>
      <c r="B150" s="283">
        <v>77.158332832501898</v>
      </c>
      <c r="C150" s="320">
        <v>264.72000000000003</v>
      </c>
      <c r="D150" s="320">
        <v>259.88</v>
      </c>
      <c r="E150" s="320">
        <v>0.59890658246787998</v>
      </c>
      <c r="F150" s="320">
        <v>442.00549426119801</v>
      </c>
      <c r="G150" s="320">
        <v>433.92410036491401</v>
      </c>
      <c r="H150" s="283">
        <v>-0.72501685661777704</v>
      </c>
      <c r="I150" s="283">
        <v>-0.58035762323791495</v>
      </c>
      <c r="J150" s="283">
        <v>2.8302809585109698</v>
      </c>
      <c r="K150" s="283">
        <v>1.1046255408766501</v>
      </c>
    </row>
    <row r="151" spans="1:11" x14ac:dyDescent="0.2">
      <c r="A151" s="319">
        <v>40878</v>
      </c>
      <c r="B151" s="283">
        <v>77.792385359697093</v>
      </c>
      <c r="C151" s="320">
        <v>265.43</v>
      </c>
      <c r="D151" s="320">
        <v>260.54000000000002</v>
      </c>
      <c r="E151" s="320">
        <v>0.60382812779198602</v>
      </c>
      <c r="F151" s="320">
        <v>439.57872742794598</v>
      </c>
      <c r="G151" s="320">
        <v>431.480396504076</v>
      </c>
      <c r="H151" s="283">
        <v>-0.54903544520604797</v>
      </c>
      <c r="I151" s="283">
        <v>-0.56316389405032297</v>
      </c>
      <c r="J151" s="283">
        <v>2.8136526933086001</v>
      </c>
      <c r="K151" s="283">
        <v>0.66853007342790904</v>
      </c>
    </row>
    <row r="152" spans="1:11" x14ac:dyDescent="0.2">
      <c r="A152" s="319">
        <v>40909</v>
      </c>
      <c r="B152" s="283">
        <v>78.343049462107103</v>
      </c>
      <c r="C152" s="320">
        <v>269.66000000000003</v>
      </c>
      <c r="D152" s="320">
        <v>271.02999999999997</v>
      </c>
      <c r="E152" s="320">
        <v>0.608102408268964</v>
      </c>
      <c r="F152" s="320">
        <v>443.445045329815</v>
      </c>
      <c r="G152" s="320">
        <v>445.69795533538399</v>
      </c>
      <c r="H152" s="283">
        <v>0.87955072905634402</v>
      </c>
      <c r="I152" s="283">
        <v>3.29506483875068</v>
      </c>
      <c r="J152" s="283">
        <v>0.93542881924968402</v>
      </c>
      <c r="K152" s="283">
        <v>-0.15002449906489401</v>
      </c>
    </row>
    <row r="153" spans="1:11" x14ac:dyDescent="0.2">
      <c r="A153" s="319">
        <v>40940</v>
      </c>
      <c r="B153" s="283">
        <v>78.502313840976001</v>
      </c>
      <c r="C153" s="320">
        <v>268.95</v>
      </c>
      <c r="D153" s="320">
        <v>270.57</v>
      </c>
      <c r="E153" s="320">
        <v>0.609338625814829</v>
      </c>
      <c r="F153" s="320">
        <v>441.38019256591599</v>
      </c>
      <c r="G153" s="320">
        <v>444.03881280000002</v>
      </c>
      <c r="H153" s="283">
        <v>-0.465638929929302</v>
      </c>
      <c r="I153" s="283">
        <v>-0.37225715656142899</v>
      </c>
      <c r="J153" s="283">
        <v>1.1653985624452901</v>
      </c>
      <c r="K153" s="283">
        <v>0.39407253246999102</v>
      </c>
    </row>
    <row r="154" spans="1:11" x14ac:dyDescent="0.2">
      <c r="A154" s="319">
        <v>40969</v>
      </c>
      <c r="B154" s="283">
        <v>78.547388665184201</v>
      </c>
      <c r="C154" s="320">
        <v>271.12</v>
      </c>
      <c r="D154" s="320">
        <v>268.43</v>
      </c>
      <c r="E154" s="320">
        <v>0.60968849870516795</v>
      </c>
      <c r="F154" s="320">
        <v>444.68609884521999</v>
      </c>
      <c r="G154" s="320">
        <v>440.274009711649</v>
      </c>
      <c r="H154" s="283">
        <v>0.748992894331035</v>
      </c>
      <c r="I154" s="283">
        <v>-0.84785450726951905</v>
      </c>
      <c r="J154" s="283">
        <v>0.31960036457139301</v>
      </c>
      <c r="K154" s="283">
        <v>0.267115246236105</v>
      </c>
    </row>
    <row r="155" spans="1:11" x14ac:dyDescent="0.2">
      <c r="A155" s="319">
        <v>41000</v>
      </c>
      <c r="B155" s="283">
        <v>78.300979626179497</v>
      </c>
      <c r="C155" s="320">
        <v>271.43</v>
      </c>
      <c r="D155" s="320">
        <v>268.76</v>
      </c>
      <c r="E155" s="320">
        <v>0.60777586023798003</v>
      </c>
      <c r="F155" s="320">
        <v>446.595558918248</v>
      </c>
      <c r="G155" s="320">
        <v>442.20249204166203</v>
      </c>
      <c r="H155" s="283">
        <v>0.42939504472638801</v>
      </c>
      <c r="I155" s="283">
        <v>0.43801866280410701</v>
      </c>
      <c r="J155" s="283">
        <v>0.57637835689794403</v>
      </c>
      <c r="K155" s="283">
        <v>0.530818186110249</v>
      </c>
    </row>
    <row r="156" spans="1:11" x14ac:dyDescent="0.2">
      <c r="A156" s="319">
        <v>41030</v>
      </c>
      <c r="B156" s="283">
        <v>78.053819340104596</v>
      </c>
      <c r="C156" s="320">
        <v>269.19</v>
      </c>
      <c r="D156" s="320">
        <v>271.63</v>
      </c>
      <c r="E156" s="320">
        <v>0.605857390555953</v>
      </c>
      <c r="F156" s="320">
        <v>444.31248045515002</v>
      </c>
      <c r="G156" s="320">
        <v>448.33983084822</v>
      </c>
      <c r="H156" s="283">
        <v>-0.51121835349835498</v>
      </c>
      <c r="I156" s="283">
        <v>1.38790235627602</v>
      </c>
      <c r="J156" s="283">
        <v>0.86673416922693503</v>
      </c>
      <c r="K156" s="283">
        <v>0.324823859980028</v>
      </c>
    </row>
    <row r="157" spans="1:11" x14ac:dyDescent="0.2">
      <c r="A157" s="319">
        <v>41061</v>
      </c>
      <c r="B157" s="283">
        <v>78.413666686699898</v>
      </c>
      <c r="C157" s="320">
        <v>269.02</v>
      </c>
      <c r="D157" s="320">
        <v>270.67</v>
      </c>
      <c r="E157" s="320">
        <v>0.60865054246382799</v>
      </c>
      <c r="F157" s="320">
        <v>441.99418423419502</v>
      </c>
      <c r="G157" s="320">
        <v>444.705099422606</v>
      </c>
      <c r="H157" s="283">
        <v>-0.52177157359606396</v>
      </c>
      <c r="I157" s="283">
        <v>-0.81070901479726198</v>
      </c>
      <c r="J157" s="283">
        <v>0.183384415486398</v>
      </c>
      <c r="K157" s="283">
        <v>-0.17953076970592699</v>
      </c>
    </row>
    <row r="158" spans="1:11" x14ac:dyDescent="0.2">
      <c r="A158" s="319">
        <v>41091</v>
      </c>
      <c r="B158" s="283">
        <v>78.853897469799904</v>
      </c>
      <c r="C158" s="320">
        <v>272.87</v>
      </c>
      <c r="D158" s="320">
        <v>274.23</v>
      </c>
      <c r="E158" s="320">
        <v>0.61206763435947498</v>
      </c>
      <c r="F158" s="320">
        <v>445.81674423212502</v>
      </c>
      <c r="G158" s="320">
        <v>448.03872089557501</v>
      </c>
      <c r="H158" s="283">
        <v>0.86484395819665905</v>
      </c>
      <c r="I158" s="283">
        <v>0.74962519595507304</v>
      </c>
      <c r="J158" s="283">
        <v>-8.4216269686010495E-2</v>
      </c>
      <c r="K158" s="283">
        <v>-4.4845245346047898E-2</v>
      </c>
    </row>
    <row r="159" spans="1:11" x14ac:dyDescent="0.2">
      <c r="A159" s="319">
        <v>41122</v>
      </c>
      <c r="B159" s="283">
        <v>79.090540296892797</v>
      </c>
      <c r="C159" s="320">
        <v>276.3</v>
      </c>
      <c r="D159" s="320">
        <v>273.73</v>
      </c>
      <c r="E159" s="320">
        <v>0.61390446703375601</v>
      </c>
      <c r="F159" s="320">
        <v>450.07002691317399</v>
      </c>
      <c r="G159" s="320">
        <v>445.88370780652599</v>
      </c>
      <c r="H159" s="283">
        <v>0.954042829498158</v>
      </c>
      <c r="I159" s="283">
        <v>-0.48098813529821</v>
      </c>
      <c r="J159" s="283">
        <v>1.34243522618402</v>
      </c>
      <c r="K159" s="283">
        <v>-2.9635648675763199E-2</v>
      </c>
    </row>
    <row r="160" spans="1:11" x14ac:dyDescent="0.2">
      <c r="A160" s="319">
        <v>41153</v>
      </c>
      <c r="B160" s="283">
        <v>79.439118937436106</v>
      </c>
      <c r="C160" s="320">
        <v>271.3</v>
      </c>
      <c r="D160" s="320">
        <v>270.12</v>
      </c>
      <c r="E160" s="320">
        <v>0.61661015071904601</v>
      </c>
      <c r="F160" s="320">
        <v>439.98626957994401</v>
      </c>
      <c r="G160" s="320">
        <v>438.07258068165999</v>
      </c>
      <c r="H160" s="283">
        <v>-2.24048630885058</v>
      </c>
      <c r="I160" s="283">
        <v>-1.75183057557571</v>
      </c>
      <c r="J160" s="283">
        <v>-2.30747449604893</v>
      </c>
      <c r="K160" s="283">
        <v>-0.64451405597345501</v>
      </c>
    </row>
    <row r="161" spans="1:11" x14ac:dyDescent="0.2">
      <c r="A161" s="319">
        <v>41183</v>
      </c>
      <c r="B161" s="283">
        <v>79.841036119959099</v>
      </c>
      <c r="C161" s="320">
        <v>273.5</v>
      </c>
      <c r="D161" s="320">
        <v>269.61</v>
      </c>
      <c r="E161" s="320">
        <v>0.61972985065790398</v>
      </c>
      <c r="F161" s="320">
        <v>441.32132688082203</v>
      </c>
      <c r="G161" s="320">
        <v>435.04439831933598</v>
      </c>
      <c r="H161" s="283">
        <v>0.30343158257022401</v>
      </c>
      <c r="I161" s="283">
        <v>-0.69125128936674596</v>
      </c>
      <c r="J161" s="283">
        <v>-0.87868170023597303</v>
      </c>
      <c r="K161" s="283">
        <v>-0.323677660335631</v>
      </c>
    </row>
    <row r="162" spans="1:11" x14ac:dyDescent="0.2">
      <c r="A162" s="319">
        <v>41214</v>
      </c>
      <c r="B162" s="283">
        <v>80.383436504597597</v>
      </c>
      <c r="C162" s="320">
        <v>274.2</v>
      </c>
      <c r="D162" s="320">
        <v>270.14</v>
      </c>
      <c r="E162" s="320">
        <v>0.62393998777165305</v>
      </c>
      <c r="F162" s="320">
        <v>439.465341818019</v>
      </c>
      <c r="G162" s="320">
        <v>432.95830575754798</v>
      </c>
      <c r="H162" s="283">
        <v>-0.42055186317895299</v>
      </c>
      <c r="I162" s="283">
        <v>-0.47951256695809602</v>
      </c>
      <c r="J162" s="283">
        <v>-0.57468797925797099</v>
      </c>
      <c r="K162" s="283">
        <v>-0.222572243983232</v>
      </c>
    </row>
    <row r="163" spans="1:11" x14ac:dyDescent="0.2">
      <c r="A163" s="319">
        <v>41244</v>
      </c>
      <c r="B163" s="283">
        <v>80.568243283851203</v>
      </c>
      <c r="C163" s="320">
        <v>270.91000000000003</v>
      </c>
      <c r="D163" s="320">
        <v>270.91000000000003</v>
      </c>
      <c r="E163" s="320">
        <v>0.62537446662204399</v>
      </c>
      <c r="F163" s="320">
        <v>433.19645182080802</v>
      </c>
      <c r="G163" s="320">
        <v>433.19645182080802</v>
      </c>
      <c r="H163" s="283">
        <v>-1.4264810897889899</v>
      </c>
      <c r="I163" s="283">
        <v>5.5004387280144201E-2</v>
      </c>
      <c r="J163" s="283">
        <v>-1.45190729416803</v>
      </c>
      <c r="K163" s="283">
        <v>0.39771339106848802</v>
      </c>
    </row>
    <row r="164" spans="1:11" x14ac:dyDescent="0.2">
      <c r="A164" s="319">
        <v>41275</v>
      </c>
      <c r="B164" s="283">
        <v>80.8927820181501</v>
      </c>
      <c r="C164" s="320">
        <v>280.36</v>
      </c>
      <c r="D164" s="320">
        <v>282.55</v>
      </c>
      <c r="E164" s="320">
        <v>0.62789355143248604</v>
      </c>
      <c r="F164" s="320">
        <v>446.50880608724498</v>
      </c>
      <c r="G164" s="320">
        <v>449.996658438976</v>
      </c>
      <c r="H164" s="283">
        <v>3.0730524708784799</v>
      </c>
      <c r="I164" s="283">
        <v>3.8781958041329601</v>
      </c>
      <c r="J164" s="283">
        <v>0.69089976079270699</v>
      </c>
      <c r="K164" s="283">
        <v>0.96448795695211997</v>
      </c>
    </row>
    <row r="165" spans="1:11" x14ac:dyDescent="0.2">
      <c r="A165" s="319">
        <v>41306</v>
      </c>
      <c r="B165" s="283">
        <v>81.290942965322401</v>
      </c>
      <c r="C165" s="320">
        <v>280.26</v>
      </c>
      <c r="D165" s="320">
        <v>282.18</v>
      </c>
      <c r="E165" s="320">
        <v>0.63098409529715005</v>
      </c>
      <c r="F165" s="320">
        <v>444.163334842881</v>
      </c>
      <c r="G165" s="320">
        <v>447.20620076344801</v>
      </c>
      <c r="H165" s="283">
        <v>-0.52529115045194497</v>
      </c>
      <c r="I165" s="283">
        <v>-0.62010631039068898</v>
      </c>
      <c r="J165" s="283">
        <v>0.63055441178376803</v>
      </c>
      <c r="K165" s="283">
        <v>0.71331331229256301</v>
      </c>
    </row>
    <row r="166" spans="1:11" x14ac:dyDescent="0.2">
      <c r="A166" s="319">
        <v>41334</v>
      </c>
      <c r="B166" s="283">
        <v>81.887433139010795</v>
      </c>
      <c r="C166" s="320">
        <v>281.64</v>
      </c>
      <c r="D166" s="320">
        <v>279.95999999999998</v>
      </c>
      <c r="E166" s="320">
        <v>0.63561407987930596</v>
      </c>
      <c r="F166" s="320">
        <v>443.09905792753898</v>
      </c>
      <c r="G166" s="320">
        <v>440.45594467189898</v>
      </c>
      <c r="H166" s="283">
        <v>-0.23961386090509701</v>
      </c>
      <c r="I166" s="283">
        <v>-1.50942810721885</v>
      </c>
      <c r="J166" s="283">
        <v>-0.35689015730474599</v>
      </c>
      <c r="K166" s="283">
        <v>4.13231206559894E-2</v>
      </c>
    </row>
    <row r="167" spans="1:11" x14ac:dyDescent="0.2">
      <c r="A167" s="319">
        <v>41365</v>
      </c>
      <c r="B167" s="283">
        <v>81.941522928060607</v>
      </c>
      <c r="C167" s="320">
        <v>281.66000000000003</v>
      </c>
      <c r="D167" s="320">
        <v>279.89999999999998</v>
      </c>
      <c r="E167" s="320">
        <v>0.63603392734771302</v>
      </c>
      <c r="F167" s="320">
        <v>442.83801207670399</v>
      </c>
      <c r="G167" s="320">
        <v>440.07086409241401</v>
      </c>
      <c r="H167" s="283">
        <v>-5.8913655121695101E-2</v>
      </c>
      <c r="I167" s="283">
        <v>-8.7427717605681493E-2</v>
      </c>
      <c r="J167" s="283">
        <v>-0.84137577423430998</v>
      </c>
      <c r="K167" s="283">
        <v>-0.48204792772793498</v>
      </c>
    </row>
    <row r="168" spans="1:11" x14ac:dyDescent="0.2">
      <c r="A168" s="319">
        <v>41395</v>
      </c>
      <c r="B168" s="283">
        <v>81.668820241601097</v>
      </c>
      <c r="C168" s="320">
        <v>278.88</v>
      </c>
      <c r="D168" s="320">
        <v>282.08</v>
      </c>
      <c r="E168" s="320">
        <v>0.63391719636116095</v>
      </c>
      <c r="F168" s="320">
        <v>439.931274306548</v>
      </c>
      <c r="G168" s="320">
        <v>444.97925221023797</v>
      </c>
      <c r="H168" s="283">
        <v>-0.65638849667042398</v>
      </c>
      <c r="I168" s="283">
        <v>1.11536311951637</v>
      </c>
      <c r="J168" s="283">
        <v>-0.98606416459722201</v>
      </c>
      <c r="K168" s="283">
        <v>-0.74956058033566197</v>
      </c>
    </row>
    <row r="169" spans="1:11" x14ac:dyDescent="0.2">
      <c r="A169" s="319">
        <v>41426</v>
      </c>
      <c r="B169" s="283">
        <v>81.619237934972006</v>
      </c>
      <c r="C169" s="320">
        <v>279.85000000000002</v>
      </c>
      <c r="D169" s="320">
        <v>281.63</v>
      </c>
      <c r="E169" s="320">
        <v>0.63353233618178695</v>
      </c>
      <c r="F169" s="320">
        <v>441.72962296860402</v>
      </c>
      <c r="G169" s="320">
        <v>444.53926645220002</v>
      </c>
      <c r="H169" s="283">
        <v>0.40877945422064199</v>
      </c>
      <c r="I169" s="283">
        <v>-9.8877814157138894E-2</v>
      </c>
      <c r="J169" s="283">
        <v>-5.9856277532011101E-2</v>
      </c>
      <c r="K169" s="283">
        <v>-3.7290548415602802E-2</v>
      </c>
    </row>
    <row r="170" spans="1:11" x14ac:dyDescent="0.2">
      <c r="A170" s="319">
        <v>41456</v>
      </c>
      <c r="B170" s="283">
        <v>81.5921930404471</v>
      </c>
      <c r="C170" s="320">
        <v>280.27</v>
      </c>
      <c r="D170" s="320">
        <v>284.02</v>
      </c>
      <c r="E170" s="320">
        <v>0.63332241244758403</v>
      </c>
      <c r="F170" s="320">
        <v>442.539209873922</v>
      </c>
      <c r="G170" s="320">
        <v>448.46036460695501</v>
      </c>
      <c r="H170" s="283">
        <v>0.183276570830149</v>
      </c>
      <c r="I170" s="283">
        <v>0.88205889797980896</v>
      </c>
      <c r="J170" s="283">
        <v>-0.73517524871078399</v>
      </c>
      <c r="K170" s="283">
        <v>9.4108765987277507E-2</v>
      </c>
    </row>
    <row r="171" spans="1:11" x14ac:dyDescent="0.2">
      <c r="A171" s="319">
        <v>41487</v>
      </c>
      <c r="B171" s="283">
        <v>81.824328385119301</v>
      </c>
      <c r="C171" s="320">
        <v>280.74</v>
      </c>
      <c r="D171" s="320">
        <v>283.67</v>
      </c>
      <c r="E171" s="320">
        <v>0.635124257832831</v>
      </c>
      <c r="F171" s="320">
        <v>442.02374029601702</v>
      </c>
      <c r="G171" s="320">
        <v>446.63701079208897</v>
      </c>
      <c r="H171" s="283">
        <v>-0.11647997881406599</v>
      </c>
      <c r="I171" s="283">
        <v>-0.40658081711725202</v>
      </c>
      <c r="J171" s="283">
        <v>-1.7877854858148401</v>
      </c>
      <c r="K171" s="283">
        <v>0.16894606651347599</v>
      </c>
    </row>
    <row r="172" spans="1:11" x14ac:dyDescent="0.2">
      <c r="A172" s="319">
        <v>41518</v>
      </c>
      <c r="B172" s="283">
        <v>82.132339683875202</v>
      </c>
      <c r="C172" s="320">
        <v>283.05</v>
      </c>
      <c r="D172" s="320">
        <v>280.66000000000003</v>
      </c>
      <c r="E172" s="320">
        <v>0.63751505591681601</v>
      </c>
      <c r="F172" s="320">
        <v>443.98951424440202</v>
      </c>
      <c r="G172" s="320">
        <v>440.24058317553101</v>
      </c>
      <c r="H172" s="283">
        <v>0.44472135072852698</v>
      </c>
      <c r="I172" s="283">
        <v>-1.432131118112</v>
      </c>
      <c r="J172" s="283">
        <v>0.90985672536556494</v>
      </c>
      <c r="K172" s="283">
        <v>0.49489572949230598</v>
      </c>
    </row>
    <row r="173" spans="1:11" x14ac:dyDescent="0.2">
      <c r="A173" s="319">
        <v>41548</v>
      </c>
      <c r="B173" s="283">
        <v>82.522988160346202</v>
      </c>
      <c r="C173" s="320">
        <v>278.75</v>
      </c>
      <c r="D173" s="320">
        <v>279.52</v>
      </c>
      <c r="E173" s="320">
        <v>0.64054728763308999</v>
      </c>
      <c r="F173" s="320">
        <v>435.17474100939501</v>
      </c>
      <c r="G173" s="320">
        <v>436.376838051824</v>
      </c>
      <c r="H173" s="283">
        <v>-1.9853561744603401</v>
      </c>
      <c r="I173" s="283">
        <v>-0.877644013606527</v>
      </c>
      <c r="J173" s="283">
        <v>-1.3927688278449</v>
      </c>
      <c r="K173" s="283">
        <v>0.306276724314891</v>
      </c>
    </row>
    <row r="174" spans="1:11" x14ac:dyDescent="0.2">
      <c r="A174" s="319">
        <v>41579</v>
      </c>
      <c r="B174" s="283">
        <v>83.292265160165897</v>
      </c>
      <c r="C174" s="320">
        <v>280.91000000000003</v>
      </c>
      <c r="D174" s="320">
        <v>280.45999999999998</v>
      </c>
      <c r="E174" s="320">
        <v>0.64651845162821298</v>
      </c>
      <c r="F174" s="320">
        <v>434.49649316666398</v>
      </c>
      <c r="G174" s="320">
        <v>433.80045734763002</v>
      </c>
      <c r="H174" s="283">
        <v>-0.15585643623461401</v>
      </c>
      <c r="I174" s="283">
        <v>-0.59040271607831996</v>
      </c>
      <c r="J174" s="283">
        <v>-1.1306576829924999</v>
      </c>
      <c r="K174" s="283">
        <v>0.19451101385112901</v>
      </c>
    </row>
    <row r="175" spans="1:11" x14ac:dyDescent="0.2">
      <c r="A175" s="319">
        <v>41609</v>
      </c>
      <c r="B175" s="283">
        <v>83.770058296772604</v>
      </c>
      <c r="C175" s="320">
        <v>281.95999999999998</v>
      </c>
      <c r="D175" s="320">
        <v>281.66000000000003</v>
      </c>
      <c r="E175" s="320">
        <v>0.65022710426580799</v>
      </c>
      <c r="F175" s="320">
        <v>433.63310780218802</v>
      </c>
      <c r="G175" s="320">
        <v>433.171730541795</v>
      </c>
      <c r="H175" s="283">
        <v>-0.198709397671615</v>
      </c>
      <c r="I175" s="283">
        <v>-0.144934565002341</v>
      </c>
      <c r="J175" s="283">
        <v>0.10079860523897199</v>
      </c>
      <c r="K175" s="283">
        <v>-5.7067131805421702E-3</v>
      </c>
    </row>
    <row r="176" spans="1:11" x14ac:dyDescent="0.2">
      <c r="A176" s="319">
        <v>41640</v>
      </c>
      <c r="B176" s="283">
        <v>84.519051625698694</v>
      </c>
      <c r="C176" s="320">
        <v>290.54000000000002</v>
      </c>
      <c r="D176" s="320">
        <v>293.89999999999998</v>
      </c>
      <c r="E176" s="320">
        <v>0.65604082546027898</v>
      </c>
      <c r="F176" s="320">
        <v>442.86877999727602</v>
      </c>
      <c r="G176" s="320">
        <v>447.99041247745402</v>
      </c>
      <c r="H176" s="283">
        <v>2.1298355750320401</v>
      </c>
      <c r="I176" s="283">
        <v>3.4209716126038199</v>
      </c>
      <c r="J176" s="283">
        <v>-0.81521932834128796</v>
      </c>
      <c r="K176" s="283">
        <v>-0.445835746532253</v>
      </c>
    </row>
    <row r="177" spans="1:11" x14ac:dyDescent="0.2">
      <c r="A177" s="319">
        <v>41671</v>
      </c>
      <c r="B177" s="283">
        <v>84.733157040687601</v>
      </c>
      <c r="C177" s="320">
        <v>290.26</v>
      </c>
      <c r="D177" s="320">
        <v>293.87</v>
      </c>
      <c r="E177" s="320">
        <v>0.65770272168939103</v>
      </c>
      <c r="F177" s="320">
        <v>441.32400616258798</v>
      </c>
      <c r="G177" s="320">
        <v>446.81280814097698</v>
      </c>
      <c r="H177" s="283">
        <v>-0.34881073231158899</v>
      </c>
      <c r="I177" s="283">
        <v>-0.26286373629405002</v>
      </c>
      <c r="J177" s="283">
        <v>-0.63925327859321002</v>
      </c>
      <c r="K177" s="283">
        <v>-8.7966719110799105E-2</v>
      </c>
    </row>
    <row r="178" spans="1:11" x14ac:dyDescent="0.2">
      <c r="A178" s="319">
        <v>41699</v>
      </c>
      <c r="B178" s="283">
        <v>84.965292385359703</v>
      </c>
      <c r="C178" s="320">
        <v>291.8</v>
      </c>
      <c r="D178" s="320">
        <v>291.64</v>
      </c>
      <c r="E178" s="320">
        <v>0.659504567074638</v>
      </c>
      <c r="F178" s="320">
        <v>442.45334235414998</v>
      </c>
      <c r="G178" s="320">
        <v>442.21073599782102</v>
      </c>
      <c r="H178" s="283">
        <v>0.255897294457474</v>
      </c>
      <c r="I178" s="283">
        <v>-1.02997766834458</v>
      </c>
      <c r="J178" s="283">
        <v>-0.14572713749583199</v>
      </c>
      <c r="K178" s="283">
        <v>0.39840336976928498</v>
      </c>
    </row>
    <row r="179" spans="1:11" x14ac:dyDescent="0.2">
      <c r="A179" s="319">
        <v>41730</v>
      </c>
      <c r="B179" s="283">
        <v>84.806779253560904</v>
      </c>
      <c r="C179" s="320">
        <v>292.62</v>
      </c>
      <c r="D179" s="320">
        <v>292.35000000000002</v>
      </c>
      <c r="E179" s="320">
        <v>0.65827418074361099</v>
      </c>
      <c r="F179" s="320">
        <v>444.526017516661</v>
      </c>
      <c r="G179" s="320">
        <v>444.11585408036302</v>
      </c>
      <c r="H179" s="283">
        <v>0.46845056056823398</v>
      </c>
      <c r="I179" s="283">
        <v>0.430816786535693</v>
      </c>
      <c r="J179" s="283">
        <v>0.38117898507426001</v>
      </c>
      <c r="K179" s="283">
        <v>0.91916786999544098</v>
      </c>
    </row>
    <row r="180" spans="1:11" x14ac:dyDescent="0.2">
      <c r="A180" s="319">
        <v>41760</v>
      </c>
      <c r="B180" s="283">
        <v>84.535579061241705</v>
      </c>
      <c r="C180" s="320">
        <v>289.56</v>
      </c>
      <c r="D180" s="320">
        <v>294.63</v>
      </c>
      <c r="E180" s="320">
        <v>0.65616911218673701</v>
      </c>
      <c r="F180" s="320">
        <v>441.28867790654999</v>
      </c>
      <c r="G180" s="320">
        <v>449.01534456280899</v>
      </c>
      <c r="H180" s="283">
        <v>-0.72826774644055803</v>
      </c>
      <c r="I180" s="283">
        <v>1.10320098628121</v>
      </c>
      <c r="J180" s="283">
        <v>0.30854901192045597</v>
      </c>
      <c r="K180" s="283">
        <v>0.90702933508097805</v>
      </c>
    </row>
    <row r="181" spans="1:11" x14ac:dyDescent="0.2">
      <c r="A181" s="319">
        <v>41791</v>
      </c>
      <c r="B181" s="283">
        <v>84.682072239918298</v>
      </c>
      <c r="C181" s="320">
        <v>290.67</v>
      </c>
      <c r="D181" s="320">
        <v>294.16000000000003</v>
      </c>
      <c r="E181" s="320">
        <v>0.65730619908033905</v>
      </c>
      <c r="F181" s="320">
        <v>442.21399464463701</v>
      </c>
      <c r="G181" s="320">
        <v>447.52354444788398</v>
      </c>
      <c r="H181" s="283">
        <v>0.20968513003247799</v>
      </c>
      <c r="I181" s="283">
        <v>-0.33223811457427899</v>
      </c>
      <c r="J181" s="283">
        <v>0.109653428442824</v>
      </c>
      <c r="K181" s="283">
        <v>0.67131932337529698</v>
      </c>
    </row>
    <row r="182" spans="1:11" x14ac:dyDescent="0.2">
      <c r="A182" s="319">
        <v>41821</v>
      </c>
      <c r="B182" s="283">
        <v>84.914958831660599</v>
      </c>
      <c r="C182" s="320">
        <v>291.73</v>
      </c>
      <c r="D182" s="320">
        <v>297.72000000000003</v>
      </c>
      <c r="E182" s="320">
        <v>0.65911387568042601</v>
      </c>
      <c r="F182" s="320">
        <v>442.60940448088297</v>
      </c>
      <c r="G182" s="320">
        <v>451.69736366519902</v>
      </c>
      <c r="H182" s="283">
        <v>8.9415948168647397E-2</v>
      </c>
      <c r="I182" s="283">
        <v>0.93264796212326795</v>
      </c>
      <c r="J182" s="283">
        <v>1.58617825030349E-2</v>
      </c>
      <c r="K182" s="283">
        <v>0.72180270849144801</v>
      </c>
    </row>
    <row r="183" spans="1:11" x14ac:dyDescent="0.2">
      <c r="A183" s="319">
        <v>41852</v>
      </c>
      <c r="B183" s="283">
        <v>85.219965142135905</v>
      </c>
      <c r="C183" s="320">
        <v>292.39</v>
      </c>
      <c r="D183" s="320">
        <v>296.83999999999997</v>
      </c>
      <c r="E183" s="320">
        <v>0.66148134890505395</v>
      </c>
      <c r="F183" s="320">
        <v>442.02304491878903</v>
      </c>
      <c r="G183" s="320">
        <v>448.75036989532299</v>
      </c>
      <c r="H183" s="283">
        <v>-0.13247788143623301</v>
      </c>
      <c r="I183" s="283">
        <v>-0.65242660394641006</v>
      </c>
      <c r="J183" s="283">
        <v>-1.5731671502150501E-4</v>
      </c>
      <c r="K183" s="283">
        <v>0.47317151336951901</v>
      </c>
    </row>
    <row r="184" spans="1:11" x14ac:dyDescent="0.2">
      <c r="A184" s="319">
        <v>41883</v>
      </c>
      <c r="B184" s="283">
        <v>85.596339924274304</v>
      </c>
      <c r="C184" s="320">
        <v>294.83</v>
      </c>
      <c r="D184" s="320">
        <v>293.42</v>
      </c>
      <c r="E184" s="320">
        <v>0.66440278753938697</v>
      </c>
      <c r="F184" s="320">
        <v>443.751900999545</v>
      </c>
      <c r="G184" s="320">
        <v>441.629694370609</v>
      </c>
      <c r="H184" s="283">
        <v>0.39112351734367201</v>
      </c>
      <c r="I184" s="283">
        <v>-1.5867787532687501</v>
      </c>
      <c r="J184" s="283">
        <v>-5.3517760495180901E-2</v>
      </c>
      <c r="K184" s="283">
        <v>0.31553456182031903</v>
      </c>
    </row>
    <row r="185" spans="1:11" x14ac:dyDescent="0.2">
      <c r="A185" s="319">
        <v>41913</v>
      </c>
      <c r="B185" s="283">
        <v>86.069625578460204</v>
      </c>
      <c r="C185" s="320">
        <v>291.05</v>
      </c>
      <c r="D185" s="320">
        <v>291.94</v>
      </c>
      <c r="E185" s="320">
        <v>0.66807645288794903</v>
      </c>
      <c r="F185" s="320">
        <v>435.65373205694402</v>
      </c>
      <c r="G185" s="320">
        <v>436.98591491738301</v>
      </c>
      <c r="H185" s="283">
        <v>-1.82493166212025</v>
      </c>
      <c r="I185" s="283">
        <v>-1.0515097857819999</v>
      </c>
      <c r="J185" s="283">
        <v>0.110068669527652</v>
      </c>
      <c r="K185" s="283">
        <v>0.13957589231310399</v>
      </c>
    </row>
    <row r="186" spans="1:11" x14ac:dyDescent="0.2">
      <c r="A186" s="319">
        <v>41944</v>
      </c>
      <c r="B186" s="283">
        <v>86.763777871266299</v>
      </c>
      <c r="C186" s="320">
        <v>292.2</v>
      </c>
      <c r="D186" s="320">
        <v>294.02999999999997</v>
      </c>
      <c r="E186" s="320">
        <v>0.67346449539917297</v>
      </c>
      <c r="F186" s="320">
        <v>433.875879123826</v>
      </c>
      <c r="G186" s="320">
        <v>436.593171590618</v>
      </c>
      <c r="H186" s="283">
        <v>-0.40808853506758602</v>
      </c>
      <c r="I186" s="283">
        <v>-8.9875511625914201E-2</v>
      </c>
      <c r="J186" s="283">
        <v>-0.14283522481743899</v>
      </c>
      <c r="K186" s="283">
        <v>0.64377853819321795</v>
      </c>
    </row>
    <row r="187" spans="1:11" x14ac:dyDescent="0.2">
      <c r="A187" s="319">
        <v>41974</v>
      </c>
      <c r="B187" s="283">
        <v>87.188983712963505</v>
      </c>
      <c r="C187" s="320">
        <v>292.18</v>
      </c>
      <c r="D187" s="320">
        <v>294.7</v>
      </c>
      <c r="E187" s="320">
        <v>0.67676496299804001</v>
      </c>
      <c r="F187" s="320">
        <v>431.73038791141801</v>
      </c>
      <c r="G187" s="320">
        <v>435.45398493221597</v>
      </c>
      <c r="H187" s="283">
        <v>-0.49449423571108497</v>
      </c>
      <c r="I187" s="283">
        <v>-0.26092635719693302</v>
      </c>
      <c r="J187" s="283">
        <v>-0.43878565924416701</v>
      </c>
      <c r="K187" s="283">
        <v>0.52687057568749895</v>
      </c>
    </row>
    <row r="188" spans="1:11" x14ac:dyDescent="0.2">
      <c r="A188" s="319">
        <v>42005</v>
      </c>
      <c r="B188" s="283">
        <v>87.110102770599198</v>
      </c>
      <c r="C188" s="320">
        <v>300.89</v>
      </c>
      <c r="D188" s="320">
        <v>306.63</v>
      </c>
      <c r="E188" s="320">
        <v>0.676152685439947</v>
      </c>
      <c r="F188" s="320">
        <v>445.00303922363702</v>
      </c>
      <c r="G188" s="320">
        <v>453.49224606050001</v>
      </c>
      <c r="H188" s="283">
        <v>3.0742916606885999</v>
      </c>
      <c r="I188" s="283">
        <v>4.14240350357389</v>
      </c>
      <c r="J188" s="283">
        <v>0.48191683919864797</v>
      </c>
      <c r="K188" s="283">
        <v>1.22811413588513</v>
      </c>
    </row>
    <row r="189" spans="1:11" x14ac:dyDescent="0.2">
      <c r="A189" s="319">
        <v>42036</v>
      </c>
      <c r="B189" s="283">
        <v>87.275377126029198</v>
      </c>
      <c r="C189" s="320">
        <v>301.39</v>
      </c>
      <c r="D189" s="320">
        <v>306.14</v>
      </c>
      <c r="E189" s="320">
        <v>0.67743555270452405</v>
      </c>
      <c r="F189" s="320">
        <v>444.89840959300398</v>
      </c>
      <c r="G189" s="320">
        <v>451.91014669631397</v>
      </c>
      <c r="H189" s="283">
        <v>-2.3512115965718099E-2</v>
      </c>
      <c r="I189" s="283">
        <v>-0.34887021287118802</v>
      </c>
      <c r="J189" s="283">
        <v>0.809927259904897</v>
      </c>
      <c r="K189" s="283">
        <v>1.14082194208927</v>
      </c>
    </row>
    <row r="190" spans="1:11" x14ac:dyDescent="0.2">
      <c r="A190" s="319">
        <v>42064</v>
      </c>
      <c r="B190" s="283">
        <v>87.630716990203695</v>
      </c>
      <c r="C190" s="320">
        <v>302.79000000000002</v>
      </c>
      <c r="D190" s="320">
        <v>303.77999999999997</v>
      </c>
      <c r="E190" s="320">
        <v>0.68019371732336498</v>
      </c>
      <c r="F190" s="320">
        <v>445.15259739756402</v>
      </c>
      <c r="G190" s="320">
        <v>446.60806511916502</v>
      </c>
      <c r="H190" s="283">
        <v>5.7133898229189101E-2</v>
      </c>
      <c r="I190" s="283">
        <v>-1.1732601305614001</v>
      </c>
      <c r="J190" s="283">
        <v>0.61006546567194997</v>
      </c>
      <c r="K190" s="283">
        <v>0.99439673517225402</v>
      </c>
    </row>
    <row r="191" spans="1:11" x14ac:dyDescent="0.2">
      <c r="A191" s="319">
        <v>42095</v>
      </c>
      <c r="B191" s="283">
        <v>87.403840375022497</v>
      </c>
      <c r="C191" s="320">
        <v>302.56</v>
      </c>
      <c r="D191" s="320">
        <v>304.02999999999997</v>
      </c>
      <c r="E191" s="320">
        <v>0.67843269044198995</v>
      </c>
      <c r="F191" s="320">
        <v>445.96907587528801</v>
      </c>
      <c r="G191" s="320">
        <v>448.13583467201198</v>
      </c>
      <c r="H191" s="283">
        <v>0.18341541361270899</v>
      </c>
      <c r="I191" s="283">
        <v>0.342082840004099</v>
      </c>
      <c r="J191" s="283">
        <v>0.32462854855810402</v>
      </c>
      <c r="K191" s="283">
        <v>0.90516484712601697</v>
      </c>
    </row>
    <row r="192" spans="1:11" x14ac:dyDescent="0.2">
      <c r="A192" s="319">
        <v>42125</v>
      </c>
      <c r="B192" s="283">
        <v>86.967365827273298</v>
      </c>
      <c r="C192" s="320">
        <v>300.18</v>
      </c>
      <c r="D192" s="320">
        <v>307.47000000000003</v>
      </c>
      <c r="E192" s="320">
        <v>0.67504475462053903</v>
      </c>
      <c r="F192" s="320">
        <v>444.68162732223499</v>
      </c>
      <c r="G192" s="320">
        <v>455.48091129578103</v>
      </c>
      <c r="H192" s="283">
        <v>-0.28868561133452703</v>
      </c>
      <c r="I192" s="283">
        <v>1.63902907455391</v>
      </c>
      <c r="J192" s="283">
        <v>0.76887298169092699</v>
      </c>
      <c r="K192" s="283">
        <v>1.4399433808364801</v>
      </c>
    </row>
    <row r="193" spans="1:11" x14ac:dyDescent="0.2">
      <c r="A193" s="319">
        <v>42156</v>
      </c>
      <c r="B193" s="283">
        <v>87.113107758879707</v>
      </c>
      <c r="C193" s="320">
        <v>300.83</v>
      </c>
      <c r="D193" s="320">
        <v>306.29000000000002</v>
      </c>
      <c r="E193" s="320">
        <v>0.67617601029930197</v>
      </c>
      <c r="F193" s="320">
        <v>444.89895444063598</v>
      </c>
      <c r="G193" s="320">
        <v>452.97377507436801</v>
      </c>
      <c r="H193" s="283">
        <v>4.8872520258913497E-2</v>
      </c>
      <c r="I193" s="283">
        <v>-0.55043716635238005</v>
      </c>
      <c r="J193" s="283">
        <v>0.60716300897622999</v>
      </c>
      <c r="K193" s="283">
        <v>1.2178645557539201</v>
      </c>
    </row>
    <row r="194" spans="1:11" x14ac:dyDescent="0.2">
      <c r="A194" s="319">
        <v>42186</v>
      </c>
      <c r="B194" s="283">
        <v>87.240819760802907</v>
      </c>
      <c r="C194" s="320">
        <v>305.69</v>
      </c>
      <c r="D194" s="320">
        <v>310.41000000000003</v>
      </c>
      <c r="E194" s="320">
        <v>0.67716731682192999</v>
      </c>
      <c r="F194" s="320">
        <v>451.424621959989</v>
      </c>
      <c r="G194" s="320">
        <v>458.39483431777398</v>
      </c>
      <c r="H194" s="283">
        <v>1.46677519787795</v>
      </c>
      <c r="I194" s="283">
        <v>1.1967711028116701</v>
      </c>
      <c r="J194" s="283">
        <v>1.99164712495095</v>
      </c>
      <c r="K194" s="283">
        <v>1.48273405853634</v>
      </c>
    </row>
    <row r="195" spans="1:11" x14ac:dyDescent="0.2">
      <c r="A195" s="319">
        <v>42217</v>
      </c>
      <c r="B195" s="283">
        <v>87.4248752929864</v>
      </c>
      <c r="C195" s="320">
        <v>309.08</v>
      </c>
      <c r="D195" s="320">
        <v>309.86</v>
      </c>
      <c r="E195" s="320">
        <v>0.67859596445748305</v>
      </c>
      <c r="F195" s="320">
        <v>455.46984684340202</v>
      </c>
      <c r="G195" s="320">
        <v>456.61927896627498</v>
      </c>
      <c r="H195" s="283">
        <v>0.89610195958054195</v>
      </c>
      <c r="I195" s="283">
        <v>-0.38734191979731297</v>
      </c>
      <c r="J195" s="283">
        <v>3.0421042701705301</v>
      </c>
      <c r="K195" s="283">
        <v>1.75351589632968</v>
      </c>
    </row>
    <row r="196" spans="1:11" x14ac:dyDescent="0.2">
      <c r="A196" s="319">
        <v>42248</v>
      </c>
      <c r="B196" s="283">
        <v>87.752419015565806</v>
      </c>
      <c r="C196" s="320">
        <v>303.04000000000002</v>
      </c>
      <c r="D196" s="320">
        <v>305.27999999999997</v>
      </c>
      <c r="E196" s="320">
        <v>0.68113837412728095</v>
      </c>
      <c r="F196" s="320">
        <v>444.90225703150998</v>
      </c>
      <c r="G196" s="320">
        <v>448.19086927989503</v>
      </c>
      <c r="H196" s="283">
        <v>-2.3201513525274402</v>
      </c>
      <c r="I196" s="283">
        <v>-1.84582869682193</v>
      </c>
      <c r="J196" s="283">
        <v>0.25923405158900797</v>
      </c>
      <c r="K196" s="283">
        <v>1.48567340306147</v>
      </c>
    </row>
    <row r="197" spans="1:11" x14ac:dyDescent="0.2">
      <c r="A197" s="319">
        <v>42278</v>
      </c>
      <c r="B197" s="283">
        <v>88.203918504717805</v>
      </c>
      <c r="C197" s="320">
        <v>302.39</v>
      </c>
      <c r="D197" s="320">
        <v>304.26</v>
      </c>
      <c r="E197" s="320">
        <v>0.68464293424551204</v>
      </c>
      <c r="F197" s="320">
        <v>441.67548494930298</v>
      </c>
      <c r="G197" s="320">
        <v>444.406835711084</v>
      </c>
      <c r="H197" s="283">
        <v>-0.725276626766724</v>
      </c>
      <c r="I197" s="283">
        <v>-0.84429064226365602</v>
      </c>
      <c r="J197" s="283">
        <v>1.38223374420017</v>
      </c>
      <c r="K197" s="283">
        <v>1.69820594677625</v>
      </c>
    </row>
    <row r="198" spans="1:11" x14ac:dyDescent="0.2">
      <c r="A198" s="319">
        <v>42309</v>
      </c>
      <c r="B198" s="283">
        <v>88.685467876675304</v>
      </c>
      <c r="C198" s="320">
        <v>304.14</v>
      </c>
      <c r="D198" s="320">
        <v>305.95</v>
      </c>
      <c r="E198" s="320">
        <v>0.688380742957303</v>
      </c>
      <c r="F198" s="320">
        <v>441.81944819287901</v>
      </c>
      <c r="G198" s="320">
        <v>444.44880704481898</v>
      </c>
      <c r="H198" s="283">
        <v>3.2594800590590702E-2</v>
      </c>
      <c r="I198" s="283">
        <v>9.4443492679285902E-3</v>
      </c>
      <c r="J198" s="283">
        <v>1.8308390604923499</v>
      </c>
      <c r="K198" s="283">
        <v>1.7993033252402799</v>
      </c>
    </row>
    <row r="199" spans="1:11" x14ac:dyDescent="0.2">
      <c r="A199" s="319">
        <v>42339</v>
      </c>
      <c r="B199" s="283">
        <v>89.046817717410903</v>
      </c>
      <c r="C199" s="320">
        <v>301.10000000000002</v>
      </c>
      <c r="D199" s="320">
        <v>306.69</v>
      </c>
      <c r="E199" s="320">
        <v>0.69118555729485598</v>
      </c>
      <c r="F199" s="320">
        <v>435.62831546775499</v>
      </c>
      <c r="G199" s="320">
        <v>443.71586871738901</v>
      </c>
      <c r="H199" s="283">
        <v>-1.40128116823435</v>
      </c>
      <c r="I199" s="283">
        <v>-0.16490950494467699</v>
      </c>
      <c r="J199" s="283">
        <v>0.90286152318230795</v>
      </c>
      <c r="K199" s="283">
        <v>1.8973035202467701</v>
      </c>
    </row>
    <row r="200" spans="1:11" x14ac:dyDescent="0.2">
      <c r="A200" s="319">
        <v>42370</v>
      </c>
      <c r="B200" s="283">
        <v>89.3863813931126</v>
      </c>
      <c r="C200" s="320">
        <v>310.02</v>
      </c>
      <c r="D200" s="320">
        <v>318.23</v>
      </c>
      <c r="E200" s="320">
        <v>0.69382126640207897</v>
      </c>
      <c r="F200" s="320">
        <v>446.82977448595398</v>
      </c>
      <c r="G200" s="320">
        <v>458.66279315742599</v>
      </c>
      <c r="H200" s="283">
        <v>2.5713340066453299</v>
      </c>
      <c r="I200" s="283">
        <v>3.3685800968179098</v>
      </c>
      <c r="J200" s="283">
        <v>0.410499502543682</v>
      </c>
      <c r="K200" s="283">
        <v>1.14016218399386</v>
      </c>
    </row>
    <row r="201" spans="1:11" x14ac:dyDescent="0.2">
      <c r="A201" s="319">
        <v>42401</v>
      </c>
      <c r="B201" s="283">
        <v>89.7777811166536</v>
      </c>
      <c r="C201" s="320">
        <v>310.8</v>
      </c>
      <c r="D201" s="320">
        <v>317.69</v>
      </c>
      <c r="E201" s="320">
        <v>0.69685932933319095</v>
      </c>
      <c r="F201" s="320">
        <v>446.00106064074299</v>
      </c>
      <c r="G201" s="320">
        <v>455.88827849085499</v>
      </c>
      <c r="H201" s="283">
        <v>-0.18546522468521101</v>
      </c>
      <c r="I201" s="283">
        <v>-0.604913829497988</v>
      </c>
      <c r="J201" s="283">
        <v>0.247843333211373</v>
      </c>
      <c r="K201" s="283">
        <v>0.88029264747049296</v>
      </c>
    </row>
    <row r="202" spans="1:11" x14ac:dyDescent="0.2">
      <c r="A202" s="319">
        <v>42430</v>
      </c>
      <c r="B202" s="283">
        <v>89.910000600997606</v>
      </c>
      <c r="C202" s="320">
        <v>313.86</v>
      </c>
      <c r="D202" s="320">
        <v>315.55</v>
      </c>
      <c r="E202" s="320">
        <v>0.69788562314485203</v>
      </c>
      <c r="F202" s="320">
        <v>449.72985485166799</v>
      </c>
      <c r="G202" s="320">
        <v>452.15145510241399</v>
      </c>
      <c r="H202" s="283">
        <v>0.83605052543311897</v>
      </c>
      <c r="I202" s="283">
        <v>-0.81967963747849903</v>
      </c>
      <c r="J202" s="283">
        <v>1.0282445796931701</v>
      </c>
      <c r="K202" s="283">
        <v>1.2412203039303</v>
      </c>
    </row>
    <row r="203" spans="1:11" x14ac:dyDescent="0.2">
      <c r="A203" s="319">
        <v>42461</v>
      </c>
      <c r="B203" s="283">
        <v>89.625277961415904</v>
      </c>
      <c r="C203" s="320">
        <v>312.36</v>
      </c>
      <c r="D203" s="320">
        <v>314.76</v>
      </c>
      <c r="E203" s="320">
        <v>0.69567559272087598</v>
      </c>
      <c r="F203" s="320">
        <v>449.00238454294498</v>
      </c>
      <c r="G203" s="320">
        <v>452.45226840420497</v>
      </c>
      <c r="H203" s="283">
        <v>-0.16175717508514201</v>
      </c>
      <c r="I203" s="283">
        <v>6.6529322950503705E-2</v>
      </c>
      <c r="J203" s="283">
        <v>0.68016121111162997</v>
      </c>
      <c r="K203" s="283">
        <v>0.96319762853866997</v>
      </c>
    </row>
    <row r="204" spans="1:11" x14ac:dyDescent="0.2">
      <c r="A204" s="319">
        <v>42491</v>
      </c>
      <c r="B204" s="283">
        <v>89.225614520103406</v>
      </c>
      <c r="C204" s="320">
        <v>312.32</v>
      </c>
      <c r="D204" s="320">
        <v>319.58999999999997</v>
      </c>
      <c r="E204" s="320">
        <v>0.69257338642653499</v>
      </c>
      <c r="F204" s="320">
        <v>450.955820886325</v>
      </c>
      <c r="G204" s="320">
        <v>461.45290342296499</v>
      </c>
      <c r="H204" s="283">
        <v>0.43506146306284699</v>
      </c>
      <c r="I204" s="283">
        <v>1.9893004516268</v>
      </c>
      <c r="J204" s="283">
        <v>1.4109405872852401</v>
      </c>
      <c r="K204" s="283">
        <v>1.31113993563301</v>
      </c>
    </row>
    <row r="205" spans="1:11" x14ac:dyDescent="0.2">
      <c r="A205" s="319">
        <v>42522</v>
      </c>
      <c r="B205" s="283">
        <v>89.324027886291205</v>
      </c>
      <c r="C205" s="320">
        <v>313.23</v>
      </c>
      <c r="D205" s="320">
        <v>318.8</v>
      </c>
      <c r="E205" s="320">
        <v>0.693337275570442</v>
      </c>
      <c r="F205" s="320">
        <v>451.771469725597</v>
      </c>
      <c r="G205" s="320">
        <v>459.80507789330602</v>
      </c>
      <c r="H205" s="283">
        <v>0.180871118964476</v>
      </c>
      <c r="I205" s="283">
        <v>-0.357095061583868</v>
      </c>
      <c r="J205" s="283">
        <v>1.5447362184975999</v>
      </c>
      <c r="K205" s="283">
        <v>1.5081011738077701</v>
      </c>
    </row>
    <row r="206" spans="1:11" x14ac:dyDescent="0.2">
      <c r="A206" s="319">
        <v>42552</v>
      </c>
      <c r="B206" s="283">
        <v>89.556914478033505</v>
      </c>
      <c r="C206" s="320">
        <v>314.44</v>
      </c>
      <c r="D206" s="320">
        <v>321.77</v>
      </c>
      <c r="E206" s="320">
        <v>0.69514495217052796</v>
      </c>
      <c r="F206" s="320">
        <v>452.33731327284897</v>
      </c>
      <c r="G206" s="320">
        <v>462.88187664357201</v>
      </c>
      <c r="H206" s="283">
        <v>0.12524995161726801</v>
      </c>
      <c r="I206" s="283">
        <v>0.66915284284423404</v>
      </c>
      <c r="J206" s="283">
        <v>0.20218022421933901</v>
      </c>
      <c r="K206" s="283">
        <v>0.97885970562385805</v>
      </c>
    </row>
    <row r="207" spans="1:11" x14ac:dyDescent="0.2">
      <c r="A207" s="319">
        <v>42583</v>
      </c>
      <c r="B207" s="283">
        <v>89.809333493599397</v>
      </c>
      <c r="C207" s="320">
        <v>316.66000000000003</v>
      </c>
      <c r="D207" s="320">
        <v>320.85000000000002</v>
      </c>
      <c r="E207" s="320">
        <v>0.69710424035642804</v>
      </c>
      <c r="F207" s="320">
        <v>454.25057210682297</v>
      </c>
      <c r="G207" s="320">
        <v>460.26115095204398</v>
      </c>
      <c r="H207" s="283">
        <v>0.42297170227476599</v>
      </c>
      <c r="I207" s="283">
        <v>-0.566175913071154</v>
      </c>
      <c r="J207" s="283">
        <v>-0.26769603850363999</v>
      </c>
      <c r="K207" s="283">
        <v>0.79757297896250201</v>
      </c>
    </row>
    <row r="208" spans="1:11" x14ac:dyDescent="0.2">
      <c r="A208" s="319">
        <v>42614</v>
      </c>
      <c r="B208" s="283">
        <v>90.357743854798997</v>
      </c>
      <c r="C208" s="320">
        <v>314.75</v>
      </c>
      <c r="D208" s="320">
        <v>316.57</v>
      </c>
      <c r="E208" s="320">
        <v>0.70136102718888904</v>
      </c>
      <c r="F208" s="320">
        <v>448.77030202482598</v>
      </c>
      <c r="G208" s="320">
        <v>451.36525659094201</v>
      </c>
      <c r="H208" s="283">
        <v>-1.20644208692566</v>
      </c>
      <c r="I208" s="283">
        <v>-1.9327927944169301</v>
      </c>
      <c r="J208" s="283">
        <v>0.86941455840765502</v>
      </c>
      <c r="K208" s="283">
        <v>0.70826684089928504</v>
      </c>
    </row>
    <row r="209" spans="1:11" x14ac:dyDescent="0.2">
      <c r="A209" s="319">
        <v>42644</v>
      </c>
      <c r="B209" s="283">
        <v>90.906154215998598</v>
      </c>
      <c r="C209" s="320">
        <v>312.49</v>
      </c>
      <c r="D209" s="320">
        <v>315.27</v>
      </c>
      <c r="E209" s="320">
        <v>0.70561781402135004</v>
      </c>
      <c r="F209" s="320">
        <v>442.86013446727497</v>
      </c>
      <c r="G209" s="320">
        <v>446.799944297411</v>
      </c>
      <c r="H209" s="283">
        <v>-1.31696940080132</v>
      </c>
      <c r="I209" s="283">
        <v>-1.0114452157909699</v>
      </c>
      <c r="J209" s="283">
        <v>0.268217177167696</v>
      </c>
      <c r="K209" s="283">
        <v>0.53849499918181598</v>
      </c>
    </row>
    <row r="210" spans="1:11" x14ac:dyDescent="0.2">
      <c r="A210" s="319">
        <v>42675</v>
      </c>
      <c r="B210" s="283">
        <v>91.616833944347604</v>
      </c>
      <c r="C210" s="320">
        <v>315.60000000000002</v>
      </c>
      <c r="D210" s="320">
        <v>317.39</v>
      </c>
      <c r="E210" s="320">
        <v>0.71113414325903201</v>
      </c>
      <c r="F210" s="320">
        <v>443.79812584113603</v>
      </c>
      <c r="G210" s="320">
        <v>446.31523181469601</v>
      </c>
      <c r="H210" s="283">
        <v>0.21180307299248899</v>
      </c>
      <c r="I210" s="283">
        <v>-0.108485349853171</v>
      </c>
      <c r="J210" s="283">
        <v>0.447847566771786</v>
      </c>
      <c r="K210" s="283">
        <v>0.41994145113952702</v>
      </c>
    </row>
    <row r="211" spans="1:11" x14ac:dyDescent="0.2">
      <c r="A211" s="319">
        <v>42705</v>
      </c>
      <c r="B211" s="283">
        <v>92.039034797764302</v>
      </c>
      <c r="C211" s="320">
        <v>316.2</v>
      </c>
      <c r="D211" s="320">
        <v>318.64999999999998</v>
      </c>
      <c r="E211" s="320">
        <v>0.71441128599854298</v>
      </c>
      <c r="F211" s="320">
        <v>442.60219035879697</v>
      </c>
      <c r="G211" s="320">
        <v>446.03158746942</v>
      </c>
      <c r="H211" s="283">
        <v>-0.26947736204880901</v>
      </c>
      <c r="I211" s="283">
        <v>-6.3552468089111996E-2</v>
      </c>
      <c r="J211" s="283">
        <v>1.6008773175254101</v>
      </c>
      <c r="K211" s="283">
        <v>0.52189225477206103</v>
      </c>
    </row>
    <row r="212" spans="1:11" x14ac:dyDescent="0.2">
      <c r="A212" s="319">
        <v>42736</v>
      </c>
      <c r="B212" s="283">
        <v>93.603882444858499</v>
      </c>
      <c r="C212" s="320">
        <v>325.22000000000003</v>
      </c>
      <c r="D212" s="320">
        <v>331.14</v>
      </c>
      <c r="E212" s="320">
        <v>0.72655770650815399</v>
      </c>
      <c r="F212" s="320">
        <v>447.61757681026</v>
      </c>
      <c r="G212" s="320">
        <v>455.76558755596102</v>
      </c>
      <c r="H212" s="283">
        <v>1.1331589767771899</v>
      </c>
      <c r="I212" s="283">
        <v>2.1823566671066699</v>
      </c>
      <c r="J212" s="283">
        <v>0.17630927240965799</v>
      </c>
      <c r="K212" s="283">
        <v>-0.63166353248780305</v>
      </c>
    </row>
    <row r="213" spans="1:11" x14ac:dyDescent="0.2">
      <c r="A213" s="319">
        <v>42767</v>
      </c>
      <c r="B213" s="283">
        <v>94.1447803353567</v>
      </c>
      <c r="C213" s="320">
        <v>325.89999999999998</v>
      </c>
      <c r="D213" s="320">
        <v>331.43</v>
      </c>
      <c r="E213" s="320">
        <v>0.73075618119222496</v>
      </c>
      <c r="F213" s="320">
        <v>445.97638499382401</v>
      </c>
      <c r="G213" s="320">
        <v>453.543888550178</v>
      </c>
      <c r="H213" s="283">
        <v>-0.36665044034497302</v>
      </c>
      <c r="I213" s="283">
        <v>-0.48746528181218302</v>
      </c>
      <c r="J213" s="283">
        <v>-5.5326431027347099E-3</v>
      </c>
      <c r="K213" s="283">
        <v>-0.514246593142897</v>
      </c>
    </row>
    <row r="214" spans="1:11" x14ac:dyDescent="0.2">
      <c r="A214" s="319">
        <v>42795</v>
      </c>
      <c r="B214" s="283">
        <v>94.722489332291602</v>
      </c>
      <c r="C214" s="320">
        <v>326.36</v>
      </c>
      <c r="D214" s="320">
        <v>329.73</v>
      </c>
      <c r="E214" s="320">
        <v>0.73524038540340597</v>
      </c>
      <c r="F214" s="320">
        <v>443.88203705776499</v>
      </c>
      <c r="G214" s="320">
        <v>448.46557200348298</v>
      </c>
      <c r="H214" s="283">
        <v>-0.46960960412462099</v>
      </c>
      <c r="I214" s="283">
        <v>-1.1196968308686099</v>
      </c>
      <c r="J214" s="283">
        <v>-1.3002956621217601</v>
      </c>
      <c r="K214" s="283">
        <v>-0.81518771140435298</v>
      </c>
    </row>
    <row r="215" spans="1:11" x14ac:dyDescent="0.2">
      <c r="A215" s="319">
        <v>42826</v>
      </c>
      <c r="B215" s="283">
        <v>94.838932628162794</v>
      </c>
      <c r="C215" s="320">
        <v>327.58999999999997</v>
      </c>
      <c r="D215" s="320">
        <v>330.1</v>
      </c>
      <c r="E215" s="320">
        <v>0.73614422370344901</v>
      </c>
      <c r="F215" s="320">
        <v>445.00790667341698</v>
      </c>
      <c r="G215" s="320">
        <v>448.41756461703699</v>
      </c>
      <c r="H215" s="283">
        <v>0.25364162585070898</v>
      </c>
      <c r="I215" s="283">
        <v>-1.0704809787720501E-2</v>
      </c>
      <c r="J215" s="283">
        <v>-0.889633999069672</v>
      </c>
      <c r="K215" s="283">
        <v>-0.89174131039238003</v>
      </c>
    </row>
    <row r="216" spans="1:11" x14ac:dyDescent="0.2">
      <c r="A216" s="319">
        <v>42856</v>
      </c>
      <c r="B216" s="283">
        <v>94.725494320572096</v>
      </c>
      <c r="C216" s="320">
        <v>328.39</v>
      </c>
      <c r="D216" s="320">
        <v>335.59</v>
      </c>
      <c r="E216" s="320">
        <v>0.73526371026276205</v>
      </c>
      <c r="F216" s="320">
        <v>446.62886990933202</v>
      </c>
      <c r="G216" s="320">
        <v>456.42127486486402</v>
      </c>
      <c r="H216" s="283">
        <v>0.36425492931848602</v>
      </c>
      <c r="I216" s="283">
        <v>1.7848788449361901</v>
      </c>
      <c r="J216" s="283">
        <v>-0.959506624947848</v>
      </c>
      <c r="K216" s="283">
        <v>-1.09038831932297</v>
      </c>
    </row>
    <row r="217" spans="1:11" x14ac:dyDescent="0.2">
      <c r="A217" s="319">
        <v>42887</v>
      </c>
      <c r="B217" s="283">
        <v>94.963639641805401</v>
      </c>
      <c r="C217" s="320">
        <v>327.24</v>
      </c>
      <c r="D217" s="320">
        <v>334.21</v>
      </c>
      <c r="E217" s="320">
        <v>0.73711220536672095</v>
      </c>
      <c r="F217" s="320">
        <v>443.948692773571</v>
      </c>
      <c r="G217" s="320">
        <v>453.40451232078999</v>
      </c>
      <c r="H217" s="283">
        <v>-0.60009043667624795</v>
      </c>
      <c r="I217" s="283">
        <v>-0.66096010642096004</v>
      </c>
      <c r="J217" s="283">
        <v>-1.7315783479592699</v>
      </c>
      <c r="K217" s="283">
        <v>-1.3920171568879001</v>
      </c>
    </row>
    <row r="218" spans="1:11" x14ac:dyDescent="0.2">
      <c r="A218" s="319">
        <v>42917</v>
      </c>
      <c r="B218" s="283">
        <v>95.322735741330604</v>
      </c>
      <c r="C218" s="320">
        <v>330.58</v>
      </c>
      <c r="D218" s="320">
        <v>337.37</v>
      </c>
      <c r="E218" s="320">
        <v>0.73989952605975695</v>
      </c>
      <c r="F218" s="320">
        <v>446.79039296114001</v>
      </c>
      <c r="G218" s="320">
        <v>455.96731463881599</v>
      </c>
      <c r="H218" s="283">
        <v>0.640096532285095</v>
      </c>
      <c r="I218" s="283">
        <v>0.56523529175045395</v>
      </c>
      <c r="J218" s="283">
        <v>-1.2262796256127799</v>
      </c>
      <c r="K218" s="283">
        <v>-1.49380702802498</v>
      </c>
    </row>
    <row r="219" spans="1:11" x14ac:dyDescent="0.2">
      <c r="A219" s="319">
        <v>42948</v>
      </c>
      <c r="B219" s="283">
        <v>95.793767654306095</v>
      </c>
      <c r="C219" s="320">
        <v>329.57</v>
      </c>
      <c r="D219" s="320">
        <v>336.24</v>
      </c>
      <c r="E219" s="320">
        <v>0.74355569776380204</v>
      </c>
      <c r="F219" s="320">
        <v>443.23512144572601</v>
      </c>
      <c r="G219" s="320">
        <v>452.205532162851</v>
      </c>
      <c r="H219" s="283">
        <v>-0.79573589124227695</v>
      </c>
      <c r="I219" s="283">
        <v>-0.82501143287971901</v>
      </c>
      <c r="J219" s="283">
        <v>-2.4249723252978099</v>
      </c>
      <c r="K219" s="283">
        <v>-1.7502278375070099</v>
      </c>
    </row>
    <row r="220" spans="1:11" x14ac:dyDescent="0.2">
      <c r="A220" s="319">
        <v>42979</v>
      </c>
      <c r="B220" s="283">
        <v>96.093515235290596</v>
      </c>
      <c r="C220" s="320">
        <v>330.92</v>
      </c>
      <c r="D220" s="320">
        <v>332.39</v>
      </c>
      <c r="E220" s="320">
        <v>0.74588235248455803</v>
      </c>
      <c r="F220" s="320">
        <v>443.66246083942701</v>
      </c>
      <c r="G220" s="320">
        <v>445.63328102990801</v>
      </c>
      <c r="H220" s="283">
        <v>9.6413703026843003E-2</v>
      </c>
      <c r="I220" s="283">
        <v>-1.4533769857942</v>
      </c>
      <c r="J220" s="283">
        <v>-1.1381860970640201</v>
      </c>
      <c r="K220" s="283">
        <v>-1.2699195335340401</v>
      </c>
    </row>
    <row r="221" spans="1:11" x14ac:dyDescent="0.2">
      <c r="A221" s="319">
        <v>43009</v>
      </c>
      <c r="B221" s="283">
        <v>96.698269126750404</v>
      </c>
      <c r="C221" s="320">
        <v>329.48</v>
      </c>
      <c r="D221" s="320">
        <v>331.29</v>
      </c>
      <c r="E221" s="320">
        <v>0.75057648042994296</v>
      </c>
      <c r="F221" s="320">
        <v>438.96925708525799</v>
      </c>
      <c r="G221" s="320">
        <v>441.38073685739698</v>
      </c>
      <c r="H221" s="283">
        <v>-1.05783206117754</v>
      </c>
      <c r="I221" s="283">
        <v>-0.95426987918916195</v>
      </c>
      <c r="J221" s="283">
        <v>-0.878579280272618</v>
      </c>
      <c r="K221" s="283">
        <v>-1.2128934905162301</v>
      </c>
    </row>
    <row r="222" spans="1:11" x14ac:dyDescent="0.2">
      <c r="A222" s="319">
        <v>43040</v>
      </c>
      <c r="B222" s="283">
        <v>97.695173988821495</v>
      </c>
      <c r="C222" s="320">
        <v>332.36</v>
      </c>
      <c r="D222" s="320">
        <v>333.01</v>
      </c>
      <c r="E222" s="320">
        <v>0.75831450252127997</v>
      </c>
      <c r="F222" s="320">
        <v>438.28780656964102</v>
      </c>
      <c r="G222" s="320">
        <v>439.14497071174702</v>
      </c>
      <c r="H222" s="283">
        <v>-0.155238779166988</v>
      </c>
      <c r="I222" s="283">
        <v>-0.50653913026861297</v>
      </c>
      <c r="J222" s="283">
        <v>-1.24162743162807</v>
      </c>
      <c r="K222" s="283">
        <v>-1.60654635823101</v>
      </c>
    </row>
    <row r="223" spans="1:11" x14ac:dyDescent="0.2">
      <c r="A223" s="319">
        <v>43070</v>
      </c>
      <c r="B223" s="283">
        <v>98.272882985756297</v>
      </c>
      <c r="C223" s="320">
        <v>334.3</v>
      </c>
      <c r="D223" s="320">
        <v>336.26</v>
      </c>
      <c r="E223" s="320">
        <v>0.76279870673245997</v>
      </c>
      <c r="F223" s="320">
        <v>438.254544809094</v>
      </c>
      <c r="G223" s="320">
        <v>440.82403002544402</v>
      </c>
      <c r="H223" s="283">
        <v>-7.5890225664676497E-3</v>
      </c>
      <c r="I223" s="283">
        <v>0.38234738541496099</v>
      </c>
      <c r="J223" s="283">
        <v>-0.98229191911097802</v>
      </c>
      <c r="K223" s="283">
        <v>-1.16753108754496</v>
      </c>
    </row>
    <row r="224" spans="1:11" x14ac:dyDescent="0.2">
      <c r="A224" s="319">
        <v>43101</v>
      </c>
      <c r="B224" s="283">
        <v>98.794999699501204</v>
      </c>
      <c r="C224" s="320">
        <v>342.42</v>
      </c>
      <c r="D224" s="320">
        <v>348.11</v>
      </c>
      <c r="E224" s="320">
        <v>0.76685140104555705</v>
      </c>
      <c r="F224" s="320">
        <v>446.527188361566</v>
      </c>
      <c r="G224" s="320">
        <v>453.94713959623999</v>
      </c>
      <c r="H224" s="283">
        <v>1.8876344011618</v>
      </c>
      <c r="I224" s="283">
        <v>2.9769496844440901</v>
      </c>
      <c r="J224" s="283">
        <v>-0.24359821981622101</v>
      </c>
      <c r="K224" s="283">
        <v>-0.39898755179643702</v>
      </c>
    </row>
    <row r="225" spans="1:11" x14ac:dyDescent="0.2">
      <c r="A225" s="319">
        <v>43132</v>
      </c>
      <c r="B225" s="283">
        <v>99.171374481639504</v>
      </c>
      <c r="C225" s="320">
        <v>343.2</v>
      </c>
      <c r="D225" s="320">
        <v>349.38</v>
      </c>
      <c r="E225" s="320">
        <v>0.76977283967988896</v>
      </c>
      <c r="F225" s="320">
        <v>445.84581620562199</v>
      </c>
      <c r="G225" s="320">
        <v>453.87415870023398</v>
      </c>
      <c r="H225" s="283">
        <v>-0.15259365469849601</v>
      </c>
      <c r="I225" s="283">
        <v>-1.6076959108324299E-2</v>
      </c>
      <c r="J225" s="283">
        <v>-2.92770632245642E-2</v>
      </c>
      <c r="K225" s="283">
        <v>7.28198876434938E-2</v>
      </c>
    </row>
    <row r="226" spans="1:11" x14ac:dyDescent="0.2">
      <c r="A226" s="319">
        <v>43160</v>
      </c>
      <c r="B226" s="283">
        <v>99.492156980587794</v>
      </c>
      <c r="C226" s="320">
        <v>347.27</v>
      </c>
      <c r="D226" s="320">
        <v>349.31</v>
      </c>
      <c r="E226" s="320">
        <v>0.77226276841613695</v>
      </c>
      <c r="F226" s="320">
        <v>449.67854751334102</v>
      </c>
      <c r="G226" s="320">
        <v>452.320135433193</v>
      </c>
      <c r="H226" s="283">
        <v>0.85965398090685996</v>
      </c>
      <c r="I226" s="283">
        <v>-0.34239077886502001</v>
      </c>
      <c r="J226" s="283">
        <v>1.3058673187132099</v>
      </c>
      <c r="K226" s="283">
        <v>0.859500409917757</v>
      </c>
    </row>
    <row r="227" spans="1:11" x14ac:dyDescent="0.2">
      <c r="A227" s="319">
        <v>43191</v>
      </c>
      <c r="B227" s="283">
        <v>99.154847046096506</v>
      </c>
      <c r="C227" s="320">
        <v>347.67</v>
      </c>
      <c r="D227" s="320">
        <v>349.37</v>
      </c>
      <c r="E227" s="320">
        <v>0.76964455295343204</v>
      </c>
      <c r="F227" s="320">
        <v>451.72800699472498</v>
      </c>
      <c r="G227" s="320">
        <v>453.936818833225</v>
      </c>
      <c r="H227" s="283">
        <v>0.45576100810631498</v>
      </c>
      <c r="I227" s="283">
        <v>0.35742017066804399</v>
      </c>
      <c r="J227" s="283">
        <v>1.51010807235827</v>
      </c>
      <c r="K227" s="283">
        <v>1.23082917612767</v>
      </c>
    </row>
    <row r="228" spans="1:11" x14ac:dyDescent="0.2">
      <c r="A228" s="319">
        <v>43221</v>
      </c>
      <c r="B228" s="283">
        <v>98.994080173087298</v>
      </c>
      <c r="C228" s="320">
        <v>346.23</v>
      </c>
      <c r="D228" s="320">
        <v>353.83</v>
      </c>
      <c r="E228" s="320">
        <v>0.76839667297788805</v>
      </c>
      <c r="F228" s="320">
        <v>450.58758343942401</v>
      </c>
      <c r="G228" s="320">
        <v>460.47830820082402</v>
      </c>
      <c r="H228" s="283">
        <v>-0.25245801403555002</v>
      </c>
      <c r="I228" s="283">
        <v>1.4410572344436801</v>
      </c>
      <c r="J228" s="283">
        <v>0.88635415146702801</v>
      </c>
      <c r="K228" s="283">
        <v>0.88887910344690502</v>
      </c>
    </row>
    <row r="229" spans="1:11" x14ac:dyDescent="0.2">
      <c r="A229" s="319">
        <v>43252</v>
      </c>
      <c r="B229" s="283">
        <v>99.376464931786799</v>
      </c>
      <c r="C229" s="320">
        <v>345.99</v>
      </c>
      <c r="D229" s="320">
        <v>353.45</v>
      </c>
      <c r="E229" s="320">
        <v>0.77136476133093301</v>
      </c>
      <c r="F229" s="320">
        <v>448.54265756581799</v>
      </c>
      <c r="G229" s="320">
        <v>458.21382790438599</v>
      </c>
      <c r="H229" s="283">
        <v>-0.45383538045952199</v>
      </c>
      <c r="I229" s="283">
        <v>-0.49176698578618</v>
      </c>
      <c r="J229" s="283">
        <v>1.03479633278032</v>
      </c>
      <c r="K229" s="283">
        <v>1.0607118925612899</v>
      </c>
    </row>
    <row r="230" spans="1:11" x14ac:dyDescent="0.2">
      <c r="A230" s="319">
        <v>43282</v>
      </c>
      <c r="B230" s="283">
        <v>99.909099104513501</v>
      </c>
      <c r="C230" s="320">
        <v>350.72</v>
      </c>
      <c r="D230" s="320">
        <v>357.43</v>
      </c>
      <c r="E230" s="320">
        <v>0.77549909265177497</v>
      </c>
      <c r="F230" s="320">
        <v>452.25069032735098</v>
      </c>
      <c r="G230" s="320">
        <v>460.90318272041901</v>
      </c>
      <c r="H230" s="283">
        <v>0.82668453021974597</v>
      </c>
      <c r="I230" s="283">
        <v>0.58692135685480795</v>
      </c>
      <c r="J230" s="283">
        <v>1.2221161090826</v>
      </c>
      <c r="K230" s="283">
        <v>1.0825048031156701</v>
      </c>
    </row>
    <row r="231" spans="1:11" x14ac:dyDescent="0.2">
      <c r="A231" s="319">
        <v>43313</v>
      </c>
      <c r="B231" s="283">
        <v>100.492</v>
      </c>
      <c r="C231" s="320">
        <v>349.54</v>
      </c>
      <c r="D231" s="320">
        <v>356.15</v>
      </c>
      <c r="E231" s="320">
        <v>0.78002359662195697</v>
      </c>
      <c r="F231" s="320">
        <v>448.11464872825701</v>
      </c>
      <c r="G231" s="320">
        <v>456.58875134339002</v>
      </c>
      <c r="H231" s="283">
        <v>-0.91454622127844498</v>
      </c>
      <c r="I231" s="283">
        <v>-0.93608192322796002</v>
      </c>
      <c r="J231" s="283">
        <v>1.1008891322996901</v>
      </c>
      <c r="K231" s="283">
        <v>0.96929800030860502</v>
      </c>
    </row>
    <row r="232" spans="1:11" x14ac:dyDescent="0.2">
      <c r="A232" s="319">
        <v>43344</v>
      </c>
      <c r="B232" s="283">
        <v>100.917</v>
      </c>
      <c r="C232" s="320">
        <v>345.45</v>
      </c>
      <c r="D232" s="320">
        <v>351.8</v>
      </c>
      <c r="E232" s="320">
        <v>0.783322466467958</v>
      </c>
      <c r="F232" s="320">
        <v>441.00611789886699</v>
      </c>
      <c r="G232" s="320">
        <v>449.11261333571201</v>
      </c>
      <c r="H232" s="283">
        <v>-1.5863196727809701</v>
      </c>
      <c r="I232" s="283">
        <v>-1.6373898799921001</v>
      </c>
      <c r="J232" s="283">
        <v>-0.59873060604086503</v>
      </c>
      <c r="K232" s="283">
        <v>0.78076132414579602</v>
      </c>
    </row>
    <row r="233" spans="1:11" x14ac:dyDescent="0.2">
      <c r="A233" s="319">
        <v>43374</v>
      </c>
      <c r="B233" s="283">
        <v>101.44</v>
      </c>
      <c r="C233" s="320">
        <v>344.35</v>
      </c>
      <c r="D233" s="320">
        <v>350.62</v>
      </c>
      <c r="E233" s="320">
        <v>0.78738201689021403</v>
      </c>
      <c r="F233" s="320">
        <v>437.33536277602502</v>
      </c>
      <c r="G233" s="320">
        <v>445.29846056782299</v>
      </c>
      <c r="H233" s="283">
        <v>-0.83235922901273596</v>
      </c>
      <c r="I233" s="283">
        <v>-0.84926422786460998</v>
      </c>
      <c r="J233" s="283">
        <v>-0.37221155761157898</v>
      </c>
      <c r="K233" s="283">
        <v>0.88760640945051394</v>
      </c>
    </row>
    <row r="234" spans="1:11" x14ac:dyDescent="0.2">
      <c r="A234" s="319">
        <v>43405</v>
      </c>
      <c r="B234" s="283">
        <v>102.303</v>
      </c>
      <c r="C234" s="320">
        <v>346.51</v>
      </c>
      <c r="D234" s="320">
        <v>352.7</v>
      </c>
      <c r="E234" s="320">
        <v>0.79408066318926995</v>
      </c>
      <c r="F234" s="320">
        <v>436.366248497112</v>
      </c>
      <c r="G234" s="320">
        <v>444.161426351133</v>
      </c>
      <c r="H234" s="283">
        <v>-0.22159522448910199</v>
      </c>
      <c r="I234" s="283">
        <v>-0.25534204974346802</v>
      </c>
      <c r="J234" s="283">
        <v>-0.43842380365740602</v>
      </c>
      <c r="K234" s="283">
        <v>1.1423233724517901</v>
      </c>
    </row>
    <row r="235" spans="1:11" x14ac:dyDescent="0.2">
      <c r="A235" s="319">
        <v>43435</v>
      </c>
      <c r="B235" s="283">
        <v>103.02</v>
      </c>
      <c r="C235" s="320">
        <v>347.36</v>
      </c>
      <c r="D235" s="320">
        <v>354.35</v>
      </c>
      <c r="E235" s="320">
        <v>0.79964605067064098</v>
      </c>
      <c r="F235" s="320">
        <v>434.39219103086799</v>
      </c>
      <c r="G235" s="320">
        <v>443.133558532324</v>
      </c>
      <c r="H235" s="283">
        <v>-0.45238546130518298</v>
      </c>
      <c r="I235" s="283">
        <v>-0.23141762382512501</v>
      </c>
      <c r="J235" s="283">
        <v>-0.88130375919064396</v>
      </c>
      <c r="K235" s="283">
        <v>0.52391166306118298</v>
      </c>
    </row>
    <row r="236" spans="1:11" x14ac:dyDescent="0.2">
      <c r="A236" s="319">
        <v>43466</v>
      </c>
      <c r="B236" s="283">
        <v>103.108</v>
      </c>
      <c r="C236" s="320">
        <v>361.87</v>
      </c>
      <c r="D236" s="320">
        <v>372.27</v>
      </c>
      <c r="E236" s="320">
        <v>0.80032911077993096</v>
      </c>
      <c r="F236" s="320">
        <v>452.15149008806299</v>
      </c>
      <c r="G236" s="320">
        <v>465.146144237111</v>
      </c>
      <c r="H236" s="283">
        <v>4.0883099245062802</v>
      </c>
      <c r="I236" s="283">
        <v>4.9674833424246296</v>
      </c>
      <c r="J236" s="283">
        <v>1.25956534631955</v>
      </c>
      <c r="K236" s="283">
        <v>2.4670283528674699</v>
      </c>
    </row>
    <row r="237" spans="1:11" x14ac:dyDescent="0.2">
      <c r="A237" s="319">
        <v>43497</v>
      </c>
      <c r="B237" s="283">
        <v>103.07899999999999</v>
      </c>
      <c r="C237" s="320">
        <v>363.24</v>
      </c>
      <c r="D237" s="320">
        <v>373.6</v>
      </c>
      <c r="E237" s="320">
        <v>0.80010401142573295</v>
      </c>
      <c r="F237" s="320">
        <v>453.99097468931598</v>
      </c>
      <c r="G237" s="320">
        <v>466.93929122323698</v>
      </c>
      <c r="H237" s="283">
        <v>0.40682926885737802</v>
      </c>
      <c r="I237" s="283">
        <v>0.38550184890104899</v>
      </c>
      <c r="J237" s="283">
        <v>1.8269002842761</v>
      </c>
      <c r="K237" s="283">
        <v>2.8785803889821202</v>
      </c>
    </row>
    <row r="238" spans="1:11" x14ac:dyDescent="0.2">
      <c r="A238" s="319">
        <v>43525</v>
      </c>
      <c r="B238" s="283">
        <v>103.476</v>
      </c>
      <c r="C238" s="320">
        <v>366.41</v>
      </c>
      <c r="D238" s="320">
        <v>372.83</v>
      </c>
      <c r="E238" s="320">
        <v>0.80318554396423203</v>
      </c>
      <c r="F238" s="320">
        <v>456.19595964281598</v>
      </c>
      <c r="G238" s="320">
        <v>464.18913139278698</v>
      </c>
      <c r="H238" s="283">
        <v>0.48568916045275101</v>
      </c>
      <c r="I238" s="283">
        <v>-0.58897588661799305</v>
      </c>
      <c r="J238" s="283">
        <v>1.44934913295629</v>
      </c>
      <c r="K238" s="283">
        <v>2.62402555840817</v>
      </c>
    </row>
    <row r="239" spans="1:11" x14ac:dyDescent="0.2">
      <c r="A239" s="319">
        <v>43556</v>
      </c>
      <c r="B239" s="283">
        <v>103.53100000000001</v>
      </c>
      <c r="C239" s="320">
        <v>366.99</v>
      </c>
      <c r="D239" s="320">
        <v>373.7</v>
      </c>
      <c r="E239" s="320">
        <v>0.80361245653253899</v>
      </c>
      <c r="F239" s="320">
        <v>456.67535018496898</v>
      </c>
      <c r="G239" s="320">
        <v>465.02514609150899</v>
      </c>
      <c r="H239" s="283">
        <v>0.10508434632527899</v>
      </c>
      <c r="I239" s="283">
        <v>0.180102170038654</v>
      </c>
      <c r="J239" s="283">
        <v>1.0952039974579699</v>
      </c>
      <c r="K239" s="283">
        <v>2.4427027723340502</v>
      </c>
    </row>
    <row r="240" spans="1:11" x14ac:dyDescent="0.2">
      <c r="A240" s="319">
        <v>43586</v>
      </c>
      <c r="B240" s="283">
        <v>103.233</v>
      </c>
      <c r="C240" s="320">
        <v>367.13</v>
      </c>
      <c r="D240" s="320">
        <v>377.49</v>
      </c>
      <c r="E240" s="320">
        <v>0.80129936661698997</v>
      </c>
      <c r="F240" s="320">
        <v>458.16833919386198</v>
      </c>
      <c r="G240" s="320">
        <v>471.09733980413199</v>
      </c>
      <c r="H240" s="283">
        <v>0.32692568326468902</v>
      </c>
      <c r="I240" s="283">
        <v>1.3057774969073901</v>
      </c>
      <c r="J240" s="283">
        <v>1.68241559089866</v>
      </c>
      <c r="K240" s="283">
        <v>2.30608726061359</v>
      </c>
    </row>
    <row r="241" spans="1:11" x14ac:dyDescent="0.2">
      <c r="A241" s="319">
        <v>43617</v>
      </c>
      <c r="B241" s="283">
        <v>103.29900000000001</v>
      </c>
      <c r="C241" s="320">
        <v>367.39</v>
      </c>
      <c r="D241" s="320">
        <v>376.63</v>
      </c>
      <c r="E241" s="320">
        <v>0.80181166169895701</v>
      </c>
      <c r="F241" s="320">
        <v>458.19987105393102</v>
      </c>
      <c r="G241" s="320">
        <v>469.723774286295</v>
      </c>
      <c r="H241" s="283">
        <v>6.8821560485377003E-3</v>
      </c>
      <c r="I241" s="283">
        <v>-0.29156724137062701</v>
      </c>
      <c r="J241" s="283">
        <v>2.1530200807479098</v>
      </c>
      <c r="K241" s="283">
        <v>2.51191598353748</v>
      </c>
    </row>
    <row r="242" spans="1:11" x14ac:dyDescent="0.2">
      <c r="A242" s="319">
        <v>43647</v>
      </c>
      <c r="B242" s="283">
        <v>103.687</v>
      </c>
      <c r="C242" s="320">
        <v>370.18</v>
      </c>
      <c r="D242" s="320">
        <v>380.72</v>
      </c>
      <c r="E242" s="320">
        <v>0.80482333581718801</v>
      </c>
      <c r="F242" s="320">
        <v>459.951872076538</v>
      </c>
      <c r="G242" s="320">
        <v>473.047913817547</v>
      </c>
      <c r="H242" s="283">
        <v>0.382366109919974</v>
      </c>
      <c r="I242" s="283">
        <v>0.70767964348892298</v>
      </c>
      <c r="J242" s="283">
        <v>1.7028568256274299</v>
      </c>
      <c r="K242" s="283">
        <v>2.63498529679178</v>
      </c>
    </row>
    <row r="243" spans="1:11" x14ac:dyDescent="0.2">
      <c r="A243" s="319">
        <v>43678</v>
      </c>
      <c r="B243" s="283">
        <v>103.67</v>
      </c>
      <c r="C243" s="320">
        <v>370.24</v>
      </c>
      <c r="D243" s="320">
        <v>379.67</v>
      </c>
      <c r="E243" s="320">
        <v>0.80469138102334803</v>
      </c>
      <c r="F243" s="320">
        <v>460.10185858975598</v>
      </c>
      <c r="G243" s="320">
        <v>471.82063702131802</v>
      </c>
      <c r="H243" s="283">
        <v>3.2609175508047102E-2</v>
      </c>
      <c r="I243" s="283">
        <v>-0.25944027240816198</v>
      </c>
      <c r="J243" s="283">
        <v>2.67503191326561</v>
      </c>
      <c r="K243" s="283">
        <v>3.3360186016653901</v>
      </c>
    </row>
    <row r="244" spans="1:11" x14ac:dyDescent="0.2">
      <c r="A244" s="319">
        <v>43709</v>
      </c>
      <c r="B244" s="283">
        <v>103.94199999999999</v>
      </c>
      <c r="C244" s="320">
        <v>363.95</v>
      </c>
      <c r="D244" s="320">
        <v>374.46</v>
      </c>
      <c r="E244" s="320">
        <v>0.80680265772478899</v>
      </c>
      <c r="F244" s="320">
        <v>451.10163745165602</v>
      </c>
      <c r="G244" s="320">
        <v>464.128366973889</v>
      </c>
      <c r="H244" s="283">
        <v>-1.9561366619310201</v>
      </c>
      <c r="I244" s="283">
        <v>-1.6303377690282901</v>
      </c>
      <c r="J244" s="283">
        <v>2.2892017010756001</v>
      </c>
      <c r="K244" s="283">
        <v>3.3434272813338999</v>
      </c>
    </row>
    <row r="245" spans="1:11" x14ac:dyDescent="0.2">
      <c r="A245" s="319">
        <v>43739</v>
      </c>
      <c r="B245" s="283">
        <v>104.503</v>
      </c>
      <c r="C245" s="320">
        <v>362.75</v>
      </c>
      <c r="D245" s="320">
        <v>373.22</v>
      </c>
      <c r="E245" s="320">
        <v>0.81115716592150999</v>
      </c>
      <c r="F245" s="320">
        <v>447.20063538845801</v>
      </c>
      <c r="G245" s="320">
        <v>460.10812168071698</v>
      </c>
      <c r="H245" s="283">
        <v>-0.86477231278417899</v>
      </c>
      <c r="I245" s="283">
        <v>-0.86619254052147099</v>
      </c>
      <c r="J245" s="283">
        <v>2.2557683306951599</v>
      </c>
      <c r="K245" s="283">
        <v>3.32578313745109</v>
      </c>
    </row>
    <row r="246" spans="1:11" x14ac:dyDescent="0.2">
      <c r="A246" s="319">
        <v>43770</v>
      </c>
      <c r="B246" s="283">
        <v>105.346</v>
      </c>
      <c r="C246" s="320">
        <v>367.62</v>
      </c>
      <c r="D246" s="320">
        <v>375.78</v>
      </c>
      <c r="E246" s="320">
        <v>0.81770057128663698</v>
      </c>
      <c r="F246" s="320">
        <v>449.57777077440102</v>
      </c>
      <c r="G246" s="320">
        <v>459.55697378163399</v>
      </c>
      <c r="H246" s="283">
        <v>0.53155903588506503</v>
      </c>
      <c r="I246" s="283">
        <v>-0.119786605172345</v>
      </c>
      <c r="J246" s="283">
        <v>3.02762239810956</v>
      </c>
      <c r="K246" s="283">
        <v>3.4662054192723599</v>
      </c>
    </row>
    <row r="247" spans="1:11" x14ac:dyDescent="0.2">
      <c r="A247" s="319">
        <v>43800</v>
      </c>
      <c r="B247" s="283">
        <v>105.934</v>
      </c>
      <c r="C247" s="320">
        <v>369.89</v>
      </c>
      <c r="D247" s="320">
        <v>378.13</v>
      </c>
      <c r="E247" s="320">
        <v>0.82226465474416299</v>
      </c>
      <c r="F247" s="320">
        <v>449.84300111390098</v>
      </c>
      <c r="G247" s="320">
        <v>459.86410557516899</v>
      </c>
      <c r="H247" s="283">
        <v>5.8995430099595403E-2</v>
      </c>
      <c r="I247" s="283">
        <v>6.6832147276163503E-2</v>
      </c>
      <c r="J247" s="283">
        <v>3.5568802575310001</v>
      </c>
      <c r="K247" s="283">
        <v>3.7755089229210701</v>
      </c>
    </row>
    <row r="248" spans="1:11" x14ac:dyDescent="0.2">
      <c r="A248" s="319">
        <v>43831</v>
      </c>
      <c r="B248" s="283">
        <v>106.447</v>
      </c>
      <c r="C248" s="320">
        <v>386.65</v>
      </c>
      <c r="D248" s="320">
        <v>396.18</v>
      </c>
      <c r="E248" s="320">
        <v>0.826246584699454</v>
      </c>
      <c r="F248" s="320">
        <v>467.959574248217</v>
      </c>
      <c r="G248" s="320">
        <v>479.49366125865402</v>
      </c>
      <c r="H248" s="283">
        <v>4.0273102147762696</v>
      </c>
      <c r="I248" s="283">
        <v>4.2685557419041498</v>
      </c>
      <c r="J248" s="283">
        <v>3.4961919858044599</v>
      </c>
      <c r="K248" s="283">
        <v>3.08451810238595</v>
      </c>
    </row>
    <row r="249" spans="1:11" x14ac:dyDescent="0.2">
      <c r="A249" s="319">
        <v>43862</v>
      </c>
      <c r="B249" s="283">
        <v>106.889</v>
      </c>
      <c r="C249" s="320">
        <v>387.35</v>
      </c>
      <c r="D249" s="320">
        <v>397.62</v>
      </c>
      <c r="E249" s="320">
        <v>0.82967740933929501</v>
      </c>
      <c r="F249" s="320">
        <v>466.86820159230598</v>
      </c>
      <c r="G249" s="320">
        <v>479.24650656288298</v>
      </c>
      <c r="H249" s="283">
        <v>-0.233219430901599</v>
      </c>
      <c r="I249" s="283">
        <v>-5.15449349471453E-2</v>
      </c>
      <c r="J249" s="283">
        <v>2.83644997828481</v>
      </c>
      <c r="K249" s="283">
        <v>2.63572065383604</v>
      </c>
    </row>
    <row r="250" spans="1:11" x14ac:dyDescent="0.2">
      <c r="A250" s="319">
        <v>43891</v>
      </c>
      <c r="B250" s="283">
        <v>106.83799999999999</v>
      </c>
      <c r="C250" s="320">
        <v>394.42</v>
      </c>
      <c r="D250" s="320">
        <v>399.28</v>
      </c>
      <c r="E250" s="320">
        <v>0.82928154495777495</v>
      </c>
      <c r="F250" s="320">
        <v>475.61651696961798</v>
      </c>
      <c r="G250" s="320">
        <v>481.47701155019701</v>
      </c>
      <c r="H250" s="283">
        <v>1.8738297762568299</v>
      </c>
      <c r="I250" s="283">
        <v>0.46541914375368698</v>
      </c>
      <c r="J250" s="283">
        <v>4.2570647363925103</v>
      </c>
      <c r="K250" s="283">
        <v>3.7243181686608802</v>
      </c>
    </row>
    <row r="251" spans="1:11" x14ac:dyDescent="0.2">
      <c r="A251" s="319">
        <v>43922</v>
      </c>
      <c r="B251" s="283">
        <v>105.755</v>
      </c>
      <c r="C251" s="320">
        <v>397.42</v>
      </c>
      <c r="D251" s="320">
        <v>403.62</v>
      </c>
      <c r="E251" s="320">
        <v>0.82087524838549397</v>
      </c>
      <c r="F251" s="320">
        <v>484.141775235213</v>
      </c>
      <c r="G251" s="320">
        <v>491.69468904543498</v>
      </c>
      <c r="H251" s="283">
        <v>1.79246471924788</v>
      </c>
      <c r="I251" s="283">
        <v>2.1221527196781702</v>
      </c>
      <c r="J251" s="283">
        <v>6.0144312670083604</v>
      </c>
      <c r="K251" s="283">
        <v>5.7350754422812198</v>
      </c>
    </row>
    <row r="252" spans="1:11" x14ac:dyDescent="0.2">
      <c r="A252" s="319">
        <v>43952</v>
      </c>
      <c r="B252" s="283">
        <v>106.16200000000001</v>
      </c>
      <c r="C252" s="320">
        <v>394.88</v>
      </c>
      <c r="D252" s="320">
        <v>408.02</v>
      </c>
      <c r="E252" s="320">
        <v>0.82403440139095896</v>
      </c>
      <c r="F252" s="320">
        <v>479.20329458751701</v>
      </c>
      <c r="G252" s="320">
        <v>495.14923079821398</v>
      </c>
      <c r="H252" s="283">
        <v>-1.0200484445485001</v>
      </c>
      <c r="I252" s="283">
        <v>0.70257861834655</v>
      </c>
      <c r="J252" s="283">
        <v>4.5910975495743198</v>
      </c>
      <c r="K252" s="283">
        <v>5.1055034622104998</v>
      </c>
    </row>
    <row r="253" spans="1:11" x14ac:dyDescent="0.2">
      <c r="A253" s="319">
        <v>43983</v>
      </c>
      <c r="B253" s="283">
        <v>106.74299999999999</v>
      </c>
      <c r="C253" s="320">
        <v>395.54</v>
      </c>
      <c r="D253" s="320">
        <v>407.28</v>
      </c>
      <c r="E253" s="320">
        <v>0.82854415052161001</v>
      </c>
      <c r="F253" s="320">
        <v>477.39157865152703</v>
      </c>
      <c r="G253" s="320">
        <v>491.56101065175199</v>
      </c>
      <c r="H253" s="283">
        <v>-0.378068338939341</v>
      </c>
      <c r="I253" s="283">
        <v>-0.72467448665470802</v>
      </c>
      <c r="J253" s="283">
        <v>4.1885013091454804</v>
      </c>
      <c r="K253" s="283">
        <v>4.6489527592332296</v>
      </c>
    </row>
    <row r="254" spans="1:11" x14ac:dyDescent="0.2">
      <c r="A254" s="319">
        <v>44013</v>
      </c>
      <c r="B254" s="283">
        <v>107.444</v>
      </c>
      <c r="C254" s="320">
        <v>398.09</v>
      </c>
      <c r="D254" s="320">
        <v>405.2</v>
      </c>
      <c r="E254" s="320">
        <v>0.83398534525583701</v>
      </c>
      <c r="F254" s="320">
        <v>477.334526637132</v>
      </c>
      <c r="G254" s="320">
        <v>485.85985629723399</v>
      </c>
      <c r="H254" s="283">
        <v>-1.19507793909568E-2</v>
      </c>
      <c r="I254" s="283">
        <v>-1.1598060527541301</v>
      </c>
      <c r="J254" s="283">
        <v>3.7792333537238498</v>
      </c>
      <c r="K254" s="283">
        <v>2.7083815625130101</v>
      </c>
    </row>
    <row r="255" spans="1:11" x14ac:dyDescent="0.2">
      <c r="A255" s="319">
        <v>44044</v>
      </c>
      <c r="B255" s="283">
        <v>107.867</v>
      </c>
      <c r="C255" s="320">
        <v>396.88</v>
      </c>
      <c r="D255" s="320">
        <v>404.13</v>
      </c>
      <c r="E255" s="320">
        <v>0.83726869100844503</v>
      </c>
      <c r="F255" s="320">
        <v>474.01748597810302</v>
      </c>
      <c r="G255" s="320">
        <v>482.67659395366502</v>
      </c>
      <c r="H255" s="283">
        <v>-0.69490901536037897</v>
      </c>
      <c r="I255" s="283">
        <v>-0.65518118080973897</v>
      </c>
      <c r="J255" s="283">
        <v>3.0244666759223802</v>
      </c>
      <c r="K255" s="283">
        <v>2.3008652188007099</v>
      </c>
    </row>
    <row r="256" spans="1:11" x14ac:dyDescent="0.2">
      <c r="A256" s="319">
        <v>44075</v>
      </c>
      <c r="B256" s="283">
        <v>108.114</v>
      </c>
      <c r="C256" s="320">
        <v>392</v>
      </c>
      <c r="D256" s="320">
        <v>402.82</v>
      </c>
      <c r="E256" s="320">
        <v>0.83918591654247399</v>
      </c>
      <c r="F256" s="320">
        <v>467.11937399411698</v>
      </c>
      <c r="G256" s="320">
        <v>480.01282202120001</v>
      </c>
      <c r="H256" s="283">
        <v>-1.4552442025955199</v>
      </c>
      <c r="I256" s="283">
        <v>-0.55187509935918899</v>
      </c>
      <c r="J256" s="283">
        <v>3.55080434488073</v>
      </c>
      <c r="K256" s="283">
        <v>3.4224271080168802</v>
      </c>
    </row>
    <row r="257" spans="1:11" x14ac:dyDescent="0.2">
      <c r="A257" s="319">
        <v>44105</v>
      </c>
      <c r="B257" s="283">
        <v>108.774</v>
      </c>
      <c r="C257" s="320">
        <v>390.64</v>
      </c>
      <c r="D257" s="320">
        <v>401.84</v>
      </c>
      <c r="E257" s="320">
        <v>0.84430886736214605</v>
      </c>
      <c r="F257" s="320">
        <v>462.67428319267498</v>
      </c>
      <c r="G257" s="320">
        <v>475.93957085332897</v>
      </c>
      <c r="H257" s="283">
        <v>-0.95159632610283296</v>
      </c>
      <c r="I257" s="283">
        <v>-0.84857132580741201</v>
      </c>
      <c r="J257" s="283">
        <v>3.4601131080182599</v>
      </c>
      <c r="K257" s="283">
        <v>3.4408106326793999</v>
      </c>
    </row>
    <row r="258" spans="1:11" x14ac:dyDescent="0.2">
      <c r="A258" s="319">
        <v>44136</v>
      </c>
      <c r="B258" s="283">
        <v>108.85599999999999</v>
      </c>
      <c r="C258" s="320">
        <v>396.18</v>
      </c>
      <c r="D258" s="320">
        <v>405.6</v>
      </c>
      <c r="E258" s="320">
        <v>0.84494535519125702</v>
      </c>
      <c r="F258" s="320">
        <v>468.882392886015</v>
      </c>
      <c r="G258" s="320">
        <v>480.03104284559402</v>
      </c>
      <c r="H258" s="283">
        <v>1.3417883636196399</v>
      </c>
      <c r="I258" s="283">
        <v>0.85966207536170003</v>
      </c>
      <c r="J258" s="283">
        <v>4.2939449782763299</v>
      </c>
      <c r="K258" s="283">
        <v>4.4551753606265798</v>
      </c>
    </row>
    <row r="259" spans="1:11" x14ac:dyDescent="0.2">
      <c r="A259" s="319">
        <v>44166</v>
      </c>
      <c r="B259" s="283">
        <v>109.271</v>
      </c>
      <c r="C259" s="320">
        <v>398.34</v>
      </c>
      <c r="D259" s="320">
        <v>408.01</v>
      </c>
      <c r="E259" s="320">
        <v>0.84816660457029303</v>
      </c>
      <c r="F259" s="320">
        <v>469.64829533911097</v>
      </c>
      <c r="G259" s="320">
        <v>481.04935728601401</v>
      </c>
      <c r="H259" s="283">
        <v>0.16334638807444801</v>
      </c>
      <c r="I259" s="283">
        <v>0.21213512242517199</v>
      </c>
      <c r="J259" s="283">
        <v>4.4027125410794703</v>
      </c>
      <c r="K259" s="283">
        <v>4.6068504703899604</v>
      </c>
    </row>
    <row r="260" spans="1:11" x14ac:dyDescent="0.2">
      <c r="A260" s="319">
        <v>44197</v>
      </c>
      <c r="B260" s="283">
        <v>110.21</v>
      </c>
      <c r="C260" s="320">
        <v>415.63</v>
      </c>
      <c r="D260" s="320">
        <v>428.77</v>
      </c>
      <c r="E260" s="320">
        <v>0.85545516641828101</v>
      </c>
      <c r="F260" s="320">
        <v>485.85830832047901</v>
      </c>
      <c r="G260" s="320">
        <v>501.21855221849199</v>
      </c>
      <c r="H260" s="283">
        <v>3.4515217328029899</v>
      </c>
      <c r="I260" s="283">
        <v>4.1927495852544201</v>
      </c>
      <c r="J260" s="283">
        <v>3.8248462169016002</v>
      </c>
      <c r="K260" s="283">
        <v>4.5307983640097396</v>
      </c>
    </row>
    <row r="261" spans="1:11" x14ac:dyDescent="0.2">
      <c r="A261" s="319">
        <v>44228</v>
      </c>
      <c r="B261" s="283">
        <v>110.907</v>
      </c>
      <c r="C261" s="320">
        <v>416.16</v>
      </c>
      <c r="D261" s="320">
        <v>429.72</v>
      </c>
      <c r="E261" s="320">
        <v>0.860865312965723</v>
      </c>
      <c r="F261" s="320">
        <v>483.42056966647698</v>
      </c>
      <c r="G261" s="320">
        <v>499.17216262273803</v>
      </c>
      <c r="H261" s="283">
        <v>-0.50173859585288505</v>
      </c>
      <c r="I261" s="283">
        <v>-0.408282891105338</v>
      </c>
      <c r="J261" s="283">
        <v>3.5454048953682298</v>
      </c>
      <c r="K261" s="283">
        <v>4.1577050196484899</v>
      </c>
    </row>
    <row r="262" spans="1:11" x14ac:dyDescent="0.2">
      <c r="A262" s="319">
        <v>44256</v>
      </c>
      <c r="B262" s="283">
        <v>111.824</v>
      </c>
      <c r="C262" s="320">
        <v>421.28</v>
      </c>
      <c r="D262" s="320">
        <v>427.45</v>
      </c>
      <c r="E262" s="320">
        <v>0.86798310978638804</v>
      </c>
      <c r="F262" s="320">
        <v>485.35506653312302</v>
      </c>
      <c r="G262" s="320">
        <v>492.463499785377</v>
      </c>
      <c r="H262" s="283">
        <v>0.40016850503086199</v>
      </c>
      <c r="I262" s="283">
        <v>-1.34395772434756</v>
      </c>
      <c r="J262" s="283">
        <v>2.0475633658719299</v>
      </c>
      <c r="K262" s="283">
        <v>2.2818302788344198</v>
      </c>
    </row>
    <row r="263" spans="1:11" x14ac:dyDescent="0.2">
      <c r="A263" s="319">
        <v>44287</v>
      </c>
      <c r="B263" s="283">
        <v>112.19</v>
      </c>
      <c r="C263" s="320">
        <v>421.11</v>
      </c>
      <c r="D263" s="320">
        <v>427.66</v>
      </c>
      <c r="E263" s="320">
        <v>0.87082401887729799</v>
      </c>
      <c r="F263" s="320">
        <v>483.576464212497</v>
      </c>
      <c r="G263" s="320">
        <v>491.09807576432797</v>
      </c>
      <c r="H263" s="283">
        <v>-0.36645384858785501</v>
      </c>
      <c r="I263" s="283">
        <v>-0.27726400467114098</v>
      </c>
      <c r="J263" s="283">
        <v>-0.116765594632307</v>
      </c>
      <c r="K263" s="283">
        <v>-0.121338158495277</v>
      </c>
    </row>
    <row r="264" spans="1:11" x14ac:dyDescent="0.2">
      <c r="A264" s="319">
        <v>44317</v>
      </c>
      <c r="B264" s="283">
        <v>112.419</v>
      </c>
      <c r="C264" s="320">
        <v>419.28</v>
      </c>
      <c r="D264" s="320">
        <v>433.13</v>
      </c>
      <c r="E264" s="320">
        <v>0.87260152757079001</v>
      </c>
      <c r="F264" s="320">
        <v>480.49423104635298</v>
      </c>
      <c r="G264" s="320">
        <v>496.36630960958598</v>
      </c>
      <c r="H264" s="283">
        <v>-0.63738279139841103</v>
      </c>
      <c r="I264" s="283">
        <v>1.0727457722284499</v>
      </c>
      <c r="J264" s="283">
        <v>0.269392233612953</v>
      </c>
      <c r="K264" s="283">
        <v>0.245800404336594</v>
      </c>
    </row>
    <row r="265" spans="1:11" x14ac:dyDescent="0.2">
      <c r="A265" s="319">
        <v>44348</v>
      </c>
      <c r="B265" s="283">
        <v>113.018</v>
      </c>
      <c r="C265" s="320">
        <v>418.48</v>
      </c>
      <c r="D265" s="320">
        <v>431.97</v>
      </c>
      <c r="E265" s="320">
        <v>0.877250993541977</v>
      </c>
      <c r="F265" s="320">
        <v>477.03565237395799</v>
      </c>
      <c r="G265" s="320">
        <v>492.41323541382798</v>
      </c>
      <c r="H265" s="283">
        <v>-0.71979608680495799</v>
      </c>
      <c r="I265" s="283">
        <v>-0.79640260010130903</v>
      </c>
      <c r="J265" s="283">
        <v>-7.4556463391073399E-2</v>
      </c>
      <c r="K265" s="283">
        <v>0.17337110625304</v>
      </c>
    </row>
    <row r="266" spans="1:11" x14ac:dyDescent="0.2">
      <c r="A266" s="319">
        <v>44378</v>
      </c>
      <c r="B266" s="283">
        <v>113.682</v>
      </c>
      <c r="C266" s="320">
        <v>422.96</v>
      </c>
      <c r="D266" s="320">
        <v>435.4</v>
      </c>
      <c r="E266" s="320">
        <v>0.88240499254843496</v>
      </c>
      <c r="F266" s="320">
        <v>479.32639045759203</v>
      </c>
      <c r="G266" s="320">
        <v>493.42422547105099</v>
      </c>
      <c r="H266" s="283">
        <v>0.48020270020370198</v>
      </c>
      <c r="I266" s="283">
        <v>0.20531333938929</v>
      </c>
      <c r="J266" s="283">
        <v>0.41728886332468301</v>
      </c>
      <c r="K266" s="283">
        <v>1.5569035135904099</v>
      </c>
    </row>
    <row r="267" spans="1:11" x14ac:dyDescent="0.2">
      <c r="A267" s="319">
        <v>44409</v>
      </c>
      <c r="B267" s="283">
        <v>113.899</v>
      </c>
      <c r="C267" s="320">
        <v>422.76</v>
      </c>
      <c r="D267" s="320">
        <v>434.23</v>
      </c>
      <c r="E267" s="320">
        <v>0.88408935668156996</v>
      </c>
      <c r="F267" s="320">
        <v>478.18695791885801</v>
      </c>
      <c r="G267" s="320">
        <v>491.16075962036501</v>
      </c>
      <c r="H267" s="283">
        <v>-0.23771537754191399</v>
      </c>
      <c r="I267" s="283">
        <v>-0.458726129331122</v>
      </c>
      <c r="J267" s="283">
        <v>0.879602981765926</v>
      </c>
      <c r="K267" s="283">
        <v>1.75773297752133</v>
      </c>
    </row>
    <row r="268" spans="1:11" x14ac:dyDescent="0.2">
      <c r="A268" s="319">
        <v>44440</v>
      </c>
      <c r="B268" s="283">
        <v>114.601</v>
      </c>
      <c r="C268" s="320">
        <v>421.87</v>
      </c>
      <c r="D268" s="320">
        <v>432.04</v>
      </c>
      <c r="E268" s="320">
        <v>0.88953831346249401</v>
      </c>
      <c r="F268" s="320">
        <v>474.257256393923</v>
      </c>
      <c r="G268" s="320">
        <v>485.69015348906203</v>
      </c>
      <c r="H268" s="283">
        <v>-0.82179186610134003</v>
      </c>
      <c r="I268" s="283">
        <v>-1.1138117254179101</v>
      </c>
      <c r="J268" s="283">
        <v>1.52806387343205</v>
      </c>
      <c r="K268" s="283">
        <v>1.1827457949886899</v>
      </c>
    </row>
    <row r="269" spans="1:11" x14ac:dyDescent="0.2">
      <c r="A269" s="319">
        <v>44470</v>
      </c>
      <c r="B269" s="283">
        <v>115.56100000000001</v>
      </c>
      <c r="C269" s="320">
        <v>421.71</v>
      </c>
      <c r="D269" s="320">
        <v>431.96</v>
      </c>
      <c r="E269" s="320">
        <v>0.89698987829110799</v>
      </c>
      <c r="F269" s="320">
        <v>470.13908429314398</v>
      </c>
      <c r="G269" s="320">
        <v>481.56619205441302</v>
      </c>
      <c r="H269" s="283">
        <v>-0.86834140021231399</v>
      </c>
      <c r="I269" s="283">
        <v>-0.84909306993851097</v>
      </c>
      <c r="J269" s="283">
        <v>1.6134030724505499</v>
      </c>
      <c r="K269" s="283">
        <v>1.1822133618760899</v>
      </c>
    </row>
    <row r="270" spans="1:11" x14ac:dyDescent="0.2">
      <c r="A270" s="319">
        <v>44501</v>
      </c>
      <c r="B270" s="283">
        <v>116.884</v>
      </c>
      <c r="C270" s="320">
        <v>426.14</v>
      </c>
      <c r="D270" s="320">
        <v>435.7</v>
      </c>
      <c r="E270" s="320">
        <v>0.90725906607054196</v>
      </c>
      <c r="F270" s="320">
        <v>469.70045925875201</v>
      </c>
      <c r="G270" s="320">
        <v>480.237692070771</v>
      </c>
      <c r="H270" s="283">
        <v>-9.3296866617897906E-2</v>
      </c>
      <c r="I270" s="283">
        <v>-0.27587069141506998</v>
      </c>
      <c r="J270" s="283">
        <v>0.17447154876137899</v>
      </c>
      <c r="K270" s="283">
        <v>4.3049137812367598E-2</v>
      </c>
    </row>
    <row r="271" spans="1:11" x14ac:dyDescent="0.2">
      <c r="A271" s="319">
        <v>44531</v>
      </c>
      <c r="B271" s="283">
        <v>117.30800000000001</v>
      </c>
      <c r="C271" s="320">
        <v>428.93</v>
      </c>
      <c r="D271" s="320">
        <v>438.56</v>
      </c>
      <c r="E271" s="320">
        <v>0.91055017386984605</v>
      </c>
      <c r="F271" s="320">
        <v>471.06684761482597</v>
      </c>
      <c r="G271" s="320">
        <v>481.64287107443698</v>
      </c>
      <c r="H271" s="283">
        <v>0.29090632745600897</v>
      </c>
      <c r="I271" s="283">
        <v>0.29260073227621602</v>
      </c>
      <c r="J271" s="283">
        <v>0.302045656248073</v>
      </c>
      <c r="K271" s="283">
        <v>0.12337897960645899</v>
      </c>
    </row>
    <row r="272" spans="1:11" x14ac:dyDescent="0.2">
      <c r="A272" s="319">
        <v>44562</v>
      </c>
      <c r="B272" s="283">
        <v>118.002</v>
      </c>
      <c r="C272" s="320">
        <v>453.39</v>
      </c>
      <c r="D272" s="320">
        <v>466.75</v>
      </c>
      <c r="E272" s="320">
        <v>0.91593703427719797</v>
      </c>
      <c r="F272" s="320">
        <v>495.00127523262302</v>
      </c>
      <c r="G272" s="320">
        <v>509.58743072151299</v>
      </c>
      <c r="H272" s="283">
        <v>5.0808983351270802</v>
      </c>
      <c r="I272" s="283">
        <v>5.8019253113284401</v>
      </c>
      <c r="J272" s="283">
        <v>1.8818175495958001</v>
      </c>
      <c r="K272" s="283">
        <v>1.6697064516025799</v>
      </c>
    </row>
    <row r="273" spans="1:11" x14ac:dyDescent="0.2">
      <c r="A273" s="319">
        <v>44593</v>
      </c>
      <c r="B273" s="283">
        <v>118.98099999999999</v>
      </c>
      <c r="C273" s="320">
        <v>456.82</v>
      </c>
      <c r="D273" s="320">
        <v>470.43</v>
      </c>
      <c r="E273" s="320">
        <v>0.92353607799304505</v>
      </c>
      <c r="F273" s="320">
        <v>494.64228944117099</v>
      </c>
      <c r="G273" s="320">
        <v>509.37912574276601</v>
      </c>
      <c r="H273" s="283">
        <v>-7.2522195277824303E-2</v>
      </c>
      <c r="I273" s="283">
        <v>-4.0877181458853801E-2</v>
      </c>
      <c r="J273" s="283">
        <v>2.3213161538484099</v>
      </c>
      <c r="K273" s="283">
        <v>2.0447781115033399</v>
      </c>
    </row>
    <row r="274" spans="1:11" x14ac:dyDescent="0.2">
      <c r="A274" s="319">
        <v>44621</v>
      </c>
      <c r="B274" s="283">
        <v>120.15900000000001</v>
      </c>
      <c r="C274" s="320">
        <v>460.63</v>
      </c>
      <c r="D274" s="320">
        <v>472.49</v>
      </c>
      <c r="E274" s="320">
        <v>0.93267976900148997</v>
      </c>
      <c r="F274" s="320">
        <v>493.87797967692802</v>
      </c>
      <c r="G274" s="320">
        <v>506.59402691433797</v>
      </c>
      <c r="H274" s="283">
        <v>-0.15451767480430001</v>
      </c>
      <c r="I274" s="283">
        <v>-0.54676343958265405</v>
      </c>
      <c r="J274" s="283">
        <v>1.7560161068645099</v>
      </c>
      <c r="K274" s="283">
        <v>2.8693552182283102</v>
      </c>
    </row>
    <row r="275" spans="1:11" x14ac:dyDescent="0.2">
      <c r="A275" s="319">
        <v>44652</v>
      </c>
      <c r="B275" s="283">
        <v>120.809</v>
      </c>
      <c r="C275" s="320">
        <v>462.54</v>
      </c>
      <c r="D275" s="320">
        <v>473.94</v>
      </c>
      <c r="E275" s="320">
        <v>0.93772509935419801</v>
      </c>
      <c r="F275" s="320">
        <v>493.25756590982502</v>
      </c>
      <c r="G275" s="320">
        <v>505.414646922001</v>
      </c>
      <c r="H275" s="283">
        <v>-0.12562086034070299</v>
      </c>
      <c r="I275" s="283">
        <v>-0.23280574378684599</v>
      </c>
      <c r="J275" s="283">
        <v>2.0019795035090402</v>
      </c>
      <c r="K275" s="283">
        <v>2.91521630081539</v>
      </c>
    </row>
    <row r="276" spans="1:11" x14ac:dyDescent="0.2">
      <c r="A276" s="319">
        <v>44682</v>
      </c>
      <c r="B276" s="283">
        <v>121.02200000000001</v>
      </c>
      <c r="C276" s="320">
        <v>467.51</v>
      </c>
      <c r="D276" s="320">
        <v>480.45</v>
      </c>
      <c r="E276" s="320">
        <v>0.939378415300547</v>
      </c>
      <c r="F276" s="320">
        <v>497.68015997091402</v>
      </c>
      <c r="G276" s="320">
        <v>511.45522632248702</v>
      </c>
      <c r="H276" s="283">
        <v>0.89660947276746195</v>
      </c>
      <c r="I276" s="283">
        <v>1.1951730004805501</v>
      </c>
      <c r="J276" s="283">
        <v>3.5767190975708201</v>
      </c>
      <c r="K276" s="283">
        <v>3.0398752737205998</v>
      </c>
    </row>
    <row r="277" spans="1:11" x14ac:dyDescent="0.2">
      <c r="A277" s="319">
        <v>44713</v>
      </c>
      <c r="B277" s="283">
        <v>122.044</v>
      </c>
      <c r="C277" s="320">
        <v>467.44</v>
      </c>
      <c r="D277" s="320">
        <v>480.05</v>
      </c>
      <c r="E277" s="320">
        <v>0.94731122702434201</v>
      </c>
      <c r="F277" s="320">
        <v>493.43867850939</v>
      </c>
      <c r="G277" s="320">
        <v>506.750037691324</v>
      </c>
      <c r="H277" s="283">
        <v>-0.85225046177692698</v>
      </c>
      <c r="I277" s="283">
        <v>-0.91996100323267205</v>
      </c>
      <c r="J277" s="283">
        <v>3.4385325402415101</v>
      </c>
      <c r="K277" s="283">
        <v>2.91153877402337</v>
      </c>
    </row>
    <row r="278" spans="1:11" x14ac:dyDescent="0.2">
      <c r="A278" s="319">
        <v>44743</v>
      </c>
      <c r="B278" s="283">
        <v>122.94799999999999</v>
      </c>
      <c r="C278" s="320">
        <v>473.57</v>
      </c>
      <c r="D278" s="320">
        <v>485.38</v>
      </c>
      <c r="E278" s="320">
        <v>0.95432811723795297</v>
      </c>
      <c r="F278" s="320">
        <v>496.23393825031701</v>
      </c>
      <c r="G278" s="320">
        <v>508.60913687087202</v>
      </c>
      <c r="H278" s="283">
        <v>0.56648573828286297</v>
      </c>
      <c r="I278" s="283">
        <v>0.366867102372126</v>
      </c>
      <c r="J278" s="283">
        <v>3.52735591641096</v>
      </c>
      <c r="K278" s="283">
        <v>3.0774555881047498</v>
      </c>
    </row>
    <row r="279" spans="1:11" x14ac:dyDescent="0.2">
      <c r="A279" s="319">
        <v>44774</v>
      </c>
      <c r="B279" s="283">
        <v>123.803</v>
      </c>
      <c r="C279" s="320">
        <v>472.56</v>
      </c>
      <c r="D279" s="320">
        <v>484.34</v>
      </c>
      <c r="E279" s="320">
        <v>0.96096466716343798</v>
      </c>
      <c r="F279" s="320">
        <v>491.755853412276</v>
      </c>
      <c r="G279" s="320">
        <v>504.01436863404001</v>
      </c>
      <c r="H279" s="283">
        <v>-0.90241406176905203</v>
      </c>
      <c r="I279" s="283">
        <v>-0.903398681569345</v>
      </c>
      <c r="J279" s="283">
        <v>2.8375712195229901</v>
      </c>
      <c r="K279" s="283">
        <v>2.6169861418915401</v>
      </c>
    </row>
    <row r="280" spans="1:11" x14ac:dyDescent="0.2">
      <c r="A280" s="319">
        <v>44805</v>
      </c>
      <c r="B280" s="283">
        <v>124.571</v>
      </c>
      <c r="C280" s="320">
        <v>473.87</v>
      </c>
      <c r="D280" s="320">
        <v>480.65</v>
      </c>
      <c r="E280" s="320">
        <v>0.96692591902632896</v>
      </c>
      <c r="F280" s="320">
        <v>490.07890953753298</v>
      </c>
      <c r="G280" s="320">
        <v>497.09082210145198</v>
      </c>
      <c r="H280" s="283">
        <v>-0.34101147207641302</v>
      </c>
      <c r="I280" s="283">
        <v>-1.37368038759517</v>
      </c>
      <c r="J280" s="283">
        <v>3.3360908937717801</v>
      </c>
      <c r="K280" s="283">
        <v>2.3473131029095202</v>
      </c>
    </row>
    <row r="281" spans="1:11" x14ac:dyDescent="0.2">
      <c r="A281" s="319">
        <v>44835</v>
      </c>
      <c r="B281" s="283">
        <v>125.276</v>
      </c>
      <c r="C281" s="320">
        <v>472.81</v>
      </c>
      <c r="D281" s="320">
        <v>479.92</v>
      </c>
      <c r="E281" s="320">
        <v>0.97239816194734197</v>
      </c>
      <c r="F281" s="320">
        <v>486.230865608736</v>
      </c>
      <c r="G281" s="320">
        <v>493.54268527092199</v>
      </c>
      <c r="H281" s="283">
        <v>-0.78518864083095796</v>
      </c>
      <c r="I281" s="283">
        <v>-0.71378039440168595</v>
      </c>
      <c r="J281" s="283">
        <v>3.4227703786393602</v>
      </c>
      <c r="K281" s="283">
        <v>2.4869879601423301</v>
      </c>
    </row>
    <row r="282" spans="1:11" x14ac:dyDescent="0.2">
      <c r="A282" s="319">
        <v>44866</v>
      </c>
      <c r="B282" s="283">
        <v>125.997</v>
      </c>
      <c r="C282" s="320">
        <v>477.02</v>
      </c>
      <c r="D282" s="320">
        <v>483.61</v>
      </c>
      <c r="E282" s="320">
        <v>0.97799459761549901</v>
      </c>
      <c r="F282" s="320">
        <v>487.75320555251301</v>
      </c>
      <c r="G282" s="320">
        <v>494.491484082954</v>
      </c>
      <c r="H282" s="283">
        <v>0.31308994378038701</v>
      </c>
      <c r="I282" s="283">
        <v>0.19224250310014801</v>
      </c>
      <c r="J282" s="283">
        <v>3.84345936605011</v>
      </c>
      <c r="K282" s="283">
        <v>2.96807023845242</v>
      </c>
    </row>
    <row r="283" spans="1:11" x14ac:dyDescent="0.2">
      <c r="A283" s="319">
        <v>44896</v>
      </c>
      <c r="B283" s="283">
        <v>126.47799999999999</v>
      </c>
      <c r="C283" s="320">
        <v>479.91</v>
      </c>
      <c r="D283" s="320">
        <v>486.65</v>
      </c>
      <c r="E283" s="320">
        <v>0.98172814207650305</v>
      </c>
      <c r="F283" s="320">
        <v>488.84205253087498</v>
      </c>
      <c r="G283" s="320">
        <v>495.70749695599199</v>
      </c>
      <c r="H283" s="283">
        <v>0.22323727778035299</v>
      </c>
      <c r="I283" s="283">
        <v>0.24591179265567301</v>
      </c>
      <c r="J283" s="283">
        <v>3.7733933105356599</v>
      </c>
      <c r="K283" s="283">
        <v>2.9201357948433402</v>
      </c>
    </row>
    <row r="284" spans="1:11" x14ac:dyDescent="0.2">
      <c r="A284" s="319">
        <v>44927</v>
      </c>
      <c r="B284" s="283">
        <v>127.336</v>
      </c>
      <c r="C284" s="320">
        <v>507.09</v>
      </c>
      <c r="D284" s="320">
        <v>519.16999999999996</v>
      </c>
      <c r="E284" s="320">
        <v>0.98838797814207702</v>
      </c>
      <c r="F284" s="320">
        <v>513.04751900483802</v>
      </c>
      <c r="G284" s="320">
        <v>525.26944022114697</v>
      </c>
      <c r="H284" s="283">
        <v>4.9515925130916996</v>
      </c>
      <c r="I284" s="283">
        <v>5.9635860757980801</v>
      </c>
      <c r="J284" s="283">
        <v>3.6456964204251201</v>
      </c>
      <c r="K284" s="283">
        <v>3.0773933096093198</v>
      </c>
    </row>
    <row r="285" spans="1:11" x14ac:dyDescent="0.2">
      <c r="A285" s="319">
        <v>44958</v>
      </c>
      <c r="B285" s="283">
        <v>128.04599999999999</v>
      </c>
      <c r="C285" s="320">
        <v>510.21</v>
      </c>
      <c r="D285" s="320">
        <v>523.21</v>
      </c>
      <c r="E285" s="320">
        <v>0.99389903129657198</v>
      </c>
      <c r="F285" s="320">
        <v>513.34188276088298</v>
      </c>
      <c r="G285" s="320">
        <v>526.42168220795702</v>
      </c>
      <c r="H285" s="283">
        <v>5.73755344565718E-2</v>
      </c>
      <c r="I285" s="283">
        <v>0.21936208326232001</v>
      </c>
      <c r="J285" s="283">
        <v>3.7804275370061098</v>
      </c>
      <c r="K285" s="283">
        <v>3.3457508570536398</v>
      </c>
    </row>
    <row r="286" spans="1:11" x14ac:dyDescent="0.2">
      <c r="A286" s="319">
        <v>44986</v>
      </c>
      <c r="B286" s="283">
        <v>128.38900000000001</v>
      </c>
      <c r="C286" s="320">
        <v>513.98</v>
      </c>
      <c r="D286" s="320">
        <v>525.32000000000005</v>
      </c>
      <c r="E286" s="320">
        <v>0.99656141331346304</v>
      </c>
      <c r="F286" s="320">
        <v>515.753462991378</v>
      </c>
      <c r="G286" s="320">
        <v>527.13259110982995</v>
      </c>
      <c r="H286" s="283">
        <v>0.46978053252249002</v>
      </c>
      <c r="I286" s="283">
        <v>0.13504552071106299</v>
      </c>
      <c r="J286" s="283">
        <v>4.4293295539841004</v>
      </c>
      <c r="K286" s="283">
        <v>4.0542452347083602</v>
      </c>
    </row>
    <row r="287" spans="1:11" x14ac:dyDescent="0.2">
      <c r="A287" s="319">
        <v>45017</v>
      </c>
      <c r="B287" s="283">
        <v>128.363</v>
      </c>
      <c r="C287" s="320">
        <v>515.33000000000004</v>
      </c>
      <c r="D287" s="320">
        <v>527.20000000000005</v>
      </c>
      <c r="E287" s="320">
        <v>0.99635960009935398</v>
      </c>
      <c r="F287" s="320">
        <v>517.21286165016397</v>
      </c>
      <c r="G287" s="320">
        <v>529.12623107904903</v>
      </c>
      <c r="H287" s="283">
        <v>0.28296439355377501</v>
      </c>
      <c r="I287" s="283">
        <v>0.37820464961606498</v>
      </c>
      <c r="J287" s="283">
        <v>4.8565490721167901</v>
      </c>
      <c r="K287" s="283">
        <v>4.6915110793589196</v>
      </c>
    </row>
    <row r="288" spans="1:11" x14ac:dyDescent="0.2">
      <c r="A288" s="319">
        <v>45047</v>
      </c>
      <c r="B288" s="283">
        <v>128.084</v>
      </c>
      <c r="C288" s="320">
        <v>519.97</v>
      </c>
      <c r="D288" s="320">
        <v>534.69000000000005</v>
      </c>
      <c r="E288" s="320">
        <v>0.99419398907103795</v>
      </c>
      <c r="F288" s="320">
        <v>523.00658193060804</v>
      </c>
      <c r="G288" s="320">
        <v>537.81254551700499</v>
      </c>
      <c r="H288" s="283">
        <v>1.12018101443945</v>
      </c>
      <c r="I288" s="283">
        <v>1.6416336835619201</v>
      </c>
      <c r="J288" s="283">
        <v>5.0888952376911796</v>
      </c>
      <c r="K288" s="283">
        <v>5.1533971769209801</v>
      </c>
    </row>
    <row r="289" spans="1:11" x14ac:dyDescent="0.2">
      <c r="A289" s="319">
        <v>45078</v>
      </c>
      <c r="B289" s="283">
        <v>128.214</v>
      </c>
      <c r="C289" s="320">
        <v>518.89</v>
      </c>
      <c r="D289" s="320">
        <v>534.04999999999995</v>
      </c>
      <c r="E289" s="320">
        <v>0.99520305514158003</v>
      </c>
      <c r="F289" s="320">
        <v>521.39108428096802</v>
      </c>
      <c r="G289" s="320">
        <v>536.624156488371</v>
      </c>
      <c r="H289" s="283">
        <v>-0.30888667666035802</v>
      </c>
      <c r="I289" s="283">
        <v>-0.22096714525156</v>
      </c>
      <c r="J289" s="283">
        <v>5.6648185456434001</v>
      </c>
      <c r="K289" s="283">
        <v>5.8952376073119401</v>
      </c>
    </row>
    <row r="290" spans="1:11" x14ac:dyDescent="0.2">
      <c r="A290" s="319">
        <v>45108</v>
      </c>
      <c r="B290" s="283">
        <v>128.83199999999999</v>
      </c>
      <c r="C290" s="320">
        <v>521.39</v>
      </c>
      <c r="D290" s="320">
        <v>536.76</v>
      </c>
      <c r="E290" s="320">
        <v>1</v>
      </c>
      <c r="F290" s="320">
        <v>521.39</v>
      </c>
      <c r="G290" s="320">
        <v>536.76</v>
      </c>
      <c r="H290" s="283">
        <v>-2.0795924602357E-4</v>
      </c>
      <c r="I290" s="283">
        <v>2.5314460779779498E-2</v>
      </c>
      <c r="J290" s="283">
        <v>5.06939566414606</v>
      </c>
      <c r="K290" s="283">
        <v>5.5348716899426904</v>
      </c>
    </row>
  </sheetData>
  <mergeCells count="1">
    <mergeCell ref="H1:I1"/>
  </mergeCells>
  <hyperlinks>
    <hyperlink ref="H1:I1" location="Index!A1" display="Regresar al Índice" xr:uid="{DA5E014B-8F7F-419C-B7B0-5F9FB4D6EECD}"/>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E73BA-0DE4-4F00-BDC7-720A481FFB31}">
  <sheetPr codeName="Hoja51"/>
  <dimension ref="A1:I26"/>
  <sheetViews>
    <sheetView workbookViewId="0">
      <selection activeCell="F17" sqref="F17"/>
    </sheetView>
  </sheetViews>
  <sheetFormatPr baseColWidth="10" defaultRowHeight="12.75" x14ac:dyDescent="0.2"/>
  <cols>
    <col min="1" max="16384" width="11.42578125" style="28"/>
  </cols>
  <sheetData>
    <row r="1" spans="1:9" x14ac:dyDescent="0.2">
      <c r="A1" s="28" t="s">
        <v>4513</v>
      </c>
      <c r="H1" s="343" t="s">
        <v>1306</v>
      </c>
      <c r="I1" s="343"/>
    </row>
    <row r="2" spans="1:9" x14ac:dyDescent="0.2">
      <c r="A2" s="28" t="s">
        <v>4496</v>
      </c>
    </row>
    <row r="6" spans="1:9" ht="25.5" x14ac:dyDescent="0.2">
      <c r="A6" s="118" t="s">
        <v>4277</v>
      </c>
      <c r="B6" s="131" t="s">
        <v>541</v>
      </c>
      <c r="C6" s="118" t="s">
        <v>4259</v>
      </c>
      <c r="D6" s="118" t="s">
        <v>4278</v>
      </c>
    </row>
    <row r="7" spans="1:9" x14ac:dyDescent="0.2">
      <c r="A7" s="119" t="s">
        <v>4298</v>
      </c>
      <c r="B7" s="121" t="s">
        <v>157</v>
      </c>
      <c r="C7" s="132">
        <v>336667</v>
      </c>
      <c r="D7" s="121">
        <v>3</v>
      </c>
    </row>
    <row r="8" spans="1:9" x14ac:dyDescent="0.2">
      <c r="A8" s="119" t="s">
        <v>4299</v>
      </c>
      <c r="B8" s="125" t="s">
        <v>157</v>
      </c>
      <c r="C8" s="133">
        <v>386534</v>
      </c>
      <c r="D8" s="125">
        <v>4</v>
      </c>
    </row>
    <row r="9" spans="1:9" x14ac:dyDescent="0.2">
      <c r="A9" s="119" t="s">
        <v>4300</v>
      </c>
      <c r="B9" s="121" t="s">
        <v>4264</v>
      </c>
      <c r="C9" s="132">
        <v>432621</v>
      </c>
      <c r="D9" s="121">
        <v>12</v>
      </c>
    </row>
    <row r="10" spans="1:9" x14ac:dyDescent="0.2">
      <c r="A10" s="119" t="s">
        <v>4301</v>
      </c>
      <c r="B10" s="125" t="s">
        <v>4264</v>
      </c>
      <c r="C10" s="133">
        <v>444663</v>
      </c>
      <c r="D10" s="125">
        <v>5</v>
      </c>
    </row>
    <row r="11" spans="1:9" x14ac:dyDescent="0.2">
      <c r="A11" s="119" t="s">
        <v>4302</v>
      </c>
      <c r="B11" s="121" t="s">
        <v>157</v>
      </c>
      <c r="C11" s="132">
        <v>470000</v>
      </c>
      <c r="D11" s="121">
        <v>9</v>
      </c>
    </row>
    <row r="12" spans="1:9" x14ac:dyDescent="0.2">
      <c r="A12" s="119" t="s">
        <v>4303</v>
      </c>
      <c r="B12" s="125" t="s">
        <v>4264</v>
      </c>
      <c r="C12" s="133">
        <v>471846</v>
      </c>
      <c r="D12" s="125">
        <v>10</v>
      </c>
    </row>
    <row r="13" spans="1:9" x14ac:dyDescent="0.2">
      <c r="A13" s="119" t="s">
        <v>4304</v>
      </c>
      <c r="B13" s="121" t="s">
        <v>157</v>
      </c>
      <c r="C13" s="132">
        <v>489577</v>
      </c>
      <c r="D13" s="121">
        <v>4</v>
      </c>
    </row>
    <row r="14" spans="1:9" x14ac:dyDescent="0.2">
      <c r="A14" s="119" t="s">
        <v>4305</v>
      </c>
      <c r="B14" s="125" t="s">
        <v>4264</v>
      </c>
      <c r="C14" s="133">
        <v>497500</v>
      </c>
      <c r="D14" s="125">
        <v>4</v>
      </c>
    </row>
    <row r="15" spans="1:9" x14ac:dyDescent="0.2">
      <c r="A15" s="119" t="s">
        <v>4306</v>
      </c>
      <c r="B15" s="121" t="s">
        <v>143</v>
      </c>
      <c r="C15" s="132">
        <v>506880</v>
      </c>
      <c r="D15" s="121">
        <v>5</v>
      </c>
    </row>
    <row r="16" spans="1:9" x14ac:dyDescent="0.2">
      <c r="A16" s="119" t="s">
        <v>4307</v>
      </c>
      <c r="B16" s="125" t="s">
        <v>4264</v>
      </c>
      <c r="C16" s="133">
        <v>528920</v>
      </c>
      <c r="D16" s="125">
        <v>10</v>
      </c>
    </row>
    <row r="17" spans="1:4" x14ac:dyDescent="0.2">
      <c r="A17" s="119" t="s">
        <v>4308</v>
      </c>
      <c r="B17" s="121" t="s">
        <v>4264</v>
      </c>
      <c r="C17" s="132">
        <v>530000</v>
      </c>
      <c r="D17" s="121">
        <v>3</v>
      </c>
    </row>
    <row r="18" spans="1:4" x14ac:dyDescent="0.2">
      <c r="A18" s="119" t="s">
        <v>4309</v>
      </c>
      <c r="B18" s="125" t="s">
        <v>4264</v>
      </c>
      <c r="C18" s="133">
        <v>530409</v>
      </c>
      <c r="D18" s="125">
        <v>23</v>
      </c>
    </row>
    <row r="19" spans="1:4" x14ac:dyDescent="0.2">
      <c r="A19" s="119" t="s">
        <v>4310</v>
      </c>
      <c r="B19" s="121" t="s">
        <v>157</v>
      </c>
      <c r="C19" s="132">
        <v>539660</v>
      </c>
      <c r="D19" s="121">
        <v>5</v>
      </c>
    </row>
    <row r="20" spans="1:4" x14ac:dyDescent="0.2">
      <c r="A20" s="119" t="s">
        <v>4311</v>
      </c>
      <c r="B20" s="125" t="s">
        <v>157</v>
      </c>
      <c r="C20" s="133">
        <v>540833</v>
      </c>
      <c r="D20" s="125">
        <v>6</v>
      </c>
    </row>
    <row r="21" spans="1:4" x14ac:dyDescent="0.2">
      <c r="A21" s="119" t="s">
        <v>4312</v>
      </c>
      <c r="B21" s="121" t="s">
        <v>4264</v>
      </c>
      <c r="C21" s="132">
        <v>541333</v>
      </c>
      <c r="D21" s="121">
        <v>3</v>
      </c>
    </row>
    <row r="22" spans="1:4" x14ac:dyDescent="0.2">
      <c r="A22" s="119" t="s">
        <v>4313</v>
      </c>
      <c r="B22" s="125" t="s">
        <v>146</v>
      </c>
      <c r="C22" s="133">
        <v>546250</v>
      </c>
      <c r="D22" s="125">
        <v>4</v>
      </c>
    </row>
    <row r="23" spans="1:4" x14ac:dyDescent="0.2">
      <c r="A23" s="119" t="s">
        <v>4314</v>
      </c>
      <c r="B23" s="121" t="s">
        <v>143</v>
      </c>
      <c r="C23" s="132">
        <v>552867</v>
      </c>
      <c r="D23" s="121">
        <v>6</v>
      </c>
    </row>
    <row r="24" spans="1:4" x14ac:dyDescent="0.2">
      <c r="A24" s="119" t="s">
        <v>4315</v>
      </c>
      <c r="B24" s="125" t="s">
        <v>155</v>
      </c>
      <c r="C24" s="133">
        <v>567214</v>
      </c>
      <c r="D24" s="125">
        <v>3</v>
      </c>
    </row>
    <row r="25" spans="1:4" x14ac:dyDescent="0.2">
      <c r="A25" s="119" t="s">
        <v>4316</v>
      </c>
      <c r="B25" s="121" t="s">
        <v>143</v>
      </c>
      <c r="C25" s="132">
        <v>568333</v>
      </c>
      <c r="D25" s="121">
        <v>6</v>
      </c>
    </row>
    <row r="26" spans="1:4" x14ac:dyDescent="0.2">
      <c r="A26" s="119" t="s">
        <v>4317</v>
      </c>
      <c r="B26" s="125" t="s">
        <v>4264</v>
      </c>
      <c r="C26" s="133">
        <v>572413</v>
      </c>
      <c r="D26" s="125">
        <v>195</v>
      </c>
    </row>
  </sheetData>
  <mergeCells count="1">
    <mergeCell ref="H1:I1"/>
  </mergeCells>
  <hyperlinks>
    <hyperlink ref="H1:I1" location="Index!A1" display="Regresar al Índice" xr:uid="{A4612FE6-BF3B-4062-A315-255997BCFB9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77815-C201-4DD3-BA1A-6237840BC8D7}">
  <sheetPr codeName="Hoja16"/>
  <dimension ref="A1:I39"/>
  <sheetViews>
    <sheetView workbookViewId="0">
      <selection activeCell="F17" sqref="F17"/>
    </sheetView>
  </sheetViews>
  <sheetFormatPr baseColWidth="10" defaultRowHeight="12.75" x14ac:dyDescent="0.2"/>
  <cols>
    <col min="1" max="16384" width="11.42578125" style="283"/>
  </cols>
  <sheetData>
    <row r="1" spans="1:9" x14ac:dyDescent="0.2">
      <c r="A1" s="28" t="s">
        <v>4749</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2</v>
      </c>
      <c r="B6" s="283" t="s">
        <v>1018</v>
      </c>
      <c r="C6" s="283" t="s">
        <v>1019</v>
      </c>
      <c r="D6" s="283" t="s">
        <v>1020</v>
      </c>
    </row>
    <row r="7" spans="1:9" x14ac:dyDescent="0.2">
      <c r="A7" s="283" t="s">
        <v>26</v>
      </c>
      <c r="B7" s="321">
        <v>412.29</v>
      </c>
      <c r="C7" s="321">
        <v>0.83612287835688204</v>
      </c>
      <c r="D7" s="321">
        <v>7.6291652641179004</v>
      </c>
    </row>
    <row r="8" spans="1:9" x14ac:dyDescent="0.2">
      <c r="A8" s="283" t="s">
        <v>19</v>
      </c>
      <c r="B8" s="321">
        <v>420.35</v>
      </c>
      <c r="C8" s="321">
        <v>-0.74415635068615404</v>
      </c>
      <c r="D8" s="321">
        <v>4.7941024244967796</v>
      </c>
    </row>
    <row r="9" spans="1:9" x14ac:dyDescent="0.2">
      <c r="A9" s="283" t="s">
        <v>21</v>
      </c>
      <c r="B9" s="321">
        <v>424.01</v>
      </c>
      <c r="C9" s="321">
        <v>0.68143906532287501</v>
      </c>
      <c r="D9" s="321">
        <v>6.8002177444216096</v>
      </c>
    </row>
    <row r="10" spans="1:9" x14ac:dyDescent="0.2">
      <c r="A10" s="283" t="s">
        <v>12</v>
      </c>
      <c r="B10" s="321">
        <v>428.87</v>
      </c>
      <c r="C10" s="321">
        <v>0.94431064248836605</v>
      </c>
      <c r="D10" s="321">
        <v>7.3838221230626599</v>
      </c>
    </row>
    <row r="11" spans="1:9" x14ac:dyDescent="0.2">
      <c r="A11" s="283" t="s">
        <v>15</v>
      </c>
      <c r="B11" s="321">
        <v>430.63</v>
      </c>
      <c r="C11" s="321">
        <v>0.392206806347906</v>
      </c>
      <c r="D11" s="321">
        <v>4.8961961116391404</v>
      </c>
    </row>
    <row r="12" spans="1:9" x14ac:dyDescent="0.2">
      <c r="A12" s="283" t="s">
        <v>30</v>
      </c>
      <c r="B12" s="321">
        <v>430.86</v>
      </c>
      <c r="C12" s="321">
        <v>0.51882140238668195</v>
      </c>
      <c r="D12" s="321">
        <v>6.5403463214863899</v>
      </c>
    </row>
    <row r="13" spans="1:9" x14ac:dyDescent="0.2">
      <c r="A13" s="283" t="s">
        <v>17</v>
      </c>
      <c r="B13" s="321">
        <v>434.92</v>
      </c>
      <c r="C13" s="321">
        <v>0.43244605011389903</v>
      </c>
      <c r="D13" s="321">
        <v>5.3335663255331003</v>
      </c>
    </row>
    <row r="14" spans="1:9" x14ac:dyDescent="0.2">
      <c r="A14" s="283" t="s">
        <v>32</v>
      </c>
      <c r="B14" s="321">
        <v>442.8</v>
      </c>
      <c r="C14" s="321">
        <v>-0.82014925803663996</v>
      </c>
      <c r="D14" s="321">
        <v>5.8372756062228</v>
      </c>
    </row>
    <row r="15" spans="1:9" x14ac:dyDescent="0.2">
      <c r="A15" s="283" t="s">
        <v>7</v>
      </c>
      <c r="B15" s="321">
        <v>445.68</v>
      </c>
      <c r="C15" s="321">
        <v>-1.7816220269972799E-3</v>
      </c>
      <c r="D15" s="321">
        <v>5.6209380145052101</v>
      </c>
    </row>
    <row r="16" spans="1:9" x14ac:dyDescent="0.2">
      <c r="A16" s="283" t="s">
        <v>16</v>
      </c>
      <c r="B16" s="321">
        <v>446.96</v>
      </c>
      <c r="C16" s="321">
        <v>8.6843265774239106E-2</v>
      </c>
      <c r="D16" s="321">
        <v>5.8874699701302298</v>
      </c>
    </row>
    <row r="17" spans="1:4" x14ac:dyDescent="0.2">
      <c r="A17" s="283" t="s">
        <v>14</v>
      </c>
      <c r="B17" s="321">
        <v>463.06</v>
      </c>
      <c r="C17" s="321">
        <v>0.76061017882191895</v>
      </c>
      <c r="D17" s="321">
        <v>6.5719331423833101</v>
      </c>
    </row>
    <row r="18" spans="1:4" x14ac:dyDescent="0.2">
      <c r="A18" s="283" t="s">
        <v>11</v>
      </c>
      <c r="B18" s="321">
        <v>465.11</v>
      </c>
      <c r="C18" s="321">
        <v>0.34662091937656098</v>
      </c>
      <c r="D18" s="321">
        <v>2.3066313116084598</v>
      </c>
    </row>
    <row r="19" spans="1:4" x14ac:dyDescent="0.2">
      <c r="A19" s="283" t="s">
        <v>22</v>
      </c>
      <c r="B19" s="321">
        <v>466.17</v>
      </c>
      <c r="C19" s="321">
        <v>0.57531395580780997</v>
      </c>
      <c r="D19" s="321">
        <v>6.2195015669404698</v>
      </c>
    </row>
    <row r="20" spans="1:4" x14ac:dyDescent="0.2">
      <c r="A20" s="283" t="s">
        <v>24</v>
      </c>
      <c r="B20" s="321">
        <v>468.53</v>
      </c>
      <c r="C20" s="321">
        <v>1.53793114966341</v>
      </c>
      <c r="D20" s="321">
        <v>8.2249431851623598</v>
      </c>
    </row>
    <row r="21" spans="1:4" x14ac:dyDescent="0.2">
      <c r="A21" s="283" t="s">
        <v>18</v>
      </c>
      <c r="B21" s="321">
        <v>472.62</v>
      </c>
      <c r="C21" s="321">
        <v>-1.37698819067905</v>
      </c>
      <c r="D21" s="321">
        <v>4.2613395212671001</v>
      </c>
    </row>
    <row r="22" spans="1:4" x14ac:dyDescent="0.2">
      <c r="A22" s="283" t="s">
        <v>2539</v>
      </c>
      <c r="B22" s="321">
        <v>491.69424730193998</v>
      </c>
      <c r="C22" s="321">
        <v>-0.55415212162414096</v>
      </c>
      <c r="D22" s="321">
        <v>4.8229248838135996</v>
      </c>
    </row>
    <row r="23" spans="1:4" x14ac:dyDescent="0.2">
      <c r="A23" s="283" t="s">
        <v>27</v>
      </c>
      <c r="B23" s="321">
        <v>492.83</v>
      </c>
      <c r="C23" s="321">
        <v>-0.48171380865498198</v>
      </c>
      <c r="D23" s="321">
        <v>3.6589804325091402</v>
      </c>
    </row>
    <row r="24" spans="1:4" x14ac:dyDescent="0.2">
      <c r="A24" s="283" t="s">
        <v>33</v>
      </c>
      <c r="B24" s="321">
        <v>503.69</v>
      </c>
      <c r="C24" s="321">
        <v>4.9480417980617899</v>
      </c>
      <c r="D24" s="321">
        <v>8.52403977413692</v>
      </c>
    </row>
    <row r="25" spans="1:4" x14ac:dyDescent="0.2">
      <c r="A25" s="283" t="s">
        <v>5</v>
      </c>
      <c r="B25" s="321">
        <v>513.62</v>
      </c>
      <c r="C25" s="321">
        <v>0.23653165640125101</v>
      </c>
      <c r="D25" s="321">
        <v>5.08801054300916</v>
      </c>
    </row>
    <row r="26" spans="1:4" x14ac:dyDescent="0.2">
      <c r="A26" s="283" t="s">
        <v>31</v>
      </c>
      <c r="B26" s="321">
        <v>516.20063779415295</v>
      </c>
      <c r="C26" s="321">
        <v>4.6100595895776504</v>
      </c>
      <c r="D26" s="321">
        <v>5.8812939905817698</v>
      </c>
    </row>
    <row r="27" spans="1:4" x14ac:dyDescent="0.2">
      <c r="A27" s="283" t="s">
        <v>28</v>
      </c>
      <c r="B27" s="321">
        <v>518.08000000000004</v>
      </c>
      <c r="C27" s="321">
        <v>-0.55071871776455295</v>
      </c>
      <c r="D27" s="321">
        <v>6.4203514881161698</v>
      </c>
    </row>
    <row r="28" spans="1:4" x14ac:dyDescent="0.2">
      <c r="A28" s="283" t="s">
        <v>0</v>
      </c>
      <c r="B28" s="321">
        <v>521.39</v>
      </c>
      <c r="C28" s="321">
        <v>-2.0795924602357E-4</v>
      </c>
      <c r="D28" s="321">
        <v>5.06939566414606</v>
      </c>
    </row>
    <row r="29" spans="1:4" x14ac:dyDescent="0.2">
      <c r="A29" s="283" t="s">
        <v>3</v>
      </c>
      <c r="B29" s="321">
        <v>525.78</v>
      </c>
      <c r="C29" s="321">
        <v>1.7101159142284701</v>
      </c>
      <c r="D29" s="321">
        <v>4.9940651771021196</v>
      </c>
    </row>
    <row r="30" spans="1:4" x14ac:dyDescent="0.2">
      <c r="A30" s="283" t="s">
        <v>10</v>
      </c>
      <c r="B30" s="321">
        <v>531.45000000000005</v>
      </c>
      <c r="C30" s="321">
        <v>0.53807737658344601</v>
      </c>
      <c r="D30" s="321">
        <v>5.2934890188735899</v>
      </c>
    </row>
    <row r="31" spans="1:4" x14ac:dyDescent="0.2">
      <c r="A31" s="283" t="s">
        <v>1</v>
      </c>
      <c r="B31" s="321">
        <v>536.76</v>
      </c>
      <c r="C31" s="321">
        <v>2.5314460779779498E-2</v>
      </c>
      <c r="D31" s="321">
        <v>5.5348716899426904</v>
      </c>
    </row>
    <row r="32" spans="1:4" x14ac:dyDescent="0.2">
      <c r="A32" s="283" t="s">
        <v>29</v>
      </c>
      <c r="B32" s="321">
        <v>540.09</v>
      </c>
      <c r="C32" s="321">
        <v>-0.49627567636418801</v>
      </c>
      <c r="D32" s="321">
        <v>6.91428422888802</v>
      </c>
    </row>
    <row r="33" spans="1:4" x14ac:dyDescent="0.2">
      <c r="A33" s="283" t="s">
        <v>25</v>
      </c>
      <c r="B33" s="321">
        <v>545.98</v>
      </c>
      <c r="C33" s="321">
        <v>0.652223630371918</v>
      </c>
      <c r="D33" s="321">
        <v>4.7893460671274397</v>
      </c>
    </row>
    <row r="34" spans="1:4" x14ac:dyDescent="0.2">
      <c r="A34" s="283" t="s">
        <v>8</v>
      </c>
      <c r="B34" s="321">
        <v>547.08000000000004</v>
      </c>
      <c r="C34" s="321">
        <v>5.6177048030048297E-2</v>
      </c>
      <c r="D34" s="321">
        <v>7.9509193570712799</v>
      </c>
    </row>
    <row r="35" spans="1:4" x14ac:dyDescent="0.2">
      <c r="A35" s="283" t="s">
        <v>23</v>
      </c>
      <c r="B35" s="321">
        <v>583.66999999999996</v>
      </c>
      <c r="C35" s="321">
        <v>-0.43704926219775297</v>
      </c>
      <c r="D35" s="321">
        <v>5.8014117021437404</v>
      </c>
    </row>
    <row r="36" spans="1:4" x14ac:dyDescent="0.2">
      <c r="A36" s="283" t="s">
        <v>20</v>
      </c>
      <c r="B36" s="321">
        <v>585.97</v>
      </c>
      <c r="C36" s="321">
        <v>-0.455911404108444</v>
      </c>
      <c r="D36" s="321">
        <v>5.0885398037929601</v>
      </c>
    </row>
    <row r="37" spans="1:4" x14ac:dyDescent="0.2">
      <c r="A37" s="283" t="s">
        <v>4</v>
      </c>
      <c r="B37" s="321">
        <v>588.98</v>
      </c>
      <c r="C37" s="321">
        <v>-0.323998330563602</v>
      </c>
      <c r="D37" s="321">
        <v>7.8041724027713997</v>
      </c>
    </row>
    <row r="38" spans="1:4" x14ac:dyDescent="0.2">
      <c r="A38" s="283" t="s">
        <v>6</v>
      </c>
      <c r="B38" s="321">
        <v>607.04999999999995</v>
      </c>
      <c r="C38" s="321">
        <v>0.45861429107985102</v>
      </c>
      <c r="D38" s="321">
        <v>6.4837576636889196</v>
      </c>
    </row>
    <row r="39" spans="1:4" x14ac:dyDescent="0.2">
      <c r="A39" s="283" t="s">
        <v>2540</v>
      </c>
      <c r="B39" s="321">
        <v>671.32812399366401</v>
      </c>
      <c r="C39" s="321">
        <v>-0.87770050065221195</v>
      </c>
      <c r="D39" s="321">
        <v>4.5138516734297003</v>
      </c>
    </row>
  </sheetData>
  <mergeCells count="1">
    <mergeCell ref="H1:I1"/>
  </mergeCells>
  <hyperlinks>
    <hyperlink ref="H1:I1" location="Index!A1" display="Regresar al Índice" xr:uid="{B05A9E0D-4709-4B27-9DB5-020316376E5F}"/>
  </hyperlink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E17D-AE74-42C2-9C08-0772662AE634}">
  <sheetPr codeName="Hoja17"/>
  <dimension ref="A1:W290"/>
  <sheetViews>
    <sheetView workbookViewId="0">
      <selection activeCell="F17" sqref="F17"/>
    </sheetView>
  </sheetViews>
  <sheetFormatPr baseColWidth="10" defaultRowHeight="12.75" x14ac:dyDescent="0.2"/>
  <cols>
    <col min="1" max="16384" width="11.42578125" style="283"/>
  </cols>
  <sheetData>
    <row r="1" spans="1:23" x14ac:dyDescent="0.2">
      <c r="A1" s="28" t="s">
        <v>4750</v>
      </c>
      <c r="B1" s="283" t="s">
        <v>53</v>
      </c>
      <c r="C1" s="283" t="s">
        <v>53</v>
      </c>
      <c r="D1" s="283" t="s">
        <v>53</v>
      </c>
      <c r="E1" s="283" t="s">
        <v>53</v>
      </c>
      <c r="F1" s="283" t="s">
        <v>53</v>
      </c>
      <c r="G1" s="283" t="s">
        <v>53</v>
      </c>
      <c r="H1" s="284" t="s">
        <v>1306</v>
      </c>
      <c r="I1" s="284"/>
    </row>
    <row r="2" spans="1:23" x14ac:dyDescent="0.2">
      <c r="A2" s="283" t="s">
        <v>142</v>
      </c>
      <c r="B2" s="283" t="s">
        <v>53</v>
      </c>
      <c r="C2" s="283" t="s">
        <v>53</v>
      </c>
      <c r="D2" s="283" t="s">
        <v>53</v>
      </c>
      <c r="E2" s="283" t="s">
        <v>53</v>
      </c>
      <c r="F2" s="283" t="s">
        <v>53</v>
      </c>
      <c r="G2" s="283" t="s">
        <v>53</v>
      </c>
      <c r="H2" s="283" t="s">
        <v>53</v>
      </c>
    </row>
    <row r="6" spans="1:23" x14ac:dyDescent="0.2">
      <c r="A6" s="283" t="s">
        <v>999</v>
      </c>
      <c r="B6" s="283" t="s">
        <v>605</v>
      </c>
      <c r="C6" s="283" t="s">
        <v>1004</v>
      </c>
      <c r="D6" s="283" t="s">
        <v>527</v>
      </c>
      <c r="E6" s="283" t="s">
        <v>1021</v>
      </c>
      <c r="F6" s="283" t="s">
        <v>1022</v>
      </c>
      <c r="G6" s="283" t="s">
        <v>1023</v>
      </c>
      <c r="H6" s="283" t="s">
        <v>1024</v>
      </c>
      <c r="I6" s="283" t="s">
        <v>1017</v>
      </c>
      <c r="J6" s="283" t="s">
        <v>1063</v>
      </c>
      <c r="K6" s="283" t="s">
        <v>1064</v>
      </c>
      <c r="L6" s="283" t="s">
        <v>1065</v>
      </c>
      <c r="M6" s="283" t="s">
        <v>1066</v>
      </c>
      <c r="N6" s="283" t="s">
        <v>1025</v>
      </c>
      <c r="O6" s="283" t="s">
        <v>1026</v>
      </c>
      <c r="P6" s="283" t="s">
        <v>1027</v>
      </c>
      <c r="Q6" s="283" t="s">
        <v>1028</v>
      </c>
      <c r="R6" s="283" t="s">
        <v>1029</v>
      </c>
      <c r="S6" s="283" t="s">
        <v>1030</v>
      </c>
      <c r="T6" s="283" t="s">
        <v>1031</v>
      </c>
      <c r="U6" s="283" t="s">
        <v>1032</v>
      </c>
      <c r="V6" s="283" t="s">
        <v>0</v>
      </c>
      <c r="W6" s="283" t="s">
        <v>1</v>
      </c>
    </row>
    <row r="7" spans="1:23" x14ac:dyDescent="0.2">
      <c r="A7" s="319">
        <v>36495</v>
      </c>
      <c r="B7" s="283" t="s">
        <v>716</v>
      </c>
      <c r="C7" s="283" t="s">
        <v>1000</v>
      </c>
      <c r="D7" s="283">
        <v>44.335516388565999</v>
      </c>
      <c r="E7" s="283">
        <v>114.74</v>
      </c>
      <c r="F7" s="283">
        <v>90.25</v>
      </c>
      <c r="G7" s="283">
        <v>130.49</v>
      </c>
      <c r="H7" s="283">
        <v>106.11</v>
      </c>
      <c r="I7" s="283">
        <v>0.34413434852029001</v>
      </c>
      <c r="J7" s="320">
        <v>333.41629655208601</v>
      </c>
      <c r="K7" s="320">
        <v>262.25222907291101</v>
      </c>
      <c r="L7" s="320">
        <v>379.18330605788498</v>
      </c>
      <c r="M7" s="320">
        <v>308.338881184782</v>
      </c>
      <c r="V7" s="318">
        <v>0.271357340720222</v>
      </c>
      <c r="W7" s="318">
        <v>0.22976156818396001</v>
      </c>
    </row>
    <row r="8" spans="1:23" x14ac:dyDescent="0.2">
      <c r="A8" s="319">
        <v>36526</v>
      </c>
      <c r="B8" s="283" t="s">
        <v>963</v>
      </c>
      <c r="C8" s="283" t="s">
        <v>1001</v>
      </c>
      <c r="D8" s="283">
        <v>44.930830116377898</v>
      </c>
      <c r="E8" s="283">
        <v>123.88</v>
      </c>
      <c r="F8" s="283">
        <v>94.86</v>
      </c>
      <c r="G8" s="283">
        <v>139.56</v>
      </c>
      <c r="H8" s="283">
        <v>112.17</v>
      </c>
      <c r="I8" s="283">
        <v>0.34875520147461703</v>
      </c>
      <c r="J8" s="320">
        <v>355.20617176806797</v>
      </c>
      <c r="K8" s="320">
        <v>271.995943283168</v>
      </c>
      <c r="L8" s="320">
        <v>400.16607468478799</v>
      </c>
      <c r="M8" s="320">
        <v>321.62961161789002</v>
      </c>
      <c r="N8" s="283">
        <v>6.5353359872670502</v>
      </c>
      <c r="O8" s="283">
        <v>3.7153980519833101</v>
      </c>
      <c r="P8" s="283">
        <v>5.5336741601434998</v>
      </c>
      <c r="Q8" s="283">
        <v>4.3104296097977102</v>
      </c>
      <c r="V8" s="318">
        <v>0.305924520345773</v>
      </c>
      <c r="W8" s="318">
        <v>0.24418293661406801</v>
      </c>
    </row>
    <row r="9" spans="1:23" x14ac:dyDescent="0.2">
      <c r="A9" s="319">
        <v>36557</v>
      </c>
      <c r="B9" s="283" t="s">
        <v>717</v>
      </c>
      <c r="C9" s="283" t="s">
        <v>61</v>
      </c>
      <c r="D9" s="283">
        <v>45.3293803145216</v>
      </c>
      <c r="E9" s="283">
        <v>124.73</v>
      </c>
      <c r="F9" s="283">
        <v>99.14</v>
      </c>
      <c r="G9" s="283">
        <v>137.63999999999999</v>
      </c>
      <c r="H9" s="283">
        <v>112.56</v>
      </c>
      <c r="I9" s="283">
        <v>0.35184876672349702</v>
      </c>
      <c r="J9" s="320">
        <v>354.49889781202501</v>
      </c>
      <c r="K9" s="320">
        <v>281.76878641132203</v>
      </c>
      <c r="L9" s="320">
        <v>391.190798483501</v>
      </c>
      <c r="M9" s="320">
        <v>319.91017347648102</v>
      </c>
      <c r="N9" s="283">
        <v>-0.19911646031443</v>
      </c>
      <c r="O9" s="283">
        <v>3.5930106200072101</v>
      </c>
      <c r="P9" s="283">
        <v>-2.2428878330970199</v>
      </c>
      <c r="Q9" s="283">
        <v>-0.53460193940448897</v>
      </c>
      <c r="V9" s="318">
        <v>0.25811983054266702</v>
      </c>
      <c r="W9" s="318">
        <v>0.22281449893390201</v>
      </c>
    </row>
    <row r="10" spans="1:23" x14ac:dyDescent="0.2">
      <c r="A10" s="319">
        <v>36586</v>
      </c>
      <c r="B10" s="283" t="s">
        <v>718</v>
      </c>
      <c r="C10" s="283" t="s">
        <v>62</v>
      </c>
      <c r="D10" s="283">
        <v>45.580680782035401</v>
      </c>
      <c r="E10" s="283">
        <v>125.76</v>
      </c>
      <c r="F10" s="283">
        <v>98.9</v>
      </c>
      <c r="G10" s="283">
        <v>139.72999999999999</v>
      </c>
      <c r="H10" s="283">
        <v>113.65</v>
      </c>
      <c r="I10" s="283">
        <v>0.35379937268718498</v>
      </c>
      <c r="J10" s="320">
        <v>355.45568960404</v>
      </c>
      <c r="K10" s="320">
        <v>279.53695691666297</v>
      </c>
      <c r="L10" s="320">
        <v>394.94134469125697</v>
      </c>
      <c r="M10" s="320">
        <v>321.22725130008899</v>
      </c>
      <c r="N10" s="283">
        <v>0.26989979317861801</v>
      </c>
      <c r="O10" s="283">
        <v>-0.79207832886091201</v>
      </c>
      <c r="P10" s="283">
        <v>0.95875113174837001</v>
      </c>
      <c r="Q10" s="283">
        <v>0.41170238798427</v>
      </c>
      <c r="V10" s="318">
        <v>0.27158746208291201</v>
      </c>
      <c r="W10" s="318">
        <v>0.22947646282446099</v>
      </c>
    </row>
    <row r="11" spans="1:23" x14ac:dyDescent="0.2">
      <c r="A11" s="319">
        <v>36617</v>
      </c>
      <c r="B11" s="283" t="s">
        <v>719</v>
      </c>
      <c r="C11" s="283" t="s">
        <v>1002</v>
      </c>
      <c r="D11" s="283">
        <v>45.840018271641902</v>
      </c>
      <c r="E11" s="283">
        <v>128</v>
      </c>
      <c r="F11" s="283">
        <v>100.03</v>
      </c>
      <c r="G11" s="283">
        <v>141.6</v>
      </c>
      <c r="H11" s="283">
        <v>114.55</v>
      </c>
      <c r="I11" s="283">
        <v>0.35581236239165698</v>
      </c>
      <c r="J11" s="320">
        <v>359.74017074512301</v>
      </c>
      <c r="K11" s="320">
        <v>281.13132249714499</v>
      </c>
      <c r="L11" s="320">
        <v>397.962563886792</v>
      </c>
      <c r="M11" s="320">
        <v>321.93934811604498</v>
      </c>
      <c r="N11" s="283">
        <v>1.2053488708692499</v>
      </c>
      <c r="O11" s="283">
        <v>0.57035949667210195</v>
      </c>
      <c r="P11" s="283">
        <v>0.76497921429237203</v>
      </c>
      <c r="Q11" s="283">
        <v>0.221680076355524</v>
      </c>
      <c r="V11" s="318">
        <v>0.27961611516544999</v>
      </c>
      <c r="W11" s="318">
        <v>0.23614142295940599</v>
      </c>
    </row>
    <row r="12" spans="1:23" x14ac:dyDescent="0.2">
      <c r="A12" s="319">
        <v>36647</v>
      </c>
      <c r="B12" s="283" t="s">
        <v>720</v>
      </c>
      <c r="C12" s="283" t="s">
        <v>64</v>
      </c>
      <c r="D12" s="283">
        <v>46.011379073728897</v>
      </c>
      <c r="E12" s="283">
        <v>130.11000000000001</v>
      </c>
      <c r="F12" s="283">
        <v>101.66</v>
      </c>
      <c r="G12" s="283">
        <v>144.24</v>
      </c>
      <c r="H12" s="283">
        <v>115.86</v>
      </c>
      <c r="I12" s="283">
        <v>0.35714247293940099</v>
      </c>
      <c r="J12" s="320">
        <v>364.30839191192098</v>
      </c>
      <c r="K12" s="320">
        <v>284.64830621601698</v>
      </c>
      <c r="L12" s="320">
        <v>403.87243447371901</v>
      </c>
      <c r="M12" s="320">
        <v>324.40834898866501</v>
      </c>
      <c r="N12" s="283">
        <v>1.2698668478798201</v>
      </c>
      <c r="O12" s="283">
        <v>1.2510109822098501</v>
      </c>
      <c r="P12" s="283">
        <v>1.4850317902283401</v>
      </c>
      <c r="Q12" s="283">
        <v>0.76691491334250905</v>
      </c>
      <c r="V12" s="318">
        <v>0.27985441668306099</v>
      </c>
      <c r="W12" s="318">
        <v>0.24495080269290501</v>
      </c>
    </row>
    <row r="13" spans="1:23" x14ac:dyDescent="0.2">
      <c r="A13" s="319">
        <v>36678</v>
      </c>
      <c r="B13" s="283" t="s">
        <v>721</v>
      </c>
      <c r="C13" s="283" t="s">
        <v>65</v>
      </c>
      <c r="D13" s="283">
        <v>46.283920241006101</v>
      </c>
      <c r="E13" s="283">
        <v>132.41</v>
      </c>
      <c r="F13" s="283">
        <v>103.02</v>
      </c>
      <c r="G13" s="283">
        <v>145.44999999999999</v>
      </c>
      <c r="H13" s="283">
        <v>117.04</v>
      </c>
      <c r="I13" s="283">
        <v>0.35925795020651802</v>
      </c>
      <c r="J13" s="320">
        <v>368.56526048730399</v>
      </c>
      <c r="K13" s="320">
        <v>286.75774590591402</v>
      </c>
      <c r="L13" s="320">
        <v>404.86229996131902</v>
      </c>
      <c r="M13" s="320">
        <v>325.78263037107502</v>
      </c>
      <c r="N13" s="283">
        <v>1.1684794174084101</v>
      </c>
      <c r="O13" s="283">
        <v>0.74106876585320303</v>
      </c>
      <c r="P13" s="283">
        <v>0.245093599638913</v>
      </c>
      <c r="Q13" s="283">
        <v>0.423627007965166</v>
      </c>
      <c r="V13" s="318">
        <v>0.28528441079402</v>
      </c>
      <c r="W13" s="318">
        <v>0.242737525632262</v>
      </c>
    </row>
    <row r="14" spans="1:23" x14ac:dyDescent="0.2">
      <c r="A14" s="319">
        <v>36708</v>
      </c>
      <c r="B14" s="283" t="s">
        <v>722</v>
      </c>
      <c r="C14" s="283" t="s">
        <v>66</v>
      </c>
      <c r="D14" s="283">
        <v>46.464466209718097</v>
      </c>
      <c r="E14" s="283">
        <v>132.01</v>
      </c>
      <c r="F14" s="283">
        <v>107.18</v>
      </c>
      <c r="G14" s="283">
        <v>144.33000000000001</v>
      </c>
      <c r="H14" s="283">
        <v>116.4</v>
      </c>
      <c r="I14" s="283">
        <v>0.36065935644651997</v>
      </c>
      <c r="J14" s="320">
        <v>366.02405466659502</v>
      </c>
      <c r="K14" s="320">
        <v>297.17792727191602</v>
      </c>
      <c r="L14" s="320">
        <v>400.183711915988</v>
      </c>
      <c r="M14" s="320">
        <v>322.74221621992001</v>
      </c>
      <c r="N14" s="283">
        <v>-0.68948598610435496</v>
      </c>
      <c r="O14" s="283">
        <v>3.6337924658611498</v>
      </c>
      <c r="P14" s="283">
        <v>-1.15559982882529</v>
      </c>
      <c r="Q14" s="283">
        <v>-0.93326465799967695</v>
      </c>
      <c r="V14" s="318">
        <v>0.23166635566336999</v>
      </c>
      <c r="W14" s="318">
        <v>0.23994845360824699</v>
      </c>
    </row>
    <row r="15" spans="1:23" x14ac:dyDescent="0.2">
      <c r="A15" s="319">
        <v>36739</v>
      </c>
      <c r="B15" s="283" t="s">
        <v>723</v>
      </c>
      <c r="C15" s="283" t="s">
        <v>1003</v>
      </c>
      <c r="D15" s="283">
        <v>46.719785188278301</v>
      </c>
      <c r="E15" s="283">
        <v>132.13999999999999</v>
      </c>
      <c r="F15" s="283">
        <v>107.47</v>
      </c>
      <c r="G15" s="283">
        <v>144.46</v>
      </c>
      <c r="H15" s="283">
        <v>116.44</v>
      </c>
      <c r="I15" s="283">
        <v>0.36264115428060001</v>
      </c>
      <c r="J15" s="320">
        <v>364.38225071872102</v>
      </c>
      <c r="K15" s="320">
        <v>296.35356806978098</v>
      </c>
      <c r="L15" s="320">
        <v>398.35522883930997</v>
      </c>
      <c r="M15" s="320">
        <v>321.08876399037302</v>
      </c>
      <c r="N15" s="283">
        <v>-0.448550833460792</v>
      </c>
      <c r="O15" s="283">
        <v>-0.27739583814387903</v>
      </c>
      <c r="P15" s="283">
        <v>-0.45691091921862298</v>
      </c>
      <c r="Q15" s="283">
        <v>-0.51231358850822895</v>
      </c>
      <c r="V15" s="318">
        <v>0.229552433237182</v>
      </c>
      <c r="W15" s="318">
        <v>0.240638955685332</v>
      </c>
    </row>
    <row r="16" spans="1:23" x14ac:dyDescent="0.2">
      <c r="A16" s="319">
        <v>36770</v>
      </c>
      <c r="B16" s="283" t="s">
        <v>724</v>
      </c>
      <c r="C16" s="283" t="s">
        <v>68</v>
      </c>
      <c r="D16" s="283">
        <v>47.0610716040147</v>
      </c>
      <c r="E16" s="283">
        <v>132.94999999999999</v>
      </c>
      <c r="F16" s="283">
        <v>108.1</v>
      </c>
      <c r="G16" s="283">
        <v>145.34</v>
      </c>
      <c r="H16" s="283">
        <v>117.32</v>
      </c>
      <c r="I16" s="283">
        <v>0.36529023537641803</v>
      </c>
      <c r="J16" s="320">
        <v>363.95716918904202</v>
      </c>
      <c r="K16" s="320">
        <v>295.92907099913799</v>
      </c>
      <c r="L16" s="320">
        <v>397.87540406119098</v>
      </c>
      <c r="M16" s="320">
        <v>321.16927483458699</v>
      </c>
      <c r="N16" s="283">
        <v>-0.116658132727432</v>
      </c>
      <c r="O16" s="283">
        <v>-0.14324007414789899</v>
      </c>
      <c r="P16" s="283">
        <v>-0.120451482340689</v>
      </c>
      <c r="Q16" s="283">
        <v>2.5074326243723601E-2</v>
      </c>
      <c r="V16" s="318">
        <v>0.22987974098057401</v>
      </c>
      <c r="W16" s="318">
        <v>0.238833958404364</v>
      </c>
    </row>
    <row r="17" spans="1:23" x14ac:dyDescent="0.2">
      <c r="A17" s="319">
        <v>36800</v>
      </c>
      <c r="B17" s="283" t="s">
        <v>725</v>
      </c>
      <c r="C17" s="283" t="s">
        <v>69</v>
      </c>
      <c r="D17" s="283">
        <v>47.385135825853403</v>
      </c>
      <c r="E17" s="283">
        <v>135.02000000000001</v>
      </c>
      <c r="F17" s="283">
        <v>110.2</v>
      </c>
      <c r="G17" s="283">
        <v>146.65</v>
      </c>
      <c r="H17" s="283">
        <v>118.84</v>
      </c>
      <c r="I17" s="283">
        <v>0.367805636998986</v>
      </c>
      <c r="J17" s="320">
        <v>367.09605948853903</v>
      </c>
      <c r="K17" s="320">
        <v>299.61476637266401</v>
      </c>
      <c r="L17" s="320">
        <v>398.71602076725202</v>
      </c>
      <c r="M17" s="320">
        <v>323.10543408101</v>
      </c>
      <c r="N17" s="283">
        <v>0.86243397993541704</v>
      </c>
      <c r="O17" s="283">
        <v>1.24546580066682</v>
      </c>
      <c r="P17" s="283">
        <v>0.21127636880289299</v>
      </c>
      <c r="Q17" s="283">
        <v>0.60284697140473598</v>
      </c>
      <c r="V17" s="318">
        <v>0.22522686025408301</v>
      </c>
      <c r="W17" s="318">
        <v>0.23401211713227901</v>
      </c>
    </row>
    <row r="18" spans="1:23" x14ac:dyDescent="0.2">
      <c r="A18" s="319">
        <v>36831</v>
      </c>
      <c r="B18" s="283" t="s">
        <v>726</v>
      </c>
      <c r="C18" s="283" t="s">
        <v>70</v>
      </c>
      <c r="D18" s="283">
        <v>47.790287862832798</v>
      </c>
      <c r="E18" s="283">
        <v>134.84</v>
      </c>
      <c r="F18" s="283">
        <v>110.16</v>
      </c>
      <c r="G18" s="283">
        <v>147.1</v>
      </c>
      <c r="H18" s="283">
        <v>119.41</v>
      </c>
      <c r="I18" s="283">
        <v>0.37095044602919203</v>
      </c>
      <c r="J18" s="320">
        <v>363.49868680138701</v>
      </c>
      <c r="K18" s="320">
        <v>296.96688918748799</v>
      </c>
      <c r="L18" s="320">
        <v>396.54892337944301</v>
      </c>
      <c r="M18" s="320">
        <v>321.90283440339402</v>
      </c>
      <c r="N18" s="283">
        <v>-0.97995404586040902</v>
      </c>
      <c r="O18" s="283">
        <v>-0.883760576033366</v>
      </c>
      <c r="P18" s="283">
        <v>-0.54351901477110998</v>
      </c>
      <c r="Q18" s="283">
        <v>-0.37220038747933798</v>
      </c>
      <c r="V18" s="318">
        <v>0.22403776325345001</v>
      </c>
      <c r="W18" s="318">
        <v>0.23189012645507101</v>
      </c>
    </row>
    <row r="19" spans="1:23" x14ac:dyDescent="0.2">
      <c r="A19" s="319">
        <v>36861</v>
      </c>
      <c r="B19" s="283" t="s">
        <v>727</v>
      </c>
      <c r="C19" s="283" t="s">
        <v>1000</v>
      </c>
      <c r="D19" s="283">
        <v>48.307671180741004</v>
      </c>
      <c r="E19" s="283">
        <v>137.52000000000001</v>
      </c>
      <c r="F19" s="283">
        <v>112.03</v>
      </c>
      <c r="G19" s="283">
        <v>150.38999999999999</v>
      </c>
      <c r="H19" s="283">
        <v>121.8</v>
      </c>
      <c r="I19" s="283">
        <v>0.374966399502771</v>
      </c>
      <c r="J19" s="320">
        <v>366.75286154268798</v>
      </c>
      <c r="K19" s="320">
        <v>298.77343716279302</v>
      </c>
      <c r="L19" s="320">
        <v>401.07593693575399</v>
      </c>
      <c r="M19" s="320">
        <v>324.82910511852401</v>
      </c>
      <c r="N19" s="283">
        <v>0.89523700069889001</v>
      </c>
      <c r="O19" s="283">
        <v>0.60833313109367504</v>
      </c>
      <c r="P19" s="283">
        <v>1.14160278578768</v>
      </c>
      <c r="Q19" s="283">
        <v>0.90905403817060904</v>
      </c>
      <c r="R19" s="283">
        <v>9.9984809786866293</v>
      </c>
      <c r="S19" s="283">
        <v>13.9259857653027</v>
      </c>
      <c r="T19" s="283">
        <v>5.7736273005980898</v>
      </c>
      <c r="U19" s="283">
        <v>5.34808450701345</v>
      </c>
      <c r="V19" s="318">
        <v>0.227528340623047</v>
      </c>
      <c r="W19" s="318">
        <v>0.23472906403940899</v>
      </c>
    </row>
    <row r="20" spans="1:23" x14ac:dyDescent="0.2">
      <c r="A20" s="319">
        <v>36892</v>
      </c>
      <c r="B20" s="283" t="s">
        <v>964</v>
      </c>
      <c r="C20" s="283" t="s">
        <v>1001</v>
      </c>
      <c r="D20" s="283">
        <v>48.575476247934098</v>
      </c>
      <c r="E20" s="283">
        <v>146.22</v>
      </c>
      <c r="F20" s="283">
        <v>116.39</v>
      </c>
      <c r="G20" s="283">
        <v>158.83000000000001</v>
      </c>
      <c r="H20" s="283">
        <v>127.86</v>
      </c>
      <c r="I20" s="283">
        <v>0.37704511493987602</v>
      </c>
      <c r="J20" s="320">
        <v>387.805050924255</v>
      </c>
      <c r="K20" s="320">
        <v>308.68985006889602</v>
      </c>
      <c r="L20" s="320">
        <v>421.24932456776997</v>
      </c>
      <c r="M20" s="320">
        <v>339.110612851697</v>
      </c>
      <c r="N20" s="283">
        <v>5.7401568165041503</v>
      </c>
      <c r="O20" s="283">
        <v>3.31904100989395</v>
      </c>
      <c r="P20" s="283">
        <v>5.0298174919549199</v>
      </c>
      <c r="Q20" s="283">
        <v>4.3966219492439302</v>
      </c>
      <c r="R20" s="283">
        <v>9.1774529124657906</v>
      </c>
      <c r="S20" s="283">
        <v>13.4906081108447</v>
      </c>
      <c r="T20" s="283">
        <v>5.2686250076519903</v>
      </c>
      <c r="U20" s="283">
        <v>5.4351342669828302</v>
      </c>
      <c r="V20" s="318">
        <v>0.25629349600481199</v>
      </c>
      <c r="W20" s="318">
        <v>0.24221805099327401</v>
      </c>
    </row>
    <row r="21" spans="1:23" x14ac:dyDescent="0.2">
      <c r="A21" s="319">
        <v>36923</v>
      </c>
      <c r="B21" s="283" t="s">
        <v>728</v>
      </c>
      <c r="C21" s="283" t="s">
        <v>61</v>
      </c>
      <c r="D21" s="283">
        <v>48.543328159564901</v>
      </c>
      <c r="E21" s="283">
        <v>143.65</v>
      </c>
      <c r="F21" s="283">
        <v>118.16</v>
      </c>
      <c r="G21" s="283">
        <v>155.59</v>
      </c>
      <c r="H21" s="283">
        <v>127.42</v>
      </c>
      <c r="I21" s="283">
        <v>0.376795579976752</v>
      </c>
      <c r="J21" s="320">
        <v>381.24120248136398</v>
      </c>
      <c r="K21" s="320">
        <v>313.59178896761603</v>
      </c>
      <c r="L21" s="320">
        <v>412.92947228733402</v>
      </c>
      <c r="M21" s="320">
        <v>338.16744880038601</v>
      </c>
      <c r="N21" s="283">
        <v>-1.6925639383103901</v>
      </c>
      <c r="O21" s="283">
        <v>1.5879818846086899</v>
      </c>
      <c r="P21" s="283">
        <v>-1.9750422838002399</v>
      </c>
      <c r="Q21" s="283">
        <v>-0.27812873309388503</v>
      </c>
      <c r="R21" s="283">
        <v>7.5436919083229101</v>
      </c>
      <c r="S21" s="283">
        <v>11.2940127121957</v>
      </c>
      <c r="T21" s="283">
        <v>5.55705141534653</v>
      </c>
      <c r="U21" s="283">
        <v>5.7070005387768603</v>
      </c>
      <c r="V21" s="318">
        <v>0.215724441435342</v>
      </c>
      <c r="W21" s="318">
        <v>0.22107989326636299</v>
      </c>
    </row>
    <row r="22" spans="1:23" x14ac:dyDescent="0.2">
      <c r="A22" s="319">
        <v>36951</v>
      </c>
      <c r="B22" s="283" t="s">
        <v>729</v>
      </c>
      <c r="C22" s="283" t="s">
        <v>62</v>
      </c>
      <c r="D22" s="283">
        <v>48.850887781724403</v>
      </c>
      <c r="E22" s="283">
        <v>144.87</v>
      </c>
      <c r="F22" s="283">
        <v>118.23</v>
      </c>
      <c r="G22" s="283">
        <v>157.91999999999999</v>
      </c>
      <c r="H22" s="283">
        <v>129.09</v>
      </c>
      <c r="I22" s="283">
        <v>0.37918287212590401</v>
      </c>
      <c r="J22" s="320">
        <v>382.05839622391397</v>
      </c>
      <c r="K22" s="320">
        <v>311.802058297462</v>
      </c>
      <c r="L22" s="320">
        <v>416.47450770815499</v>
      </c>
      <c r="M22" s="320">
        <v>340.44259245216398</v>
      </c>
      <c r="N22" s="283">
        <v>0.21435084592911199</v>
      </c>
      <c r="O22" s="283">
        <v>-0.57071987632266696</v>
      </c>
      <c r="P22" s="283">
        <v>0.85850869427759302</v>
      </c>
      <c r="Q22" s="283">
        <v>0.67278611819345802</v>
      </c>
      <c r="R22" s="283">
        <v>7.4841133221155403</v>
      </c>
      <c r="S22" s="283">
        <v>11.542338350065799</v>
      </c>
      <c r="T22" s="283">
        <v>5.4522433030483199</v>
      </c>
      <c r="U22" s="283">
        <v>5.9818527457761004</v>
      </c>
      <c r="V22" s="318">
        <v>0.225323521948744</v>
      </c>
      <c r="W22" s="318">
        <v>0.22333255867999099</v>
      </c>
    </row>
    <row r="23" spans="1:23" x14ac:dyDescent="0.2">
      <c r="A23" s="319">
        <v>36982</v>
      </c>
      <c r="B23" s="283" t="s">
        <v>730</v>
      </c>
      <c r="C23" s="283" t="s">
        <v>1002</v>
      </c>
      <c r="D23" s="283">
        <v>49.0973086323825</v>
      </c>
      <c r="E23" s="283">
        <v>147.32</v>
      </c>
      <c r="F23" s="283">
        <v>120.09</v>
      </c>
      <c r="G23" s="283">
        <v>160.08000000000001</v>
      </c>
      <c r="H23" s="283">
        <v>130.82</v>
      </c>
      <c r="I23" s="283">
        <v>0.381095602275696</v>
      </c>
      <c r="J23" s="320">
        <v>386.56966682450502</v>
      </c>
      <c r="K23" s="320">
        <v>315.11777958834398</v>
      </c>
      <c r="L23" s="320">
        <v>420.05207891166702</v>
      </c>
      <c r="M23" s="320">
        <v>343.27344429800303</v>
      </c>
      <c r="N23" s="283">
        <v>1.18078038466862</v>
      </c>
      <c r="O23" s="283">
        <v>1.0634058379815901</v>
      </c>
      <c r="P23" s="283">
        <v>0.85901324986232797</v>
      </c>
      <c r="Q23" s="283">
        <v>0.83152105776436203</v>
      </c>
      <c r="R23" s="283">
        <v>7.4580206107677496</v>
      </c>
      <c r="S23" s="283">
        <v>12.089174834491599</v>
      </c>
      <c r="T23" s="283">
        <v>5.5506515007674997</v>
      </c>
      <c r="U23" s="283">
        <v>6.6267439214256196</v>
      </c>
      <c r="V23" s="318">
        <v>0.22674660671163299</v>
      </c>
      <c r="W23" s="318">
        <v>0.223666106099985</v>
      </c>
    </row>
    <row r="24" spans="1:23" x14ac:dyDescent="0.2">
      <c r="A24" s="319">
        <v>37012</v>
      </c>
      <c r="B24" s="283" t="s">
        <v>731</v>
      </c>
      <c r="C24" s="283" t="s">
        <v>64</v>
      </c>
      <c r="D24" s="283">
        <v>49.209970463625403</v>
      </c>
      <c r="E24" s="283">
        <v>147.43</v>
      </c>
      <c r="F24" s="283">
        <v>119.63</v>
      </c>
      <c r="G24" s="283">
        <v>160.58000000000001</v>
      </c>
      <c r="H24" s="283">
        <v>130.29</v>
      </c>
      <c r="I24" s="283">
        <v>0.38197008867071403</v>
      </c>
      <c r="J24" s="320">
        <v>385.972630770823</v>
      </c>
      <c r="K24" s="320">
        <v>313.192062803456</v>
      </c>
      <c r="L24" s="320">
        <v>420.39941022301298</v>
      </c>
      <c r="M24" s="320">
        <v>341.10000721108702</v>
      </c>
      <c r="N24" s="283">
        <v>-0.154444620186134</v>
      </c>
      <c r="O24" s="283">
        <v>-0.61111016566667298</v>
      </c>
      <c r="P24" s="283">
        <v>8.2687678214976607E-2</v>
      </c>
      <c r="Q24" s="283">
        <v>-0.63315037123259399</v>
      </c>
      <c r="R24" s="283">
        <v>5.9466757669803103</v>
      </c>
      <c r="S24" s="283">
        <v>10.0277275374961</v>
      </c>
      <c r="T24" s="283">
        <v>4.0921276964173998</v>
      </c>
      <c r="U24" s="283">
        <v>5.1452616045357003</v>
      </c>
      <c r="V24" s="318">
        <v>0.232383181476218</v>
      </c>
      <c r="W24" s="318">
        <v>0.23248138767365101</v>
      </c>
    </row>
    <row r="25" spans="1:23" x14ac:dyDescent="0.2">
      <c r="A25" s="319">
        <v>37043</v>
      </c>
      <c r="B25" s="283" t="s">
        <v>732</v>
      </c>
      <c r="C25" s="283" t="s">
        <v>65</v>
      </c>
      <c r="D25" s="283">
        <v>49.326363767191502</v>
      </c>
      <c r="E25" s="283">
        <v>150.58000000000001</v>
      </c>
      <c r="F25" s="283">
        <v>121.23</v>
      </c>
      <c r="G25" s="283">
        <v>163.56</v>
      </c>
      <c r="H25" s="283">
        <v>132.35</v>
      </c>
      <c r="I25" s="283">
        <v>0.38287353892815101</v>
      </c>
      <c r="J25" s="320">
        <v>393.28912732268401</v>
      </c>
      <c r="K25" s="320">
        <v>316.63196244739697</v>
      </c>
      <c r="L25" s="320">
        <v>427.19066054521301</v>
      </c>
      <c r="M25" s="320">
        <v>345.67549476130398</v>
      </c>
      <c r="N25" s="283">
        <v>1.8955998349544001</v>
      </c>
      <c r="O25" s="283">
        <v>1.09833551117127</v>
      </c>
      <c r="P25" s="283">
        <v>1.6154281278838001</v>
      </c>
      <c r="Q25" s="283">
        <v>1.3413918069447499</v>
      </c>
      <c r="R25" s="283">
        <v>6.7081381470112804</v>
      </c>
      <c r="S25" s="283">
        <v>10.4179283621809</v>
      </c>
      <c r="T25" s="283">
        <v>5.5150505705339201</v>
      </c>
      <c r="U25" s="283">
        <v>6.1061771057502501</v>
      </c>
      <c r="V25" s="318">
        <v>0.24210178998597701</v>
      </c>
      <c r="W25" s="318">
        <v>0.23581412920287101</v>
      </c>
    </row>
    <row r="26" spans="1:23" x14ac:dyDescent="0.2">
      <c r="A26" s="319">
        <v>37073</v>
      </c>
      <c r="B26" s="283" t="s">
        <v>733</v>
      </c>
      <c r="C26" s="283" t="s">
        <v>66</v>
      </c>
      <c r="D26" s="283">
        <v>49.198201964030297</v>
      </c>
      <c r="E26" s="283">
        <v>148.80000000000001</v>
      </c>
      <c r="F26" s="283">
        <v>121.37</v>
      </c>
      <c r="G26" s="283">
        <v>161.43</v>
      </c>
      <c r="H26" s="283">
        <v>131.02000000000001</v>
      </c>
      <c r="I26" s="283">
        <v>0.38187874102730901</v>
      </c>
      <c r="J26" s="320">
        <v>389.65248392645901</v>
      </c>
      <c r="K26" s="320">
        <v>317.82340036393998</v>
      </c>
      <c r="L26" s="320">
        <v>422.725809679088</v>
      </c>
      <c r="M26" s="320">
        <v>343.09320190890202</v>
      </c>
      <c r="N26" s="283">
        <v>-0.92467427741553798</v>
      </c>
      <c r="O26" s="283">
        <v>0.37628479049769398</v>
      </c>
      <c r="P26" s="283">
        <v>-1.04516584244297</v>
      </c>
      <c r="Q26" s="283">
        <v>-0.74702803396150497</v>
      </c>
      <c r="R26" s="283">
        <v>6.4554307179038197</v>
      </c>
      <c r="S26" s="283">
        <v>6.9471758153606</v>
      </c>
      <c r="T26" s="283">
        <v>5.6329373464934802</v>
      </c>
      <c r="U26" s="283">
        <v>6.3056472522686802</v>
      </c>
      <c r="V26" s="318">
        <v>0.22600313092197399</v>
      </c>
      <c r="W26" s="318">
        <v>0.23210196916501299</v>
      </c>
    </row>
    <row r="27" spans="1:23" x14ac:dyDescent="0.2">
      <c r="A27" s="319">
        <v>37104</v>
      </c>
      <c r="B27" s="283" t="s">
        <v>734</v>
      </c>
      <c r="C27" s="283" t="s">
        <v>1003</v>
      </c>
      <c r="D27" s="283">
        <v>49.489687547185802</v>
      </c>
      <c r="E27" s="283">
        <v>149.47999999999999</v>
      </c>
      <c r="F27" s="283">
        <v>122.53</v>
      </c>
      <c r="G27" s="283">
        <v>161.83000000000001</v>
      </c>
      <c r="H27" s="283">
        <v>131.87</v>
      </c>
      <c r="I27" s="283">
        <v>0.38414126573511098</v>
      </c>
      <c r="J27" s="320">
        <v>389.12768122932101</v>
      </c>
      <c r="K27" s="320">
        <v>318.97119869566899</v>
      </c>
      <c r="L27" s="320">
        <v>421.277312371829</v>
      </c>
      <c r="M27" s="320">
        <v>343.28517075000298</v>
      </c>
      <c r="N27" s="283">
        <v>-0.13468480730574101</v>
      </c>
      <c r="O27" s="283">
        <v>0.36114343072746202</v>
      </c>
      <c r="P27" s="283">
        <v>-0.34265646291120599</v>
      </c>
      <c r="Q27" s="283">
        <v>5.5952388456881302E-2</v>
      </c>
      <c r="R27" s="283">
        <v>6.7910636321586004</v>
      </c>
      <c r="S27" s="283">
        <v>7.6319751347020404</v>
      </c>
      <c r="T27" s="283">
        <v>5.7541816632625098</v>
      </c>
      <c r="U27" s="283">
        <v>6.9128568947047997</v>
      </c>
      <c r="V27" s="318">
        <v>0.21994613564025101</v>
      </c>
      <c r="W27" s="318">
        <v>0.22719344809281899</v>
      </c>
    </row>
    <row r="28" spans="1:23" x14ac:dyDescent="0.2">
      <c r="A28" s="319">
        <v>37135</v>
      </c>
      <c r="B28" s="283" t="s">
        <v>735</v>
      </c>
      <c r="C28" s="283" t="s">
        <v>68</v>
      </c>
      <c r="D28" s="283">
        <v>49.950381149772397</v>
      </c>
      <c r="E28" s="283">
        <v>149.82</v>
      </c>
      <c r="F28" s="283">
        <v>122.96</v>
      </c>
      <c r="G28" s="283">
        <v>162.63</v>
      </c>
      <c r="H28" s="283">
        <v>132.74</v>
      </c>
      <c r="I28" s="283">
        <v>0.38771719099115398</v>
      </c>
      <c r="J28" s="320">
        <v>386.41567482990001</v>
      </c>
      <c r="K28" s="320">
        <v>317.13837523083998</v>
      </c>
      <c r="L28" s="320">
        <v>419.45522091567602</v>
      </c>
      <c r="M28" s="320">
        <v>342.362946715531</v>
      </c>
      <c r="N28" s="283">
        <v>-0.69694512373248396</v>
      </c>
      <c r="O28" s="283">
        <v>-0.57460468917700502</v>
      </c>
      <c r="P28" s="283">
        <v>-0.43251592303756897</v>
      </c>
      <c r="Q28" s="283">
        <v>-0.268646627658709</v>
      </c>
      <c r="R28" s="283">
        <v>6.1706452138033097</v>
      </c>
      <c r="S28" s="283">
        <v>7.1670228815618602</v>
      </c>
      <c r="T28" s="283">
        <v>5.4237624729288196</v>
      </c>
      <c r="U28" s="283">
        <v>6.5989101516199096</v>
      </c>
      <c r="V28" s="318">
        <v>0.218445022771633</v>
      </c>
      <c r="W28" s="318">
        <v>0.22517703781829099</v>
      </c>
    </row>
    <row r="29" spans="1:23" x14ac:dyDescent="0.2">
      <c r="A29" s="319">
        <v>37165</v>
      </c>
      <c r="B29" s="283" t="s">
        <v>736</v>
      </c>
      <c r="C29" s="283" t="s">
        <v>69</v>
      </c>
      <c r="D29" s="283">
        <v>50.176135367753503</v>
      </c>
      <c r="E29" s="283">
        <v>149.97999999999999</v>
      </c>
      <c r="F29" s="283">
        <v>123.98</v>
      </c>
      <c r="G29" s="283">
        <v>163.09</v>
      </c>
      <c r="H29" s="283">
        <v>133.55000000000001</v>
      </c>
      <c r="I29" s="283">
        <v>0.38946950577304901</v>
      </c>
      <c r="J29" s="320">
        <v>385.08791516888601</v>
      </c>
      <c r="K29" s="320">
        <v>318.33044220988398</v>
      </c>
      <c r="L29" s="320">
        <v>418.74908711090598</v>
      </c>
      <c r="M29" s="320">
        <v>342.90232744902499</v>
      </c>
      <c r="N29" s="283">
        <v>-0.34360916171379802</v>
      </c>
      <c r="O29" s="283">
        <v>0.37588228740113</v>
      </c>
      <c r="P29" s="283">
        <v>-0.16834545609635301</v>
      </c>
      <c r="Q29" s="283">
        <v>0.157546468935399</v>
      </c>
      <c r="R29" s="283">
        <v>4.9011301579793303</v>
      </c>
      <c r="S29" s="283">
        <v>6.2465799212119402</v>
      </c>
      <c r="T29" s="283">
        <v>5.0243946318244896</v>
      </c>
      <c r="U29" s="283">
        <v>6.1270691482863597</v>
      </c>
      <c r="V29" s="318">
        <v>0.209711243748992</v>
      </c>
      <c r="W29" s="318">
        <v>0.22119056533133699</v>
      </c>
    </row>
    <row r="30" spans="1:23" x14ac:dyDescent="0.2">
      <c r="A30" s="319">
        <v>37196</v>
      </c>
      <c r="B30" s="283" t="s">
        <v>737</v>
      </c>
      <c r="C30" s="283" t="s">
        <v>70</v>
      </c>
      <c r="D30" s="283">
        <v>50.3651489088722</v>
      </c>
      <c r="E30" s="283">
        <v>150.6</v>
      </c>
      <c r="F30" s="283">
        <v>124.77</v>
      </c>
      <c r="G30" s="283">
        <v>163.06</v>
      </c>
      <c r="H30" s="283">
        <v>134</v>
      </c>
      <c r="I30" s="283">
        <v>0.39093663770547799</v>
      </c>
      <c r="J30" s="320">
        <v>385.22866744829901</v>
      </c>
      <c r="K30" s="320">
        <v>319.15657926643001</v>
      </c>
      <c r="L30" s="320">
        <v>417.10084006719597</v>
      </c>
      <c r="M30" s="320">
        <v>342.76654341349303</v>
      </c>
      <c r="N30" s="283">
        <v>3.6550687224634601E-2</v>
      </c>
      <c r="O30" s="283">
        <v>0.25952185119648702</v>
      </c>
      <c r="P30" s="283">
        <v>-0.39361209240637002</v>
      </c>
      <c r="Q30" s="283">
        <v>-3.9598458412781798E-2</v>
      </c>
      <c r="R30" s="283">
        <v>5.9780080192655598</v>
      </c>
      <c r="S30" s="283">
        <v>7.4721091430946602</v>
      </c>
      <c r="T30" s="283">
        <v>5.1826938559325102</v>
      </c>
      <c r="U30" s="283">
        <v>6.48136853121144</v>
      </c>
      <c r="V30" s="318">
        <v>0.20702091849002199</v>
      </c>
      <c r="W30" s="318">
        <v>0.21686567164179099</v>
      </c>
    </row>
    <row r="31" spans="1:23" x14ac:dyDescent="0.2">
      <c r="A31" s="319">
        <v>37226</v>
      </c>
      <c r="B31" s="283" t="s">
        <v>738</v>
      </c>
      <c r="C31" s="283" t="s">
        <v>1000</v>
      </c>
      <c r="D31" s="283">
        <v>50.434898785092997</v>
      </c>
      <c r="E31" s="283">
        <v>151.16999999999999</v>
      </c>
      <c r="F31" s="283">
        <v>125.78</v>
      </c>
      <c r="G31" s="283">
        <v>165.77</v>
      </c>
      <c r="H31" s="283">
        <v>135.94999999999999</v>
      </c>
      <c r="I31" s="283">
        <v>0.39147803950177801</v>
      </c>
      <c r="J31" s="320">
        <v>386.15192870688099</v>
      </c>
      <c r="K31" s="320">
        <v>321.295161690491</v>
      </c>
      <c r="L31" s="320">
        <v>423.44648555758198</v>
      </c>
      <c r="M31" s="320">
        <v>347.27363040087602</v>
      </c>
      <c r="N31" s="283">
        <v>0.23966577168243999</v>
      </c>
      <c r="O31" s="283">
        <v>0.67007311238165301</v>
      </c>
      <c r="P31" s="283">
        <v>1.5213696259552401</v>
      </c>
      <c r="Q31" s="283">
        <v>1.3149145020102</v>
      </c>
      <c r="R31" s="283">
        <v>5.2894112625581498</v>
      </c>
      <c r="S31" s="283">
        <v>7.5380611949871001</v>
      </c>
      <c r="T31" s="283">
        <v>5.5776341988355203</v>
      </c>
      <c r="U31" s="283">
        <v>6.9096410785490097</v>
      </c>
      <c r="V31" s="318">
        <v>0.20186039115916701</v>
      </c>
      <c r="W31" s="318">
        <v>0.219345347554248</v>
      </c>
    </row>
    <row r="32" spans="1:23" x14ac:dyDescent="0.2">
      <c r="A32" s="319">
        <v>37257</v>
      </c>
      <c r="B32" s="283" t="s">
        <v>965</v>
      </c>
      <c r="C32" s="283" t="s">
        <v>1001</v>
      </c>
      <c r="D32" s="283">
        <v>50.900472009715898</v>
      </c>
      <c r="E32" s="283">
        <v>159.31</v>
      </c>
      <c r="F32" s="283">
        <v>130.19999999999999</v>
      </c>
      <c r="G32" s="283">
        <v>173.95</v>
      </c>
      <c r="H32" s="283">
        <v>141.69</v>
      </c>
      <c r="I32" s="283">
        <v>0.39509184061192798</v>
      </c>
      <c r="J32" s="320">
        <v>403.22270324098997</v>
      </c>
      <c r="K32" s="320">
        <v>329.54363167395002</v>
      </c>
      <c r="L32" s="320">
        <v>440.27737887621799</v>
      </c>
      <c r="M32" s="320">
        <v>358.62547751061402</v>
      </c>
      <c r="N32" s="283">
        <v>4.4207404560361798</v>
      </c>
      <c r="O32" s="283">
        <v>2.5672562076750398</v>
      </c>
      <c r="P32" s="283">
        <v>3.9747391683917499</v>
      </c>
      <c r="Q32" s="283">
        <v>3.2688479965016</v>
      </c>
      <c r="R32" s="283">
        <v>3.97561926539916</v>
      </c>
      <c r="S32" s="283">
        <v>6.7555773539036599</v>
      </c>
      <c r="T32" s="283">
        <v>4.5170527758048102</v>
      </c>
      <c r="U32" s="283">
        <v>5.7547195278877696</v>
      </c>
      <c r="V32" s="318">
        <v>0.22357910906298001</v>
      </c>
      <c r="W32" s="318">
        <v>0.227680146799351</v>
      </c>
    </row>
    <row r="33" spans="1:23" x14ac:dyDescent="0.2">
      <c r="A33" s="319">
        <v>37288</v>
      </c>
      <c r="B33" s="283" t="s">
        <v>739</v>
      </c>
      <c r="C33" s="283" t="s">
        <v>61</v>
      </c>
      <c r="D33" s="283">
        <v>50.867749849080496</v>
      </c>
      <c r="E33" s="283">
        <v>158.68</v>
      </c>
      <c r="F33" s="283">
        <v>130.04</v>
      </c>
      <c r="G33" s="283">
        <v>173.15</v>
      </c>
      <c r="H33" s="283">
        <v>141.38</v>
      </c>
      <c r="I33" s="283">
        <v>0.39483784967306601</v>
      </c>
      <c r="J33" s="320">
        <v>401.88649627028002</v>
      </c>
      <c r="K33" s="320">
        <v>329.35039056583798</v>
      </c>
      <c r="L33" s="320">
        <v>438.53445191075701</v>
      </c>
      <c r="M33" s="320">
        <v>358.07104135802899</v>
      </c>
      <c r="N33" s="283">
        <v>-0.33138187903871702</v>
      </c>
      <c r="O33" s="283">
        <v>-5.8639005442229199E-2</v>
      </c>
      <c r="P33" s="283">
        <v>-0.39587020571202303</v>
      </c>
      <c r="Q33" s="283">
        <v>-0.154600324671017</v>
      </c>
      <c r="R33" s="283">
        <v>5.41528398676276</v>
      </c>
      <c r="S33" s="283">
        <v>5.02519586054893</v>
      </c>
      <c r="T33" s="283">
        <v>6.2008118436278803</v>
      </c>
      <c r="U33" s="283">
        <v>5.8857210024942903</v>
      </c>
      <c r="V33" s="318">
        <v>0.22023992617656099</v>
      </c>
      <c r="W33" s="318">
        <v>0.22471353798274199</v>
      </c>
    </row>
    <row r="34" spans="1:23" x14ac:dyDescent="0.2">
      <c r="A34" s="319">
        <v>37316</v>
      </c>
      <c r="B34" s="283" t="s">
        <v>740</v>
      </c>
      <c r="C34" s="283" t="s">
        <v>62</v>
      </c>
      <c r="D34" s="283">
        <v>51.127948444496397</v>
      </c>
      <c r="E34" s="283">
        <v>156.87</v>
      </c>
      <c r="F34" s="283">
        <v>131.06</v>
      </c>
      <c r="G34" s="283">
        <v>171.47</v>
      </c>
      <c r="H34" s="283">
        <v>141.34</v>
      </c>
      <c r="I34" s="283">
        <v>0.39685752332104102</v>
      </c>
      <c r="J34" s="320">
        <v>395.28039858551102</v>
      </c>
      <c r="K34" s="320">
        <v>330.24446381473302</v>
      </c>
      <c r="L34" s="320">
        <v>432.069420191608</v>
      </c>
      <c r="M34" s="320">
        <v>356.14796669902597</v>
      </c>
      <c r="N34" s="283">
        <v>-1.6437719968390301</v>
      </c>
      <c r="O34" s="283">
        <v>0.27146567136557798</v>
      </c>
      <c r="P34" s="283">
        <v>-1.47423576208882</v>
      </c>
      <c r="Q34" s="283">
        <v>-0.53706511750024599</v>
      </c>
      <c r="R34" s="283">
        <v>3.46072812226552</v>
      </c>
      <c r="S34" s="283">
        <v>5.9147799145304196</v>
      </c>
      <c r="T34" s="283">
        <v>3.7445058928748098</v>
      </c>
      <c r="U34" s="283">
        <v>4.6132224918562104</v>
      </c>
      <c r="V34" s="318">
        <v>0.196932702578972</v>
      </c>
      <c r="W34" s="318">
        <v>0.21317390689118401</v>
      </c>
    </row>
    <row r="35" spans="1:23" x14ac:dyDescent="0.2">
      <c r="A35" s="319">
        <v>37347</v>
      </c>
      <c r="B35" s="283" t="s">
        <v>741</v>
      </c>
      <c r="C35" s="283" t="s">
        <v>1002</v>
      </c>
      <c r="D35" s="283">
        <v>51.407234972561497</v>
      </c>
      <c r="E35" s="283">
        <v>156.63999999999999</v>
      </c>
      <c r="F35" s="283">
        <v>131.16</v>
      </c>
      <c r="G35" s="283">
        <v>170.79</v>
      </c>
      <c r="H35" s="283">
        <v>140.80000000000001</v>
      </c>
      <c r="I35" s="283">
        <v>0.399025358393578</v>
      </c>
      <c r="J35" s="320">
        <v>392.55650475601698</v>
      </c>
      <c r="K35" s="320">
        <v>328.700913967053</v>
      </c>
      <c r="L35" s="320">
        <v>428.017910158836</v>
      </c>
      <c r="M35" s="320">
        <v>352.85977955597002</v>
      </c>
      <c r="N35" s="283">
        <v>-0.68910420026944097</v>
      </c>
      <c r="O35" s="283">
        <v>-0.46739613129313001</v>
      </c>
      <c r="P35" s="283">
        <v>-0.93769886120974599</v>
      </c>
      <c r="Q35" s="283">
        <v>-0.92326433126440599</v>
      </c>
      <c r="R35" s="283">
        <v>1.5487086663293499</v>
      </c>
      <c r="S35" s="283">
        <v>4.3104944432057497</v>
      </c>
      <c r="T35" s="283">
        <v>1.8963913398091199</v>
      </c>
      <c r="U35" s="283">
        <v>2.7926236116433398</v>
      </c>
      <c r="V35" s="318">
        <v>0.19426654467825499</v>
      </c>
      <c r="W35" s="318">
        <v>0.21299715909090899</v>
      </c>
    </row>
    <row r="36" spans="1:23" x14ac:dyDescent="0.2">
      <c r="A36" s="319">
        <v>37377</v>
      </c>
      <c r="B36" s="283" t="s">
        <v>742</v>
      </c>
      <c r="C36" s="283" t="s">
        <v>64</v>
      </c>
      <c r="D36" s="283">
        <v>51.511429231397599</v>
      </c>
      <c r="E36" s="283">
        <v>160.03</v>
      </c>
      <c r="F36" s="283">
        <v>133.05000000000001</v>
      </c>
      <c r="G36" s="283">
        <v>174.22</v>
      </c>
      <c r="H36" s="283">
        <v>142.68</v>
      </c>
      <c r="I36" s="283">
        <v>0.39983411909616901</v>
      </c>
      <c r="J36" s="320">
        <v>400.24098083912997</v>
      </c>
      <c r="K36" s="320">
        <v>332.76299756699501</v>
      </c>
      <c r="L36" s="320">
        <v>435.73069850523802</v>
      </c>
      <c r="M36" s="320">
        <v>356.84798566598198</v>
      </c>
      <c r="N36" s="283">
        <v>1.95754649076301</v>
      </c>
      <c r="O36" s="283">
        <v>1.2357993018387501</v>
      </c>
      <c r="P36" s="283">
        <v>1.80197794609565</v>
      </c>
      <c r="Q36" s="283">
        <v>1.13025239516682</v>
      </c>
      <c r="R36" s="283">
        <v>3.6967258636477802</v>
      </c>
      <c r="S36" s="283">
        <v>6.2488603920401804</v>
      </c>
      <c r="T36" s="283">
        <v>3.6468386751760802</v>
      </c>
      <c r="U36" s="283">
        <v>4.6168214957407603</v>
      </c>
      <c r="V36" s="318">
        <v>0.20278090943254401</v>
      </c>
      <c r="W36" s="318">
        <v>0.22105410709279499</v>
      </c>
    </row>
    <row r="37" spans="1:23" x14ac:dyDescent="0.2">
      <c r="A37" s="319">
        <v>37408</v>
      </c>
      <c r="B37" s="283" t="s">
        <v>743</v>
      </c>
      <c r="C37" s="283" t="s">
        <v>65</v>
      </c>
      <c r="D37" s="283">
        <v>51.762586176959203</v>
      </c>
      <c r="E37" s="283">
        <v>160.16999999999999</v>
      </c>
      <c r="F37" s="283">
        <v>132.94</v>
      </c>
      <c r="G37" s="283">
        <v>174.34</v>
      </c>
      <c r="H37" s="283">
        <v>142.65</v>
      </c>
      <c r="I37" s="283">
        <v>0.40178361103576099</v>
      </c>
      <c r="J37" s="320">
        <v>398.64742015508398</v>
      </c>
      <c r="K37" s="320">
        <v>330.87462093660997</v>
      </c>
      <c r="L37" s="320">
        <v>433.91516032863399</v>
      </c>
      <c r="M37" s="320">
        <v>355.04185855729997</v>
      </c>
      <c r="N37" s="283">
        <v>-0.39815030452525801</v>
      </c>
      <c r="O37" s="283">
        <v>-0.56748395831018905</v>
      </c>
      <c r="P37" s="283">
        <v>-0.41666519775439598</v>
      </c>
      <c r="Q37" s="283">
        <v>-0.50613347454125901</v>
      </c>
      <c r="R37" s="283">
        <v>1.3624309598581099</v>
      </c>
      <c r="S37" s="283">
        <v>4.4981745933435198</v>
      </c>
      <c r="T37" s="283">
        <v>1.57412144142828</v>
      </c>
      <c r="U37" s="283">
        <v>2.7095828133444102</v>
      </c>
      <c r="V37" s="318">
        <v>0.204829246276516</v>
      </c>
      <c r="W37" s="318">
        <v>0.22215212057483399</v>
      </c>
    </row>
    <row r="38" spans="1:23" x14ac:dyDescent="0.2">
      <c r="A38" s="319">
        <v>37438</v>
      </c>
      <c r="B38" s="283" t="s">
        <v>744</v>
      </c>
      <c r="C38" s="283" t="s">
        <v>66</v>
      </c>
      <c r="D38" s="283">
        <v>51.911181353361798</v>
      </c>
      <c r="E38" s="283">
        <v>161.78</v>
      </c>
      <c r="F38" s="283">
        <v>134.54</v>
      </c>
      <c r="G38" s="283">
        <v>175.02</v>
      </c>
      <c r="H38" s="283">
        <v>143.21</v>
      </c>
      <c r="I38" s="283">
        <v>0.40293701373386898</v>
      </c>
      <c r="J38" s="320">
        <v>401.50195808730598</v>
      </c>
      <c r="K38" s="320">
        <v>333.89833997444799</v>
      </c>
      <c r="L38" s="320">
        <v>434.36069170750602</v>
      </c>
      <c r="M38" s="320">
        <v>355.41535058525801</v>
      </c>
      <c r="N38" s="283">
        <v>0.71605578962767902</v>
      </c>
      <c r="O38" s="283">
        <v>0.91385644183827897</v>
      </c>
      <c r="P38" s="283">
        <v>0.102677071373569</v>
      </c>
      <c r="Q38" s="283">
        <v>0.105196618076486</v>
      </c>
      <c r="R38" s="283">
        <v>3.0410364747176102</v>
      </c>
      <c r="S38" s="283">
        <v>5.0578212907229902</v>
      </c>
      <c r="T38" s="283">
        <v>2.7523472099445101</v>
      </c>
      <c r="U38" s="283">
        <v>3.5914872716212201</v>
      </c>
      <c r="V38" s="318">
        <v>0.202467667608146</v>
      </c>
      <c r="W38" s="318">
        <v>0.22212136024020701</v>
      </c>
    </row>
    <row r="39" spans="1:23" x14ac:dyDescent="0.2">
      <c r="A39" s="319">
        <v>37469</v>
      </c>
      <c r="B39" s="283" t="s">
        <v>745</v>
      </c>
      <c r="C39" s="283" t="s">
        <v>1003</v>
      </c>
      <c r="D39" s="283">
        <v>52.108560301264298</v>
      </c>
      <c r="E39" s="283">
        <v>161.68</v>
      </c>
      <c r="F39" s="283">
        <v>134.80000000000001</v>
      </c>
      <c r="G39" s="283">
        <v>174.68</v>
      </c>
      <c r="H39" s="283">
        <v>143.33000000000001</v>
      </c>
      <c r="I39" s="283">
        <v>0.404469078344389</v>
      </c>
      <c r="J39" s="320">
        <v>399.73389476843101</v>
      </c>
      <c r="K39" s="320">
        <v>333.27640409935901</v>
      </c>
      <c r="L39" s="320">
        <v>431.87479427356197</v>
      </c>
      <c r="M39" s="320">
        <v>354.36577892849601</v>
      </c>
      <c r="N39" s="283">
        <v>-0.44036231536654902</v>
      </c>
      <c r="O39" s="283">
        <v>-0.186265039573319</v>
      </c>
      <c r="P39" s="283">
        <v>-0.57231178635704905</v>
      </c>
      <c r="Q39" s="283">
        <v>-0.295308476416212</v>
      </c>
      <c r="R39" s="283">
        <v>2.7256384088644201</v>
      </c>
      <c r="S39" s="283">
        <v>4.4847953238996503</v>
      </c>
      <c r="T39" s="283">
        <v>2.5155596065850498</v>
      </c>
      <c r="U39" s="283">
        <v>3.2278144011532102</v>
      </c>
      <c r="V39" s="318">
        <v>0.199406528189911</v>
      </c>
      <c r="W39" s="318">
        <v>0.218726016884113</v>
      </c>
    </row>
    <row r="40" spans="1:23" x14ac:dyDescent="0.2">
      <c r="A40" s="319">
        <v>37500</v>
      </c>
      <c r="B40" s="283" t="s">
        <v>746</v>
      </c>
      <c r="C40" s="283" t="s">
        <v>68</v>
      </c>
      <c r="D40" s="283">
        <v>52.4219835649941</v>
      </c>
      <c r="E40" s="283">
        <v>160.91</v>
      </c>
      <c r="F40" s="283">
        <v>134.34</v>
      </c>
      <c r="G40" s="283">
        <v>174.19</v>
      </c>
      <c r="H40" s="283">
        <v>143.21</v>
      </c>
      <c r="I40" s="283">
        <v>0.40690188435322</v>
      </c>
      <c r="J40" s="320">
        <v>395.45159702509102</v>
      </c>
      <c r="K40" s="320">
        <v>330.15330025698103</v>
      </c>
      <c r="L40" s="320">
        <v>428.088457434595</v>
      </c>
      <c r="M40" s="320">
        <v>351.95216711182201</v>
      </c>
      <c r="N40" s="283">
        <v>-1.0712871236051</v>
      </c>
      <c r="O40" s="283">
        <v>-0.93709119636559102</v>
      </c>
      <c r="P40" s="283">
        <v>-0.87672095921592597</v>
      </c>
      <c r="Q40" s="283">
        <v>-0.681107477130383</v>
      </c>
      <c r="R40" s="283">
        <v>2.3383943208745701</v>
      </c>
      <c r="S40" s="283">
        <v>4.1038631848533598</v>
      </c>
      <c r="T40" s="283">
        <v>2.0582021842694398</v>
      </c>
      <c r="U40" s="283">
        <v>2.8008931714969401</v>
      </c>
      <c r="V40" s="318">
        <v>0.19778174780407901</v>
      </c>
      <c r="W40" s="318">
        <v>0.21632567558131399</v>
      </c>
    </row>
    <row r="41" spans="1:23" x14ac:dyDescent="0.2">
      <c r="A41" s="319">
        <v>37530</v>
      </c>
      <c r="B41" s="283" t="s">
        <v>747</v>
      </c>
      <c r="C41" s="283" t="s">
        <v>69</v>
      </c>
      <c r="D41" s="283">
        <v>52.653036086685702</v>
      </c>
      <c r="E41" s="283">
        <v>160.16</v>
      </c>
      <c r="F41" s="283">
        <v>133.97999999999999</v>
      </c>
      <c r="G41" s="283">
        <v>173.6</v>
      </c>
      <c r="H41" s="283">
        <v>142.69</v>
      </c>
      <c r="I41" s="283">
        <v>0.40869532481592902</v>
      </c>
      <c r="J41" s="320">
        <v>391.88116495370798</v>
      </c>
      <c r="K41" s="320">
        <v>327.82366683627498</v>
      </c>
      <c r="L41" s="320">
        <v>424.76629767709602</v>
      </c>
      <c r="M41" s="320">
        <v>349.13538603424399</v>
      </c>
      <c r="N41" s="283">
        <v>-0.90287461177125405</v>
      </c>
      <c r="O41" s="283">
        <v>-0.70562172751040797</v>
      </c>
      <c r="P41" s="283">
        <v>-0.77604516071461105</v>
      </c>
      <c r="Q41" s="283">
        <v>-0.80033065308079399</v>
      </c>
      <c r="R41" s="283">
        <v>1.7640776345428699</v>
      </c>
      <c r="S41" s="283">
        <v>2.9821918885568</v>
      </c>
      <c r="T41" s="283">
        <v>1.4369489394484301</v>
      </c>
      <c r="U41" s="283">
        <v>1.8177358642005801</v>
      </c>
      <c r="V41" s="318">
        <v>0.195402298850575</v>
      </c>
      <c r="W41" s="318">
        <v>0.21662344943584</v>
      </c>
    </row>
    <row r="42" spans="1:23" x14ac:dyDescent="0.2">
      <c r="A42" s="319">
        <v>37561</v>
      </c>
      <c r="B42" s="283" t="s">
        <v>748</v>
      </c>
      <c r="C42" s="283" t="s">
        <v>70</v>
      </c>
      <c r="D42" s="283">
        <v>53.0788772813736</v>
      </c>
      <c r="E42" s="283">
        <v>161.66999999999999</v>
      </c>
      <c r="F42" s="283">
        <v>135.5</v>
      </c>
      <c r="G42" s="283">
        <v>175.15</v>
      </c>
      <c r="H42" s="283">
        <v>144.16</v>
      </c>
      <c r="I42" s="283">
        <v>0.41200072405437799</v>
      </c>
      <c r="J42" s="320">
        <v>392.40222300838002</v>
      </c>
      <c r="K42" s="320">
        <v>328.88291716233999</v>
      </c>
      <c r="L42" s="320">
        <v>425.12061211058199</v>
      </c>
      <c r="M42" s="320">
        <v>349.90229769832399</v>
      </c>
      <c r="N42" s="283">
        <v>0.132963281032872</v>
      </c>
      <c r="O42" s="283">
        <v>0.323115880036284</v>
      </c>
      <c r="P42" s="283">
        <v>8.3413970322920902E-2</v>
      </c>
      <c r="Q42" s="283">
        <v>0.219660250652676</v>
      </c>
      <c r="R42" s="283">
        <v>1.8621551733409201</v>
      </c>
      <c r="S42" s="283">
        <v>3.0475128910912601</v>
      </c>
      <c r="T42" s="283">
        <v>1.92274176242229</v>
      </c>
      <c r="U42" s="283">
        <v>2.0818117817941899</v>
      </c>
      <c r="V42" s="318">
        <v>0.193136531365314</v>
      </c>
      <c r="W42" s="318">
        <v>0.21496947835738101</v>
      </c>
    </row>
    <row r="43" spans="1:23" x14ac:dyDescent="0.2">
      <c r="A43" s="319">
        <v>37591</v>
      </c>
      <c r="B43" s="283" t="s">
        <v>749</v>
      </c>
      <c r="C43" s="283" t="s">
        <v>1000</v>
      </c>
      <c r="D43" s="283">
        <v>53.309929803065103</v>
      </c>
      <c r="E43" s="283">
        <v>162.41</v>
      </c>
      <c r="F43" s="283">
        <v>136.44</v>
      </c>
      <c r="G43" s="283">
        <v>176.06</v>
      </c>
      <c r="H43" s="283">
        <v>145.15</v>
      </c>
      <c r="I43" s="283">
        <v>0.41379416451708501</v>
      </c>
      <c r="J43" s="320">
        <v>392.48982689144299</v>
      </c>
      <c r="K43" s="320">
        <v>329.72915449214003</v>
      </c>
      <c r="L43" s="320">
        <v>425.47724230347598</v>
      </c>
      <c r="M43" s="320">
        <v>350.77826718362797</v>
      </c>
      <c r="N43" s="283">
        <v>2.2325022114144701E-2</v>
      </c>
      <c r="O43" s="283">
        <v>0.25730656280409397</v>
      </c>
      <c r="P43" s="283">
        <v>8.3889179384444304E-2</v>
      </c>
      <c r="Q43" s="283">
        <v>0.250346879990682</v>
      </c>
      <c r="R43" s="283">
        <v>1.6412965243461899</v>
      </c>
      <c r="S43" s="283">
        <v>2.62499838381438</v>
      </c>
      <c r="T43" s="283">
        <v>0.47957813210313099</v>
      </c>
      <c r="U43" s="283">
        <v>1.0091859778427601</v>
      </c>
      <c r="V43" s="318">
        <v>0.190340076223981</v>
      </c>
      <c r="W43" s="318">
        <v>0.212952118498105</v>
      </c>
    </row>
    <row r="44" spans="1:23" x14ac:dyDescent="0.2">
      <c r="A44" s="319">
        <v>37622</v>
      </c>
      <c r="B44" s="283" t="s">
        <v>966</v>
      </c>
      <c r="C44" s="283" t="s">
        <v>1001</v>
      </c>
      <c r="D44" s="283">
        <v>53.525440675315501</v>
      </c>
      <c r="E44" s="283">
        <v>168.92</v>
      </c>
      <c r="F44" s="283">
        <v>140.52000000000001</v>
      </c>
      <c r="G44" s="283">
        <v>183.75</v>
      </c>
      <c r="H44" s="283">
        <v>151.07</v>
      </c>
      <c r="I44" s="283">
        <v>0.41546696997109001</v>
      </c>
      <c r="J44" s="320">
        <v>406.57865055254302</v>
      </c>
      <c r="K44" s="320">
        <v>338.22183267608</v>
      </c>
      <c r="L44" s="320">
        <v>442.27342552113402</v>
      </c>
      <c r="M44" s="320">
        <v>363.614946359062</v>
      </c>
      <c r="N44" s="283">
        <v>3.5896022510151</v>
      </c>
      <c r="O44" s="283">
        <v>2.5756527951010102</v>
      </c>
      <c r="P44" s="283">
        <v>3.9476102474307999</v>
      </c>
      <c r="Q44" s="283">
        <v>3.6594853148968198</v>
      </c>
      <c r="R44" s="283">
        <v>0.832281338471064</v>
      </c>
      <c r="S44" s="283">
        <v>2.6333996982580001</v>
      </c>
      <c r="T44" s="283">
        <v>0.45336116291294598</v>
      </c>
      <c r="U44" s="283">
        <v>1.3912756235508801</v>
      </c>
      <c r="V44" s="318">
        <v>0.202106461713635</v>
      </c>
      <c r="W44" s="318">
        <v>0.21632355861521199</v>
      </c>
    </row>
    <row r="45" spans="1:23" x14ac:dyDescent="0.2">
      <c r="A45" s="319">
        <v>37653</v>
      </c>
      <c r="B45" s="283" t="s">
        <v>750</v>
      </c>
      <c r="C45" s="283" t="s">
        <v>61</v>
      </c>
      <c r="D45" s="283">
        <v>53.674122454969499</v>
      </c>
      <c r="E45" s="283">
        <v>168.81</v>
      </c>
      <c r="F45" s="283">
        <v>140.91999999999999</v>
      </c>
      <c r="G45" s="283">
        <v>183.43</v>
      </c>
      <c r="H45" s="283">
        <v>151.24</v>
      </c>
      <c r="I45" s="283">
        <v>0.41662104488767898</v>
      </c>
      <c r="J45" s="320">
        <v>405.18836499368598</v>
      </c>
      <c r="K45" s="320">
        <v>338.24503521657698</v>
      </c>
      <c r="L45" s="320">
        <v>440.28020727914202</v>
      </c>
      <c r="M45" s="320">
        <v>363.015747418074</v>
      </c>
      <c r="N45" s="283">
        <v>-0.34194750682744501</v>
      </c>
      <c r="O45" s="283">
        <v>6.8601545657243097E-3</v>
      </c>
      <c r="P45" s="283">
        <v>-0.45067556108379098</v>
      </c>
      <c r="Q45" s="283">
        <v>-0.1647894144582</v>
      </c>
      <c r="R45" s="283">
        <v>0.82159235357495097</v>
      </c>
      <c r="S45" s="283">
        <v>2.7006631555703802</v>
      </c>
      <c r="T45" s="283">
        <v>0.398088533472851</v>
      </c>
      <c r="U45" s="283">
        <v>1.3809287791862299</v>
      </c>
      <c r="V45" s="318">
        <v>0.19791370990633</v>
      </c>
      <c r="W45" s="318">
        <v>0.21284051838138099</v>
      </c>
    </row>
    <row r="46" spans="1:23" x14ac:dyDescent="0.2">
      <c r="A46" s="319">
        <v>37681</v>
      </c>
      <c r="B46" s="283" t="s">
        <v>751</v>
      </c>
      <c r="C46" s="283" t="s">
        <v>62</v>
      </c>
      <c r="D46" s="283">
        <v>54.012930412786197</v>
      </c>
      <c r="E46" s="283">
        <v>168.3</v>
      </c>
      <c r="F46" s="283">
        <v>141.71</v>
      </c>
      <c r="G46" s="283">
        <v>182.69</v>
      </c>
      <c r="H46" s="283">
        <v>151.84</v>
      </c>
      <c r="I46" s="283">
        <v>0.41925088807738897</v>
      </c>
      <c r="J46" s="320">
        <v>401.43027668180798</v>
      </c>
      <c r="K46" s="320">
        <v>338.00763225537099</v>
      </c>
      <c r="L46" s="320">
        <v>435.75340016042497</v>
      </c>
      <c r="M46" s="320">
        <v>362.16977546860198</v>
      </c>
      <c r="N46" s="283">
        <v>-0.92749166475621903</v>
      </c>
      <c r="O46" s="283">
        <v>-7.0186680213391001E-2</v>
      </c>
      <c r="P46" s="283">
        <v>-1.02816502851486</v>
      </c>
      <c r="Q46" s="283">
        <v>-0.23304001423885001</v>
      </c>
      <c r="R46" s="283">
        <v>1.55582672915322</v>
      </c>
      <c r="S46" s="283">
        <v>2.3507338627163099</v>
      </c>
      <c r="T46" s="283">
        <v>0.85263612666286503</v>
      </c>
      <c r="U46" s="283">
        <v>1.69081655172423</v>
      </c>
      <c r="V46" s="318">
        <v>0.18763672288476499</v>
      </c>
      <c r="W46" s="318">
        <v>0.203174394099052</v>
      </c>
    </row>
    <row r="47" spans="1:23" x14ac:dyDescent="0.2">
      <c r="A47" s="319">
        <v>37712</v>
      </c>
      <c r="B47" s="283" t="s">
        <v>752</v>
      </c>
      <c r="C47" s="283" t="s">
        <v>1002</v>
      </c>
      <c r="D47" s="283">
        <v>54.105144199470402</v>
      </c>
      <c r="E47" s="283">
        <v>168.64</v>
      </c>
      <c r="F47" s="283">
        <v>142.35</v>
      </c>
      <c r="G47" s="283">
        <v>182.97</v>
      </c>
      <c r="H47" s="283">
        <v>152.01</v>
      </c>
      <c r="I47" s="283">
        <v>0.41996665579569098</v>
      </c>
      <c r="J47" s="320">
        <v>401.55568941654599</v>
      </c>
      <c r="K47" s="320">
        <v>338.95548143053497</v>
      </c>
      <c r="L47" s="320">
        <v>435.67744599469597</v>
      </c>
      <c r="M47" s="320">
        <v>361.95730756765403</v>
      </c>
      <c r="N47" s="283">
        <v>3.1241473805909699E-2</v>
      </c>
      <c r="O47" s="283">
        <v>0.28042241793146999</v>
      </c>
      <c r="P47" s="283">
        <v>-1.74305388554452E-2</v>
      </c>
      <c r="Q47" s="283">
        <v>-5.8665276712477302E-2</v>
      </c>
      <c r="R47" s="283">
        <v>2.29245587616058</v>
      </c>
      <c r="S47" s="283">
        <v>3.1197258747232901</v>
      </c>
      <c r="T47" s="283">
        <v>1.78953629137095</v>
      </c>
      <c r="U47" s="283">
        <v>2.5782275393167402</v>
      </c>
      <c r="V47" s="318">
        <v>0.18468563400070301</v>
      </c>
      <c r="W47" s="318">
        <v>0.20367081113084701</v>
      </c>
    </row>
    <row r="48" spans="1:23" x14ac:dyDescent="0.2">
      <c r="A48" s="319">
        <v>37742</v>
      </c>
      <c r="B48" s="283" t="s">
        <v>753</v>
      </c>
      <c r="C48" s="283" t="s">
        <v>64</v>
      </c>
      <c r="D48" s="283">
        <v>53.9305596707487</v>
      </c>
      <c r="E48" s="283">
        <v>172.82</v>
      </c>
      <c r="F48" s="283">
        <v>144.94999999999999</v>
      </c>
      <c r="G48" s="283">
        <v>186.43</v>
      </c>
      <c r="H48" s="283">
        <v>153.85</v>
      </c>
      <c r="I48" s="283">
        <v>0.41861152253127099</v>
      </c>
      <c r="J48" s="320">
        <v>412.84100101924503</v>
      </c>
      <c r="K48" s="320">
        <v>346.26376054704002</v>
      </c>
      <c r="L48" s="320">
        <v>445.35324511062299</v>
      </c>
      <c r="M48" s="320">
        <v>367.52452266410597</v>
      </c>
      <c r="N48" s="283">
        <v>2.8103976360278802</v>
      </c>
      <c r="O48" s="283">
        <v>2.15611769594681</v>
      </c>
      <c r="P48" s="283">
        <v>2.2208629812901601</v>
      </c>
      <c r="Q48" s="283">
        <v>1.5380861168028599</v>
      </c>
      <c r="R48" s="283">
        <v>3.1481084604824998</v>
      </c>
      <c r="S48" s="283">
        <v>4.0571707427677701</v>
      </c>
      <c r="T48" s="283">
        <v>2.2083701328354102</v>
      </c>
      <c r="U48" s="283">
        <v>2.9919005926847899</v>
      </c>
      <c r="V48" s="318">
        <v>0.19227319765436399</v>
      </c>
      <c r="W48" s="318">
        <v>0.21176470588235299</v>
      </c>
    </row>
    <row r="49" spans="1:23" x14ac:dyDescent="0.2">
      <c r="A49" s="319">
        <v>37773</v>
      </c>
      <c r="B49" s="283" t="s">
        <v>754</v>
      </c>
      <c r="C49" s="283" t="s">
        <v>65</v>
      </c>
      <c r="D49" s="283">
        <v>53.975112399146603</v>
      </c>
      <c r="E49" s="283">
        <v>175.74</v>
      </c>
      <c r="F49" s="283">
        <v>147.88</v>
      </c>
      <c r="G49" s="283">
        <v>186.45</v>
      </c>
      <c r="H49" s="283">
        <v>154</v>
      </c>
      <c r="I49" s="283">
        <v>0.418957342889551</v>
      </c>
      <c r="J49" s="320">
        <v>419.46991258804599</v>
      </c>
      <c r="K49" s="320">
        <v>352.97149580926498</v>
      </c>
      <c r="L49" s="320">
        <v>445.03337431456299</v>
      </c>
      <c r="M49" s="320">
        <v>367.57918822441701</v>
      </c>
      <c r="N49" s="283">
        <v>1.60568149782505</v>
      </c>
      <c r="O49" s="283">
        <v>1.93717507475455</v>
      </c>
      <c r="P49" s="283">
        <v>-7.1824063161474203E-2</v>
      </c>
      <c r="Q49" s="283">
        <v>1.4873989881070099E-2</v>
      </c>
      <c r="R49" s="283">
        <v>5.2232853845791496</v>
      </c>
      <c r="S49" s="283">
        <v>6.6783226861296203</v>
      </c>
      <c r="T49" s="283">
        <v>2.5623013442323002</v>
      </c>
      <c r="U49" s="283">
        <v>3.5312257878725899</v>
      </c>
      <c r="V49" s="318">
        <v>0.18839599675412499</v>
      </c>
      <c r="W49" s="318">
        <v>0.21071428571428599</v>
      </c>
    </row>
    <row r="50" spans="1:23" x14ac:dyDescent="0.2">
      <c r="A50" s="319">
        <v>37803</v>
      </c>
      <c r="B50" s="283" t="s">
        <v>755</v>
      </c>
      <c r="C50" s="283" t="s">
        <v>66</v>
      </c>
      <c r="D50" s="283">
        <v>54.053338701333502</v>
      </c>
      <c r="E50" s="283">
        <v>177.67</v>
      </c>
      <c r="F50" s="283">
        <v>148.26</v>
      </c>
      <c r="G50" s="283">
        <v>188.56</v>
      </c>
      <c r="H50" s="283">
        <v>154.9</v>
      </c>
      <c r="I50" s="283">
        <v>0.41956453910001801</v>
      </c>
      <c r="J50" s="320">
        <v>423.46286075822599</v>
      </c>
      <c r="K50" s="320">
        <v>353.36637437954897</v>
      </c>
      <c r="L50" s="320">
        <v>449.41834313373698</v>
      </c>
      <c r="M50" s="320">
        <v>369.19230670033897</v>
      </c>
      <c r="N50" s="283">
        <v>0.95190335477068899</v>
      </c>
      <c r="O50" s="283">
        <v>0.111872651183531</v>
      </c>
      <c r="P50" s="283">
        <v>0.98531235459093902</v>
      </c>
      <c r="Q50" s="283">
        <v>0.438849240544115</v>
      </c>
      <c r="R50" s="283">
        <v>5.46968756405031</v>
      </c>
      <c r="S50" s="283">
        <v>5.83052746132</v>
      </c>
      <c r="T50" s="283">
        <v>3.4666238712896398</v>
      </c>
      <c r="U50" s="283">
        <v>3.8762974340849499</v>
      </c>
      <c r="V50" s="318">
        <v>0.19836773236206701</v>
      </c>
      <c r="W50" s="318">
        <v>0.217301484828922</v>
      </c>
    </row>
    <row r="51" spans="1:23" x14ac:dyDescent="0.2">
      <c r="A51" s="319">
        <v>37834</v>
      </c>
      <c r="B51" s="283" t="s">
        <v>756</v>
      </c>
      <c r="C51" s="283" t="s">
        <v>1003</v>
      </c>
      <c r="D51" s="283">
        <v>54.215489910502399</v>
      </c>
      <c r="E51" s="283">
        <v>177.64</v>
      </c>
      <c r="F51" s="283">
        <v>148.15</v>
      </c>
      <c r="G51" s="283">
        <v>188.44</v>
      </c>
      <c r="H51" s="283">
        <v>155.11000000000001</v>
      </c>
      <c r="I51" s="283">
        <v>0.42082316435747602</v>
      </c>
      <c r="J51" s="320">
        <v>422.12505167396199</v>
      </c>
      <c r="K51" s="320">
        <v>352.048110816806</v>
      </c>
      <c r="L51" s="320">
        <v>447.78903815267603</v>
      </c>
      <c r="M51" s="320">
        <v>368.58712432531098</v>
      </c>
      <c r="N51" s="283">
        <v>-0.31592123140814499</v>
      </c>
      <c r="O51" s="283">
        <v>-0.37305857555278699</v>
      </c>
      <c r="P51" s="283">
        <v>-0.36253637750954798</v>
      </c>
      <c r="Q51" s="283">
        <v>-0.16392063540983101</v>
      </c>
      <c r="R51" s="283">
        <v>5.6015157079694298</v>
      </c>
      <c r="S51" s="283">
        <v>5.6324739725199997</v>
      </c>
      <c r="T51" s="283">
        <v>3.6849207432639002</v>
      </c>
      <c r="U51" s="283">
        <v>4.0131824917792898</v>
      </c>
      <c r="V51" s="318">
        <v>0.199055011812352</v>
      </c>
      <c r="W51" s="318">
        <v>0.21487976274901699</v>
      </c>
    </row>
    <row r="52" spans="1:23" x14ac:dyDescent="0.2">
      <c r="A52" s="319">
        <v>37865</v>
      </c>
      <c r="B52" s="283" t="s">
        <v>757</v>
      </c>
      <c r="C52" s="283" t="s">
        <v>68</v>
      </c>
      <c r="D52" s="283">
        <v>54.538238163897297</v>
      </c>
      <c r="E52" s="283">
        <v>175.76</v>
      </c>
      <c r="F52" s="283">
        <v>147.66999999999999</v>
      </c>
      <c r="G52" s="283">
        <v>186.65</v>
      </c>
      <c r="H52" s="283">
        <v>154.5</v>
      </c>
      <c r="I52" s="283">
        <v>0.42332835137153302</v>
      </c>
      <c r="J52" s="320">
        <v>415.18598844268001</v>
      </c>
      <c r="K52" s="320">
        <v>348.83087683961401</v>
      </c>
      <c r="L52" s="320">
        <v>440.910700630554</v>
      </c>
      <c r="M52" s="320">
        <v>364.96492497948401</v>
      </c>
      <c r="N52" s="283">
        <v>-1.64384065900962</v>
      </c>
      <c r="O52" s="283">
        <v>-0.91386202008808504</v>
      </c>
      <c r="P52" s="283">
        <v>-1.53606652599135</v>
      </c>
      <c r="Q52" s="283">
        <v>-0.98272541463776397</v>
      </c>
      <c r="R52" s="283">
        <v>4.9903430827052304</v>
      </c>
      <c r="S52" s="283">
        <v>5.6572436404832098</v>
      </c>
      <c r="T52" s="283">
        <v>2.9952321706592202</v>
      </c>
      <c r="U52" s="283">
        <v>3.6973086355587701</v>
      </c>
      <c r="V52" s="318">
        <v>0.190221439696621</v>
      </c>
      <c r="W52" s="318">
        <v>0.208090614886731</v>
      </c>
    </row>
    <row r="53" spans="1:23" x14ac:dyDescent="0.2">
      <c r="A53" s="319">
        <v>37895</v>
      </c>
      <c r="B53" s="283" t="s">
        <v>758</v>
      </c>
      <c r="C53" s="283" t="s">
        <v>69</v>
      </c>
      <c r="D53" s="283">
        <v>54.738207386706698</v>
      </c>
      <c r="E53" s="283">
        <v>175.24</v>
      </c>
      <c r="F53" s="283">
        <v>147.03</v>
      </c>
      <c r="G53" s="283">
        <v>185.96</v>
      </c>
      <c r="H53" s="283">
        <v>153.97</v>
      </c>
      <c r="I53" s="283">
        <v>0.424880521816837</v>
      </c>
      <c r="J53" s="320">
        <v>412.44536052312799</v>
      </c>
      <c r="K53" s="320">
        <v>346.05022459321799</v>
      </c>
      <c r="L53" s="320">
        <v>437.67598289706098</v>
      </c>
      <c r="M53" s="320">
        <v>362.38422825693902</v>
      </c>
      <c r="N53" s="283">
        <v>-0.660096437702962</v>
      </c>
      <c r="O53" s="283">
        <v>-0.79713478106885305</v>
      </c>
      <c r="P53" s="283">
        <v>-0.73364464252462203</v>
      </c>
      <c r="Q53" s="283">
        <v>-0.70710814818428802</v>
      </c>
      <c r="R53" s="283">
        <v>5.2475590583307898</v>
      </c>
      <c r="S53" s="283">
        <v>5.5598663552397998</v>
      </c>
      <c r="T53" s="283">
        <v>3.0392442363162302</v>
      </c>
      <c r="U53" s="283">
        <v>3.7947577795496299</v>
      </c>
      <c r="V53" s="318">
        <v>0.191865605658709</v>
      </c>
      <c r="W53" s="318">
        <v>0.20776774696369399</v>
      </c>
    </row>
    <row r="54" spans="1:23" x14ac:dyDescent="0.2">
      <c r="A54" s="319">
        <v>37926</v>
      </c>
      <c r="B54" s="283" t="s">
        <v>759</v>
      </c>
      <c r="C54" s="283" t="s">
        <v>70</v>
      </c>
      <c r="D54" s="283">
        <v>55.192541605369897</v>
      </c>
      <c r="E54" s="283">
        <v>176.96</v>
      </c>
      <c r="F54" s="283">
        <v>148.31</v>
      </c>
      <c r="G54" s="283">
        <v>187.54</v>
      </c>
      <c r="H54" s="283">
        <v>155.22</v>
      </c>
      <c r="I54" s="283">
        <v>0.42840708523790599</v>
      </c>
      <c r="J54" s="320">
        <v>413.06506380894598</v>
      </c>
      <c r="K54" s="320">
        <v>346.18941915407299</v>
      </c>
      <c r="L54" s="320">
        <v>437.76120064833702</v>
      </c>
      <c r="M54" s="320">
        <v>362.31893763802299</v>
      </c>
      <c r="N54" s="283">
        <v>0.150251001740309</v>
      </c>
      <c r="O54" s="283">
        <v>4.0223803067407402E-2</v>
      </c>
      <c r="P54" s="283">
        <v>1.9470511201435899E-2</v>
      </c>
      <c r="Q54" s="283">
        <v>-1.8016959300470901E-2</v>
      </c>
      <c r="R54" s="283">
        <v>5.2657298019752403</v>
      </c>
      <c r="S54" s="283">
        <v>5.2622076394409403</v>
      </c>
      <c r="T54" s="283">
        <v>2.97341229233712</v>
      </c>
      <c r="U54" s="283">
        <v>3.5486020015804698</v>
      </c>
      <c r="V54" s="318">
        <v>0.19317645472321501</v>
      </c>
      <c r="W54" s="318">
        <v>0.20822059013013799</v>
      </c>
    </row>
    <row r="55" spans="1:23" x14ac:dyDescent="0.2">
      <c r="A55" s="319">
        <v>37956</v>
      </c>
      <c r="B55" s="283" t="s">
        <v>760</v>
      </c>
      <c r="C55" s="283" t="s">
        <v>1000</v>
      </c>
      <c r="D55" s="283">
        <v>55.429810786838097</v>
      </c>
      <c r="E55" s="283">
        <v>177.24</v>
      </c>
      <c r="F55" s="283">
        <v>149.58000000000001</v>
      </c>
      <c r="G55" s="283">
        <v>188.58</v>
      </c>
      <c r="H55" s="283">
        <v>156.55000000000001</v>
      </c>
      <c r="I55" s="283">
        <v>0.43024877970409597</v>
      </c>
      <c r="J55" s="320">
        <v>411.94771109379298</v>
      </c>
      <c r="K55" s="320">
        <v>347.65932422370599</v>
      </c>
      <c r="L55" s="320">
        <v>438.30455516851498</v>
      </c>
      <c r="M55" s="320">
        <v>363.85925395922698</v>
      </c>
      <c r="N55" s="283">
        <v>-0.27050283673208902</v>
      </c>
      <c r="O55" s="283">
        <v>0.42459560815710801</v>
      </c>
      <c r="P55" s="283">
        <v>0.12412121480232</v>
      </c>
      <c r="Q55" s="283">
        <v>0.425127190768748</v>
      </c>
      <c r="R55" s="283">
        <v>4.9575512202337801</v>
      </c>
      <c r="S55" s="283">
        <v>5.4378478479351102</v>
      </c>
      <c r="T55" s="283">
        <v>3.0148058673111802</v>
      </c>
      <c r="U55" s="283">
        <v>3.72913261720154</v>
      </c>
      <c r="V55" s="318">
        <v>0.18491776975531499</v>
      </c>
      <c r="W55" s="318">
        <v>0.20459916959437899</v>
      </c>
    </row>
    <row r="56" spans="1:23" x14ac:dyDescent="0.2">
      <c r="A56" s="319">
        <v>37987</v>
      </c>
      <c r="B56" s="283" t="s">
        <v>967</v>
      </c>
      <c r="C56" s="283" t="s">
        <v>1001</v>
      </c>
      <c r="D56" s="283">
        <v>55.774317349450101</v>
      </c>
      <c r="E56" s="283">
        <v>184.78</v>
      </c>
      <c r="F56" s="283">
        <v>154.09</v>
      </c>
      <c r="G56" s="283">
        <v>196.21</v>
      </c>
      <c r="H56" s="283">
        <v>162.35</v>
      </c>
      <c r="I56" s="283">
        <v>0.43292285573033201</v>
      </c>
      <c r="J56" s="320">
        <v>426.81969213263199</v>
      </c>
      <c r="K56" s="320">
        <v>355.92946401513802</v>
      </c>
      <c r="L56" s="320">
        <v>453.22162459867798</v>
      </c>
      <c r="M56" s="320">
        <v>375.00907575350601</v>
      </c>
      <c r="N56" s="283">
        <v>3.6101623187445102</v>
      </c>
      <c r="O56" s="283">
        <v>2.3788056914334499</v>
      </c>
      <c r="P56" s="283">
        <v>3.4033571529796598</v>
      </c>
      <c r="Q56" s="283">
        <v>3.0643227217545199</v>
      </c>
      <c r="R56" s="283">
        <v>4.9783827932382998</v>
      </c>
      <c r="S56" s="283">
        <v>5.2355080684626198</v>
      </c>
      <c r="T56" s="283">
        <v>2.4754367876939498</v>
      </c>
      <c r="U56" s="283">
        <v>3.13357014295894</v>
      </c>
      <c r="V56" s="318">
        <v>0.199169316633137</v>
      </c>
      <c r="W56" s="318">
        <v>0.20856174930705301</v>
      </c>
    </row>
    <row r="57" spans="1:23" x14ac:dyDescent="0.2">
      <c r="A57" s="319">
        <v>38018</v>
      </c>
      <c r="B57" s="283" t="s">
        <v>761</v>
      </c>
      <c r="C57" s="283" t="s">
        <v>61</v>
      </c>
      <c r="D57" s="283">
        <v>56.107944757453097</v>
      </c>
      <c r="E57" s="283">
        <v>184.55</v>
      </c>
      <c r="F57" s="283">
        <v>154.16999999999999</v>
      </c>
      <c r="G57" s="283">
        <v>195.91</v>
      </c>
      <c r="H57" s="283">
        <v>162.22</v>
      </c>
      <c r="I57" s="283">
        <v>0.43551248725047398</v>
      </c>
      <c r="J57" s="320">
        <v>423.75363600966199</v>
      </c>
      <c r="K57" s="320">
        <v>353.99673835605302</v>
      </c>
      <c r="L57" s="320">
        <v>449.83784790383601</v>
      </c>
      <c r="M57" s="320">
        <v>372.48070893247001</v>
      </c>
      <c r="N57" s="283">
        <v>-0.71834926538888499</v>
      </c>
      <c r="O57" s="283">
        <v>-0.54300805482151404</v>
      </c>
      <c r="P57" s="283">
        <v>-0.74660530548128501</v>
      </c>
      <c r="Q57" s="283">
        <v>-0.67421483492240397</v>
      </c>
      <c r="R57" s="283">
        <v>4.58188650512332</v>
      </c>
      <c r="S57" s="283">
        <v>4.6568911586213604</v>
      </c>
      <c r="T57" s="283">
        <v>2.1708086047652801</v>
      </c>
      <c r="U57" s="283">
        <v>2.6073143057056698</v>
      </c>
      <c r="V57" s="318">
        <v>0.19705519880651201</v>
      </c>
      <c r="W57" s="318">
        <v>0.20768092713598801</v>
      </c>
    </row>
    <row r="58" spans="1:23" x14ac:dyDescent="0.2">
      <c r="A58" s="319">
        <v>38047</v>
      </c>
      <c r="B58" s="283" t="s">
        <v>762</v>
      </c>
      <c r="C58" s="283" t="s">
        <v>62</v>
      </c>
      <c r="D58" s="283">
        <v>56.2980709356166</v>
      </c>
      <c r="E58" s="283">
        <v>184.01</v>
      </c>
      <c r="F58" s="283">
        <v>155.5</v>
      </c>
      <c r="G58" s="283">
        <v>193.96</v>
      </c>
      <c r="H58" s="283">
        <v>161.86000000000001</v>
      </c>
      <c r="I58" s="283">
        <v>0.43698825552360099</v>
      </c>
      <c r="J58" s="320">
        <v>421.08683168045002</v>
      </c>
      <c r="K58" s="320">
        <v>355.84480368626703</v>
      </c>
      <c r="L58" s="320">
        <v>443.85632233433</v>
      </c>
      <c r="M58" s="320">
        <v>370.39897057658601</v>
      </c>
      <c r="N58" s="283">
        <v>-0.62932895498543096</v>
      </c>
      <c r="O58" s="283">
        <v>0.52205716323714402</v>
      </c>
      <c r="P58" s="283">
        <v>-1.3297070483017099</v>
      </c>
      <c r="Q58" s="283">
        <v>-0.55888487805193499</v>
      </c>
      <c r="R58" s="283">
        <v>4.8966299107085796</v>
      </c>
      <c r="S58" s="283">
        <v>5.2771504926903097</v>
      </c>
      <c r="T58" s="283">
        <v>1.8595201255852101</v>
      </c>
      <c r="U58" s="283">
        <v>2.2721926746472398</v>
      </c>
      <c r="V58" s="318">
        <v>0.18334405144694499</v>
      </c>
      <c r="W58" s="318">
        <v>0.198319535400964</v>
      </c>
    </row>
    <row r="59" spans="1:23" x14ac:dyDescent="0.2">
      <c r="A59" s="319">
        <v>38078</v>
      </c>
      <c r="B59" s="283" t="s">
        <v>763</v>
      </c>
      <c r="C59" s="283" t="s">
        <v>1002</v>
      </c>
      <c r="D59" s="283">
        <v>56.383031952561801</v>
      </c>
      <c r="E59" s="283">
        <v>184.59</v>
      </c>
      <c r="F59" s="283">
        <v>156.27000000000001</v>
      </c>
      <c r="G59" s="283">
        <v>194.31</v>
      </c>
      <c r="H59" s="283">
        <v>161.81</v>
      </c>
      <c r="I59" s="283">
        <v>0.43764772690450998</v>
      </c>
      <c r="J59" s="320">
        <v>421.77758195068998</v>
      </c>
      <c r="K59" s="320">
        <v>357.068003312391</v>
      </c>
      <c r="L59" s="320">
        <v>443.98722546637703</v>
      </c>
      <c r="M59" s="320">
        <v>369.72658613923397</v>
      </c>
      <c r="N59" s="283">
        <v>0.164039865004484</v>
      </c>
      <c r="O59" s="283">
        <v>0.34374525451921201</v>
      </c>
      <c r="P59" s="283">
        <v>2.9492231035255199E-2</v>
      </c>
      <c r="Q59" s="283">
        <v>-0.18152978025441899</v>
      </c>
      <c r="R59" s="283">
        <v>5.0358874415464996</v>
      </c>
      <c r="S59" s="283">
        <v>5.3436285512817197</v>
      </c>
      <c r="T59" s="283">
        <v>1.9073237662576601</v>
      </c>
      <c r="U59" s="283">
        <v>2.1464626930144401</v>
      </c>
      <c r="V59" s="318">
        <v>0.181224803225187</v>
      </c>
      <c r="W59" s="318">
        <v>0.2008528521105</v>
      </c>
    </row>
    <row r="60" spans="1:23" x14ac:dyDescent="0.2">
      <c r="A60" s="319">
        <v>38108</v>
      </c>
      <c r="B60" s="283" t="s">
        <v>764</v>
      </c>
      <c r="C60" s="283" t="s">
        <v>64</v>
      </c>
      <c r="D60" s="283">
        <v>56.2416029426468</v>
      </c>
      <c r="E60" s="283">
        <v>188.19</v>
      </c>
      <c r="F60" s="283">
        <v>158.08000000000001</v>
      </c>
      <c r="G60" s="283">
        <v>198.47</v>
      </c>
      <c r="H60" s="283">
        <v>164.17</v>
      </c>
      <c r="I60" s="283">
        <v>0.43654994832531402</v>
      </c>
      <c r="J60" s="320">
        <v>431.08469196235501</v>
      </c>
      <c r="K60" s="320">
        <v>362.11205752382801</v>
      </c>
      <c r="L60" s="320">
        <v>454.632971006795</v>
      </c>
      <c r="M60" s="320">
        <v>376.06235123789702</v>
      </c>
      <c r="N60" s="283">
        <v>2.2066393307631</v>
      </c>
      <c r="O60" s="283">
        <v>1.41263125361126</v>
      </c>
      <c r="P60" s="283">
        <v>2.39775942409941</v>
      </c>
      <c r="Q60" s="283">
        <v>1.71363524728452</v>
      </c>
      <c r="R60" s="283">
        <v>4.4190598555060596</v>
      </c>
      <c r="S60" s="283">
        <v>4.5769435853609801</v>
      </c>
      <c r="T60" s="283">
        <v>2.08367761951909</v>
      </c>
      <c r="U60" s="283">
        <v>2.3230636453596101</v>
      </c>
      <c r="V60" s="318">
        <v>0.19047317813765199</v>
      </c>
      <c r="W60" s="318">
        <v>0.20892976792349399</v>
      </c>
    </row>
    <row r="61" spans="1:23" x14ac:dyDescent="0.2">
      <c r="A61" s="319">
        <v>38139</v>
      </c>
      <c r="B61" s="283" t="s">
        <v>765</v>
      </c>
      <c r="C61" s="283" t="s">
        <v>65</v>
      </c>
      <c r="D61" s="283">
        <v>56.331744509405603</v>
      </c>
      <c r="E61" s="283">
        <v>188.76</v>
      </c>
      <c r="F61" s="283">
        <v>158.05000000000001</v>
      </c>
      <c r="G61" s="283">
        <v>198.4</v>
      </c>
      <c r="H61" s="283">
        <v>163.93</v>
      </c>
      <c r="I61" s="283">
        <v>0.43724963137578898</v>
      </c>
      <c r="J61" s="320">
        <v>431.69847715153998</v>
      </c>
      <c r="K61" s="320">
        <v>361.46399827188401</v>
      </c>
      <c r="L61" s="320">
        <v>453.74537967188701</v>
      </c>
      <c r="M61" s="320">
        <v>374.91169400006299</v>
      </c>
      <c r="N61" s="283">
        <v>0.14238157852233299</v>
      </c>
      <c r="O61" s="283">
        <v>-0.178966493514532</v>
      </c>
      <c r="P61" s="283">
        <v>-0.19523250435217199</v>
      </c>
      <c r="Q61" s="283">
        <v>-0.305975121956925</v>
      </c>
      <c r="R61" s="283">
        <v>2.9152423562504</v>
      </c>
      <c r="S61" s="283">
        <v>2.4060023439421898</v>
      </c>
      <c r="T61" s="283">
        <v>1.95760719535762</v>
      </c>
      <c r="U61" s="283">
        <v>1.99480982888749</v>
      </c>
      <c r="V61" s="318">
        <v>0.194305599493831</v>
      </c>
      <c r="W61" s="318">
        <v>0.210272677362289</v>
      </c>
    </row>
    <row r="62" spans="1:23" x14ac:dyDescent="0.2">
      <c r="A62" s="319">
        <v>38169</v>
      </c>
      <c r="B62" s="283" t="s">
        <v>766</v>
      </c>
      <c r="C62" s="283" t="s">
        <v>66</v>
      </c>
      <c r="D62" s="283">
        <v>56.479390179096498</v>
      </c>
      <c r="E62" s="283">
        <v>190.3</v>
      </c>
      <c r="F62" s="283">
        <v>158.76</v>
      </c>
      <c r="G62" s="283">
        <v>199.97</v>
      </c>
      <c r="H62" s="283">
        <v>165.26</v>
      </c>
      <c r="I62" s="283">
        <v>0.43839566395846102</v>
      </c>
      <c r="J62" s="320">
        <v>434.08276049470999</v>
      </c>
      <c r="K62" s="320">
        <v>362.13861826663202</v>
      </c>
      <c r="L62" s="320">
        <v>456.14046041054701</v>
      </c>
      <c r="M62" s="320">
        <v>376.96540724832198</v>
      </c>
      <c r="N62" s="283">
        <v>0.55230293118062601</v>
      </c>
      <c r="O62" s="283">
        <v>0.186635459678786</v>
      </c>
      <c r="P62" s="283">
        <v>0.52784685992648395</v>
      </c>
      <c r="Q62" s="283">
        <v>0.54778586027748299</v>
      </c>
      <c r="R62" s="283">
        <v>2.5078703991818099</v>
      </c>
      <c r="S62" s="283">
        <v>2.4824783915802202</v>
      </c>
      <c r="T62" s="283">
        <v>1.49573718552241</v>
      </c>
      <c r="U62" s="283">
        <v>2.1054340534492102</v>
      </c>
      <c r="V62" s="318">
        <v>0.19866465104560399</v>
      </c>
      <c r="W62" s="318">
        <v>0.21003267578361401</v>
      </c>
    </row>
    <row r="63" spans="1:23" x14ac:dyDescent="0.2">
      <c r="A63" s="319">
        <v>38200</v>
      </c>
      <c r="B63" s="283" t="s">
        <v>767</v>
      </c>
      <c r="C63" s="283" t="s">
        <v>1003</v>
      </c>
      <c r="D63" s="283">
        <v>56.828041181559897</v>
      </c>
      <c r="E63" s="283">
        <v>190.24</v>
      </c>
      <c r="F63" s="283">
        <v>159.04</v>
      </c>
      <c r="G63" s="283">
        <v>199.54</v>
      </c>
      <c r="H63" s="283">
        <v>165.23</v>
      </c>
      <c r="I63" s="283">
        <v>0.44110190932035398</v>
      </c>
      <c r="J63" s="320">
        <v>431.28355597716597</v>
      </c>
      <c r="K63" s="320">
        <v>360.55160188503203</v>
      </c>
      <c r="L63" s="320">
        <v>452.36711921616802</v>
      </c>
      <c r="M63" s="320">
        <v>374.58464021292701</v>
      </c>
      <c r="N63" s="283">
        <v>-0.64485503049076498</v>
      </c>
      <c r="O63" s="283">
        <v>-0.43823450511745199</v>
      </c>
      <c r="P63" s="283">
        <v>-0.82723229396992604</v>
      </c>
      <c r="Q63" s="283">
        <v>-0.63156114317596301</v>
      </c>
      <c r="R63" s="283">
        <v>2.1696187579689101</v>
      </c>
      <c r="S63" s="283">
        <v>2.4154343701763699</v>
      </c>
      <c r="T63" s="283">
        <v>1.0223745276074501</v>
      </c>
      <c r="U63" s="283">
        <v>1.6271636993815</v>
      </c>
      <c r="V63" s="318">
        <v>0.19617706237424601</v>
      </c>
      <c r="W63" s="318">
        <v>0.20764994250438801</v>
      </c>
    </row>
    <row r="64" spans="1:23" x14ac:dyDescent="0.2">
      <c r="A64" s="319">
        <v>38231</v>
      </c>
      <c r="B64" s="283" t="s">
        <v>768</v>
      </c>
      <c r="C64" s="283" t="s">
        <v>68</v>
      </c>
      <c r="D64" s="283">
        <v>57.2979170496642</v>
      </c>
      <c r="E64" s="283">
        <v>189.13</v>
      </c>
      <c r="F64" s="283">
        <v>158.80000000000001</v>
      </c>
      <c r="G64" s="283">
        <v>198.07</v>
      </c>
      <c r="H64" s="283">
        <v>163.89</v>
      </c>
      <c r="I64" s="283">
        <v>0.44474910775012599</v>
      </c>
      <c r="J64" s="320">
        <v>425.25099365968703</v>
      </c>
      <c r="K64" s="320">
        <v>357.05524133219598</v>
      </c>
      <c r="L64" s="320">
        <v>445.35221442486198</v>
      </c>
      <c r="M64" s="320">
        <v>368.49989610789402</v>
      </c>
      <c r="N64" s="283">
        <v>-1.3987461923540501</v>
      </c>
      <c r="O64" s="283">
        <v>-0.96972542475377599</v>
      </c>
      <c r="P64" s="283">
        <v>-1.55071058291347</v>
      </c>
      <c r="Q64" s="283">
        <v>-1.62439765324434</v>
      </c>
      <c r="R64" s="283">
        <v>2.4242160133484298</v>
      </c>
      <c r="S64" s="283">
        <v>2.3576939538994401</v>
      </c>
      <c r="T64" s="283">
        <v>1.00734996632095</v>
      </c>
      <c r="U64" s="283">
        <v>0.96857831711063502</v>
      </c>
      <c r="V64" s="318">
        <v>0.19099496221662399</v>
      </c>
      <c r="W64" s="318">
        <v>0.20855451827445201</v>
      </c>
    </row>
    <row r="65" spans="1:23" x14ac:dyDescent="0.2">
      <c r="A65" s="319">
        <v>38261</v>
      </c>
      <c r="B65" s="283" t="s">
        <v>769</v>
      </c>
      <c r="C65" s="283" t="s">
        <v>69</v>
      </c>
      <c r="D65" s="283">
        <v>57.694747165394602</v>
      </c>
      <c r="E65" s="283">
        <v>188.75</v>
      </c>
      <c r="F65" s="283">
        <v>158.43</v>
      </c>
      <c r="G65" s="283">
        <v>197.57</v>
      </c>
      <c r="H65" s="283">
        <v>163.47</v>
      </c>
      <c r="I65" s="283">
        <v>0.44782932163899197</v>
      </c>
      <c r="J65" s="320">
        <v>421.47753815940803</v>
      </c>
      <c r="K65" s="320">
        <v>353.77317282434399</v>
      </c>
      <c r="L65" s="320">
        <v>441.17254153194301</v>
      </c>
      <c r="M65" s="320">
        <v>365.02746046579301</v>
      </c>
      <c r="N65" s="283">
        <v>-0.88734783846228205</v>
      </c>
      <c r="O65" s="283">
        <v>-0.91920468541675204</v>
      </c>
      <c r="P65" s="283">
        <v>-0.93850951169437402</v>
      </c>
      <c r="Q65" s="283">
        <v>-0.94231658645692595</v>
      </c>
      <c r="R65" s="283">
        <v>2.1899088947985299</v>
      </c>
      <c r="S65" s="283">
        <v>2.2317420080292201</v>
      </c>
      <c r="T65" s="283">
        <v>0.79889205063021795</v>
      </c>
      <c r="U65" s="283">
        <v>0.72940045475147197</v>
      </c>
      <c r="V65" s="318">
        <v>0.19137789560058099</v>
      </c>
      <c r="W65" s="318">
        <v>0.20860096653820301</v>
      </c>
    </row>
    <row r="66" spans="1:23" x14ac:dyDescent="0.2">
      <c r="A66" s="319">
        <v>38292</v>
      </c>
      <c r="B66" s="283" t="s">
        <v>770</v>
      </c>
      <c r="C66" s="283" t="s">
        <v>70</v>
      </c>
      <c r="D66" s="283">
        <v>58.186899397697402</v>
      </c>
      <c r="E66" s="283">
        <v>189.7</v>
      </c>
      <c r="F66" s="283">
        <v>159.49</v>
      </c>
      <c r="G66" s="283">
        <v>198.49</v>
      </c>
      <c r="H66" s="283">
        <v>164.48</v>
      </c>
      <c r="I66" s="283">
        <v>0.4516494302479</v>
      </c>
      <c r="J66" s="320">
        <v>420.01602857304198</v>
      </c>
      <c r="K66" s="320">
        <v>353.127867143461</v>
      </c>
      <c r="L66" s="320">
        <v>439.47802589068601</v>
      </c>
      <c r="M66" s="320">
        <v>364.17625924983599</v>
      </c>
      <c r="N66" s="283">
        <v>-0.34675859424164701</v>
      </c>
      <c r="O66" s="283">
        <v>-0.18240661826669499</v>
      </c>
      <c r="P66" s="283">
        <v>-0.38409363270272001</v>
      </c>
      <c r="Q66" s="283">
        <v>-0.233188268868978</v>
      </c>
      <c r="R66" s="283">
        <v>1.6827772118998401</v>
      </c>
      <c r="S66" s="283">
        <v>2.0042345622065301</v>
      </c>
      <c r="T66" s="283">
        <v>0.39218305318213798</v>
      </c>
      <c r="U66" s="283">
        <v>0.51262062753922899</v>
      </c>
      <c r="V66" s="318">
        <v>0.18941626434259201</v>
      </c>
      <c r="W66" s="318">
        <v>0.206772859922179</v>
      </c>
    </row>
    <row r="67" spans="1:23" x14ac:dyDescent="0.2">
      <c r="A67" s="319">
        <v>38322</v>
      </c>
      <c r="B67" s="283" t="s">
        <v>771</v>
      </c>
      <c r="C67" s="283" t="s">
        <v>1000</v>
      </c>
      <c r="D67" s="283">
        <v>58.3070881533761</v>
      </c>
      <c r="E67" s="283">
        <v>190.05</v>
      </c>
      <c r="F67" s="283">
        <v>160.19</v>
      </c>
      <c r="G67" s="283">
        <v>199.39</v>
      </c>
      <c r="H67" s="283">
        <v>165.7</v>
      </c>
      <c r="I67" s="283">
        <v>0.452582340981869</v>
      </c>
      <c r="J67" s="320">
        <v>419.92358691611798</v>
      </c>
      <c r="K67" s="320">
        <v>353.94664239985798</v>
      </c>
      <c r="L67" s="320">
        <v>440.560715575926</v>
      </c>
      <c r="M67" s="320">
        <v>366.12122258353497</v>
      </c>
      <c r="N67" s="283">
        <v>-2.2009078376816801E-2</v>
      </c>
      <c r="O67" s="283">
        <v>0.231863676752675</v>
      </c>
      <c r="P67" s="283">
        <v>0.24635809334177</v>
      </c>
      <c r="Q67" s="283">
        <v>0.53407197319914601</v>
      </c>
      <c r="R67" s="283">
        <v>1.93613791448137</v>
      </c>
      <c r="S67" s="283">
        <v>1.80847103416293</v>
      </c>
      <c r="T67" s="283">
        <v>0.51474719594106799</v>
      </c>
      <c r="U67" s="283">
        <v>0.62166032599013699</v>
      </c>
      <c r="V67" s="318">
        <v>0.186403645670766</v>
      </c>
      <c r="W67" s="318">
        <v>0.203319251659626</v>
      </c>
    </row>
    <row r="68" spans="1:23" x14ac:dyDescent="0.2">
      <c r="A68" s="319">
        <v>38353</v>
      </c>
      <c r="B68" s="283" t="s">
        <v>968</v>
      </c>
      <c r="C68" s="283" t="s">
        <v>1001</v>
      </c>
      <c r="D68" s="283">
        <v>58.309160373301403</v>
      </c>
      <c r="E68" s="283">
        <v>196.78</v>
      </c>
      <c r="F68" s="283">
        <v>164.2</v>
      </c>
      <c r="G68" s="283">
        <v>207.52</v>
      </c>
      <c r="H68" s="283">
        <v>171.9</v>
      </c>
      <c r="I68" s="283">
        <v>0.45259842564969399</v>
      </c>
      <c r="J68" s="320">
        <v>434.77835725461699</v>
      </c>
      <c r="K68" s="320">
        <v>362.79401494668201</v>
      </c>
      <c r="L68" s="320">
        <v>458.50800232481998</v>
      </c>
      <c r="M68" s="320">
        <v>379.80688897280601</v>
      </c>
      <c r="N68" s="283">
        <v>3.5374936777405002</v>
      </c>
      <c r="O68" s="283">
        <v>2.49963454571476</v>
      </c>
      <c r="P68" s="283">
        <v>4.0737374246889502</v>
      </c>
      <c r="Q68" s="283">
        <v>3.7380150466825901</v>
      </c>
      <c r="R68" s="283">
        <v>1.8646433772114199</v>
      </c>
      <c r="S68" s="283">
        <v>1.9286267717504999</v>
      </c>
      <c r="T68" s="283">
        <v>1.1664001537489599</v>
      </c>
      <c r="U68" s="283">
        <v>1.2793858947705901</v>
      </c>
      <c r="V68" s="318">
        <v>0.19841656516443401</v>
      </c>
      <c r="W68" s="318">
        <v>0.207213496218732</v>
      </c>
    </row>
    <row r="69" spans="1:23" x14ac:dyDescent="0.2">
      <c r="A69" s="319">
        <v>38384</v>
      </c>
      <c r="B69" s="283" t="s">
        <v>772</v>
      </c>
      <c r="C69" s="283" t="s">
        <v>61</v>
      </c>
      <c r="D69" s="283">
        <v>58.503430991315597</v>
      </c>
      <c r="E69" s="283">
        <v>196.22</v>
      </c>
      <c r="F69" s="283">
        <v>164.23</v>
      </c>
      <c r="G69" s="283">
        <v>206.86</v>
      </c>
      <c r="H69" s="283">
        <v>171.62</v>
      </c>
      <c r="I69" s="283">
        <v>0.45410636325847298</v>
      </c>
      <c r="J69" s="320">
        <v>432.10141032160197</v>
      </c>
      <c r="K69" s="320">
        <v>361.65535937782499</v>
      </c>
      <c r="L69" s="320">
        <v>455.53204433353699</v>
      </c>
      <c r="M69" s="320">
        <v>377.92907980528702</v>
      </c>
      <c r="N69" s="283">
        <v>-0.61570381513890204</v>
      </c>
      <c r="O69" s="283">
        <v>-0.313857319014754</v>
      </c>
      <c r="P69" s="283">
        <v>-0.64905257404319605</v>
      </c>
      <c r="Q69" s="283">
        <v>-0.49441156072690401</v>
      </c>
      <c r="R69" s="283">
        <v>1.96995933546396</v>
      </c>
      <c r="S69" s="283">
        <v>2.1634721995852102</v>
      </c>
      <c r="T69" s="283">
        <v>1.2658331121392601</v>
      </c>
      <c r="U69" s="283">
        <v>1.4627256505260999</v>
      </c>
      <c r="V69" s="318">
        <v>0.19478779760092599</v>
      </c>
      <c r="W69" s="318">
        <v>0.20533737326651899</v>
      </c>
    </row>
    <row r="70" spans="1:23" x14ac:dyDescent="0.2">
      <c r="A70" s="319">
        <v>38412</v>
      </c>
      <c r="B70" s="283" t="s">
        <v>773</v>
      </c>
      <c r="C70" s="283" t="s">
        <v>62</v>
      </c>
      <c r="D70" s="283">
        <v>58.767120976833802</v>
      </c>
      <c r="E70" s="283">
        <v>197.27</v>
      </c>
      <c r="F70" s="283">
        <v>166.99</v>
      </c>
      <c r="G70" s="283">
        <v>206.27</v>
      </c>
      <c r="H70" s="283">
        <v>172.29</v>
      </c>
      <c r="I70" s="283">
        <v>0.456153137239458</v>
      </c>
      <c r="J70" s="320">
        <v>432.46441577457199</v>
      </c>
      <c r="K70" s="320">
        <v>366.083199625872</v>
      </c>
      <c r="L70" s="320">
        <v>452.19463193501701</v>
      </c>
      <c r="M70" s="320">
        <v>377.70210469813401</v>
      </c>
      <c r="N70" s="283">
        <v>8.4009319177935596E-2</v>
      </c>
      <c r="O70" s="283">
        <v>1.22432590399453</v>
      </c>
      <c r="P70" s="283">
        <v>-0.73264053320385403</v>
      </c>
      <c r="Q70" s="283">
        <v>-6.0057592622819699E-2</v>
      </c>
      <c r="R70" s="283">
        <v>2.70195675526519</v>
      </c>
      <c r="S70" s="283">
        <v>2.8772082192977302</v>
      </c>
      <c r="T70" s="283">
        <v>1.87860557146846</v>
      </c>
      <c r="U70" s="283">
        <v>1.97169395751284</v>
      </c>
      <c r="V70" s="318">
        <v>0.18132822324690101</v>
      </c>
      <c r="W70" s="318">
        <v>0.19722560798653399</v>
      </c>
    </row>
    <row r="71" spans="1:23" x14ac:dyDescent="0.2">
      <c r="A71" s="319">
        <v>38443</v>
      </c>
      <c r="B71" s="283" t="s">
        <v>774</v>
      </c>
      <c r="C71" s="283" t="s">
        <v>1002</v>
      </c>
      <c r="D71" s="283">
        <v>58.976415189308199</v>
      </c>
      <c r="E71" s="283">
        <v>197.62</v>
      </c>
      <c r="F71" s="283">
        <v>167.3</v>
      </c>
      <c r="G71" s="283">
        <v>206.14</v>
      </c>
      <c r="H71" s="283">
        <v>172.22</v>
      </c>
      <c r="I71" s="283">
        <v>0.45777768868998497</v>
      </c>
      <c r="J71" s="320">
        <v>431.69425876897998</v>
      </c>
      <c r="K71" s="320">
        <v>365.46123617068298</v>
      </c>
      <c r="L71" s="320">
        <v>450.30591287641698</v>
      </c>
      <c r="M71" s="320">
        <v>376.208811077794</v>
      </c>
      <c r="N71" s="283">
        <v>-0.17808563606614999</v>
      </c>
      <c r="O71" s="283">
        <v>-0.16989674910639099</v>
      </c>
      <c r="P71" s="283">
        <v>-0.41767834583055202</v>
      </c>
      <c r="Q71" s="283">
        <v>-0.39536280093898102</v>
      </c>
      <c r="R71" s="283">
        <v>2.3511626133437402</v>
      </c>
      <c r="S71" s="283">
        <v>2.35059786383278</v>
      </c>
      <c r="T71" s="283">
        <v>1.42316874171375</v>
      </c>
      <c r="U71" s="283">
        <v>1.75324826008576</v>
      </c>
      <c r="V71" s="318">
        <v>0.181231320980275</v>
      </c>
      <c r="W71" s="318">
        <v>0.19695738009522701</v>
      </c>
    </row>
    <row r="72" spans="1:23" x14ac:dyDescent="0.2">
      <c r="A72" s="319">
        <v>38473</v>
      </c>
      <c r="B72" s="283" t="s">
        <v>775</v>
      </c>
      <c r="C72" s="283" t="s">
        <v>64</v>
      </c>
      <c r="D72" s="283">
        <v>58.828251464635798</v>
      </c>
      <c r="E72" s="283">
        <v>199.18</v>
      </c>
      <c r="F72" s="283">
        <v>167.5</v>
      </c>
      <c r="G72" s="283">
        <v>209.53</v>
      </c>
      <c r="H72" s="283">
        <v>173.76</v>
      </c>
      <c r="I72" s="283">
        <v>0.45662763494035502</v>
      </c>
      <c r="J72" s="320">
        <v>436.19786618043202</v>
      </c>
      <c r="K72" s="320">
        <v>366.81967358782202</v>
      </c>
      <c r="L72" s="320">
        <v>458.86403705585798</v>
      </c>
      <c r="M72" s="320">
        <v>380.52887452310398</v>
      </c>
      <c r="N72" s="283">
        <v>1.04324005241456</v>
      </c>
      <c r="O72" s="283">
        <v>0.37170492591027698</v>
      </c>
      <c r="P72" s="283">
        <v>1.9005133920572099</v>
      </c>
      <c r="Q72" s="283">
        <v>1.1483153286424099</v>
      </c>
      <c r="R72" s="283">
        <v>1.1861182531907</v>
      </c>
      <c r="S72" s="283">
        <v>1.30004399637649</v>
      </c>
      <c r="T72" s="283">
        <v>0.93065534593630395</v>
      </c>
      <c r="U72" s="283">
        <v>1.1877081740578399</v>
      </c>
      <c r="V72" s="318">
        <v>0.18913432835820901</v>
      </c>
      <c r="W72" s="318">
        <v>0.205858655616943</v>
      </c>
    </row>
    <row r="73" spans="1:23" x14ac:dyDescent="0.2">
      <c r="A73" s="319">
        <v>38504</v>
      </c>
      <c r="B73" s="283" t="s">
        <v>776</v>
      </c>
      <c r="C73" s="283" t="s">
        <v>65</v>
      </c>
      <c r="D73" s="283">
        <v>58.771783471665998</v>
      </c>
      <c r="E73" s="283">
        <v>199.67</v>
      </c>
      <c r="F73" s="283">
        <v>168.19</v>
      </c>
      <c r="G73" s="283">
        <v>209.44</v>
      </c>
      <c r="H73" s="283">
        <v>173.51</v>
      </c>
      <c r="I73" s="283">
        <v>0.456189327742067</v>
      </c>
      <c r="J73" s="320">
        <v>437.69108099980599</v>
      </c>
      <c r="K73" s="320">
        <v>368.68464422976598</v>
      </c>
      <c r="L73" s="320">
        <v>459.10762760855101</v>
      </c>
      <c r="M73" s="320">
        <v>380.34646899522301</v>
      </c>
      <c r="N73" s="283">
        <v>0.34232510865974702</v>
      </c>
      <c r="O73" s="283">
        <v>0.50841619908301705</v>
      </c>
      <c r="P73" s="283">
        <v>5.3085561957510997E-2</v>
      </c>
      <c r="Q73" s="283">
        <v>-4.7934740329236301E-2</v>
      </c>
      <c r="R73" s="283">
        <v>1.3881457001671</v>
      </c>
      <c r="S73" s="283">
        <v>1.9976113782845799</v>
      </c>
      <c r="T73" s="283">
        <v>1.18177466413889</v>
      </c>
      <c r="U73" s="283">
        <v>1.44961469117566</v>
      </c>
      <c r="V73" s="318">
        <v>0.18716927284618601</v>
      </c>
      <c r="W73" s="318">
        <v>0.20707740187885401</v>
      </c>
    </row>
    <row r="74" spans="1:23" x14ac:dyDescent="0.2">
      <c r="A74" s="319">
        <v>38534</v>
      </c>
      <c r="B74" s="283" t="s">
        <v>777</v>
      </c>
      <c r="C74" s="283" t="s">
        <v>66</v>
      </c>
      <c r="D74" s="283">
        <v>59.001799883395201</v>
      </c>
      <c r="E74" s="283">
        <v>202.25</v>
      </c>
      <c r="F74" s="283">
        <v>169.37</v>
      </c>
      <c r="G74" s="283">
        <v>211.69</v>
      </c>
      <c r="H74" s="283">
        <v>174.77</v>
      </c>
      <c r="I74" s="283">
        <v>0.45797472587086402</v>
      </c>
      <c r="J74" s="320">
        <v>441.618256586999</v>
      </c>
      <c r="K74" s="320">
        <v>369.82390169661301</v>
      </c>
      <c r="L74" s="320">
        <v>462.23074777207302</v>
      </c>
      <c r="M74" s="320">
        <v>381.61494538299098</v>
      </c>
      <c r="N74" s="283">
        <v>0.89724825514445605</v>
      </c>
      <c r="O74" s="283">
        <v>0.30900594442380103</v>
      </c>
      <c r="P74" s="283">
        <v>0.68025882727999998</v>
      </c>
      <c r="Q74" s="283">
        <v>0.33350549858346401</v>
      </c>
      <c r="R74" s="283">
        <v>1.73595838814276</v>
      </c>
      <c r="S74" s="283">
        <v>2.1221938347162799</v>
      </c>
      <c r="T74" s="283">
        <v>1.33517806248649</v>
      </c>
      <c r="U74" s="283">
        <v>1.23341241537465</v>
      </c>
      <c r="V74" s="318">
        <v>0.19413119206471</v>
      </c>
      <c r="W74" s="318">
        <v>0.211249070206557</v>
      </c>
    </row>
    <row r="75" spans="1:23" x14ac:dyDescent="0.2">
      <c r="A75" s="319">
        <v>38565</v>
      </c>
      <c r="B75" s="283" t="s">
        <v>778</v>
      </c>
      <c r="C75" s="283" t="s">
        <v>1003</v>
      </c>
      <c r="D75" s="283">
        <v>59.072255360861497</v>
      </c>
      <c r="E75" s="283">
        <v>202.38</v>
      </c>
      <c r="F75" s="283">
        <v>169.82</v>
      </c>
      <c r="G75" s="283">
        <v>210.84</v>
      </c>
      <c r="H75" s="283">
        <v>174.37</v>
      </c>
      <c r="I75" s="283">
        <v>0.45852160457697999</v>
      </c>
      <c r="J75" s="320">
        <v>441.37505840474103</v>
      </c>
      <c r="K75" s="320">
        <v>370.36422778087302</v>
      </c>
      <c r="L75" s="320">
        <v>459.82566120197401</v>
      </c>
      <c r="M75" s="320">
        <v>380.28742432075597</v>
      </c>
      <c r="N75" s="283">
        <v>-5.5069775452221102E-2</v>
      </c>
      <c r="O75" s="283">
        <v>0.14610361357953999</v>
      </c>
      <c r="P75" s="283">
        <v>-0.52032163193202996</v>
      </c>
      <c r="Q75" s="283">
        <v>-0.347869253627409</v>
      </c>
      <c r="R75" s="283">
        <v>2.3398764658925799</v>
      </c>
      <c r="S75" s="283">
        <v>2.72155936751868</v>
      </c>
      <c r="T75" s="283">
        <v>1.64878075107007</v>
      </c>
      <c r="U75" s="283">
        <v>1.5224287105279499</v>
      </c>
      <c r="V75" s="318">
        <v>0.19173242256506901</v>
      </c>
      <c r="W75" s="318">
        <v>0.20915295062224001</v>
      </c>
    </row>
    <row r="76" spans="1:23" x14ac:dyDescent="0.2">
      <c r="A76" s="319">
        <v>38596</v>
      </c>
      <c r="B76" s="283" t="s">
        <v>779</v>
      </c>
      <c r="C76" s="283" t="s">
        <v>68</v>
      </c>
      <c r="D76" s="283">
        <v>59.309006487348199</v>
      </c>
      <c r="E76" s="283">
        <v>200.67</v>
      </c>
      <c r="F76" s="283">
        <v>169.27</v>
      </c>
      <c r="G76" s="283">
        <v>209.09</v>
      </c>
      <c r="H76" s="283">
        <v>173.4</v>
      </c>
      <c r="I76" s="283">
        <v>0.460359277876212</v>
      </c>
      <c r="J76" s="320">
        <v>435.89867662873303</v>
      </c>
      <c r="K76" s="320">
        <v>367.69107984724002</v>
      </c>
      <c r="L76" s="320">
        <v>454.18873920517098</v>
      </c>
      <c r="M76" s="320">
        <v>376.66233381881801</v>
      </c>
      <c r="N76" s="283">
        <v>-1.2407546986912501</v>
      </c>
      <c r="O76" s="283">
        <v>-0.72176191249627697</v>
      </c>
      <c r="P76" s="283">
        <v>-1.2258824316303101</v>
      </c>
      <c r="Q76" s="283">
        <v>-0.95325016555908304</v>
      </c>
      <c r="R76" s="283">
        <v>2.5038584571931599</v>
      </c>
      <c r="S76" s="283">
        <v>2.9787655476952501</v>
      </c>
      <c r="T76" s="283">
        <v>1.9841654524433101</v>
      </c>
      <c r="U76" s="283">
        <v>2.2150447794248702</v>
      </c>
      <c r="V76" s="318">
        <v>0.18550245170437801</v>
      </c>
      <c r="W76" s="318">
        <v>0.205824682814302</v>
      </c>
    </row>
    <row r="77" spans="1:23" x14ac:dyDescent="0.2">
      <c r="A77" s="319">
        <v>38626</v>
      </c>
      <c r="B77" s="283" t="s">
        <v>780</v>
      </c>
      <c r="C77" s="283" t="s">
        <v>69</v>
      </c>
      <c r="D77" s="283">
        <v>59.454579937113898</v>
      </c>
      <c r="E77" s="283">
        <v>199.86</v>
      </c>
      <c r="F77" s="283">
        <v>168.37</v>
      </c>
      <c r="G77" s="283">
        <v>208.19</v>
      </c>
      <c r="H77" s="283">
        <v>172.66</v>
      </c>
      <c r="I77" s="283">
        <v>0.46148922579106</v>
      </c>
      <c r="J77" s="320">
        <v>433.07619946578501</v>
      </c>
      <c r="K77" s="320">
        <v>364.84058693112303</v>
      </c>
      <c r="L77" s="320">
        <v>451.12645835475701</v>
      </c>
      <c r="M77" s="320">
        <v>374.13657860383501</v>
      </c>
      <c r="N77" s="283">
        <v>-0.647507623738797</v>
      </c>
      <c r="O77" s="283">
        <v>-0.77524124797940797</v>
      </c>
      <c r="P77" s="283">
        <v>-0.67423090580646095</v>
      </c>
      <c r="Q77" s="283">
        <v>-0.67056219542202</v>
      </c>
      <c r="R77" s="283">
        <v>2.75190496675777</v>
      </c>
      <c r="S77" s="283">
        <v>3.12839269818623</v>
      </c>
      <c r="T77" s="283">
        <v>2.2562412402752798</v>
      </c>
      <c r="U77" s="283">
        <v>2.4954610610440802</v>
      </c>
      <c r="V77" s="318">
        <v>0.18702856803468601</v>
      </c>
      <c r="W77" s="318">
        <v>0.20578014595158101</v>
      </c>
    </row>
    <row r="78" spans="1:23" x14ac:dyDescent="0.2">
      <c r="A78" s="319">
        <v>38657</v>
      </c>
      <c r="B78" s="283" t="s">
        <v>781</v>
      </c>
      <c r="C78" s="283" t="s">
        <v>70</v>
      </c>
      <c r="D78" s="283">
        <v>59.882493351727099</v>
      </c>
      <c r="E78" s="283">
        <v>200.76</v>
      </c>
      <c r="F78" s="283">
        <v>169.62</v>
      </c>
      <c r="G78" s="283">
        <v>210.01</v>
      </c>
      <c r="H78" s="283">
        <v>174.42</v>
      </c>
      <c r="I78" s="283">
        <v>0.46481070969733501</v>
      </c>
      <c r="J78" s="320">
        <v>431.91775880277402</v>
      </c>
      <c r="K78" s="320">
        <v>364.922744810354</v>
      </c>
      <c r="L78" s="320">
        <v>451.81833296558398</v>
      </c>
      <c r="M78" s="320">
        <v>375.249529240784</v>
      </c>
      <c r="N78" s="283">
        <v>-0.26749118617920298</v>
      </c>
      <c r="O78" s="283">
        <v>2.25188430710732E-2</v>
      </c>
      <c r="P78" s="283">
        <v>0.15336600148656601</v>
      </c>
      <c r="Q78" s="283">
        <v>0.29747175245542501</v>
      </c>
      <c r="R78" s="283">
        <v>2.8336371519360699</v>
      </c>
      <c r="S78" s="283">
        <v>3.34011522860105</v>
      </c>
      <c r="T78" s="283">
        <v>2.8079463244807101</v>
      </c>
      <c r="U78" s="283">
        <v>3.0406347777193901</v>
      </c>
      <c r="V78" s="318">
        <v>0.18358684117439</v>
      </c>
      <c r="W78" s="318">
        <v>0.204047700951726</v>
      </c>
    </row>
    <row r="79" spans="1:23" x14ac:dyDescent="0.2">
      <c r="A79" s="319">
        <v>38687</v>
      </c>
      <c r="B79" s="283" t="s">
        <v>782</v>
      </c>
      <c r="C79" s="283" t="s">
        <v>1000</v>
      </c>
      <c r="D79" s="283">
        <v>60.250312388500703</v>
      </c>
      <c r="E79" s="283">
        <v>200.97</v>
      </c>
      <c r="F79" s="283">
        <v>170.33</v>
      </c>
      <c r="G79" s="283">
        <v>211.15</v>
      </c>
      <c r="H79" s="283">
        <v>175.82</v>
      </c>
      <c r="I79" s="283">
        <v>0.467665738236624</v>
      </c>
      <c r="J79" s="320">
        <v>429.73000493424098</v>
      </c>
      <c r="K79" s="320">
        <v>364.21312504577497</v>
      </c>
      <c r="L79" s="320">
        <v>451.49768891807298</v>
      </c>
      <c r="M79" s="320">
        <v>375.952278785582</v>
      </c>
      <c r="N79" s="283">
        <v>-0.50652093458647396</v>
      </c>
      <c r="O79" s="283">
        <v>-0.19445753236003699</v>
      </c>
      <c r="P79" s="283">
        <v>-7.0967471684135794E-2</v>
      </c>
      <c r="Q79" s="283">
        <v>0.18727526353436999</v>
      </c>
      <c r="R79" s="283">
        <v>2.3352863053349</v>
      </c>
      <c r="S79" s="283">
        <v>2.9005735373861099</v>
      </c>
      <c r="T79" s="283">
        <v>2.4825121613144798</v>
      </c>
      <c r="U79" s="283">
        <v>2.6851915692496502</v>
      </c>
      <c r="V79" s="318">
        <v>0.179886103446251</v>
      </c>
      <c r="W79" s="318">
        <v>0.200944147423501</v>
      </c>
    </row>
    <row r="80" spans="1:23" x14ac:dyDescent="0.2">
      <c r="A80" s="319">
        <v>38718</v>
      </c>
      <c r="B80" s="283" t="s">
        <v>969</v>
      </c>
      <c r="C80" s="283" t="s">
        <v>1001</v>
      </c>
      <c r="D80" s="283">
        <v>60.603625885796198</v>
      </c>
      <c r="E80" s="283">
        <v>207.88</v>
      </c>
      <c r="F80" s="283">
        <v>174.21</v>
      </c>
      <c r="G80" s="283">
        <v>219.61</v>
      </c>
      <c r="H80" s="283">
        <v>182.94</v>
      </c>
      <c r="I80" s="283">
        <v>0.47040817410112601</v>
      </c>
      <c r="J80" s="320">
        <v>441.91408960362003</v>
      </c>
      <c r="K80" s="320">
        <v>370.33795242373799</v>
      </c>
      <c r="L80" s="320">
        <v>466.849880786276</v>
      </c>
      <c r="M80" s="320">
        <v>388.89630340622602</v>
      </c>
      <c r="N80" s="283">
        <v>2.83528832743314</v>
      </c>
      <c r="O80" s="283">
        <v>1.6816602579034601</v>
      </c>
      <c r="P80" s="283">
        <v>3.4002813846049502</v>
      </c>
      <c r="Q80" s="283">
        <v>3.4429967182155701</v>
      </c>
      <c r="R80" s="283">
        <v>1.6412344887774399</v>
      </c>
      <c r="S80" s="283">
        <v>2.07939965000921</v>
      </c>
      <c r="T80" s="283">
        <v>1.81935286170767</v>
      </c>
      <c r="U80" s="283">
        <v>2.3931673430154898</v>
      </c>
      <c r="V80" s="318">
        <v>0.19327248722805801</v>
      </c>
      <c r="W80" s="318">
        <v>0.200448234393791</v>
      </c>
    </row>
    <row r="81" spans="1:23" x14ac:dyDescent="0.2">
      <c r="A81" s="319">
        <v>38749</v>
      </c>
      <c r="B81" s="283" t="s">
        <v>783</v>
      </c>
      <c r="C81" s="283" t="s">
        <v>61</v>
      </c>
      <c r="D81" s="283">
        <v>60.696357727461802</v>
      </c>
      <c r="E81" s="283">
        <v>207.58</v>
      </c>
      <c r="F81" s="283">
        <v>174.23</v>
      </c>
      <c r="G81" s="283">
        <v>219.04</v>
      </c>
      <c r="H81" s="283">
        <v>182.73</v>
      </c>
      <c r="I81" s="283">
        <v>0.47112796298638399</v>
      </c>
      <c r="J81" s="320">
        <v>440.60216397301701</v>
      </c>
      <c r="K81" s="320">
        <v>369.81460173917799</v>
      </c>
      <c r="L81" s="320">
        <v>464.92676556821198</v>
      </c>
      <c r="M81" s="320">
        <v>387.85640920507399</v>
      </c>
      <c r="N81" s="283">
        <v>-0.29687345605568</v>
      </c>
      <c r="O81" s="283">
        <v>-0.141317054094559</v>
      </c>
      <c r="P81" s="283">
        <v>-0.41193439202001902</v>
      </c>
      <c r="Q81" s="283">
        <v>-0.26739626785943199</v>
      </c>
      <c r="R81" s="283">
        <v>1.9673052316787201</v>
      </c>
      <c r="S81" s="283">
        <v>2.2560822478590499</v>
      </c>
      <c r="T81" s="283">
        <v>2.0623623193007901</v>
      </c>
      <c r="U81" s="283">
        <v>2.6267704525150899</v>
      </c>
      <c r="V81" s="318">
        <v>0.19141364862537999</v>
      </c>
      <c r="W81" s="318">
        <v>0.198708476987906</v>
      </c>
    </row>
    <row r="82" spans="1:23" x14ac:dyDescent="0.2">
      <c r="A82" s="319">
        <v>38777</v>
      </c>
      <c r="B82" s="283" t="s">
        <v>784</v>
      </c>
      <c r="C82" s="283" t="s">
        <v>62</v>
      </c>
      <c r="D82" s="283">
        <v>60.772511809723397</v>
      </c>
      <c r="E82" s="283">
        <v>206.88</v>
      </c>
      <c r="F82" s="283">
        <v>175.68</v>
      </c>
      <c r="G82" s="283">
        <v>217.25</v>
      </c>
      <c r="H82" s="283">
        <v>181.92</v>
      </c>
      <c r="I82" s="283">
        <v>0.47171907452902501</v>
      </c>
      <c r="J82" s="320">
        <v>438.56611099848698</v>
      </c>
      <c r="K82" s="320">
        <v>372.42505017504902</v>
      </c>
      <c r="L82" s="320">
        <v>460.549534099097</v>
      </c>
      <c r="M82" s="320">
        <v>385.65326233973701</v>
      </c>
      <c r="N82" s="283">
        <v>-0.46210689393131299</v>
      </c>
      <c r="O82" s="283">
        <v>0.70588030423732695</v>
      </c>
      <c r="P82" s="283">
        <v>-0.94148837909246996</v>
      </c>
      <c r="Q82" s="283">
        <v>-0.568031573811834</v>
      </c>
      <c r="R82" s="283">
        <v>1.41091266734319</v>
      </c>
      <c r="S82" s="283">
        <v>1.73235225097972</v>
      </c>
      <c r="T82" s="283">
        <v>1.8476340880757101</v>
      </c>
      <c r="U82" s="283">
        <v>2.1051398821187801</v>
      </c>
      <c r="V82" s="318">
        <v>0.17759562841530099</v>
      </c>
      <c r="W82" s="318">
        <v>0.194206244503078</v>
      </c>
    </row>
    <row r="83" spans="1:23" x14ac:dyDescent="0.2">
      <c r="A83" s="319">
        <v>38808</v>
      </c>
      <c r="B83" s="283" t="s">
        <v>785</v>
      </c>
      <c r="C83" s="283" t="s">
        <v>1002</v>
      </c>
      <c r="D83" s="283">
        <v>60.861617266519197</v>
      </c>
      <c r="E83" s="283">
        <v>208.5</v>
      </c>
      <c r="F83" s="283">
        <v>176.79</v>
      </c>
      <c r="G83" s="283">
        <v>217.74</v>
      </c>
      <c r="H83" s="283">
        <v>182.03</v>
      </c>
      <c r="I83" s="283">
        <v>0.47241071524558498</v>
      </c>
      <c r="J83" s="320">
        <v>441.35324045647502</v>
      </c>
      <c r="K83" s="320">
        <v>374.22944546906598</v>
      </c>
      <c r="L83" s="320">
        <v>460.91249197598501</v>
      </c>
      <c r="M83" s="320">
        <v>385.32148853857097</v>
      </c>
      <c r="N83" s="283">
        <v>0.63550953621172002</v>
      </c>
      <c r="O83" s="283">
        <v>0.48449890606676599</v>
      </c>
      <c r="P83" s="283">
        <v>7.8809737067198099E-2</v>
      </c>
      <c r="Q83" s="283">
        <v>-8.6029040478552393E-2</v>
      </c>
      <c r="R83" s="283">
        <v>2.2374589171139099</v>
      </c>
      <c r="S83" s="283">
        <v>2.3992173260991301</v>
      </c>
      <c r="T83" s="283">
        <v>2.3554163505907999</v>
      </c>
      <c r="U83" s="283">
        <v>2.4222392438578302</v>
      </c>
      <c r="V83" s="318">
        <v>0.17936534871881901</v>
      </c>
      <c r="W83" s="318">
        <v>0.19617645443058801</v>
      </c>
    </row>
    <row r="84" spans="1:23" x14ac:dyDescent="0.2">
      <c r="A84" s="319">
        <v>38838</v>
      </c>
      <c r="B84" s="283" t="s">
        <v>786</v>
      </c>
      <c r="C84" s="283" t="s">
        <v>64</v>
      </c>
      <c r="D84" s="283">
        <v>60.590674511261902</v>
      </c>
      <c r="E84" s="283">
        <v>211.26</v>
      </c>
      <c r="F84" s="283">
        <v>176.99</v>
      </c>
      <c r="G84" s="283">
        <v>221.02</v>
      </c>
      <c r="H84" s="283">
        <v>183.17</v>
      </c>
      <c r="I84" s="283">
        <v>0.470307644927207</v>
      </c>
      <c r="J84" s="320">
        <v>449.19533475306002</v>
      </c>
      <c r="K84" s="320">
        <v>376.32813735654702</v>
      </c>
      <c r="L84" s="320">
        <v>469.94770844987897</v>
      </c>
      <c r="M84" s="320">
        <v>389.46847234080298</v>
      </c>
      <c r="N84" s="283">
        <v>1.7768294367736599</v>
      </c>
      <c r="O84" s="283">
        <v>0.56080351583522903</v>
      </c>
      <c r="P84" s="283">
        <v>1.96028891192743</v>
      </c>
      <c r="Q84" s="283">
        <v>1.0762399517244301</v>
      </c>
      <c r="R84" s="283">
        <v>2.9797185131694301</v>
      </c>
      <c r="S84" s="283">
        <v>2.59213571500245</v>
      </c>
      <c r="T84" s="283">
        <v>2.4154587195664101</v>
      </c>
      <c r="U84" s="283">
        <v>2.3492561054407699</v>
      </c>
      <c r="V84" s="318">
        <v>0.193626758573931</v>
      </c>
      <c r="W84" s="318">
        <v>0.20663864169896801</v>
      </c>
    </row>
    <row r="85" spans="1:23" x14ac:dyDescent="0.2">
      <c r="A85" s="319">
        <v>38869</v>
      </c>
      <c r="B85" s="283" t="s">
        <v>787</v>
      </c>
      <c r="C85" s="283" t="s">
        <v>65</v>
      </c>
      <c r="D85" s="283">
        <v>60.6429980643804</v>
      </c>
      <c r="E85" s="283">
        <v>210.81</v>
      </c>
      <c r="F85" s="283">
        <v>177</v>
      </c>
      <c r="G85" s="283">
        <v>220.44</v>
      </c>
      <c r="H85" s="283">
        <v>182.62</v>
      </c>
      <c r="I85" s="283">
        <v>0.470713782789838</v>
      </c>
      <c r="J85" s="320">
        <v>447.85176833056801</v>
      </c>
      <c r="K85" s="320">
        <v>376.02468096632299</v>
      </c>
      <c r="L85" s="320">
        <v>468.31006029500702</v>
      </c>
      <c r="M85" s="320">
        <v>387.96399569531002</v>
      </c>
      <c r="N85" s="283">
        <v>-0.29910515950267702</v>
      </c>
      <c r="O85" s="283">
        <v>-8.06361151614476E-2</v>
      </c>
      <c r="P85" s="283">
        <v>-0.34847454842860098</v>
      </c>
      <c r="Q85" s="283">
        <v>-0.38628971337529799</v>
      </c>
      <c r="R85" s="283">
        <v>2.3214289191255899</v>
      </c>
      <c r="S85" s="283">
        <v>1.99087129107098</v>
      </c>
      <c r="T85" s="283">
        <v>2.0044172941302301</v>
      </c>
      <c r="U85" s="283">
        <v>2.0027862280963298</v>
      </c>
      <c r="V85" s="318">
        <v>0.191016949152542</v>
      </c>
      <c r="W85" s="318">
        <v>0.20709670353740001</v>
      </c>
    </row>
    <row r="86" spans="1:23" x14ac:dyDescent="0.2">
      <c r="A86" s="319">
        <v>38899</v>
      </c>
      <c r="B86" s="283" t="s">
        <v>788</v>
      </c>
      <c r="C86" s="283" t="s">
        <v>66</v>
      </c>
      <c r="D86" s="283">
        <v>60.809293713400699</v>
      </c>
      <c r="E86" s="283">
        <v>212.96</v>
      </c>
      <c r="F86" s="283">
        <v>178.56</v>
      </c>
      <c r="G86" s="283">
        <v>222.8</v>
      </c>
      <c r="H86" s="283">
        <v>184.09</v>
      </c>
      <c r="I86" s="283">
        <v>0.47200457738295398</v>
      </c>
      <c r="J86" s="320">
        <v>451.182065184122</v>
      </c>
      <c r="K86" s="320">
        <v>378.30141603717601</v>
      </c>
      <c r="L86" s="320">
        <v>472.029320637784</v>
      </c>
      <c r="M86" s="320">
        <v>390.017404112252</v>
      </c>
      <c r="N86" s="283">
        <v>0.74361587673712504</v>
      </c>
      <c r="O86" s="283">
        <v>0.60547490260518499</v>
      </c>
      <c r="P86" s="283">
        <v>0.79418758171321302</v>
      </c>
      <c r="Q86" s="283">
        <v>0.52927808758671502</v>
      </c>
      <c r="R86" s="283">
        <v>2.1656279953270499</v>
      </c>
      <c r="S86" s="283">
        <v>2.2923110977063801</v>
      </c>
      <c r="T86" s="283">
        <v>2.1198444527845002</v>
      </c>
      <c r="U86" s="283">
        <v>2.2018159484891799</v>
      </c>
      <c r="V86" s="318">
        <v>0.19265232974910401</v>
      </c>
      <c r="W86" s="318">
        <v>0.210277581617687</v>
      </c>
    </row>
    <row r="87" spans="1:23" x14ac:dyDescent="0.2">
      <c r="A87" s="319">
        <v>38930</v>
      </c>
      <c r="B87" s="283" t="s">
        <v>789</v>
      </c>
      <c r="C87" s="283" t="s">
        <v>1003</v>
      </c>
      <c r="D87" s="283">
        <v>61.119608647242202</v>
      </c>
      <c r="E87" s="283">
        <v>212.46</v>
      </c>
      <c r="F87" s="283">
        <v>178.64</v>
      </c>
      <c r="G87" s="283">
        <v>222.07</v>
      </c>
      <c r="H87" s="283">
        <v>183.97</v>
      </c>
      <c r="I87" s="283">
        <v>0.474413256390044</v>
      </c>
      <c r="J87" s="320">
        <v>447.83740154453801</v>
      </c>
      <c r="K87" s="320">
        <v>376.54934299122698</v>
      </c>
      <c r="L87" s="320">
        <v>468.09400245220502</v>
      </c>
      <c r="M87" s="320">
        <v>387.78427356748801</v>
      </c>
      <c r="N87" s="283">
        <v>-0.74131130150749702</v>
      </c>
      <c r="O87" s="283">
        <v>-0.46314207974730298</v>
      </c>
      <c r="P87" s="283">
        <v>-0.83370206330866103</v>
      </c>
      <c r="Q87" s="283">
        <v>-0.57257202402191099</v>
      </c>
      <c r="R87" s="283">
        <v>1.4641387221003599</v>
      </c>
      <c r="S87" s="283">
        <v>1.6700088038778</v>
      </c>
      <c r="T87" s="283">
        <v>1.79814698218832</v>
      </c>
      <c r="U87" s="283">
        <v>1.9713639650647401</v>
      </c>
      <c r="V87" s="318">
        <v>0.189319301388267</v>
      </c>
      <c r="W87" s="318">
        <v>0.20709898352992401</v>
      </c>
    </row>
    <row r="88" spans="1:23" x14ac:dyDescent="0.2">
      <c r="A88" s="319">
        <v>38961</v>
      </c>
      <c r="B88" s="283" t="s">
        <v>790</v>
      </c>
      <c r="C88" s="283" t="s">
        <v>68</v>
      </c>
      <c r="D88" s="283">
        <v>61.736612130055903</v>
      </c>
      <c r="E88" s="283">
        <v>210.43</v>
      </c>
      <c r="F88" s="283">
        <v>177.77</v>
      </c>
      <c r="G88" s="283">
        <v>220.28</v>
      </c>
      <c r="H88" s="283">
        <v>183.01</v>
      </c>
      <c r="I88" s="283">
        <v>0.47920246623553098</v>
      </c>
      <c r="J88" s="320">
        <v>439.12545286562101</v>
      </c>
      <c r="K88" s="320">
        <v>370.97054486490299</v>
      </c>
      <c r="L88" s="320">
        <v>459.68043889768097</v>
      </c>
      <c r="M88" s="320">
        <v>381.905380073836</v>
      </c>
      <c r="N88" s="283">
        <v>-1.9453374481162</v>
      </c>
      <c r="O88" s="283">
        <v>-1.48155832168183</v>
      </c>
      <c r="P88" s="283">
        <v>-1.79740896282535</v>
      </c>
      <c r="Q88" s="283">
        <v>-1.5160216373831801</v>
      </c>
      <c r="R88" s="283">
        <v>0.74025832375648204</v>
      </c>
      <c r="S88" s="283">
        <v>0.89190769028870698</v>
      </c>
      <c r="T88" s="283">
        <v>1.2091228202003399</v>
      </c>
      <c r="U88" s="283">
        <v>1.39197519482792</v>
      </c>
      <c r="V88" s="318">
        <v>0.18372053777352801</v>
      </c>
      <c r="W88" s="318">
        <v>0.20365007376646099</v>
      </c>
    </row>
    <row r="89" spans="1:23" x14ac:dyDescent="0.2">
      <c r="A89" s="319">
        <v>38991</v>
      </c>
      <c r="B89" s="283" t="s">
        <v>791</v>
      </c>
      <c r="C89" s="283" t="s">
        <v>69</v>
      </c>
      <c r="D89" s="283">
        <v>62.006518775350798</v>
      </c>
      <c r="E89" s="283">
        <v>209.71</v>
      </c>
      <c r="F89" s="283">
        <v>177.12</v>
      </c>
      <c r="G89" s="283">
        <v>219.23</v>
      </c>
      <c r="H89" s="283">
        <v>182.01</v>
      </c>
      <c r="I89" s="283">
        <v>0.48129749421999801</v>
      </c>
      <c r="J89" s="320">
        <v>435.71803825794001</v>
      </c>
      <c r="K89" s="320">
        <v>368.00524026630302</v>
      </c>
      <c r="L89" s="320">
        <v>455.49790437884798</v>
      </c>
      <c r="M89" s="320">
        <v>378.16527654059303</v>
      </c>
      <c r="N89" s="283">
        <v>-0.77595470393364596</v>
      </c>
      <c r="O89" s="283">
        <v>-0.799336939184636</v>
      </c>
      <c r="P89" s="283">
        <v>-0.90987872550387605</v>
      </c>
      <c r="Q89" s="283">
        <v>-0.97932727015265197</v>
      </c>
      <c r="R89" s="283">
        <v>0.61001708138526101</v>
      </c>
      <c r="S89" s="283">
        <v>0.86740714946211805</v>
      </c>
      <c r="T89" s="283">
        <v>0.96900679247089405</v>
      </c>
      <c r="U89" s="283">
        <v>1.07679873264246</v>
      </c>
      <c r="V89" s="318">
        <v>0.18399954832881699</v>
      </c>
      <c r="W89" s="318">
        <v>0.204494258557222</v>
      </c>
    </row>
    <row r="90" spans="1:23" x14ac:dyDescent="0.2">
      <c r="A90" s="319">
        <v>39022</v>
      </c>
      <c r="B90" s="283" t="s">
        <v>792</v>
      </c>
      <c r="C90" s="283" t="s">
        <v>70</v>
      </c>
      <c r="D90" s="283">
        <v>62.331857303651802</v>
      </c>
      <c r="E90" s="283">
        <v>211.22</v>
      </c>
      <c r="F90" s="283">
        <v>178.43</v>
      </c>
      <c r="G90" s="283">
        <v>221.12</v>
      </c>
      <c r="H90" s="283">
        <v>183.46</v>
      </c>
      <c r="I90" s="283">
        <v>0.48382278706883203</v>
      </c>
      <c r="J90" s="320">
        <v>436.56480357125099</v>
      </c>
      <c r="K90" s="320">
        <v>368.79205520887399</v>
      </c>
      <c r="L90" s="320">
        <v>457.02684104571102</v>
      </c>
      <c r="M90" s="320">
        <v>379.18842374387702</v>
      </c>
      <c r="N90" s="283">
        <v>0.194337906389208</v>
      </c>
      <c r="O90" s="283">
        <v>0.213805363750108</v>
      </c>
      <c r="P90" s="283">
        <v>0.33566272252065799</v>
      </c>
      <c r="Q90" s="283">
        <v>0.270555565715558</v>
      </c>
      <c r="R90" s="283">
        <v>1.07590963181461</v>
      </c>
      <c r="S90" s="283">
        <v>1.0603094637280399</v>
      </c>
      <c r="T90" s="283">
        <v>1.1527881230360699</v>
      </c>
      <c r="U90" s="283">
        <v>1.0496734029385599</v>
      </c>
      <c r="V90" s="318">
        <v>0.18376954548002</v>
      </c>
      <c r="W90" s="318">
        <v>0.205276354518696</v>
      </c>
    </row>
    <row r="91" spans="1:23" x14ac:dyDescent="0.2">
      <c r="A91" s="319">
        <v>39052</v>
      </c>
      <c r="B91" s="283" t="s">
        <v>793</v>
      </c>
      <c r="C91" s="283" t="s">
        <v>1000</v>
      </c>
      <c r="D91" s="283">
        <v>62.692423570686302</v>
      </c>
      <c r="E91" s="283">
        <v>211.68</v>
      </c>
      <c r="F91" s="283">
        <v>179.78</v>
      </c>
      <c r="G91" s="283">
        <v>222.42</v>
      </c>
      <c r="H91" s="283">
        <v>184.95</v>
      </c>
      <c r="I91" s="283">
        <v>0.486621519270727</v>
      </c>
      <c r="J91" s="320">
        <v>434.99925839127098</v>
      </c>
      <c r="K91" s="320">
        <v>369.44523182909501</v>
      </c>
      <c r="L91" s="320">
        <v>457.06979899559002</v>
      </c>
      <c r="M91" s="320">
        <v>380.06950509951599</v>
      </c>
      <c r="N91" s="283">
        <v>-0.35860545036453501</v>
      </c>
      <c r="O91" s="283">
        <v>0.17711244344753599</v>
      </c>
      <c r="P91" s="283">
        <v>9.3994369742444999E-3</v>
      </c>
      <c r="Q91" s="283">
        <v>0.23235977167761501</v>
      </c>
      <c r="R91" s="283">
        <v>1.2261776921618901</v>
      </c>
      <c r="S91" s="283">
        <v>1.4365508608901201</v>
      </c>
      <c r="T91" s="283">
        <v>1.2341392246923799</v>
      </c>
      <c r="U91" s="283">
        <v>1.0951459922611499</v>
      </c>
      <c r="V91" s="318">
        <v>0.177439092223829</v>
      </c>
      <c r="W91" s="318">
        <v>0.202595296025953</v>
      </c>
    </row>
    <row r="92" spans="1:23" x14ac:dyDescent="0.2">
      <c r="A92" s="319">
        <v>39083</v>
      </c>
      <c r="B92" s="283" t="s">
        <v>970</v>
      </c>
      <c r="C92" s="283" t="s">
        <v>1001</v>
      </c>
      <c r="D92" s="283">
        <v>63.0162079340435</v>
      </c>
      <c r="E92" s="283">
        <v>218.45</v>
      </c>
      <c r="F92" s="283">
        <v>184.33</v>
      </c>
      <c r="G92" s="283">
        <v>231.27</v>
      </c>
      <c r="H92" s="283">
        <v>192.59</v>
      </c>
      <c r="I92" s="283">
        <v>0.48913474861869299</v>
      </c>
      <c r="J92" s="320">
        <v>446.60495010198798</v>
      </c>
      <c r="K92" s="320">
        <v>376.84912086198</v>
      </c>
      <c r="L92" s="320">
        <v>472.81449672733697</v>
      </c>
      <c r="M92" s="320">
        <v>393.73608304024702</v>
      </c>
      <c r="N92" s="283">
        <v>2.6679796544107202</v>
      </c>
      <c r="O92" s="283">
        <v>2.0040559181746298</v>
      </c>
      <c r="P92" s="283">
        <v>3.4447031430091499</v>
      </c>
      <c r="Q92" s="283">
        <v>3.59581017612867</v>
      </c>
      <c r="R92" s="283">
        <v>1.0614869742161099</v>
      </c>
      <c r="S92" s="283">
        <v>1.7581693681753201</v>
      </c>
      <c r="T92" s="283">
        <v>1.2776303875275099</v>
      </c>
      <c r="U92" s="283">
        <v>1.24449103569015</v>
      </c>
      <c r="V92" s="318">
        <v>0.185102804752346</v>
      </c>
      <c r="W92" s="318">
        <v>0.20084116516953099</v>
      </c>
    </row>
    <row r="93" spans="1:23" x14ac:dyDescent="0.2">
      <c r="A93" s="319">
        <v>39114</v>
      </c>
      <c r="B93" s="283" t="s">
        <v>794</v>
      </c>
      <c r="C93" s="283" t="s">
        <v>61</v>
      </c>
      <c r="D93" s="283">
        <v>63.192346627710499</v>
      </c>
      <c r="E93" s="283">
        <v>218.47</v>
      </c>
      <c r="F93" s="283">
        <v>184.45</v>
      </c>
      <c r="G93" s="283">
        <v>230.57</v>
      </c>
      <c r="H93" s="283">
        <v>192.33</v>
      </c>
      <c r="I93" s="283">
        <v>0.490501945383992</v>
      </c>
      <c r="J93" s="320">
        <v>445.40088384148902</v>
      </c>
      <c r="K93" s="320">
        <v>376.04336075691202</v>
      </c>
      <c r="L93" s="320">
        <v>470.06949140537398</v>
      </c>
      <c r="M93" s="320">
        <v>392.10853659190599</v>
      </c>
      <c r="N93" s="283">
        <v>-0.26960432485666502</v>
      </c>
      <c r="O93" s="283">
        <v>-0.21381504173982899</v>
      </c>
      <c r="P93" s="283">
        <v>-0.58056708095091103</v>
      </c>
      <c r="Q93" s="283">
        <v>-0.413359739796748</v>
      </c>
      <c r="R93" s="283">
        <v>1.0891276214354499</v>
      </c>
      <c r="S93" s="283">
        <v>1.6842923422820699</v>
      </c>
      <c r="T93" s="283">
        <v>1.10613675486648</v>
      </c>
      <c r="U93" s="283">
        <v>1.0963148438222701</v>
      </c>
      <c r="V93" s="318">
        <v>0.18444022770398499</v>
      </c>
      <c r="W93" s="318">
        <v>0.19882493630738801</v>
      </c>
    </row>
    <row r="94" spans="1:23" x14ac:dyDescent="0.2">
      <c r="A94" s="319">
        <v>39142</v>
      </c>
      <c r="B94" s="283" t="s">
        <v>795</v>
      </c>
      <c r="C94" s="283" t="s">
        <v>62</v>
      </c>
      <c r="D94" s="283">
        <v>63.329113142792501</v>
      </c>
      <c r="E94" s="283">
        <v>216.97</v>
      </c>
      <c r="F94" s="283">
        <v>184.88</v>
      </c>
      <c r="G94" s="283">
        <v>228.76</v>
      </c>
      <c r="H94" s="283">
        <v>191.87</v>
      </c>
      <c r="I94" s="283">
        <v>0.49156353346057302</v>
      </c>
      <c r="J94" s="320">
        <v>441.387501779366</v>
      </c>
      <c r="K94" s="320">
        <v>376.10601156366903</v>
      </c>
      <c r="L94" s="320">
        <v>465.37219388416702</v>
      </c>
      <c r="M94" s="320">
        <v>390.32594352402202</v>
      </c>
      <c r="N94" s="283">
        <v>-0.90107186755186097</v>
      </c>
      <c r="O94" s="283">
        <v>1.66605272940323E-2</v>
      </c>
      <c r="P94" s="283">
        <v>-0.99927725731858696</v>
      </c>
      <c r="Q94" s="283">
        <v>-0.454617255563394</v>
      </c>
      <c r="R94" s="283">
        <v>0.64332165895257798</v>
      </c>
      <c r="S94" s="283">
        <v>0.98837642282372196</v>
      </c>
      <c r="T94" s="283">
        <v>1.0471533305323799</v>
      </c>
      <c r="U94" s="283">
        <v>1.2116275526715701</v>
      </c>
      <c r="V94" s="318">
        <v>0.17357204673301599</v>
      </c>
      <c r="W94" s="318">
        <v>0.192265596497629</v>
      </c>
    </row>
    <row r="95" spans="1:23" x14ac:dyDescent="0.2">
      <c r="A95" s="319">
        <v>39173</v>
      </c>
      <c r="B95" s="283" t="s">
        <v>796</v>
      </c>
      <c r="C95" s="283" t="s">
        <v>1002</v>
      </c>
      <c r="D95" s="283">
        <v>63.291295129152097</v>
      </c>
      <c r="E95" s="283">
        <v>217.67</v>
      </c>
      <c r="F95" s="283">
        <v>185.78</v>
      </c>
      <c r="G95" s="283">
        <v>228.8</v>
      </c>
      <c r="H95" s="283">
        <v>191.93</v>
      </c>
      <c r="I95" s="283">
        <v>0.491269988272728</v>
      </c>
      <c r="J95" s="320">
        <v>443.07611943752698</v>
      </c>
      <c r="K95" s="320">
        <v>378.16273013784098</v>
      </c>
      <c r="L95" s="320">
        <v>465.73168616394702</v>
      </c>
      <c r="M95" s="320">
        <v>390.681304744084</v>
      </c>
      <c r="N95" s="283">
        <v>0.38257033816184699</v>
      </c>
      <c r="O95" s="283">
        <v>0.54684544009853098</v>
      </c>
      <c r="P95" s="283">
        <v>7.7248336815971499E-2</v>
      </c>
      <c r="Q95" s="283">
        <v>9.1042172819366704E-2</v>
      </c>
      <c r="R95" s="283">
        <v>0.39036282576527798</v>
      </c>
      <c r="S95" s="283">
        <v>1.05103559230759</v>
      </c>
      <c r="T95" s="283">
        <v>1.04557682246826</v>
      </c>
      <c r="U95" s="283">
        <v>1.3909985207003499</v>
      </c>
      <c r="V95" s="318">
        <v>0.171654645279363</v>
      </c>
      <c r="W95" s="318">
        <v>0.19210128692752601</v>
      </c>
    </row>
    <row r="96" spans="1:23" x14ac:dyDescent="0.2">
      <c r="A96" s="319">
        <v>39203</v>
      </c>
      <c r="B96" s="283" t="s">
        <v>797</v>
      </c>
      <c r="C96" s="283" t="s">
        <v>64</v>
      </c>
      <c r="D96" s="283">
        <v>62.982534360254498</v>
      </c>
      <c r="E96" s="283">
        <v>220.91</v>
      </c>
      <c r="F96" s="283">
        <v>186.13</v>
      </c>
      <c r="G96" s="283">
        <v>232.06</v>
      </c>
      <c r="H96" s="283">
        <v>193.01</v>
      </c>
      <c r="I96" s="283">
        <v>0.488873372766506</v>
      </c>
      <c r="J96" s="320">
        <v>451.87570505197101</v>
      </c>
      <c r="K96" s="320">
        <v>380.73253805315898</v>
      </c>
      <c r="L96" s="320">
        <v>474.68324708868101</v>
      </c>
      <c r="M96" s="320">
        <v>394.80571197356801</v>
      </c>
      <c r="N96" s="283">
        <v>1.9860211887777801</v>
      </c>
      <c r="O96" s="283">
        <v>0.67955081516928295</v>
      </c>
      <c r="P96" s="283">
        <v>1.9220424958551501</v>
      </c>
      <c r="Q96" s="283">
        <v>1.0556960825618</v>
      </c>
      <c r="R96" s="283">
        <v>0.59670483897267301</v>
      </c>
      <c r="S96" s="283">
        <v>1.17036178255234</v>
      </c>
      <c r="T96" s="283">
        <v>1.0076735248741</v>
      </c>
      <c r="U96" s="283">
        <v>1.3703906764743099</v>
      </c>
      <c r="V96" s="318">
        <v>0.18685864718207701</v>
      </c>
      <c r="W96" s="318">
        <v>0.202321123257862</v>
      </c>
    </row>
    <row r="97" spans="1:23" x14ac:dyDescent="0.2">
      <c r="A97" s="319">
        <v>39234</v>
      </c>
      <c r="B97" s="283" t="s">
        <v>798</v>
      </c>
      <c r="C97" s="283" t="s">
        <v>65</v>
      </c>
      <c r="D97" s="283">
        <v>63.058170387534602</v>
      </c>
      <c r="E97" s="283">
        <v>221.21</v>
      </c>
      <c r="F97" s="283">
        <v>186.61</v>
      </c>
      <c r="G97" s="283">
        <v>231.88</v>
      </c>
      <c r="H97" s="283">
        <v>192.7</v>
      </c>
      <c r="I97" s="283">
        <v>0.48946046314218999</v>
      </c>
      <c r="J97" s="320">
        <v>451.946616034925</v>
      </c>
      <c r="K97" s="320">
        <v>381.256534597339</v>
      </c>
      <c r="L97" s="320">
        <v>473.746129588077</v>
      </c>
      <c r="M97" s="320">
        <v>393.69880615672901</v>
      </c>
      <c r="N97" s="283">
        <v>1.5692585850812801E-2</v>
      </c>
      <c r="O97" s="283">
        <v>0.13762851655903</v>
      </c>
      <c r="P97" s="283">
        <v>-0.19741954373810899</v>
      </c>
      <c r="Q97" s="283">
        <v>-0.28036722450280899</v>
      </c>
      <c r="R97" s="283">
        <v>0.91433103404303695</v>
      </c>
      <c r="S97" s="283">
        <v>1.3913591037617601</v>
      </c>
      <c r="T97" s="283">
        <v>1.16078422266759</v>
      </c>
      <c r="U97" s="283">
        <v>1.4781811005789101</v>
      </c>
      <c r="V97" s="318">
        <v>0.18541342907668401</v>
      </c>
      <c r="W97" s="318">
        <v>0.20332122470160899</v>
      </c>
    </row>
    <row r="98" spans="1:23" x14ac:dyDescent="0.2">
      <c r="A98" s="319">
        <v>39264</v>
      </c>
      <c r="B98" s="283" t="s">
        <v>799</v>
      </c>
      <c r="C98" s="283" t="s">
        <v>66</v>
      </c>
      <c r="D98" s="283">
        <v>63.326004812904202</v>
      </c>
      <c r="E98" s="283">
        <v>223.99</v>
      </c>
      <c r="F98" s="283">
        <v>189.37</v>
      </c>
      <c r="G98" s="283">
        <v>233.86</v>
      </c>
      <c r="H98" s="283">
        <v>193.82</v>
      </c>
      <c r="I98" s="283">
        <v>0.49153940645883198</v>
      </c>
      <c r="J98" s="320">
        <v>455.69082978245399</v>
      </c>
      <c r="K98" s="320">
        <v>385.25904029601003</v>
      </c>
      <c r="L98" s="320">
        <v>475.77060338820797</v>
      </c>
      <c r="M98" s="320">
        <v>394.31223103011399</v>
      </c>
      <c r="N98" s="283">
        <v>0.82846371998046597</v>
      </c>
      <c r="O98" s="283">
        <v>1.04981956647594</v>
      </c>
      <c r="P98" s="283">
        <v>0.42733305323074999</v>
      </c>
      <c r="Q98" s="283">
        <v>0.15581070193555499</v>
      </c>
      <c r="R98" s="283">
        <v>0.99932265625222205</v>
      </c>
      <c r="S98" s="283">
        <v>1.83917478599946</v>
      </c>
      <c r="T98" s="283">
        <v>0.79259541449014903</v>
      </c>
      <c r="U98" s="283">
        <v>1.1011885296858099</v>
      </c>
      <c r="V98" s="318">
        <v>0.18281670803189501</v>
      </c>
      <c r="W98" s="318">
        <v>0.206583427922815</v>
      </c>
    </row>
    <row r="99" spans="1:23" x14ac:dyDescent="0.2">
      <c r="A99" s="319">
        <v>39295</v>
      </c>
      <c r="B99" s="283" t="s">
        <v>800</v>
      </c>
      <c r="C99" s="283" t="s">
        <v>1003</v>
      </c>
      <c r="D99" s="283">
        <v>63.5839961936272</v>
      </c>
      <c r="E99" s="283">
        <v>223.64</v>
      </c>
      <c r="F99" s="283">
        <v>189.28</v>
      </c>
      <c r="G99" s="283">
        <v>233.12</v>
      </c>
      <c r="H99" s="283">
        <v>193.69</v>
      </c>
      <c r="I99" s="283">
        <v>0.49354194760329101</v>
      </c>
      <c r="J99" s="320">
        <v>453.13270956202803</v>
      </c>
      <c r="K99" s="320">
        <v>383.51350056296201</v>
      </c>
      <c r="L99" s="320">
        <v>472.34080331380801</v>
      </c>
      <c r="M99" s="320">
        <v>392.44891126394799</v>
      </c>
      <c r="N99" s="283">
        <v>-0.56137188928003801</v>
      </c>
      <c r="O99" s="283">
        <v>-0.45308209554468798</v>
      </c>
      <c r="P99" s="283">
        <v>-0.72089365126267702</v>
      </c>
      <c r="Q99" s="283">
        <v>-0.472549319938254</v>
      </c>
      <c r="R99" s="283">
        <v>1.18241754691055</v>
      </c>
      <c r="S99" s="283">
        <v>1.8494674606022401</v>
      </c>
      <c r="T99" s="283">
        <v>0.90725385058463304</v>
      </c>
      <c r="U99" s="283">
        <v>1.20289501519657</v>
      </c>
      <c r="V99" s="318">
        <v>0.18153000845308501</v>
      </c>
      <c r="W99" s="318">
        <v>0.20357271929371701</v>
      </c>
    </row>
    <row r="100" spans="1:23" x14ac:dyDescent="0.2">
      <c r="A100" s="319">
        <v>39326</v>
      </c>
      <c r="B100" s="283" t="s">
        <v>801</v>
      </c>
      <c r="C100" s="283" t="s">
        <v>68</v>
      </c>
      <c r="D100" s="283">
        <v>64.077702590874594</v>
      </c>
      <c r="E100" s="283">
        <v>221.12</v>
      </c>
      <c r="F100" s="283">
        <v>187.63</v>
      </c>
      <c r="G100" s="283">
        <v>231.38</v>
      </c>
      <c r="H100" s="283">
        <v>192.4</v>
      </c>
      <c r="I100" s="283">
        <v>0.49737411971307299</v>
      </c>
      <c r="J100" s="320">
        <v>444.57480040891699</v>
      </c>
      <c r="K100" s="320">
        <v>377.241180357838</v>
      </c>
      <c r="L100" s="320">
        <v>465.20313548577798</v>
      </c>
      <c r="M100" s="320">
        <v>386.83154666550098</v>
      </c>
      <c r="N100" s="283">
        <v>-1.8886098867996901</v>
      </c>
      <c r="O100" s="283">
        <v>-1.6354887626946599</v>
      </c>
      <c r="P100" s="283">
        <v>-1.5111266648900199</v>
      </c>
      <c r="Q100" s="283">
        <v>-1.43136200336376</v>
      </c>
      <c r="R100" s="283">
        <v>1.2409546082411</v>
      </c>
      <c r="S100" s="283">
        <v>1.6903324481512201</v>
      </c>
      <c r="T100" s="283">
        <v>1.20142083951627</v>
      </c>
      <c r="U100" s="283">
        <v>1.2898919074438</v>
      </c>
      <c r="V100" s="318">
        <v>0.17848958055747999</v>
      </c>
      <c r="W100" s="318">
        <v>0.20259875259875301</v>
      </c>
    </row>
    <row r="101" spans="1:23" x14ac:dyDescent="0.2">
      <c r="A101" s="319">
        <v>39356</v>
      </c>
      <c r="B101" s="283" t="s">
        <v>802</v>
      </c>
      <c r="C101" s="283" t="s">
        <v>69</v>
      </c>
      <c r="D101" s="283">
        <v>64.3274050918955</v>
      </c>
      <c r="E101" s="283">
        <v>220.17</v>
      </c>
      <c r="F101" s="283">
        <v>187.02</v>
      </c>
      <c r="G101" s="283">
        <v>230.2</v>
      </c>
      <c r="H101" s="283">
        <v>191.81</v>
      </c>
      <c r="I101" s="283">
        <v>0.49931232218622301</v>
      </c>
      <c r="J101" s="320">
        <v>440.946458192725</v>
      </c>
      <c r="K101" s="320">
        <v>374.555146528607</v>
      </c>
      <c r="L101" s="320">
        <v>461.03408582443302</v>
      </c>
      <c r="M101" s="320">
        <v>384.14834058203502</v>
      </c>
      <c r="N101" s="283">
        <v>-0.81613762472686502</v>
      </c>
      <c r="O101" s="283">
        <v>-0.71202031196125903</v>
      </c>
      <c r="P101" s="283">
        <v>-0.89617832368896799</v>
      </c>
      <c r="Q101" s="283">
        <v>-0.69363683148269095</v>
      </c>
      <c r="R101" s="283">
        <v>1.19995489644831</v>
      </c>
      <c r="S101" s="283">
        <v>1.7798404874790801</v>
      </c>
      <c r="T101" s="283">
        <v>1.2154131539055</v>
      </c>
      <c r="U101" s="283">
        <v>1.58212940547433</v>
      </c>
      <c r="V101" s="318">
        <v>0.17725376965030401</v>
      </c>
      <c r="W101" s="318">
        <v>0.20014597779052201</v>
      </c>
    </row>
    <row r="102" spans="1:23" x14ac:dyDescent="0.2">
      <c r="A102" s="319">
        <v>39387</v>
      </c>
      <c r="B102" s="283" t="s">
        <v>803</v>
      </c>
      <c r="C102" s="283" t="s">
        <v>70</v>
      </c>
      <c r="D102" s="283">
        <v>64.781221255577293</v>
      </c>
      <c r="E102" s="283">
        <v>222.12</v>
      </c>
      <c r="F102" s="283">
        <v>188.68</v>
      </c>
      <c r="G102" s="283">
        <v>232.14</v>
      </c>
      <c r="H102" s="283">
        <v>193.42</v>
      </c>
      <c r="I102" s="283">
        <v>0.50283486444033498</v>
      </c>
      <c r="J102" s="320">
        <v>441.73547959373002</v>
      </c>
      <c r="K102" s="320">
        <v>375.23253326915699</v>
      </c>
      <c r="L102" s="320">
        <v>461.66249879744498</v>
      </c>
      <c r="M102" s="320">
        <v>384.659087263728</v>
      </c>
      <c r="N102" s="283">
        <v>0.178938142340268</v>
      </c>
      <c r="O102" s="283">
        <v>0.180851003337512</v>
      </c>
      <c r="P102" s="283">
        <v>0.13630510028104201</v>
      </c>
      <c r="Q102" s="283">
        <v>0.13295558713584099</v>
      </c>
      <c r="R102" s="283">
        <v>1.1844005701287601</v>
      </c>
      <c r="S102" s="283">
        <v>1.74637115125353</v>
      </c>
      <c r="T102" s="283">
        <v>1.01430754944893</v>
      </c>
      <c r="U102" s="283">
        <v>1.44272957118186</v>
      </c>
      <c r="V102" s="318">
        <v>0.17723129107483601</v>
      </c>
      <c r="W102" s="318">
        <v>0.20018612346189599</v>
      </c>
    </row>
    <row r="103" spans="1:23" x14ac:dyDescent="0.2">
      <c r="A103" s="319">
        <v>39417</v>
      </c>
      <c r="B103" s="283" t="s">
        <v>804</v>
      </c>
      <c r="C103" s="283" t="s">
        <v>1000</v>
      </c>
      <c r="D103" s="283">
        <v>65.049055680946097</v>
      </c>
      <c r="E103" s="283">
        <v>222.56</v>
      </c>
      <c r="F103" s="283">
        <v>189.4</v>
      </c>
      <c r="G103" s="283">
        <v>233.11</v>
      </c>
      <c r="H103" s="283">
        <v>194.29</v>
      </c>
      <c r="I103" s="283">
        <v>0.50491380775697103</v>
      </c>
      <c r="J103" s="320">
        <v>440.78810399085802</v>
      </c>
      <c r="K103" s="320">
        <v>375.11352846813702</v>
      </c>
      <c r="L103" s="320">
        <v>461.682759351676</v>
      </c>
      <c r="M103" s="320">
        <v>384.79834976808002</v>
      </c>
      <c r="N103" s="283">
        <v>-0.21446672197205099</v>
      </c>
      <c r="O103" s="283">
        <v>-3.17149475241085E-2</v>
      </c>
      <c r="P103" s="283">
        <v>4.3886073231247397E-3</v>
      </c>
      <c r="Q103" s="283">
        <v>3.6204137368001099E-2</v>
      </c>
      <c r="R103" s="283">
        <v>1.3307713721157699</v>
      </c>
      <c r="S103" s="283">
        <v>1.5342725120524501</v>
      </c>
      <c r="T103" s="283">
        <v>1.00924637029671</v>
      </c>
      <c r="U103" s="283">
        <v>1.24420523223121</v>
      </c>
      <c r="V103" s="318">
        <v>0.17507919746568101</v>
      </c>
      <c r="W103" s="318">
        <v>0.199804416079057</v>
      </c>
    </row>
    <row r="104" spans="1:23" x14ac:dyDescent="0.2">
      <c r="A104" s="319">
        <v>39448</v>
      </c>
      <c r="B104" s="283" t="s">
        <v>971</v>
      </c>
      <c r="C104" s="283" t="s">
        <v>1001</v>
      </c>
      <c r="D104" s="283">
        <v>65.350563680104003</v>
      </c>
      <c r="E104" s="283">
        <v>229.58</v>
      </c>
      <c r="F104" s="283">
        <v>194.56</v>
      </c>
      <c r="G104" s="283">
        <v>241.89</v>
      </c>
      <c r="H104" s="283">
        <v>202.54</v>
      </c>
      <c r="I104" s="283">
        <v>0.50725412692579497</v>
      </c>
      <c r="J104" s="320">
        <v>452.59365634216903</v>
      </c>
      <c r="K104" s="320">
        <v>383.55528259400802</v>
      </c>
      <c r="L104" s="320">
        <v>476.86157127191899</v>
      </c>
      <c r="M104" s="320">
        <v>399.287042231653</v>
      </c>
      <c r="N104" s="283">
        <v>2.6782828856822598</v>
      </c>
      <c r="O104" s="283">
        <v>2.25045312557637</v>
      </c>
      <c r="P104" s="283">
        <v>3.28771469429749</v>
      </c>
      <c r="Q104" s="283">
        <v>3.7652688667467999</v>
      </c>
      <c r="R104" s="283">
        <v>1.3409404080302101</v>
      </c>
      <c r="S104" s="283">
        <v>1.7795349281136701</v>
      </c>
      <c r="T104" s="283">
        <v>0.855953988846481</v>
      </c>
      <c r="U104" s="283">
        <v>1.40981724320113</v>
      </c>
      <c r="V104" s="318">
        <v>0.179995888157895</v>
      </c>
      <c r="W104" s="318">
        <v>0.194282610842303</v>
      </c>
    </row>
    <row r="105" spans="1:23" x14ac:dyDescent="0.2">
      <c r="A105" s="319">
        <v>39479</v>
      </c>
      <c r="B105" s="283" t="s">
        <v>805</v>
      </c>
      <c r="C105" s="283" t="s">
        <v>61</v>
      </c>
      <c r="D105" s="283">
        <v>65.5448342981189</v>
      </c>
      <c r="E105" s="283">
        <v>229.46</v>
      </c>
      <c r="F105" s="283">
        <v>194.69</v>
      </c>
      <c r="G105" s="283">
        <v>241.32</v>
      </c>
      <c r="H105" s="283">
        <v>202.46</v>
      </c>
      <c r="I105" s="283">
        <v>0.50876206453457895</v>
      </c>
      <c r="J105" s="320">
        <v>451.01633159286803</v>
      </c>
      <c r="K105" s="320">
        <v>382.673971924586</v>
      </c>
      <c r="L105" s="320">
        <v>474.32781809461801</v>
      </c>
      <c r="M105" s="320">
        <v>397.94633702733398</v>
      </c>
      <c r="N105" s="283">
        <v>-0.34850792254762503</v>
      </c>
      <c r="O105" s="283">
        <v>-0.22977409239718399</v>
      </c>
      <c r="P105" s="283">
        <v>-0.53133935086091499</v>
      </c>
      <c r="Q105" s="283">
        <v>-0.33577478418161899</v>
      </c>
      <c r="R105" s="283">
        <v>1.2607625972690399</v>
      </c>
      <c r="S105" s="283">
        <v>1.7632570760795601</v>
      </c>
      <c r="T105" s="283">
        <v>0.90589301520336296</v>
      </c>
      <c r="U105" s="283">
        <v>1.48882258115806</v>
      </c>
      <c r="V105" s="318">
        <v>0.17859160717037301</v>
      </c>
      <c r="W105" s="318">
        <v>0.191939148473773</v>
      </c>
    </row>
    <row r="106" spans="1:23" x14ac:dyDescent="0.2">
      <c r="A106" s="319">
        <v>39508</v>
      </c>
      <c r="B106" s="283" t="s">
        <v>806</v>
      </c>
      <c r="C106" s="283" t="s">
        <v>62</v>
      </c>
      <c r="D106" s="283">
        <v>66.019890716036102</v>
      </c>
      <c r="E106" s="283">
        <v>231.11</v>
      </c>
      <c r="F106" s="283">
        <v>196.75</v>
      </c>
      <c r="G106" s="283">
        <v>241.16</v>
      </c>
      <c r="H106" s="283">
        <v>202.6</v>
      </c>
      <c r="I106" s="283">
        <v>0.51244947463391199</v>
      </c>
      <c r="J106" s="320">
        <v>450.99080287886397</v>
      </c>
      <c r="K106" s="320">
        <v>383.94029019262098</v>
      </c>
      <c r="L106" s="320">
        <v>470.60249241602202</v>
      </c>
      <c r="M106" s="320">
        <v>395.35604977395099</v>
      </c>
      <c r="N106" s="283">
        <v>-5.6602637677927196E-3</v>
      </c>
      <c r="O106" s="283">
        <v>0.33091309076125303</v>
      </c>
      <c r="P106" s="283">
        <v>-0.78539051189536702</v>
      </c>
      <c r="Q106" s="283">
        <v>-0.65091370679081195</v>
      </c>
      <c r="R106" s="283">
        <v>2.1757075270107098</v>
      </c>
      <c r="S106" s="283">
        <v>2.0829974496766801</v>
      </c>
      <c r="T106" s="283">
        <v>1.1238957979420501</v>
      </c>
      <c r="U106" s="283">
        <v>1.2886938040848299</v>
      </c>
      <c r="V106" s="318">
        <v>0.17463786531130901</v>
      </c>
      <c r="W106" s="318">
        <v>0.19032576505429399</v>
      </c>
    </row>
    <row r="107" spans="1:23" x14ac:dyDescent="0.2">
      <c r="A107" s="319">
        <v>39539</v>
      </c>
      <c r="B107" s="283" t="s">
        <v>807</v>
      </c>
      <c r="C107" s="283" t="s">
        <v>1002</v>
      </c>
      <c r="D107" s="283">
        <v>66.170126660633898</v>
      </c>
      <c r="E107" s="283">
        <v>230.41</v>
      </c>
      <c r="F107" s="283">
        <v>196.59</v>
      </c>
      <c r="G107" s="283">
        <v>240.49</v>
      </c>
      <c r="H107" s="283">
        <v>202.4</v>
      </c>
      <c r="I107" s="283">
        <v>0.51361561305136805</v>
      </c>
      <c r="J107" s="320">
        <v>448.60396402505</v>
      </c>
      <c r="K107" s="320">
        <v>382.75705606390602</v>
      </c>
      <c r="L107" s="320">
        <v>468.229535646822</v>
      </c>
      <c r="M107" s="320">
        <v>394.06901748478799</v>
      </c>
      <c r="N107" s="283">
        <v>-0.529243354538111</v>
      </c>
      <c r="O107" s="283">
        <v>-0.30818180819761598</v>
      </c>
      <c r="P107" s="283">
        <v>-0.504238036865856</v>
      </c>
      <c r="Q107" s="283">
        <v>-0.32553752241779599</v>
      </c>
      <c r="R107" s="283">
        <v>1.24760607602588</v>
      </c>
      <c r="S107" s="283">
        <v>1.2149071179992099</v>
      </c>
      <c r="T107" s="283">
        <v>0.53632800968490502</v>
      </c>
      <c r="U107" s="283">
        <v>0.86712947345251001</v>
      </c>
      <c r="V107" s="318">
        <v>0.172033165471285</v>
      </c>
      <c r="W107" s="318">
        <v>0.188191699604743</v>
      </c>
    </row>
    <row r="108" spans="1:23" x14ac:dyDescent="0.2">
      <c r="A108" s="319">
        <v>39569</v>
      </c>
      <c r="B108" s="283" t="s">
        <v>808</v>
      </c>
      <c r="C108" s="283" t="s">
        <v>64</v>
      </c>
      <c r="D108" s="283">
        <v>66.098635073205301</v>
      </c>
      <c r="E108" s="283">
        <v>234.18</v>
      </c>
      <c r="F108" s="283">
        <v>197.56</v>
      </c>
      <c r="G108" s="283">
        <v>244.34</v>
      </c>
      <c r="H108" s="283">
        <v>203.6</v>
      </c>
      <c r="I108" s="283">
        <v>0.51306069201134297</v>
      </c>
      <c r="J108" s="320">
        <v>456.43722788808498</v>
      </c>
      <c r="K108" s="320">
        <v>385.06165659565397</v>
      </c>
      <c r="L108" s="320">
        <v>476.23995329308599</v>
      </c>
      <c r="M108" s="320">
        <v>396.83414295846899</v>
      </c>
      <c r="N108" s="283">
        <v>1.74614236413617</v>
      </c>
      <c r="O108" s="283">
        <v>0.60210530289033204</v>
      </c>
      <c r="P108" s="283">
        <v>1.71078862746192</v>
      </c>
      <c r="Q108" s="283">
        <v>0.70168558069576603</v>
      </c>
      <c r="R108" s="283">
        <v>1.00946405950051</v>
      </c>
      <c r="S108" s="283">
        <v>1.1370497947538001</v>
      </c>
      <c r="T108" s="283">
        <v>0.32794631239938499</v>
      </c>
      <c r="U108" s="283">
        <v>0.51377954355336097</v>
      </c>
      <c r="V108" s="318">
        <v>0.185361409192144</v>
      </c>
      <c r="W108" s="318">
        <v>0.20009823182711201</v>
      </c>
    </row>
    <row r="109" spans="1:23" x14ac:dyDescent="0.2">
      <c r="A109" s="319">
        <v>39600</v>
      </c>
      <c r="B109" s="283" t="s">
        <v>809</v>
      </c>
      <c r="C109" s="283" t="s">
        <v>65</v>
      </c>
      <c r="D109" s="283">
        <v>66.372168103369305</v>
      </c>
      <c r="E109" s="283">
        <v>234.13</v>
      </c>
      <c r="F109" s="283">
        <v>197.98</v>
      </c>
      <c r="G109" s="283">
        <v>244.15</v>
      </c>
      <c r="H109" s="283">
        <v>203.36</v>
      </c>
      <c r="I109" s="283">
        <v>0.51518386816450301</v>
      </c>
      <c r="J109" s="320">
        <v>454.45910570561603</v>
      </c>
      <c r="K109" s="320">
        <v>384.28998311877098</v>
      </c>
      <c r="L109" s="320">
        <v>473.90847246412699</v>
      </c>
      <c r="M109" s="320">
        <v>394.732856687712</v>
      </c>
      <c r="N109" s="283">
        <v>-0.433383182091096</v>
      </c>
      <c r="O109" s="283">
        <v>-0.20040257544864401</v>
      </c>
      <c r="P109" s="283">
        <v>-0.48956010784835202</v>
      </c>
      <c r="Q109" s="283">
        <v>-0.52951246964062504</v>
      </c>
      <c r="R109" s="283">
        <v>0.55592620489852695</v>
      </c>
      <c r="S109" s="283">
        <v>0.79564499127473498</v>
      </c>
      <c r="T109" s="283">
        <v>3.42679055111983E-2</v>
      </c>
      <c r="U109" s="283">
        <v>0.26265015662021401</v>
      </c>
      <c r="V109" s="318">
        <v>0.18259420143448801</v>
      </c>
      <c r="W109" s="318">
        <v>0.20058025177026001</v>
      </c>
    </row>
    <row r="110" spans="1:23" x14ac:dyDescent="0.2">
      <c r="A110" s="319">
        <v>39630</v>
      </c>
      <c r="B110" s="283" t="s">
        <v>810</v>
      </c>
      <c r="C110" s="283" t="s">
        <v>66</v>
      </c>
      <c r="D110" s="283">
        <v>66.742059360068197</v>
      </c>
      <c r="E110" s="283">
        <v>235.99</v>
      </c>
      <c r="F110" s="283">
        <v>199.58</v>
      </c>
      <c r="G110" s="283">
        <v>246.51</v>
      </c>
      <c r="H110" s="283">
        <v>206.49</v>
      </c>
      <c r="I110" s="283">
        <v>0.51805498137161698</v>
      </c>
      <c r="J110" s="320">
        <v>455.53079979114602</v>
      </c>
      <c r="K110" s="320">
        <v>385.24868436085001</v>
      </c>
      <c r="L110" s="320">
        <v>475.83752471085802</v>
      </c>
      <c r="M110" s="320">
        <v>398.58703694594601</v>
      </c>
      <c r="N110" s="283">
        <v>0.23581749646457401</v>
      </c>
      <c r="O110" s="283">
        <v>0.24947338837677499</v>
      </c>
      <c r="P110" s="283">
        <v>0.40705164790590898</v>
      </c>
      <c r="Q110" s="283">
        <v>0.97640219022427899</v>
      </c>
      <c r="R110" s="283">
        <v>-3.5118106586573501E-2</v>
      </c>
      <c r="S110" s="283">
        <v>-2.68804468616102E-3</v>
      </c>
      <c r="T110" s="283">
        <v>1.4065880105507101E-2</v>
      </c>
      <c r="U110" s="283">
        <v>1.08411699648878</v>
      </c>
      <c r="V110" s="318">
        <v>0.18243310953001299</v>
      </c>
      <c r="W110" s="318">
        <v>0.19381083829725401</v>
      </c>
    </row>
    <row r="111" spans="1:23" x14ac:dyDescent="0.2">
      <c r="A111" s="319">
        <v>39661</v>
      </c>
      <c r="B111" s="283" t="s">
        <v>811</v>
      </c>
      <c r="C111" s="283" t="s">
        <v>1003</v>
      </c>
      <c r="D111" s="283">
        <v>67.127492266208904</v>
      </c>
      <c r="E111" s="283">
        <v>235.46</v>
      </c>
      <c r="F111" s="283">
        <v>199.85</v>
      </c>
      <c r="G111" s="283">
        <v>246.09</v>
      </c>
      <c r="H111" s="283">
        <v>206.54</v>
      </c>
      <c r="I111" s="283">
        <v>0.52104672958743903</v>
      </c>
      <c r="J111" s="320">
        <v>451.898047966707</v>
      </c>
      <c r="K111" s="320">
        <v>383.55484959715602</v>
      </c>
      <c r="L111" s="320">
        <v>472.299289153686</v>
      </c>
      <c r="M111" s="320">
        <v>396.39438897071102</v>
      </c>
      <c r="N111" s="283">
        <v>-0.79747666373047899</v>
      </c>
      <c r="O111" s="283">
        <v>-0.43967308194807803</v>
      </c>
      <c r="P111" s="283">
        <v>-0.74358060754502497</v>
      </c>
      <c r="Q111" s="283">
        <v>-0.55010518958047405</v>
      </c>
      <c r="R111" s="283">
        <v>-0.27247240582459797</v>
      </c>
      <c r="S111" s="283">
        <v>1.0781637187062799E-2</v>
      </c>
      <c r="T111" s="283">
        <v>-8.7890268702817097E-3</v>
      </c>
      <c r="U111" s="283">
        <v>1.00534810863813</v>
      </c>
      <c r="V111" s="318">
        <v>0.17818363772829601</v>
      </c>
      <c r="W111" s="318">
        <v>0.19148833155805201</v>
      </c>
    </row>
    <row r="112" spans="1:23" x14ac:dyDescent="0.2">
      <c r="A112" s="319">
        <v>39692</v>
      </c>
      <c r="B112" s="283" t="s">
        <v>812</v>
      </c>
      <c r="C112" s="283" t="s">
        <v>68</v>
      </c>
      <c r="D112" s="283">
        <v>67.584934814759706</v>
      </c>
      <c r="E112" s="283">
        <v>233.93</v>
      </c>
      <c r="F112" s="283">
        <v>198.51</v>
      </c>
      <c r="G112" s="283">
        <v>244.21</v>
      </c>
      <c r="H112" s="283">
        <v>204.38</v>
      </c>
      <c r="I112" s="283">
        <v>0.52459742001024401</v>
      </c>
      <c r="J112" s="320">
        <v>445.92289454155599</v>
      </c>
      <c r="K112" s="320">
        <v>378.40445344951098</v>
      </c>
      <c r="L112" s="320">
        <v>465.51887349204202</v>
      </c>
      <c r="M112" s="320">
        <v>389.59398617707501</v>
      </c>
      <c r="N112" s="283">
        <v>-1.3222348385960101</v>
      </c>
      <c r="O112" s="283">
        <v>-1.34280563863394</v>
      </c>
      <c r="P112" s="283">
        <v>-1.4356184346146299</v>
      </c>
      <c r="Q112" s="283">
        <v>-1.7155648472457401</v>
      </c>
      <c r="R112" s="283">
        <v>0.30323224154828998</v>
      </c>
      <c r="S112" s="283">
        <v>0.30836323080378802</v>
      </c>
      <c r="T112" s="283">
        <v>6.7870997028895999E-2</v>
      </c>
      <c r="U112" s="283">
        <v>0.71411950121085299</v>
      </c>
      <c r="V112" s="318">
        <v>0.178429298272127</v>
      </c>
      <c r="W112" s="318">
        <v>0.194882082395538</v>
      </c>
    </row>
    <row r="113" spans="1:23" x14ac:dyDescent="0.2">
      <c r="A113" s="319">
        <v>39722</v>
      </c>
      <c r="B113" s="283" t="s">
        <v>813</v>
      </c>
      <c r="C113" s="283" t="s">
        <v>69</v>
      </c>
      <c r="D113" s="283">
        <v>68.045485693199694</v>
      </c>
      <c r="E113" s="283">
        <v>233.68</v>
      </c>
      <c r="F113" s="283">
        <v>198.34</v>
      </c>
      <c r="G113" s="283">
        <v>243.64</v>
      </c>
      <c r="H113" s="283">
        <v>204.18</v>
      </c>
      <c r="I113" s="283">
        <v>0.52817223743479602</v>
      </c>
      <c r="J113" s="320">
        <v>442.43143322891501</v>
      </c>
      <c r="K113" s="320">
        <v>375.52144157233403</v>
      </c>
      <c r="L113" s="320">
        <v>461.288918144013</v>
      </c>
      <c r="M113" s="320">
        <v>386.57844075949998</v>
      </c>
      <c r="N113" s="283">
        <v>-0.78297422163748898</v>
      </c>
      <c r="O113" s="283">
        <v>-0.76188634961762403</v>
      </c>
      <c r="P113" s="283">
        <v>-0.90865388900305299</v>
      </c>
      <c r="Q113" s="283">
        <v>-0.77402257852212697</v>
      </c>
      <c r="R113" s="283">
        <v>0.33676992038367298</v>
      </c>
      <c r="S113" s="283">
        <v>0.25798471938849299</v>
      </c>
      <c r="T113" s="283">
        <v>5.5274073526367901E-2</v>
      </c>
      <c r="U113" s="283">
        <v>0.63259421445973596</v>
      </c>
      <c r="V113" s="318">
        <v>0.17817888474336999</v>
      </c>
      <c r="W113" s="318">
        <v>0.19326084827113299</v>
      </c>
    </row>
    <row r="114" spans="1:23" x14ac:dyDescent="0.2">
      <c r="A114" s="319">
        <v>39753</v>
      </c>
      <c r="B114" s="283" t="s">
        <v>814</v>
      </c>
      <c r="C114" s="283" t="s">
        <v>70</v>
      </c>
      <c r="D114" s="283">
        <v>68.818941780387206</v>
      </c>
      <c r="E114" s="283">
        <v>235.88</v>
      </c>
      <c r="F114" s="283">
        <v>200.39</v>
      </c>
      <c r="G114" s="283">
        <v>245.1</v>
      </c>
      <c r="H114" s="283">
        <v>205.36</v>
      </c>
      <c r="I114" s="283">
        <v>0.53417583970121696</v>
      </c>
      <c r="J114" s="320">
        <v>441.57744036483501</v>
      </c>
      <c r="K114" s="320">
        <v>375.13864369471497</v>
      </c>
      <c r="L114" s="320">
        <v>458.83767438282598</v>
      </c>
      <c r="M114" s="320">
        <v>384.442696088361</v>
      </c>
      <c r="N114" s="283">
        <v>-0.193022647113406</v>
      </c>
      <c r="O114" s="283">
        <v>-0.10193768856892001</v>
      </c>
      <c r="P114" s="283">
        <v>-0.531390125531084</v>
      </c>
      <c r="Q114" s="283">
        <v>-0.55247381797676198</v>
      </c>
      <c r="R114" s="283">
        <v>-3.5776892777683603E-2</v>
      </c>
      <c r="S114" s="283">
        <v>-2.50217041746881E-2</v>
      </c>
      <c r="T114" s="283">
        <v>-0.61188084845036395</v>
      </c>
      <c r="U114" s="283">
        <v>-5.6255313479458599E-2</v>
      </c>
      <c r="V114" s="318">
        <v>0.177104645940416</v>
      </c>
      <c r="W114" s="318">
        <v>0.193513829372809</v>
      </c>
    </row>
    <row r="115" spans="1:23" x14ac:dyDescent="0.2">
      <c r="A115" s="319">
        <v>39783</v>
      </c>
      <c r="B115" s="283" t="s">
        <v>815</v>
      </c>
      <c r="C115" s="283" t="s">
        <v>1000</v>
      </c>
      <c r="D115" s="283">
        <v>69.295552363249001</v>
      </c>
      <c r="E115" s="283">
        <v>235.98</v>
      </c>
      <c r="F115" s="283">
        <v>201.4</v>
      </c>
      <c r="G115" s="283">
        <v>246.32</v>
      </c>
      <c r="H115" s="283">
        <v>206.8</v>
      </c>
      <c r="I115" s="283">
        <v>0.53787531330142402</v>
      </c>
      <c r="J115" s="320">
        <v>438.72621435547802</v>
      </c>
      <c r="K115" s="320">
        <v>374.43622159163101</v>
      </c>
      <c r="L115" s="320">
        <v>457.95000050869203</v>
      </c>
      <c r="M115" s="320">
        <v>384.47572306429697</v>
      </c>
      <c r="N115" s="283">
        <v>-0.64569104957037404</v>
      </c>
      <c r="O115" s="283">
        <v>-0.18724333386859199</v>
      </c>
      <c r="P115" s="283">
        <v>-0.19346141864399199</v>
      </c>
      <c r="Q115" s="283">
        <v>8.5908709599458195E-3</v>
      </c>
      <c r="R115" s="283">
        <v>-0.46777343052423198</v>
      </c>
      <c r="S115" s="283">
        <v>-0.180560503715088</v>
      </c>
      <c r="T115" s="283">
        <v>-0.80851163864668096</v>
      </c>
      <c r="U115" s="283">
        <v>-8.3843058052990305E-2</v>
      </c>
      <c r="V115" s="318">
        <v>0.17169811320754699</v>
      </c>
      <c r="W115" s="318">
        <v>0.19110251450676999</v>
      </c>
    </row>
    <row r="116" spans="1:23" x14ac:dyDescent="0.2">
      <c r="A116" s="319">
        <v>39814</v>
      </c>
      <c r="B116" s="283" t="s">
        <v>972</v>
      </c>
      <c r="C116" s="283" t="s">
        <v>1001</v>
      </c>
      <c r="D116" s="283">
        <v>69.4561494074742</v>
      </c>
      <c r="E116" s="283">
        <v>242.03</v>
      </c>
      <c r="F116" s="283">
        <v>205.03</v>
      </c>
      <c r="G116" s="283">
        <v>255.76</v>
      </c>
      <c r="H116" s="283">
        <v>215.07</v>
      </c>
      <c r="I116" s="283">
        <v>0.53912187505801501</v>
      </c>
      <c r="J116" s="320">
        <v>448.93374058315698</v>
      </c>
      <c r="K116" s="320">
        <v>380.30361869092502</v>
      </c>
      <c r="L116" s="320">
        <v>474.40108040965202</v>
      </c>
      <c r="M116" s="320">
        <v>398.92649500979002</v>
      </c>
      <c r="N116" s="283">
        <v>2.3266278361494499</v>
      </c>
      <c r="O116" s="283">
        <v>1.5669950610955901</v>
      </c>
      <c r="P116" s="283">
        <v>3.5923310148894299</v>
      </c>
      <c r="Q116" s="283">
        <v>3.7585655162619198</v>
      </c>
      <c r="R116" s="283">
        <v>-0.80865379081782596</v>
      </c>
      <c r="S116" s="283">
        <v>-0.84776929184536798</v>
      </c>
      <c r="T116" s="283">
        <v>-0.51597591638677898</v>
      </c>
      <c r="U116" s="283">
        <v>-9.0297751674439694E-2</v>
      </c>
      <c r="V116" s="318">
        <v>0.180461395893284</v>
      </c>
      <c r="W116" s="318">
        <v>0.18919421583670401</v>
      </c>
    </row>
    <row r="117" spans="1:23" x14ac:dyDescent="0.2">
      <c r="A117" s="319">
        <v>39845</v>
      </c>
      <c r="B117" s="283" t="s">
        <v>816</v>
      </c>
      <c r="C117" s="283" t="s">
        <v>61</v>
      </c>
      <c r="D117" s="283">
        <v>69.609493681960302</v>
      </c>
      <c r="E117" s="283">
        <v>242.67</v>
      </c>
      <c r="F117" s="283">
        <v>205.81</v>
      </c>
      <c r="G117" s="283">
        <v>255.92</v>
      </c>
      <c r="H117" s="283">
        <v>215.74</v>
      </c>
      <c r="I117" s="283">
        <v>0.54031214047721299</v>
      </c>
      <c r="J117" s="320">
        <v>449.12927513653398</v>
      </c>
      <c r="K117" s="320">
        <v>380.90944952342699</v>
      </c>
      <c r="L117" s="320">
        <v>473.65213702947199</v>
      </c>
      <c r="M117" s="320">
        <v>399.28771507790799</v>
      </c>
      <c r="N117" s="283">
        <v>4.3555325809019302E-2</v>
      </c>
      <c r="O117" s="283">
        <v>0.15930188479080801</v>
      </c>
      <c r="P117" s="283">
        <v>-0.157871347918104</v>
      </c>
      <c r="Q117" s="283">
        <v>9.0548026425008005E-2</v>
      </c>
      <c r="R117" s="283">
        <v>-0.4184009145898</v>
      </c>
      <c r="S117" s="283">
        <v>-0.46110332309362601</v>
      </c>
      <c r="T117" s="283">
        <v>-0.14245022943421001</v>
      </c>
      <c r="U117" s="283">
        <v>0.33707510932099399</v>
      </c>
      <c r="V117" s="318">
        <v>0.17909722559642399</v>
      </c>
      <c r="W117" s="318">
        <v>0.18624269954574901</v>
      </c>
    </row>
    <row r="118" spans="1:23" x14ac:dyDescent="0.2">
      <c r="A118" s="319">
        <v>39873</v>
      </c>
      <c r="B118" s="283" t="s">
        <v>817</v>
      </c>
      <c r="C118" s="283" t="s">
        <v>62</v>
      </c>
      <c r="D118" s="283">
        <v>70.009950182560502</v>
      </c>
      <c r="E118" s="283">
        <v>240.7</v>
      </c>
      <c r="F118" s="283">
        <v>205.97</v>
      </c>
      <c r="G118" s="283">
        <v>251.83</v>
      </c>
      <c r="H118" s="283">
        <v>213.58</v>
      </c>
      <c r="I118" s="283">
        <v>0.54342050253477803</v>
      </c>
      <c r="J118" s="320">
        <v>442.93507307372101</v>
      </c>
      <c r="K118" s="320">
        <v>379.02508101784099</v>
      </c>
      <c r="L118" s="320">
        <v>463.416449738908</v>
      </c>
      <c r="M118" s="320">
        <v>393.02896928577201</v>
      </c>
      <c r="N118" s="283">
        <v>-1.3791579408691099</v>
      </c>
      <c r="O118" s="283">
        <v>-0.494702483213316</v>
      </c>
      <c r="P118" s="283">
        <v>-2.16101364067671</v>
      </c>
      <c r="Q118" s="283">
        <v>-1.5674776748177199</v>
      </c>
      <c r="R118" s="283">
        <v>-1.78622928754206</v>
      </c>
      <c r="S118" s="283">
        <v>-1.2802014532816499</v>
      </c>
      <c r="T118" s="283">
        <v>-1.52698780667776</v>
      </c>
      <c r="U118" s="283">
        <v>-0.58860373820253098</v>
      </c>
      <c r="V118" s="318">
        <v>0.168616788852745</v>
      </c>
      <c r="W118" s="318">
        <v>0.17908980241595601</v>
      </c>
    </row>
    <row r="119" spans="1:23" x14ac:dyDescent="0.2">
      <c r="A119" s="319">
        <v>39904</v>
      </c>
      <c r="B119" s="283" t="s">
        <v>818</v>
      </c>
      <c r="C119" s="283" t="s">
        <v>1002</v>
      </c>
      <c r="D119" s="283">
        <v>70.254990188749304</v>
      </c>
      <c r="E119" s="283">
        <v>241.54</v>
      </c>
      <c r="F119" s="283">
        <v>206.18</v>
      </c>
      <c r="G119" s="283">
        <v>251.93</v>
      </c>
      <c r="H119" s="283">
        <v>213.84</v>
      </c>
      <c r="I119" s="283">
        <v>0.54532251450531899</v>
      </c>
      <c r="J119" s="320">
        <v>442.93054765785598</v>
      </c>
      <c r="K119" s="320">
        <v>378.08818546036503</v>
      </c>
      <c r="L119" s="320">
        <v>461.98349288500299</v>
      </c>
      <c r="M119" s="320">
        <v>392.134918900206</v>
      </c>
      <c r="N119" s="283">
        <v>-1.02168831065397E-3</v>
      </c>
      <c r="O119" s="283">
        <v>-0.247185636095515</v>
      </c>
      <c r="P119" s="283">
        <v>-0.30921579385294601</v>
      </c>
      <c r="Q119" s="283">
        <v>-0.22747696873093301</v>
      </c>
      <c r="R119" s="283">
        <v>-1.26468262034293</v>
      </c>
      <c r="S119" s="283">
        <v>-1.2198000087974601</v>
      </c>
      <c r="T119" s="283">
        <v>-1.33397026165614</v>
      </c>
      <c r="U119" s="283">
        <v>-0.49080199121634999</v>
      </c>
      <c r="V119" s="318">
        <v>0.17150063051702399</v>
      </c>
      <c r="W119" s="318">
        <v>0.17812383090160899</v>
      </c>
    </row>
    <row r="120" spans="1:23" x14ac:dyDescent="0.2">
      <c r="A120" s="319">
        <v>39934</v>
      </c>
      <c r="B120" s="283" t="s">
        <v>819</v>
      </c>
      <c r="C120" s="283" t="s">
        <v>64</v>
      </c>
      <c r="D120" s="283">
        <v>70.050358471107799</v>
      </c>
      <c r="E120" s="283">
        <v>244.54</v>
      </c>
      <c r="F120" s="283">
        <v>207.7</v>
      </c>
      <c r="G120" s="283">
        <v>255.81</v>
      </c>
      <c r="H120" s="283">
        <v>215.67</v>
      </c>
      <c r="I120" s="283">
        <v>0.54373415355740695</v>
      </c>
      <c r="J120" s="320">
        <v>449.74184240604598</v>
      </c>
      <c r="K120" s="320">
        <v>381.98814373000602</v>
      </c>
      <c r="L120" s="320">
        <v>470.46888323337998</v>
      </c>
      <c r="M120" s="320">
        <v>396.64604216779202</v>
      </c>
      <c r="N120" s="283">
        <v>1.53777940677327</v>
      </c>
      <c r="O120" s="283">
        <v>1.03149434962966</v>
      </c>
      <c r="P120" s="283">
        <v>1.8367302033644599</v>
      </c>
      <c r="Q120" s="283">
        <v>1.15040080598741</v>
      </c>
      <c r="R120" s="283">
        <v>-1.4668797970355101</v>
      </c>
      <c r="S120" s="283">
        <v>-0.79818720275091104</v>
      </c>
      <c r="T120" s="283">
        <v>-1.2117988043213199</v>
      </c>
      <c r="U120" s="283">
        <v>-4.7400354534477003E-2</v>
      </c>
      <c r="V120" s="318">
        <v>0.17737120847376001</v>
      </c>
      <c r="W120" s="318">
        <v>0.186117679788566</v>
      </c>
    </row>
    <row r="121" spans="1:23" x14ac:dyDescent="0.2">
      <c r="A121" s="319">
        <v>39965</v>
      </c>
      <c r="B121" s="283" t="s">
        <v>820</v>
      </c>
      <c r="C121" s="283" t="s">
        <v>65</v>
      </c>
      <c r="D121" s="283">
        <v>70.179354161469305</v>
      </c>
      <c r="E121" s="283">
        <v>243.87</v>
      </c>
      <c r="F121" s="283">
        <v>207.8</v>
      </c>
      <c r="G121" s="283">
        <v>255.16</v>
      </c>
      <c r="H121" s="283">
        <v>215.6</v>
      </c>
      <c r="I121" s="283">
        <v>0.54473542412963605</v>
      </c>
      <c r="J121" s="320">
        <v>447.68522331671198</v>
      </c>
      <c r="K121" s="320">
        <v>381.46959201711002</v>
      </c>
      <c r="L121" s="320">
        <v>468.41088113130797</v>
      </c>
      <c r="M121" s="320">
        <v>395.788469869533</v>
      </c>
      <c r="N121" s="283">
        <v>-0.45728880335695898</v>
      </c>
      <c r="O121" s="283">
        <v>-0.13575073504438201</v>
      </c>
      <c r="P121" s="283">
        <v>-0.43743639067628198</v>
      </c>
      <c r="Q121" s="283">
        <v>-0.21620593856734899</v>
      </c>
      <c r="R121" s="283">
        <v>-1.49053727912135</v>
      </c>
      <c r="S121" s="283">
        <v>-0.73392261717851703</v>
      </c>
      <c r="T121" s="283">
        <v>-1.1600533968581299</v>
      </c>
      <c r="U121" s="283">
        <v>0.26742470608582802</v>
      </c>
      <c r="V121" s="318">
        <v>0.17358036573628499</v>
      </c>
      <c r="W121" s="318">
        <v>0.18348794063079801</v>
      </c>
    </row>
    <row r="122" spans="1:23" x14ac:dyDescent="0.2">
      <c r="A122" s="319">
        <v>39995</v>
      </c>
      <c r="B122" s="283" t="s">
        <v>821</v>
      </c>
      <c r="C122" s="283" t="s">
        <v>66</v>
      </c>
      <c r="D122" s="283">
        <v>70.370516449595101</v>
      </c>
      <c r="E122" s="283">
        <v>244.83</v>
      </c>
      <c r="F122" s="283">
        <v>208.84</v>
      </c>
      <c r="G122" s="283">
        <v>256.70999999999998</v>
      </c>
      <c r="H122" s="283">
        <v>216.94</v>
      </c>
      <c r="I122" s="283">
        <v>0.546219234736673</v>
      </c>
      <c r="J122" s="320">
        <v>448.22661750099297</v>
      </c>
      <c r="K122" s="320">
        <v>382.33732303601403</v>
      </c>
      <c r="L122" s="320">
        <v>469.97612620463099</v>
      </c>
      <c r="M122" s="320">
        <v>397.16653351576798</v>
      </c>
      <c r="N122" s="283">
        <v>0.120931886085085</v>
      </c>
      <c r="O122" s="283">
        <v>0.22747056044900599</v>
      </c>
      <c r="P122" s="283">
        <v>0.33416069873155602</v>
      </c>
      <c r="Q122" s="283">
        <v>0.34818185751817099</v>
      </c>
      <c r="R122" s="283">
        <v>-1.6034442223229901</v>
      </c>
      <c r="S122" s="283">
        <v>-0.75570960862991798</v>
      </c>
      <c r="T122" s="283">
        <v>-1.2318066991013701</v>
      </c>
      <c r="U122" s="283">
        <v>-0.35638475376972301</v>
      </c>
      <c r="V122" s="318">
        <v>0.17233288642022601</v>
      </c>
      <c r="W122" s="318">
        <v>0.18332257767124499</v>
      </c>
    </row>
    <row r="123" spans="1:23" x14ac:dyDescent="0.2">
      <c r="A123" s="319">
        <v>40026</v>
      </c>
      <c r="B123" s="283" t="s">
        <v>822</v>
      </c>
      <c r="C123" s="283" t="s">
        <v>1003</v>
      </c>
      <c r="D123" s="283">
        <v>70.538884318540795</v>
      </c>
      <c r="E123" s="283">
        <v>244.71</v>
      </c>
      <c r="F123" s="283">
        <v>208.85</v>
      </c>
      <c r="G123" s="283">
        <v>255.88</v>
      </c>
      <c r="H123" s="283">
        <v>216.45</v>
      </c>
      <c r="I123" s="283">
        <v>0.54752611399761597</v>
      </c>
      <c r="J123" s="320">
        <v>446.937586617222</v>
      </c>
      <c r="K123" s="320">
        <v>381.442993604702</v>
      </c>
      <c r="L123" s="320">
        <v>467.33844004582801</v>
      </c>
      <c r="M123" s="320">
        <v>395.32361008253702</v>
      </c>
      <c r="N123" s="283">
        <v>-0.28758463541461698</v>
      </c>
      <c r="O123" s="283">
        <v>-0.233911098244455</v>
      </c>
      <c r="P123" s="283">
        <v>-0.56123832929647599</v>
      </c>
      <c r="Q123" s="283">
        <v>-0.46401780555806998</v>
      </c>
      <c r="R123" s="283">
        <v>-1.0976947946122899</v>
      </c>
      <c r="S123" s="283">
        <v>-0.55060077969854004</v>
      </c>
      <c r="T123" s="283">
        <v>-1.05036133269368</v>
      </c>
      <c r="U123" s="283">
        <v>-0.270129678413078</v>
      </c>
      <c r="V123" s="318">
        <v>0.17170217859707901</v>
      </c>
      <c r="W123" s="318">
        <v>0.182166782166782</v>
      </c>
    </row>
    <row r="124" spans="1:23" x14ac:dyDescent="0.2">
      <c r="A124" s="319">
        <v>40057</v>
      </c>
      <c r="B124" s="283" t="s">
        <v>823</v>
      </c>
      <c r="C124" s="283" t="s">
        <v>68</v>
      </c>
      <c r="D124" s="283">
        <v>70.892715870817796</v>
      </c>
      <c r="E124" s="283">
        <v>244.29</v>
      </c>
      <c r="F124" s="283">
        <v>208.75</v>
      </c>
      <c r="G124" s="283">
        <v>253.79</v>
      </c>
      <c r="H124" s="283">
        <v>215</v>
      </c>
      <c r="I124" s="283">
        <v>0.55027257102907501</v>
      </c>
      <c r="J124" s="320">
        <v>443.943625144078</v>
      </c>
      <c r="K124" s="320">
        <v>379.35745118026301</v>
      </c>
      <c r="L124" s="320">
        <v>461.20779657503601</v>
      </c>
      <c r="M124" s="320">
        <v>390.71545870062999</v>
      </c>
      <c r="N124" s="283">
        <v>-0.66988357273860499</v>
      </c>
      <c r="O124" s="283">
        <v>-0.54675074897324605</v>
      </c>
      <c r="P124" s="283">
        <v>-1.3118209300717201</v>
      </c>
      <c r="Q124" s="283">
        <v>-1.1656656127735301</v>
      </c>
      <c r="R124" s="283">
        <v>-0.44385911145288198</v>
      </c>
      <c r="S124" s="283">
        <v>0.25184633057668798</v>
      </c>
      <c r="T124" s="283">
        <v>-0.92607994272412297</v>
      </c>
      <c r="U124" s="283">
        <v>0.28785673376521298</v>
      </c>
      <c r="V124" s="318">
        <v>0.17025149700598799</v>
      </c>
      <c r="W124" s="318">
        <v>0.18041860465116299</v>
      </c>
    </row>
    <row r="125" spans="1:23" x14ac:dyDescent="0.2">
      <c r="A125" s="319">
        <v>40087</v>
      </c>
      <c r="B125" s="283" t="s">
        <v>824</v>
      </c>
      <c r="C125" s="283" t="s">
        <v>69</v>
      </c>
      <c r="D125" s="283">
        <v>71.107190633106001</v>
      </c>
      <c r="E125" s="283">
        <v>242.87</v>
      </c>
      <c r="F125" s="283">
        <v>207.34</v>
      </c>
      <c r="G125" s="283">
        <v>251.38</v>
      </c>
      <c r="H125" s="283">
        <v>214.29</v>
      </c>
      <c r="I125" s="283">
        <v>0.55193733414917101</v>
      </c>
      <c r="J125" s="320">
        <v>440.03183871298</v>
      </c>
      <c r="K125" s="320">
        <v>375.65858870485903</v>
      </c>
      <c r="L125" s="320">
        <v>455.450255756861</v>
      </c>
      <c r="M125" s="320">
        <v>388.25059792400998</v>
      </c>
      <c r="N125" s="283">
        <v>-0.88114485928909603</v>
      </c>
      <c r="O125" s="283">
        <v>-0.97503356369968996</v>
      </c>
      <c r="P125" s="283">
        <v>-1.24836155436473</v>
      </c>
      <c r="Q125" s="283">
        <v>-0.63085826826934099</v>
      </c>
      <c r="R125" s="283">
        <v>-0.54236528775163395</v>
      </c>
      <c r="S125" s="283">
        <v>3.6521784735077403E-2</v>
      </c>
      <c r="T125" s="283">
        <v>-1.2657278676114101</v>
      </c>
      <c r="U125" s="283">
        <v>0.43255313494081599</v>
      </c>
      <c r="V125" s="318">
        <v>0.17136104948393899</v>
      </c>
      <c r="W125" s="318">
        <v>0.17308320500256699</v>
      </c>
    </row>
    <row r="126" spans="1:23" x14ac:dyDescent="0.2">
      <c r="A126" s="319">
        <v>40118</v>
      </c>
      <c r="B126" s="283" t="s">
        <v>825</v>
      </c>
      <c r="C126" s="283" t="s">
        <v>70</v>
      </c>
      <c r="D126" s="283">
        <v>71.476045779842494</v>
      </c>
      <c r="E126" s="283">
        <v>244.38</v>
      </c>
      <c r="F126" s="283">
        <v>209.4</v>
      </c>
      <c r="G126" s="283">
        <v>252.14</v>
      </c>
      <c r="H126" s="283">
        <v>214.72</v>
      </c>
      <c r="I126" s="283">
        <v>0.55480040502237404</v>
      </c>
      <c r="J126" s="320">
        <v>440.48273539047699</v>
      </c>
      <c r="K126" s="320">
        <v>377.43303376203397</v>
      </c>
      <c r="L126" s="320">
        <v>454.469747529892</v>
      </c>
      <c r="M126" s="320">
        <v>387.022067857612</v>
      </c>
      <c r="N126" s="283">
        <v>0.102469102875902</v>
      </c>
      <c r="O126" s="283">
        <v>0.472355780096123</v>
      </c>
      <c r="P126" s="283">
        <v>-0.215283275083444</v>
      </c>
      <c r="Q126" s="283">
        <v>-0.31642708935084601</v>
      </c>
      <c r="R126" s="283">
        <v>-0.24790781282971699</v>
      </c>
      <c r="S126" s="283">
        <v>0.61161122851067795</v>
      </c>
      <c r="T126" s="283">
        <v>-0.95195471008564503</v>
      </c>
      <c r="U126" s="283">
        <v>0.67093790452934499</v>
      </c>
      <c r="V126" s="318">
        <v>0.167048710601719</v>
      </c>
      <c r="W126" s="318">
        <v>0.17427347242921001</v>
      </c>
    </row>
    <row r="127" spans="1:23" x14ac:dyDescent="0.2">
      <c r="A127" s="319">
        <v>40148</v>
      </c>
      <c r="B127" s="283" t="s">
        <v>826</v>
      </c>
      <c r="C127" s="283" t="s">
        <v>1000</v>
      </c>
      <c r="D127" s="283">
        <v>71.7718551742052</v>
      </c>
      <c r="E127" s="283">
        <v>243.78</v>
      </c>
      <c r="F127" s="283">
        <v>209.5</v>
      </c>
      <c r="G127" s="283">
        <v>252.66</v>
      </c>
      <c r="H127" s="283">
        <v>215.26</v>
      </c>
      <c r="I127" s="283">
        <v>0.55709649135467298</v>
      </c>
      <c r="J127" s="320">
        <v>437.59026269795498</v>
      </c>
      <c r="K127" s="320">
        <v>376.05693672664501</v>
      </c>
      <c r="L127" s="320">
        <v>453.53005075586702</v>
      </c>
      <c r="M127" s="320">
        <v>386.396258710155</v>
      </c>
      <c r="N127" s="283">
        <v>-0.65665971901456299</v>
      </c>
      <c r="O127" s="283">
        <v>-0.36459369273361703</v>
      </c>
      <c r="P127" s="283">
        <v>-0.20676772857433101</v>
      </c>
      <c r="Q127" s="283">
        <v>-0.16169856952112899</v>
      </c>
      <c r="R127" s="283">
        <v>-0.25892039735802003</v>
      </c>
      <c r="S127" s="283">
        <v>0.43284144042585698</v>
      </c>
      <c r="T127" s="283">
        <v>-0.96515989691363702</v>
      </c>
      <c r="U127" s="283">
        <v>0.49952065387945899</v>
      </c>
      <c r="V127" s="318">
        <v>0.16362768496420099</v>
      </c>
      <c r="W127" s="318">
        <v>0.173743380098486</v>
      </c>
    </row>
    <row r="128" spans="1:23" x14ac:dyDescent="0.2">
      <c r="A128" s="319">
        <v>40179</v>
      </c>
      <c r="B128" s="283" t="s">
        <v>973</v>
      </c>
      <c r="C128" s="283" t="s">
        <v>1001</v>
      </c>
      <c r="D128" s="283">
        <v>72.552045976150893</v>
      </c>
      <c r="E128" s="283">
        <v>252.72</v>
      </c>
      <c r="F128" s="283">
        <v>215.44</v>
      </c>
      <c r="G128" s="283">
        <v>263.64</v>
      </c>
      <c r="H128" s="283">
        <v>224.43</v>
      </c>
      <c r="I128" s="283">
        <v>0.56315236879153396</v>
      </c>
      <c r="J128" s="320">
        <v>448.75954360684102</v>
      </c>
      <c r="K128" s="320">
        <v>382.560763195069</v>
      </c>
      <c r="L128" s="320">
        <v>468.15038808367899</v>
      </c>
      <c r="M128" s="320">
        <v>398.524471239646</v>
      </c>
      <c r="N128" s="283">
        <v>2.5524518850173199</v>
      </c>
      <c r="O128" s="283">
        <v>1.7294791913787999</v>
      </c>
      <c r="P128" s="283">
        <v>3.2236755433175901</v>
      </c>
      <c r="Q128" s="283">
        <v>3.1388017497829601</v>
      </c>
      <c r="R128" s="283">
        <v>-3.8802380077240801E-2</v>
      </c>
      <c r="S128" s="283">
        <v>0.59351118243706802</v>
      </c>
      <c r="T128" s="283">
        <v>-1.3175965620852701</v>
      </c>
      <c r="U128" s="283">
        <v>-0.10077640246347599</v>
      </c>
      <c r="V128" s="318">
        <v>0.17304121797252101</v>
      </c>
      <c r="W128" s="318">
        <v>0.174709263467451</v>
      </c>
    </row>
    <row r="129" spans="1:23" x14ac:dyDescent="0.2">
      <c r="A129" s="319">
        <v>40210</v>
      </c>
      <c r="B129" s="283" t="s">
        <v>827</v>
      </c>
      <c r="C129" s="283" t="s">
        <v>61</v>
      </c>
      <c r="D129" s="283">
        <v>72.971670511062101</v>
      </c>
      <c r="E129" s="283">
        <v>252.71</v>
      </c>
      <c r="F129" s="283">
        <v>215.78</v>
      </c>
      <c r="G129" s="283">
        <v>262.81</v>
      </c>
      <c r="H129" s="283">
        <v>224.12</v>
      </c>
      <c r="I129" s="283">
        <v>0.56640951402649997</v>
      </c>
      <c r="J129" s="320">
        <v>446.161290977497</v>
      </c>
      <c r="K129" s="320">
        <v>380.96111498209098</v>
      </c>
      <c r="L129" s="320">
        <v>463.99291235723098</v>
      </c>
      <c r="M129" s="320">
        <v>395.68544392337702</v>
      </c>
      <c r="N129" s="283">
        <v>-0.57898548707416797</v>
      </c>
      <c r="O129" s="283">
        <v>-0.41814225787756298</v>
      </c>
      <c r="P129" s="283">
        <v>-0.88806414183832905</v>
      </c>
      <c r="Q129" s="283">
        <v>-0.71238468931097398</v>
      </c>
      <c r="R129" s="283">
        <v>-0.66083070584416204</v>
      </c>
      <c r="S129" s="283">
        <v>1.3563711461706001E-2</v>
      </c>
      <c r="T129" s="283">
        <v>-2.0393077360145502</v>
      </c>
      <c r="U129" s="283">
        <v>-0.90217430151293698</v>
      </c>
      <c r="V129" s="318">
        <v>0.17114653814069899</v>
      </c>
      <c r="W129" s="318">
        <v>0.17263073353560601</v>
      </c>
    </row>
    <row r="130" spans="1:23" x14ac:dyDescent="0.2">
      <c r="A130" s="319">
        <v>40238</v>
      </c>
      <c r="B130" s="283" t="s">
        <v>828</v>
      </c>
      <c r="C130" s="283" t="s">
        <v>62</v>
      </c>
      <c r="D130" s="283">
        <v>73.489725492434204</v>
      </c>
      <c r="E130" s="283">
        <v>249.66</v>
      </c>
      <c r="F130" s="283">
        <v>215.05</v>
      </c>
      <c r="G130" s="283">
        <v>258.92</v>
      </c>
      <c r="H130" s="283">
        <v>221.61</v>
      </c>
      <c r="I130" s="283">
        <v>0.570430680983251</v>
      </c>
      <c r="J130" s="320">
        <v>437.66930553185</v>
      </c>
      <c r="K130" s="320">
        <v>376.99585097582502</v>
      </c>
      <c r="L130" s="320">
        <v>453.902653962616</v>
      </c>
      <c r="M130" s="320">
        <v>388.49593366543797</v>
      </c>
      <c r="N130" s="283">
        <v>-1.9033442876770701</v>
      </c>
      <c r="O130" s="283">
        <v>-1.04085793807399</v>
      </c>
      <c r="P130" s="283">
        <v>-2.1746578721113599</v>
      </c>
      <c r="Q130" s="283">
        <v>-1.81697617851483</v>
      </c>
      <c r="R130" s="283">
        <v>-1.1888350826068199</v>
      </c>
      <c r="S130" s="283">
        <v>-0.53538146778221396</v>
      </c>
      <c r="T130" s="283">
        <v>-2.0529689400650502</v>
      </c>
      <c r="U130" s="283">
        <v>-1.1533591604128099</v>
      </c>
      <c r="V130" s="318">
        <v>0.16093931643803699</v>
      </c>
      <c r="W130" s="318">
        <v>0.168358828572718</v>
      </c>
    </row>
    <row r="131" spans="1:23" x14ac:dyDescent="0.2">
      <c r="A131" s="319">
        <v>40269</v>
      </c>
      <c r="B131" s="283" t="s">
        <v>829</v>
      </c>
      <c r="C131" s="283" t="s">
        <v>1002</v>
      </c>
      <c r="D131" s="283">
        <v>73.255564640853606</v>
      </c>
      <c r="E131" s="283">
        <v>249.3</v>
      </c>
      <c r="F131" s="283">
        <v>215.35</v>
      </c>
      <c r="G131" s="283">
        <v>258.72000000000003</v>
      </c>
      <c r="H131" s="283">
        <v>221.53</v>
      </c>
      <c r="I131" s="283">
        <v>0.56861311351879695</v>
      </c>
      <c r="J131" s="320">
        <v>438.43519270464202</v>
      </c>
      <c r="K131" s="320">
        <v>378.72851483732302</v>
      </c>
      <c r="L131" s="320">
        <v>455.00181731466103</v>
      </c>
      <c r="M131" s="320">
        <v>389.59706474071101</v>
      </c>
      <c r="N131" s="283">
        <v>0.17499220601291399</v>
      </c>
      <c r="O131" s="283">
        <v>0.45959759424760699</v>
      </c>
      <c r="P131" s="283">
        <v>0.24215838846701801</v>
      </c>
      <c r="Q131" s="283">
        <v>0.28343438884510502</v>
      </c>
      <c r="R131" s="283">
        <v>-1.0149119262566799</v>
      </c>
      <c r="S131" s="283">
        <v>0.16935979530223699</v>
      </c>
      <c r="T131" s="283">
        <v>-1.51123918448741</v>
      </c>
      <c r="U131" s="283">
        <v>-0.64718902530098699</v>
      </c>
      <c r="V131" s="318">
        <v>0.157650336661249</v>
      </c>
      <c r="W131" s="318">
        <v>0.16787793978242199</v>
      </c>
    </row>
    <row r="132" spans="1:23" x14ac:dyDescent="0.2">
      <c r="A132" s="319">
        <v>40299</v>
      </c>
      <c r="B132" s="283" t="s">
        <v>830</v>
      </c>
      <c r="C132" s="283" t="s">
        <v>64</v>
      </c>
      <c r="D132" s="283">
        <v>72.793977652452099</v>
      </c>
      <c r="E132" s="283">
        <v>254.68</v>
      </c>
      <c r="F132" s="283">
        <v>217.97</v>
      </c>
      <c r="G132" s="283">
        <v>263.74</v>
      </c>
      <c r="H132" s="283">
        <v>224.3</v>
      </c>
      <c r="I132" s="283">
        <v>0.56503025376034</v>
      </c>
      <c r="J132" s="320">
        <v>450.73692657176503</v>
      </c>
      <c r="K132" s="320">
        <v>385.76695415756097</v>
      </c>
      <c r="L132" s="320">
        <v>466.77146620872202</v>
      </c>
      <c r="M132" s="320">
        <v>396.96989410258698</v>
      </c>
      <c r="N132" s="283">
        <v>2.8058271944903401</v>
      </c>
      <c r="O132" s="283">
        <v>1.8584392366814499</v>
      </c>
      <c r="P132" s="283">
        <v>2.5867256890364398</v>
      </c>
      <c r="Q132" s="283">
        <v>1.8924242580684401</v>
      </c>
      <c r="R132" s="283">
        <v>0.22125674595794301</v>
      </c>
      <c r="S132" s="283">
        <v>0.98924809305740402</v>
      </c>
      <c r="T132" s="283">
        <v>-0.78590044026854999</v>
      </c>
      <c r="U132" s="283">
        <v>8.1647590134692499E-2</v>
      </c>
      <c r="V132" s="318">
        <v>0.16841767215671899</v>
      </c>
      <c r="W132" s="318">
        <v>0.175835934016942</v>
      </c>
    </row>
    <row r="133" spans="1:23" x14ac:dyDescent="0.2">
      <c r="A133" s="319">
        <v>40330</v>
      </c>
      <c r="B133" s="283" t="s">
        <v>831</v>
      </c>
      <c r="C133" s="283" t="s">
        <v>65</v>
      </c>
      <c r="D133" s="283">
        <v>72.771183233271202</v>
      </c>
      <c r="E133" s="283">
        <v>253.51</v>
      </c>
      <c r="F133" s="283">
        <v>217.64</v>
      </c>
      <c r="G133" s="283">
        <v>262.83999999999997</v>
      </c>
      <c r="H133" s="283">
        <v>223.8</v>
      </c>
      <c r="I133" s="283">
        <v>0.56485332241423902</v>
      </c>
      <c r="J133" s="320">
        <v>448.80677857478702</v>
      </c>
      <c r="K133" s="320">
        <v>385.30356707434299</v>
      </c>
      <c r="L133" s="320">
        <v>465.32434097509798</v>
      </c>
      <c r="M133" s="320">
        <v>396.20905307497702</v>
      </c>
      <c r="N133" s="283">
        <v>-0.42822051693396401</v>
      </c>
      <c r="O133" s="283">
        <v>-0.120120989686634</v>
      </c>
      <c r="P133" s="283">
        <v>-0.31002864107745298</v>
      </c>
      <c r="Q133" s="283">
        <v>-0.19166214841817</v>
      </c>
      <c r="R133" s="283">
        <v>0.250523180051831</v>
      </c>
      <c r="S133" s="283">
        <v>1.0050539118883</v>
      </c>
      <c r="T133" s="283">
        <v>-0.65893861149343103</v>
      </c>
      <c r="U133" s="283">
        <v>0.10626464322776</v>
      </c>
      <c r="V133" s="318">
        <v>0.16481345340930001</v>
      </c>
      <c r="W133" s="318">
        <v>0.17444146559428</v>
      </c>
    </row>
    <row r="134" spans="1:23" x14ac:dyDescent="0.2">
      <c r="A134" s="319">
        <v>40360</v>
      </c>
      <c r="B134" s="283" t="s">
        <v>832</v>
      </c>
      <c r="C134" s="283" t="s">
        <v>66</v>
      </c>
      <c r="D134" s="283">
        <v>72.929190002589607</v>
      </c>
      <c r="E134" s="283">
        <v>260.60000000000002</v>
      </c>
      <c r="F134" s="283">
        <v>230.13</v>
      </c>
      <c r="G134" s="283">
        <v>266.13</v>
      </c>
      <c r="H134" s="283">
        <v>226.69</v>
      </c>
      <c r="I134" s="283">
        <v>0.56607977833604695</v>
      </c>
      <c r="J134" s="320">
        <v>460.35914013041798</v>
      </c>
      <c r="K134" s="320">
        <v>406.53280475139297</v>
      </c>
      <c r="L134" s="320">
        <v>470.128081208396</v>
      </c>
      <c r="M134" s="320">
        <v>400.45592277883497</v>
      </c>
      <c r="N134" s="283">
        <v>2.57401672771427</v>
      </c>
      <c r="O134" s="283">
        <v>5.5097433533373197</v>
      </c>
      <c r="P134" s="283">
        <v>1.0323423492594599</v>
      </c>
      <c r="Q134" s="283">
        <v>1.07187598842031</v>
      </c>
      <c r="R134" s="283">
        <v>2.7067831663070998</v>
      </c>
      <c r="S134" s="283">
        <v>6.3283075592124503</v>
      </c>
      <c r="T134" s="283">
        <v>3.2332494203868301E-2</v>
      </c>
      <c r="U134" s="283">
        <v>0.82821410805915496</v>
      </c>
      <c r="V134" s="318">
        <v>0.132403424151567</v>
      </c>
      <c r="W134" s="318">
        <v>0.17398209007896301</v>
      </c>
    </row>
    <row r="135" spans="1:23" x14ac:dyDescent="0.2">
      <c r="A135" s="319">
        <v>40391</v>
      </c>
      <c r="B135" s="283" t="s">
        <v>833</v>
      </c>
      <c r="C135" s="283" t="s">
        <v>1003</v>
      </c>
      <c r="D135" s="283">
        <v>73.131749500305801</v>
      </c>
      <c r="E135" s="283">
        <v>262.43</v>
      </c>
      <c r="F135" s="283">
        <v>241.78</v>
      </c>
      <c r="G135" s="283">
        <v>265.42</v>
      </c>
      <c r="H135" s="283">
        <v>227.47</v>
      </c>
      <c r="I135" s="283">
        <v>0.56765205461613399</v>
      </c>
      <c r="J135" s="320">
        <v>462.30784838339798</v>
      </c>
      <c r="K135" s="320">
        <v>425.92993019905498</v>
      </c>
      <c r="L135" s="320">
        <v>467.57515953938702</v>
      </c>
      <c r="M135" s="320">
        <v>400.72082563644199</v>
      </c>
      <c r="N135" s="283">
        <v>0.42330174055589298</v>
      </c>
      <c r="O135" s="283">
        <v>4.7713555267756798</v>
      </c>
      <c r="P135" s="283">
        <v>-0.54302684120607303</v>
      </c>
      <c r="Q135" s="283">
        <v>6.6150315812296703E-2</v>
      </c>
      <c r="R135" s="283">
        <v>3.4390174884396201</v>
      </c>
      <c r="S135" s="283">
        <v>11.662800822199699</v>
      </c>
      <c r="T135" s="283">
        <v>5.0652690486119298E-2</v>
      </c>
      <c r="U135" s="283">
        <v>1.36526516915556</v>
      </c>
      <c r="V135" s="318">
        <v>8.5408222350897595E-2</v>
      </c>
      <c r="W135" s="318">
        <v>0.166835187057634</v>
      </c>
    </row>
    <row r="136" spans="1:23" x14ac:dyDescent="0.2">
      <c r="A136" s="319">
        <v>40422</v>
      </c>
      <c r="B136" s="283" t="s">
        <v>834</v>
      </c>
      <c r="C136" s="283" t="s">
        <v>68</v>
      </c>
      <c r="D136" s="283">
        <v>73.515110186521099</v>
      </c>
      <c r="E136" s="283">
        <v>259.25</v>
      </c>
      <c r="F136" s="283">
        <v>239.38</v>
      </c>
      <c r="G136" s="283">
        <v>262.10000000000002</v>
      </c>
      <c r="H136" s="283">
        <v>225.08</v>
      </c>
      <c r="I136" s="283">
        <v>0.57062771816412905</v>
      </c>
      <c r="J136" s="320">
        <v>454.32423232800602</v>
      </c>
      <c r="K136" s="320">
        <v>419.502930509848</v>
      </c>
      <c r="L136" s="320">
        <v>459.31873208551798</v>
      </c>
      <c r="M136" s="320">
        <v>394.44280891952798</v>
      </c>
      <c r="N136" s="283">
        <v>-1.7269047201574801</v>
      </c>
      <c r="O136" s="283">
        <v>-1.50893356712518</v>
      </c>
      <c r="P136" s="283">
        <v>-1.7657968532809001</v>
      </c>
      <c r="Q136" s="283">
        <v>-1.5666809198006799</v>
      </c>
      <c r="R136" s="283">
        <v>2.33827148223134</v>
      </c>
      <c r="S136" s="283">
        <v>10.5824939525201</v>
      </c>
      <c r="T136" s="283">
        <v>-0.40959075357074298</v>
      </c>
      <c r="U136" s="283">
        <v>0.95398073864136901</v>
      </c>
      <c r="V136" s="318">
        <v>8.3006099089314195E-2</v>
      </c>
      <c r="W136" s="318">
        <v>0.164474853385463</v>
      </c>
    </row>
    <row r="137" spans="1:23" x14ac:dyDescent="0.2">
      <c r="A137" s="319">
        <v>40452</v>
      </c>
      <c r="B137" s="283" t="s">
        <v>835</v>
      </c>
      <c r="C137" s="283" t="s">
        <v>69</v>
      </c>
      <c r="D137" s="283">
        <v>73.968926350202807</v>
      </c>
      <c r="E137" s="283">
        <v>257.61</v>
      </c>
      <c r="F137" s="283">
        <v>233.56</v>
      </c>
      <c r="G137" s="283">
        <v>261.45</v>
      </c>
      <c r="H137" s="283">
        <v>224.73</v>
      </c>
      <c r="I137" s="283">
        <v>0.57415026041824102</v>
      </c>
      <c r="J137" s="320">
        <v>448.68045485574402</v>
      </c>
      <c r="K137" s="320">
        <v>406.79246549476898</v>
      </c>
      <c r="L137" s="320">
        <v>455.368599518785</v>
      </c>
      <c r="M137" s="320">
        <v>391.41321617845301</v>
      </c>
      <c r="N137" s="283">
        <v>-1.2422356261613801</v>
      </c>
      <c r="O137" s="283">
        <v>-3.0298870617259301</v>
      </c>
      <c r="P137" s="283">
        <v>-0.85999814307539102</v>
      </c>
      <c r="Q137" s="283">
        <v>-0.76806895006501497</v>
      </c>
      <c r="R137" s="283">
        <v>1.9654523563703299</v>
      </c>
      <c r="S137" s="283">
        <v>8.2878117860285307</v>
      </c>
      <c r="T137" s="283">
        <v>-1.7928684207324502E-2</v>
      </c>
      <c r="U137" s="283">
        <v>0.81458168290098298</v>
      </c>
      <c r="V137" s="318">
        <v>0.102971399212194</v>
      </c>
      <c r="W137" s="318">
        <v>0.163396075290348</v>
      </c>
    </row>
    <row r="138" spans="1:23" x14ac:dyDescent="0.2">
      <c r="A138" s="319">
        <v>40483</v>
      </c>
      <c r="B138" s="283" t="s">
        <v>836</v>
      </c>
      <c r="C138" s="283" t="s">
        <v>70</v>
      </c>
      <c r="D138" s="283">
        <v>74.561581248891898</v>
      </c>
      <c r="E138" s="283">
        <v>258.37</v>
      </c>
      <c r="F138" s="283">
        <v>232.8</v>
      </c>
      <c r="G138" s="283">
        <v>262.02999999999997</v>
      </c>
      <c r="H138" s="283">
        <v>224.72</v>
      </c>
      <c r="I138" s="283">
        <v>0.57875047541675895</v>
      </c>
      <c r="J138" s="320">
        <v>446.42727906866497</v>
      </c>
      <c r="K138" s="320">
        <v>402.24588987570201</v>
      </c>
      <c r="L138" s="320">
        <v>452.75124795588602</v>
      </c>
      <c r="M138" s="320">
        <v>388.28477823396798</v>
      </c>
      <c r="N138" s="283">
        <v>-0.50217827915040003</v>
      </c>
      <c r="O138" s="283">
        <v>-1.11766465820281</v>
      </c>
      <c r="P138" s="283">
        <v>-0.57477647024077905</v>
      </c>
      <c r="Q138" s="283">
        <v>-0.79926732546975499</v>
      </c>
      <c r="R138" s="283">
        <v>1.34955202566973</v>
      </c>
      <c r="S138" s="283">
        <v>6.5741082242716704</v>
      </c>
      <c r="T138" s="283">
        <v>-0.37813288636835402</v>
      </c>
      <c r="U138" s="283">
        <v>0.326263146529571</v>
      </c>
      <c r="V138" s="318">
        <v>0.10983676975945</v>
      </c>
      <c r="W138" s="318">
        <v>0.166028835884656</v>
      </c>
    </row>
    <row r="139" spans="1:23" x14ac:dyDescent="0.2">
      <c r="A139" s="319">
        <v>40513</v>
      </c>
      <c r="B139" s="283" t="s">
        <v>837</v>
      </c>
      <c r="C139" s="283" t="s">
        <v>1000</v>
      </c>
      <c r="D139" s="283">
        <v>74.930954450610002</v>
      </c>
      <c r="E139" s="283">
        <v>257.86</v>
      </c>
      <c r="F139" s="283">
        <v>233.34</v>
      </c>
      <c r="G139" s="283">
        <v>262.94</v>
      </c>
      <c r="H139" s="283">
        <v>225.65</v>
      </c>
      <c r="I139" s="283">
        <v>0.58161756745692095</v>
      </c>
      <c r="J139" s="320">
        <v>443.34974462252501</v>
      </c>
      <c r="K139" s="320">
        <v>401.19145819522203</v>
      </c>
      <c r="L139" s="320">
        <v>452.08400624775697</v>
      </c>
      <c r="M139" s="320">
        <v>387.96971175860102</v>
      </c>
      <c r="N139" s="283">
        <v>-0.68936971158219995</v>
      </c>
      <c r="O139" s="283">
        <v>-0.26213609809809801</v>
      </c>
      <c r="P139" s="283">
        <v>-0.147374902033093</v>
      </c>
      <c r="Q139" s="283">
        <v>-8.1143143648487695E-2</v>
      </c>
      <c r="R139" s="283">
        <v>1.3161814636963201</v>
      </c>
      <c r="S139" s="283">
        <v>6.6837010606315603</v>
      </c>
      <c r="T139" s="283">
        <v>-0.31884204931940102</v>
      </c>
      <c r="U139" s="283">
        <v>0.40721228867424097</v>
      </c>
      <c r="V139" s="318">
        <v>0.105082711922517</v>
      </c>
      <c r="W139" s="318">
        <v>0.165255927321072</v>
      </c>
    </row>
    <row r="140" spans="1:23" x14ac:dyDescent="0.2">
      <c r="A140" s="319">
        <v>40544</v>
      </c>
      <c r="B140" s="283" t="s">
        <v>974</v>
      </c>
      <c r="C140" s="283" t="s">
        <v>1001</v>
      </c>
      <c r="D140" s="283">
        <v>75.295991345633695</v>
      </c>
      <c r="E140" s="283">
        <v>267.67</v>
      </c>
      <c r="F140" s="283">
        <v>238.5</v>
      </c>
      <c r="G140" s="283">
        <v>274.64999999999998</v>
      </c>
      <c r="H140" s="283">
        <v>236.85</v>
      </c>
      <c r="I140" s="283">
        <v>0.58445100088202995</v>
      </c>
      <c r="J140" s="320">
        <v>457.98535650729201</v>
      </c>
      <c r="K140" s="320">
        <v>408.07527002274799</v>
      </c>
      <c r="L140" s="320">
        <v>469.92818830921499</v>
      </c>
      <c r="M140" s="320">
        <v>405.25210777730803</v>
      </c>
      <c r="N140" s="283">
        <v>3.3011436371137801</v>
      </c>
      <c r="O140" s="283">
        <v>1.71584207163669</v>
      </c>
      <c r="P140" s="283">
        <v>3.9470943043445499</v>
      </c>
      <c r="Q140" s="283">
        <v>4.4545735130634903</v>
      </c>
      <c r="R140" s="283">
        <v>2.0558477322398301</v>
      </c>
      <c r="S140" s="283">
        <v>6.6693998136630404</v>
      </c>
      <c r="T140" s="283">
        <v>0.37974981347619302</v>
      </c>
      <c r="U140" s="283">
        <v>1.6881363688245901</v>
      </c>
      <c r="V140" s="318">
        <v>0.12230607966456999</v>
      </c>
      <c r="W140" s="318">
        <v>0.159594680177327</v>
      </c>
    </row>
    <row r="141" spans="1:23" x14ac:dyDescent="0.2">
      <c r="A141" s="319">
        <v>40575</v>
      </c>
      <c r="B141" s="283" t="s">
        <v>838</v>
      </c>
      <c r="C141" s="283" t="s">
        <v>61</v>
      </c>
      <c r="D141" s="283">
        <v>75.578460244005001</v>
      </c>
      <c r="E141" s="283">
        <v>267.06</v>
      </c>
      <c r="F141" s="283">
        <v>237.3</v>
      </c>
      <c r="G141" s="283">
        <v>273.39999999999998</v>
      </c>
      <c r="H141" s="283">
        <v>235.15</v>
      </c>
      <c r="I141" s="283">
        <v>0.58664353766148902</v>
      </c>
      <c r="J141" s="320">
        <v>455.23385643106099</v>
      </c>
      <c r="K141" s="320">
        <v>404.504583730587</v>
      </c>
      <c r="L141" s="320">
        <v>466.04110068243801</v>
      </c>
      <c r="M141" s="320">
        <v>400.839666516004</v>
      </c>
      <c r="N141" s="283">
        <v>-0.60078341744694796</v>
      </c>
      <c r="O141" s="283">
        <v>-0.87500678293049905</v>
      </c>
      <c r="P141" s="283">
        <v>-0.82716630401820102</v>
      </c>
      <c r="Q141" s="283">
        <v>-1.0888138955045701</v>
      </c>
      <c r="R141" s="283">
        <v>2.03347211805103</v>
      </c>
      <c r="S141" s="283">
        <v>6.1800188582509499</v>
      </c>
      <c r="T141" s="283">
        <v>0.44142664050652602</v>
      </c>
      <c r="U141" s="283">
        <v>1.30260606544443</v>
      </c>
      <c r="V141" s="318">
        <v>0.12541087231352699</v>
      </c>
      <c r="W141" s="318">
        <v>0.16266213055496501</v>
      </c>
    </row>
    <row r="142" spans="1:23" x14ac:dyDescent="0.2">
      <c r="A142" s="319">
        <v>40603</v>
      </c>
      <c r="B142" s="283" t="s">
        <v>839</v>
      </c>
      <c r="C142" s="283" t="s">
        <v>62</v>
      </c>
      <c r="D142" s="283">
        <v>75.723450928541396</v>
      </c>
      <c r="E142" s="283">
        <v>269.05</v>
      </c>
      <c r="F142" s="283">
        <v>246.2</v>
      </c>
      <c r="G142" s="283">
        <v>271.24</v>
      </c>
      <c r="H142" s="283">
        <v>235.12</v>
      </c>
      <c r="I142" s="283">
        <v>0.58776896212541496</v>
      </c>
      <c r="J142" s="320">
        <v>457.74788622232802</v>
      </c>
      <c r="K142" s="320">
        <v>418.87206685722799</v>
      </c>
      <c r="L142" s="320">
        <v>461.47384002580998</v>
      </c>
      <c r="M142" s="320">
        <v>400.02112249988397</v>
      </c>
      <c r="N142" s="283">
        <v>0.55225017993536496</v>
      </c>
      <c r="O142" s="283">
        <v>3.55187152494902</v>
      </c>
      <c r="P142" s="283">
        <v>-0.98001241734690903</v>
      </c>
      <c r="Q142" s="283">
        <v>-0.20420733886801201</v>
      </c>
      <c r="R142" s="283">
        <v>4.5876145383506604</v>
      </c>
      <c r="S142" s="283">
        <v>11.107871816893899</v>
      </c>
      <c r="T142" s="283">
        <v>1.6680197828976999</v>
      </c>
      <c r="U142" s="283">
        <v>2.9666176234345101</v>
      </c>
      <c r="V142" s="318">
        <v>9.2810722989439501E-2</v>
      </c>
      <c r="W142" s="318">
        <v>0.15362368152432801</v>
      </c>
    </row>
    <row r="143" spans="1:23" x14ac:dyDescent="0.2">
      <c r="A143" s="319">
        <v>40634</v>
      </c>
      <c r="B143" s="283" t="s">
        <v>840</v>
      </c>
      <c r="C143" s="283" t="s">
        <v>1002</v>
      </c>
      <c r="D143" s="283">
        <v>75.717440951980294</v>
      </c>
      <c r="E143" s="283">
        <v>269.93</v>
      </c>
      <c r="F143" s="283">
        <v>245.96</v>
      </c>
      <c r="G143" s="283">
        <v>271.83999999999997</v>
      </c>
      <c r="H143" s="283">
        <v>235.31</v>
      </c>
      <c r="I143" s="283">
        <v>0.58772231240670203</v>
      </c>
      <c r="J143" s="320">
        <v>459.28152513837</v>
      </c>
      <c r="K143" s="320">
        <v>418.49695818558001</v>
      </c>
      <c r="L143" s="320">
        <v>462.53135921762902</v>
      </c>
      <c r="M143" s="320">
        <v>400.37615559704301</v>
      </c>
      <c r="N143" s="283">
        <v>0.33504008695681697</v>
      </c>
      <c r="O143" s="283">
        <v>-8.9552085547850394E-2</v>
      </c>
      <c r="P143" s="283">
        <v>0.2291612438442</v>
      </c>
      <c r="Q143" s="283">
        <v>8.8753587545764595E-2</v>
      </c>
      <c r="R143" s="283">
        <v>4.7547123909306599</v>
      </c>
      <c r="S143" s="283">
        <v>10.500514693312301</v>
      </c>
      <c r="T143" s="283">
        <v>1.6548377646942201</v>
      </c>
      <c r="U143" s="283">
        <v>2.7667279432677101</v>
      </c>
      <c r="V143" s="318">
        <v>9.7454870710684802E-2</v>
      </c>
      <c r="W143" s="318">
        <v>0.155242021163571</v>
      </c>
    </row>
    <row r="144" spans="1:23" x14ac:dyDescent="0.2">
      <c r="A144" s="319">
        <v>40664</v>
      </c>
      <c r="B144" s="283" t="s">
        <v>841</v>
      </c>
      <c r="C144" s="283" t="s">
        <v>64</v>
      </c>
      <c r="D144" s="283">
        <v>75.159264378868897</v>
      </c>
      <c r="E144" s="283">
        <v>269.02</v>
      </c>
      <c r="F144" s="283">
        <v>236.81</v>
      </c>
      <c r="G144" s="283">
        <v>275</v>
      </c>
      <c r="H144" s="283">
        <v>235.83</v>
      </c>
      <c r="I144" s="283">
        <v>0.58338971978133503</v>
      </c>
      <c r="J144" s="320">
        <v>461.13256863839399</v>
      </c>
      <c r="K144" s="320">
        <v>405.920762691466</v>
      </c>
      <c r="L144" s="320">
        <v>471.38300637706698</v>
      </c>
      <c r="M144" s="320">
        <v>404.24092506874098</v>
      </c>
      <c r="N144" s="283">
        <v>0.40303025458439101</v>
      </c>
      <c r="O144" s="283">
        <v>-3.0050864762885201</v>
      </c>
      <c r="P144" s="283">
        <v>1.91373989742238</v>
      </c>
      <c r="Q144" s="283">
        <v>0.96528462488831801</v>
      </c>
      <c r="R144" s="283">
        <v>2.3063657432500899</v>
      </c>
      <c r="S144" s="283">
        <v>5.2243480984308901</v>
      </c>
      <c r="T144" s="283">
        <v>0.98796531111924302</v>
      </c>
      <c r="U144" s="283">
        <v>1.83163284525412</v>
      </c>
      <c r="V144" s="318">
        <v>0.136016215531439</v>
      </c>
      <c r="W144" s="318">
        <v>0.166094220413009</v>
      </c>
    </row>
    <row r="145" spans="1:23" x14ac:dyDescent="0.2">
      <c r="A145" s="319">
        <v>40695</v>
      </c>
      <c r="B145" s="283" t="s">
        <v>842</v>
      </c>
      <c r="C145" s="283" t="s">
        <v>65</v>
      </c>
      <c r="D145" s="283">
        <v>75.155508143518205</v>
      </c>
      <c r="E145" s="283">
        <v>269.07</v>
      </c>
      <c r="F145" s="283">
        <v>237.71</v>
      </c>
      <c r="G145" s="283">
        <v>274.08</v>
      </c>
      <c r="H145" s="283">
        <v>235.13</v>
      </c>
      <c r="I145" s="283">
        <v>0.58336056370713996</v>
      </c>
      <c r="J145" s="320">
        <v>461.24132610218601</v>
      </c>
      <c r="K145" s="320">
        <v>407.48383553629401</v>
      </c>
      <c r="L145" s="320">
        <v>469.82949662945401</v>
      </c>
      <c r="M145" s="320">
        <v>403.061184845605</v>
      </c>
      <c r="N145" s="283">
        <v>2.3584858495895301E-2</v>
      </c>
      <c r="O145" s="283">
        <v>0.385068463722882</v>
      </c>
      <c r="P145" s="283">
        <v>-0.32956422412265801</v>
      </c>
      <c r="Q145" s="283">
        <v>-0.29184086765446898</v>
      </c>
      <c r="R145" s="283">
        <v>2.7705792606087498</v>
      </c>
      <c r="S145" s="283">
        <v>5.7565697173189898</v>
      </c>
      <c r="T145" s="283">
        <v>0.96817536880098298</v>
      </c>
      <c r="U145" s="283">
        <v>1.72942332272557</v>
      </c>
      <c r="V145" s="318">
        <v>0.13192545538681599</v>
      </c>
      <c r="W145" s="318">
        <v>0.16565304299749101</v>
      </c>
    </row>
    <row r="146" spans="1:23" x14ac:dyDescent="0.2">
      <c r="A146" s="319">
        <v>40725</v>
      </c>
      <c r="B146" s="283" t="s">
        <v>843</v>
      </c>
      <c r="C146" s="283" t="s">
        <v>66</v>
      </c>
      <c r="D146" s="283">
        <v>75.516106737183705</v>
      </c>
      <c r="E146" s="283">
        <v>272.63</v>
      </c>
      <c r="F146" s="283">
        <v>242.97</v>
      </c>
      <c r="G146" s="283">
        <v>277.19</v>
      </c>
      <c r="H146" s="283">
        <v>237.49</v>
      </c>
      <c r="I146" s="283">
        <v>0.58615954682985405</v>
      </c>
      <c r="J146" s="320">
        <v>465.112274421655</v>
      </c>
      <c r="K146" s="320">
        <v>414.51171667178801</v>
      </c>
      <c r="L146" s="320">
        <v>472.89172632116299</v>
      </c>
      <c r="M146" s="320">
        <v>405.16272623115202</v>
      </c>
      <c r="N146" s="283">
        <v>0.839245770144048</v>
      </c>
      <c r="O146" s="283">
        <v>1.7247018219126</v>
      </c>
      <c r="P146" s="283">
        <v>0.65177467861789995</v>
      </c>
      <c r="Q146" s="283">
        <v>0.52139512921625097</v>
      </c>
      <c r="R146" s="283">
        <v>1.03248396238882</v>
      </c>
      <c r="S146" s="283">
        <v>1.9626735720071899</v>
      </c>
      <c r="T146" s="283">
        <v>0.58784940173390898</v>
      </c>
      <c r="U146" s="283">
        <v>1.1753611782429501</v>
      </c>
      <c r="V146" s="318">
        <v>0.122072683870437</v>
      </c>
      <c r="W146" s="318">
        <v>0.16716493326034801</v>
      </c>
    </row>
    <row r="147" spans="1:23" x14ac:dyDescent="0.2">
      <c r="A147" s="319">
        <v>40756</v>
      </c>
      <c r="B147" s="283" t="s">
        <v>844</v>
      </c>
      <c r="C147" s="283" t="s">
        <v>1003</v>
      </c>
      <c r="D147" s="283">
        <v>75.635555021335406</v>
      </c>
      <c r="E147" s="283">
        <v>271.55</v>
      </c>
      <c r="F147" s="283">
        <v>242.63</v>
      </c>
      <c r="G147" s="283">
        <v>275.94</v>
      </c>
      <c r="H147" s="283">
        <v>237.17</v>
      </c>
      <c r="I147" s="283">
        <v>0.58708670998925305</v>
      </c>
      <c r="J147" s="320">
        <v>462.53814875995198</v>
      </c>
      <c r="K147" s="320">
        <v>413.27796366645998</v>
      </c>
      <c r="L147" s="320">
        <v>470.01574947089398</v>
      </c>
      <c r="M147" s="320">
        <v>403.977804240095</v>
      </c>
      <c r="N147" s="283">
        <v>-0.553441782396213</v>
      </c>
      <c r="O147" s="283">
        <v>-0.29764008005227499</v>
      </c>
      <c r="P147" s="283">
        <v>-0.60816814720832102</v>
      </c>
      <c r="Q147" s="283">
        <v>-0.29245582437422701</v>
      </c>
      <c r="R147" s="283">
        <v>4.9815372453654298E-2</v>
      </c>
      <c r="S147" s="283">
        <v>-2.9704337816038802</v>
      </c>
      <c r="T147" s="283">
        <v>0.52196740603389602</v>
      </c>
      <c r="U147" s="283">
        <v>0.81277996931665697</v>
      </c>
      <c r="V147" s="318">
        <v>0.119193834233195</v>
      </c>
      <c r="W147" s="318">
        <v>0.163469241472362</v>
      </c>
    </row>
    <row r="148" spans="1:23" x14ac:dyDescent="0.2">
      <c r="A148" s="319">
        <v>40787</v>
      </c>
      <c r="B148" s="283" t="s">
        <v>845</v>
      </c>
      <c r="C148" s="283" t="s">
        <v>68</v>
      </c>
      <c r="D148" s="283">
        <v>75.821113047659097</v>
      </c>
      <c r="E148" s="283">
        <v>272.38</v>
      </c>
      <c r="F148" s="283">
        <v>252.82</v>
      </c>
      <c r="G148" s="283">
        <v>272.81</v>
      </c>
      <c r="H148" s="283">
        <v>236.18</v>
      </c>
      <c r="I148" s="283">
        <v>0.58852702005448299</v>
      </c>
      <c r="J148" s="320">
        <v>462.81647353214902</v>
      </c>
      <c r="K148" s="320">
        <v>429.58095615830098</v>
      </c>
      <c r="L148" s="320">
        <v>463.54711118402798</v>
      </c>
      <c r="M148" s="320">
        <v>401.30697818790998</v>
      </c>
      <c r="N148" s="283">
        <v>6.0173365795401799E-2</v>
      </c>
      <c r="O148" s="283">
        <v>3.94480081812396</v>
      </c>
      <c r="P148" s="283">
        <v>-1.37625990068369</v>
      </c>
      <c r="Q148" s="283">
        <v>-0.66113188005692003</v>
      </c>
      <c r="R148" s="283">
        <v>1.8692027851183699</v>
      </c>
      <c r="S148" s="283">
        <v>2.4023731219717601</v>
      </c>
      <c r="T148" s="283">
        <v>0.920576236747772</v>
      </c>
      <c r="U148" s="283">
        <v>1.74021914284219</v>
      </c>
      <c r="V148" s="318">
        <v>7.7367296891068804E-2</v>
      </c>
      <c r="W148" s="318">
        <v>0.15509357269878901</v>
      </c>
    </row>
    <row r="149" spans="1:23" x14ac:dyDescent="0.2">
      <c r="A149" s="319">
        <v>40817</v>
      </c>
      <c r="B149" s="283" t="s">
        <v>846</v>
      </c>
      <c r="C149" s="283" t="s">
        <v>69</v>
      </c>
      <c r="D149" s="283">
        <v>76.332712302421996</v>
      </c>
      <c r="E149" s="283">
        <v>270.92</v>
      </c>
      <c r="F149" s="283">
        <v>251.95</v>
      </c>
      <c r="G149" s="283">
        <v>271.72000000000003</v>
      </c>
      <c r="H149" s="283">
        <v>235.67</v>
      </c>
      <c r="I149" s="283">
        <v>0.59249807735983295</v>
      </c>
      <c r="J149" s="320">
        <v>457.25042890808601</v>
      </c>
      <c r="K149" s="320">
        <v>425.23344737705702</v>
      </c>
      <c r="L149" s="320">
        <v>458.60064425994801</v>
      </c>
      <c r="M149" s="320">
        <v>397.75656496666397</v>
      </c>
      <c r="N149" s="283">
        <v>-1.2026461766980101</v>
      </c>
      <c r="O149" s="283">
        <v>-1.0120348025021699</v>
      </c>
      <c r="P149" s="283">
        <v>-1.0670904433953501</v>
      </c>
      <c r="Q149" s="283">
        <v>-0.88471255528070902</v>
      </c>
      <c r="R149" s="283">
        <v>1.9100395302705599</v>
      </c>
      <c r="S149" s="283">
        <v>4.5332653494106996</v>
      </c>
      <c r="T149" s="283">
        <v>0.70976451704811705</v>
      </c>
      <c r="U149" s="283">
        <v>1.62062713419444</v>
      </c>
      <c r="V149" s="318">
        <v>7.5292716808890797E-2</v>
      </c>
      <c r="W149" s="318">
        <v>0.15296813340688301</v>
      </c>
    </row>
    <row r="150" spans="1:23" x14ac:dyDescent="0.2">
      <c r="A150" s="319">
        <v>40848</v>
      </c>
      <c r="B150" s="283" t="s">
        <v>847</v>
      </c>
      <c r="C150" s="283" t="s">
        <v>70</v>
      </c>
      <c r="D150" s="283">
        <v>77.158332832501898</v>
      </c>
      <c r="E150" s="283">
        <v>272.29000000000002</v>
      </c>
      <c r="F150" s="283">
        <v>252.12</v>
      </c>
      <c r="G150" s="283">
        <v>273.27999999999997</v>
      </c>
      <c r="H150" s="283">
        <v>236.52</v>
      </c>
      <c r="I150" s="283">
        <v>0.59890658246787998</v>
      </c>
      <c r="J150" s="320">
        <v>454.645195045261</v>
      </c>
      <c r="K150" s="320">
        <v>420.96715477913699</v>
      </c>
      <c r="L150" s="320">
        <v>456.29820743313701</v>
      </c>
      <c r="M150" s="320">
        <v>394.91968684896699</v>
      </c>
      <c r="N150" s="283">
        <v>-0.56976083522683996</v>
      </c>
      <c r="O150" s="283">
        <v>-1.00328246148921</v>
      </c>
      <c r="P150" s="283">
        <v>-0.50205704148681396</v>
      </c>
      <c r="Q150" s="283">
        <v>-0.71321968449097295</v>
      </c>
      <c r="R150" s="283">
        <v>1.84081850771762</v>
      </c>
      <c r="S150" s="283">
        <v>4.6541842625712899</v>
      </c>
      <c r="T150" s="283">
        <v>0.78342345675805902</v>
      </c>
      <c r="U150" s="283">
        <v>1.70877381420307</v>
      </c>
      <c r="V150" s="318">
        <v>8.0001586546089201E-2</v>
      </c>
      <c r="W150" s="318">
        <v>0.15542026044309101</v>
      </c>
    </row>
    <row r="151" spans="1:23" x14ac:dyDescent="0.2">
      <c r="A151" s="319">
        <v>40878</v>
      </c>
      <c r="B151" s="283" t="s">
        <v>848</v>
      </c>
      <c r="C151" s="283" t="s">
        <v>1000</v>
      </c>
      <c r="D151" s="283">
        <v>77.792385359697093</v>
      </c>
      <c r="E151" s="283">
        <v>272.67</v>
      </c>
      <c r="F151" s="283">
        <v>253.34</v>
      </c>
      <c r="G151" s="283">
        <v>273.92</v>
      </c>
      <c r="H151" s="283">
        <v>237.22</v>
      </c>
      <c r="I151" s="283">
        <v>0.60382812779198602</v>
      </c>
      <c r="J151" s="320">
        <v>451.56889427637401</v>
      </c>
      <c r="K151" s="320">
        <v>419.55647367138499</v>
      </c>
      <c r="L151" s="320">
        <v>453.63901976816101</v>
      </c>
      <c r="M151" s="320">
        <v>392.860135329304</v>
      </c>
      <c r="N151" s="283">
        <v>-0.67663769515500205</v>
      </c>
      <c r="O151" s="283">
        <v>-0.33510479184346598</v>
      </c>
      <c r="P151" s="283">
        <v>-0.58277407661443403</v>
      </c>
      <c r="Q151" s="283">
        <v>-0.52151148404261405</v>
      </c>
      <c r="R151" s="283">
        <v>1.85387490430311</v>
      </c>
      <c r="S151" s="283">
        <v>4.57761876555867</v>
      </c>
      <c r="T151" s="283">
        <v>0.34396561234484302</v>
      </c>
      <c r="U151" s="283">
        <v>1.2605168451259099</v>
      </c>
      <c r="V151" s="318">
        <v>7.6300623667798301E-2</v>
      </c>
      <c r="W151" s="318">
        <v>0.15470870921507501</v>
      </c>
    </row>
    <row r="152" spans="1:23" x14ac:dyDescent="0.2">
      <c r="A152" s="319">
        <v>40909</v>
      </c>
      <c r="B152" s="283" t="s">
        <v>975</v>
      </c>
      <c r="C152" s="283" t="s">
        <v>1001</v>
      </c>
      <c r="D152" s="283">
        <v>78.343049462107103</v>
      </c>
      <c r="E152" s="283">
        <v>280.33999999999997</v>
      </c>
      <c r="F152" s="283">
        <v>251.78</v>
      </c>
      <c r="G152" s="283">
        <v>285.08999999999997</v>
      </c>
      <c r="H152" s="283">
        <v>246.36</v>
      </c>
      <c r="I152" s="283">
        <v>0.608102408268964</v>
      </c>
      <c r="J152" s="320">
        <v>461.00787661410698</v>
      </c>
      <c r="K152" s="320">
        <v>414.042103067347</v>
      </c>
      <c r="L152" s="320">
        <v>468.81906093998703</v>
      </c>
      <c r="M152" s="320">
        <v>405.12913063655401</v>
      </c>
      <c r="N152" s="283">
        <v>2.0902640676478099</v>
      </c>
      <c r="O152" s="283">
        <v>-1.3143333377230599</v>
      </c>
      <c r="P152" s="283">
        <v>3.3462820679720999</v>
      </c>
      <c r="Q152" s="283">
        <v>3.1229931988302901</v>
      </c>
      <c r="R152" s="283">
        <v>0.65995998864816197</v>
      </c>
      <c r="S152" s="283">
        <v>1.46218932704882</v>
      </c>
      <c r="T152" s="283">
        <v>-0.236020608429344</v>
      </c>
      <c r="U152" s="283">
        <v>-3.03458361829545E-2</v>
      </c>
      <c r="V152" s="318">
        <v>0.113432361585511</v>
      </c>
      <c r="W152" s="318">
        <v>0.157208962493911</v>
      </c>
    </row>
    <row r="153" spans="1:23" x14ac:dyDescent="0.2">
      <c r="A153" s="319">
        <v>40940</v>
      </c>
      <c r="B153" s="283" t="s">
        <v>849</v>
      </c>
      <c r="C153" s="283" t="s">
        <v>61</v>
      </c>
      <c r="D153" s="283">
        <v>78.502313840976001</v>
      </c>
      <c r="E153" s="283">
        <v>279.18</v>
      </c>
      <c r="F153" s="283">
        <v>251.82</v>
      </c>
      <c r="G153" s="283">
        <v>284.33</v>
      </c>
      <c r="H153" s="283">
        <v>246.39</v>
      </c>
      <c r="I153" s="283">
        <v>0.609338625814829</v>
      </c>
      <c r="J153" s="320">
        <v>458.16888700707398</v>
      </c>
      <c r="K153" s="320">
        <v>413.26774527588401</v>
      </c>
      <c r="L153" s="320">
        <v>466.620673553698</v>
      </c>
      <c r="M153" s="320">
        <v>404.35644412089999</v>
      </c>
      <c r="N153" s="283">
        <v>-0.61582236465991302</v>
      </c>
      <c r="O153" s="283">
        <v>-0.18702392479552599</v>
      </c>
      <c r="P153" s="283">
        <v>-0.46892022305604603</v>
      </c>
      <c r="Q153" s="283">
        <v>-0.190725982710616</v>
      </c>
      <c r="R153" s="283">
        <v>0.64473029291438599</v>
      </c>
      <c r="S153" s="283">
        <v>2.1663936325461601</v>
      </c>
      <c r="T153" s="283">
        <v>0.12436089229272999</v>
      </c>
      <c r="U153" s="283">
        <v>0.87735269202866595</v>
      </c>
      <c r="V153" s="318">
        <v>0.10864903502501801</v>
      </c>
      <c r="W153" s="318">
        <v>0.153983522058525</v>
      </c>
    </row>
    <row r="154" spans="1:23" x14ac:dyDescent="0.2">
      <c r="A154" s="319">
        <v>40969</v>
      </c>
      <c r="B154" s="283" t="s">
        <v>850</v>
      </c>
      <c r="C154" s="283" t="s">
        <v>62</v>
      </c>
      <c r="D154" s="283">
        <v>78.547388665184201</v>
      </c>
      <c r="E154" s="283">
        <v>279.64999999999998</v>
      </c>
      <c r="F154" s="283">
        <v>256.76</v>
      </c>
      <c r="G154" s="283">
        <v>281.63</v>
      </c>
      <c r="H154" s="283">
        <v>245.23</v>
      </c>
      <c r="I154" s="283">
        <v>0.60968849870516795</v>
      </c>
      <c r="J154" s="320">
        <v>458.67684988959002</v>
      </c>
      <c r="K154" s="320">
        <v>421.13308770839001</v>
      </c>
      <c r="L154" s="320">
        <v>461.92440992099199</v>
      </c>
      <c r="M154" s="320">
        <v>402.22179116189602</v>
      </c>
      <c r="N154" s="283">
        <v>0.11086804384172801</v>
      </c>
      <c r="O154" s="283">
        <v>1.9032074296663899</v>
      </c>
      <c r="P154" s="283">
        <v>-1.00644139852192</v>
      </c>
      <c r="Q154" s="283">
        <v>-0.52791367370076403</v>
      </c>
      <c r="R154" s="283">
        <v>0.20294220797583101</v>
      </c>
      <c r="S154" s="283">
        <v>0.539787928119972</v>
      </c>
      <c r="T154" s="283">
        <v>9.7637147786366896E-2</v>
      </c>
      <c r="U154" s="283">
        <v>0.55013811477238095</v>
      </c>
      <c r="V154" s="318">
        <v>8.9149400218102401E-2</v>
      </c>
      <c r="W154" s="318">
        <v>0.14843208416588499</v>
      </c>
    </row>
    <row r="155" spans="1:23" x14ac:dyDescent="0.2">
      <c r="A155" s="319">
        <v>41000</v>
      </c>
      <c r="B155" s="283" t="s">
        <v>851</v>
      </c>
      <c r="C155" s="283" t="s">
        <v>1002</v>
      </c>
      <c r="D155" s="283">
        <v>78.300979626179497</v>
      </c>
      <c r="E155" s="283">
        <v>280.07</v>
      </c>
      <c r="F155" s="283">
        <v>256.95</v>
      </c>
      <c r="G155" s="283">
        <v>282.05</v>
      </c>
      <c r="H155" s="283">
        <v>245.43</v>
      </c>
      <c r="I155" s="283">
        <v>0.60777586023798003</v>
      </c>
      <c r="J155" s="320">
        <v>460.81132588967199</v>
      </c>
      <c r="K155" s="320">
        <v>422.77098649391701</v>
      </c>
      <c r="L155" s="320">
        <v>464.06910582062397</v>
      </c>
      <c r="M155" s="320">
        <v>403.816630532018</v>
      </c>
      <c r="N155" s="283">
        <v>0.46535507527707398</v>
      </c>
      <c r="O155" s="283">
        <v>0.38892664417320399</v>
      </c>
      <c r="P155" s="283">
        <v>0.46429585741074603</v>
      </c>
      <c r="Q155" s="283">
        <v>0.39650745065678</v>
      </c>
      <c r="R155" s="283">
        <v>0.33308562778380202</v>
      </c>
      <c r="S155" s="283">
        <v>1.02128061500555</v>
      </c>
      <c r="T155" s="283">
        <v>0.332463209758593</v>
      </c>
      <c r="U155" s="283">
        <v>0.85931064746957997</v>
      </c>
      <c r="V155" s="318">
        <v>8.9978595057404104E-2</v>
      </c>
      <c r="W155" s="318">
        <v>0.14920751334392701</v>
      </c>
    </row>
    <row r="156" spans="1:23" x14ac:dyDescent="0.2">
      <c r="A156" s="319">
        <v>41030</v>
      </c>
      <c r="B156" s="283" t="s">
        <v>852</v>
      </c>
      <c r="C156" s="283" t="s">
        <v>64</v>
      </c>
      <c r="D156" s="283">
        <v>78.053819340104596</v>
      </c>
      <c r="E156" s="283">
        <v>280.31</v>
      </c>
      <c r="F156" s="283">
        <v>250.33</v>
      </c>
      <c r="G156" s="283">
        <v>286</v>
      </c>
      <c r="H156" s="283">
        <v>246.11</v>
      </c>
      <c r="I156" s="283">
        <v>0.605857390555953</v>
      </c>
      <c r="J156" s="320">
        <v>462.66663470553499</v>
      </c>
      <c r="K156" s="320">
        <v>413.18304258084498</v>
      </c>
      <c r="L156" s="320">
        <v>472.05828377789999</v>
      </c>
      <c r="M156" s="320">
        <v>406.21770706496102</v>
      </c>
      <c r="N156" s="283">
        <v>0.40261788537439003</v>
      </c>
      <c r="O156" s="283">
        <v>-2.2678812452543098</v>
      </c>
      <c r="P156" s="283">
        <v>1.72154919538294</v>
      </c>
      <c r="Q156" s="283">
        <v>0.59459575247795504</v>
      </c>
      <c r="R156" s="283">
        <v>0.33267354584611802</v>
      </c>
      <c r="S156" s="283">
        <v>1.78908805778399</v>
      </c>
      <c r="T156" s="283">
        <v>0.143254506780566</v>
      </c>
      <c r="U156" s="283">
        <v>0.48901085309074299</v>
      </c>
      <c r="V156" s="318">
        <v>0.11976191427315901</v>
      </c>
      <c r="W156" s="318">
        <v>0.162081995855512</v>
      </c>
    </row>
    <row r="157" spans="1:23" x14ac:dyDescent="0.2">
      <c r="A157" s="319">
        <v>41061</v>
      </c>
      <c r="B157" s="283" t="s">
        <v>853</v>
      </c>
      <c r="C157" s="283" t="s">
        <v>65</v>
      </c>
      <c r="D157" s="283">
        <v>78.413666686699898</v>
      </c>
      <c r="E157" s="283">
        <v>280.43</v>
      </c>
      <c r="F157" s="283">
        <v>249.75</v>
      </c>
      <c r="G157" s="283">
        <v>285.10000000000002</v>
      </c>
      <c r="H157" s="283">
        <v>245.06</v>
      </c>
      <c r="I157" s="283">
        <v>0.60865054246382799</v>
      </c>
      <c r="J157" s="320">
        <v>460.74057350678498</v>
      </c>
      <c r="K157" s="320">
        <v>410.33398079135497</v>
      </c>
      <c r="L157" s="320">
        <v>468.41328497943999</v>
      </c>
      <c r="M157" s="320">
        <v>402.62840974065801</v>
      </c>
      <c r="N157" s="283">
        <v>-0.41629567690261199</v>
      </c>
      <c r="O157" s="283">
        <v>-0.68953986390491995</v>
      </c>
      <c r="P157" s="283">
        <v>-0.772150161053897</v>
      </c>
      <c r="Q157" s="283">
        <v>-0.88358957816898598</v>
      </c>
      <c r="R157" s="283">
        <v>-0.108566289936096</v>
      </c>
      <c r="S157" s="283">
        <v>0.69944989383670098</v>
      </c>
      <c r="T157" s="283">
        <v>-0.30143097872178398</v>
      </c>
      <c r="U157" s="283">
        <v>-0.107372061914912</v>
      </c>
      <c r="V157" s="318">
        <v>0.122842842842843</v>
      </c>
      <c r="W157" s="318">
        <v>0.16338855790418699</v>
      </c>
    </row>
    <row r="158" spans="1:23" x14ac:dyDescent="0.2">
      <c r="A158" s="319">
        <v>41091</v>
      </c>
      <c r="B158" s="283" t="s">
        <v>854</v>
      </c>
      <c r="C158" s="283" t="s">
        <v>66</v>
      </c>
      <c r="D158" s="283">
        <v>78.853897469799904</v>
      </c>
      <c r="E158" s="283">
        <v>284.25</v>
      </c>
      <c r="F158" s="283">
        <v>253.56</v>
      </c>
      <c r="G158" s="283">
        <v>288.83999999999997</v>
      </c>
      <c r="H158" s="283">
        <v>248.2</v>
      </c>
      <c r="I158" s="283">
        <v>0.61206763435947498</v>
      </c>
      <c r="J158" s="320">
        <v>464.40946072482001</v>
      </c>
      <c r="K158" s="320">
        <v>414.26794322387099</v>
      </c>
      <c r="L158" s="320">
        <v>471.90863196396498</v>
      </c>
      <c r="M158" s="320">
        <v>405.51074107968401</v>
      </c>
      <c r="N158" s="283">
        <v>0.796302177190511</v>
      </c>
      <c r="O158" s="283">
        <v>0.95872206950282601</v>
      </c>
      <c r="P158" s="283">
        <v>0.74621004497719101</v>
      </c>
      <c r="Q158" s="283">
        <v>0.71587877787431298</v>
      </c>
      <c r="R158" s="283">
        <v>-0.151106245843424</v>
      </c>
      <c r="S158" s="283">
        <v>-5.8809784648439202E-2</v>
      </c>
      <c r="T158" s="283">
        <v>-0.20788994657323601</v>
      </c>
      <c r="U158" s="283">
        <v>8.5895080174247504E-2</v>
      </c>
      <c r="V158" s="318">
        <v>0.121036441079035</v>
      </c>
      <c r="W158" s="318">
        <v>0.163738920225625</v>
      </c>
    </row>
    <row r="159" spans="1:23" x14ac:dyDescent="0.2">
      <c r="A159" s="319">
        <v>41122</v>
      </c>
      <c r="B159" s="283" t="s">
        <v>855</v>
      </c>
      <c r="C159" s="283" t="s">
        <v>1003</v>
      </c>
      <c r="D159" s="283">
        <v>79.090540296892797</v>
      </c>
      <c r="E159" s="283">
        <v>285.62</v>
      </c>
      <c r="F159" s="283">
        <v>260.5</v>
      </c>
      <c r="G159" s="283">
        <v>287.91000000000003</v>
      </c>
      <c r="H159" s="283">
        <v>248.46</v>
      </c>
      <c r="I159" s="283">
        <v>0.61390446703375601</v>
      </c>
      <c r="J159" s="320">
        <v>465.25154211704898</v>
      </c>
      <c r="K159" s="320">
        <v>424.33312345595999</v>
      </c>
      <c r="L159" s="320">
        <v>468.981764200405</v>
      </c>
      <c r="M159" s="320">
        <v>404.72095145438698</v>
      </c>
      <c r="N159" s="283">
        <v>0.181323048612159</v>
      </c>
      <c r="O159" s="283">
        <v>2.4296304835370801</v>
      </c>
      <c r="P159" s="283">
        <v>-0.62021916220915696</v>
      </c>
      <c r="Q159" s="283">
        <v>-0.194764169056105</v>
      </c>
      <c r="R159" s="283">
        <v>0.58663125719928799</v>
      </c>
      <c r="S159" s="283">
        <v>2.6749937720904402</v>
      </c>
      <c r="T159" s="283">
        <v>-0.21998949432078299</v>
      </c>
      <c r="U159" s="283">
        <v>0.18395743689176799</v>
      </c>
      <c r="V159" s="318">
        <v>9.6429942418426298E-2</v>
      </c>
      <c r="W159" s="318">
        <v>0.15877807292924401</v>
      </c>
    </row>
    <row r="160" spans="1:23" x14ac:dyDescent="0.2">
      <c r="A160" s="319">
        <v>41153</v>
      </c>
      <c r="B160" s="283" t="s">
        <v>856</v>
      </c>
      <c r="C160" s="283" t="s">
        <v>68</v>
      </c>
      <c r="D160" s="283">
        <v>79.439118937436106</v>
      </c>
      <c r="E160" s="283">
        <v>280.62</v>
      </c>
      <c r="F160" s="283">
        <v>255.56</v>
      </c>
      <c r="G160" s="283">
        <v>284.02999999999997</v>
      </c>
      <c r="H160" s="283">
        <v>245.41</v>
      </c>
      <c r="I160" s="283">
        <v>0.61661015071904601</v>
      </c>
      <c r="J160" s="320">
        <v>455.10116833587898</v>
      </c>
      <c r="K160" s="320">
        <v>414.45960580114502</v>
      </c>
      <c r="L160" s="320">
        <v>460.63140489786798</v>
      </c>
      <c r="M160" s="320">
        <v>397.9986377354</v>
      </c>
      <c r="N160" s="283">
        <v>-2.1816958918573399</v>
      </c>
      <c r="O160" s="283">
        <v>-2.32683170580728</v>
      </c>
      <c r="P160" s="283">
        <v>-1.7805296367491601</v>
      </c>
      <c r="Q160" s="283">
        <v>-1.6609749741964199</v>
      </c>
      <c r="R160" s="283">
        <v>-1.66703340038618</v>
      </c>
      <c r="S160" s="283">
        <v>-3.5200234415381999</v>
      </c>
      <c r="T160" s="283">
        <v>-0.62899891204434299</v>
      </c>
      <c r="U160" s="283">
        <v>-0.82439145898951505</v>
      </c>
      <c r="V160" s="318">
        <v>9.8059164188448705E-2</v>
      </c>
      <c r="W160" s="318">
        <v>0.157369300354509</v>
      </c>
    </row>
    <row r="161" spans="1:23" x14ac:dyDescent="0.2">
      <c r="A161" s="319">
        <v>41183</v>
      </c>
      <c r="B161" s="283" t="s">
        <v>857</v>
      </c>
      <c r="C161" s="283" t="s">
        <v>69</v>
      </c>
      <c r="D161" s="283">
        <v>79.841036119959099</v>
      </c>
      <c r="E161" s="283">
        <v>280.89</v>
      </c>
      <c r="F161" s="283">
        <v>261.02999999999997</v>
      </c>
      <c r="G161" s="283">
        <v>283.13</v>
      </c>
      <c r="H161" s="283">
        <v>245.66</v>
      </c>
      <c r="I161" s="283">
        <v>0.61972985065790398</v>
      </c>
      <c r="J161" s="320">
        <v>453.24587754133103</v>
      </c>
      <c r="K161" s="320">
        <v>421.199656145159</v>
      </c>
      <c r="L161" s="320">
        <v>456.86035568470601</v>
      </c>
      <c r="M161" s="320">
        <v>396.39852709887703</v>
      </c>
      <c r="N161" s="283">
        <v>-0.40766557496025901</v>
      </c>
      <c r="O161" s="283">
        <v>1.6262261146019701</v>
      </c>
      <c r="P161" s="283">
        <v>-0.81866958550024205</v>
      </c>
      <c r="Q161" s="283">
        <v>-0.40203922446269102</v>
      </c>
      <c r="R161" s="283">
        <v>-0.87578952660966003</v>
      </c>
      <c r="S161" s="283">
        <v>-0.94860629068088698</v>
      </c>
      <c r="T161" s="283">
        <v>-0.37947800488814498</v>
      </c>
      <c r="U161" s="283">
        <v>-0.34142437545971999</v>
      </c>
      <c r="V161" s="318">
        <v>7.6083208826571699E-2</v>
      </c>
      <c r="W161" s="318">
        <v>0.15252788406741</v>
      </c>
    </row>
    <row r="162" spans="1:23" x14ac:dyDescent="0.2">
      <c r="A162" s="319">
        <v>41214</v>
      </c>
      <c r="B162" s="283" t="s">
        <v>858</v>
      </c>
      <c r="C162" s="283" t="s">
        <v>70</v>
      </c>
      <c r="D162" s="283">
        <v>80.383436504597597</v>
      </c>
      <c r="E162" s="283">
        <v>281.83</v>
      </c>
      <c r="F162" s="283">
        <v>261.37</v>
      </c>
      <c r="G162" s="283">
        <v>283.95999999999998</v>
      </c>
      <c r="H162" s="283">
        <v>245.72</v>
      </c>
      <c r="I162" s="283">
        <v>0.62393998777165305</v>
      </c>
      <c r="J162" s="320">
        <v>451.69408200062799</v>
      </c>
      <c r="K162" s="320">
        <v>418.90246677963398</v>
      </c>
      <c r="L162" s="320">
        <v>455.107871855013</v>
      </c>
      <c r="M162" s="320">
        <v>393.819926300232</v>
      </c>
      <c r="N162" s="283">
        <v>-0.34237388966912302</v>
      </c>
      <c r="O162" s="283">
        <v>-0.54539203249813795</v>
      </c>
      <c r="P162" s="283">
        <v>-0.38359288738604203</v>
      </c>
      <c r="Q162" s="283">
        <v>-0.65050715942785997</v>
      </c>
      <c r="R162" s="283">
        <v>-0.64910243785578603</v>
      </c>
      <c r="S162" s="283">
        <v>-0.490462967493621</v>
      </c>
      <c r="T162" s="283">
        <v>-0.26086790584168901</v>
      </c>
      <c r="U162" s="283">
        <v>-0.27847701326559898</v>
      </c>
      <c r="V162" s="318">
        <v>7.8279833186670103E-2</v>
      </c>
      <c r="W162" s="318">
        <v>0.15562428780726001</v>
      </c>
    </row>
    <row r="163" spans="1:23" x14ac:dyDescent="0.2">
      <c r="A163" s="319">
        <v>41244</v>
      </c>
      <c r="B163" s="283" t="s">
        <v>859</v>
      </c>
      <c r="C163" s="283" t="s">
        <v>1000</v>
      </c>
      <c r="D163" s="283">
        <v>80.568243283851203</v>
      </c>
      <c r="E163" s="283">
        <v>280.14999999999998</v>
      </c>
      <c r="F163" s="283">
        <v>255.4</v>
      </c>
      <c r="G163" s="283">
        <v>284.99</v>
      </c>
      <c r="H163" s="283">
        <v>246.13</v>
      </c>
      <c r="I163" s="283">
        <v>0.62537446662204399</v>
      </c>
      <c r="J163" s="320">
        <v>447.97159934147697</v>
      </c>
      <c r="K163" s="320">
        <v>408.39531133968597</v>
      </c>
      <c r="L163" s="320">
        <v>455.710962328493</v>
      </c>
      <c r="M163" s="320">
        <v>393.57219256083403</v>
      </c>
      <c r="N163" s="283">
        <v>-0.82411588008063397</v>
      </c>
      <c r="O163" s="283">
        <v>-2.5082581921091598</v>
      </c>
      <c r="P163" s="283">
        <v>0.13251593979728399</v>
      </c>
      <c r="Q163" s="283">
        <v>-6.2905333847706996E-2</v>
      </c>
      <c r="R163" s="283">
        <v>-0.79662150792337805</v>
      </c>
      <c r="S163" s="283">
        <v>-2.66022884452991</v>
      </c>
      <c r="T163" s="283">
        <v>0.456738170669646</v>
      </c>
      <c r="U163" s="283">
        <v>0.181249551047657</v>
      </c>
      <c r="V163" s="318">
        <v>9.6906812842599596E-2</v>
      </c>
      <c r="W163" s="318">
        <v>0.15788404501686101</v>
      </c>
    </row>
    <row r="164" spans="1:23" x14ac:dyDescent="0.2">
      <c r="A164" s="319">
        <v>41275</v>
      </c>
      <c r="B164" s="283" t="s">
        <v>976</v>
      </c>
      <c r="C164" s="283" t="s">
        <v>1001</v>
      </c>
      <c r="D164" s="283">
        <v>80.8927820181501</v>
      </c>
      <c r="E164" s="283">
        <v>290.27999999999997</v>
      </c>
      <c r="F164" s="283">
        <v>263.62</v>
      </c>
      <c r="G164" s="283">
        <v>297.17</v>
      </c>
      <c r="H164" s="283">
        <v>256.69</v>
      </c>
      <c r="I164" s="283">
        <v>0.62789355143248604</v>
      </c>
      <c r="J164" s="320">
        <v>462.30766240193202</v>
      </c>
      <c r="K164" s="320">
        <v>419.84823605621199</v>
      </c>
      <c r="L164" s="320">
        <v>473.28085998340299</v>
      </c>
      <c r="M164" s="320">
        <v>408.81133340895701</v>
      </c>
      <c r="N164" s="283">
        <v>3.2002169515945802</v>
      </c>
      <c r="O164" s="283">
        <v>2.80437223408763</v>
      </c>
      <c r="P164" s="283">
        <v>3.8554915521747302</v>
      </c>
      <c r="Q164" s="283">
        <v>3.87200649237105</v>
      </c>
      <c r="R164" s="283">
        <v>0.281944377473686</v>
      </c>
      <c r="S164" s="283">
        <v>1.4023049699177601</v>
      </c>
      <c r="T164" s="283">
        <v>0.95171024711959695</v>
      </c>
      <c r="U164" s="283">
        <v>0.908896076324339</v>
      </c>
      <c r="V164" s="318">
        <v>0.10113041499127499</v>
      </c>
      <c r="W164" s="318">
        <v>0.157699949355254</v>
      </c>
    </row>
    <row r="165" spans="1:23" x14ac:dyDescent="0.2">
      <c r="A165" s="319">
        <v>41306</v>
      </c>
      <c r="B165" s="283" t="s">
        <v>860</v>
      </c>
      <c r="C165" s="283" t="s">
        <v>61</v>
      </c>
      <c r="D165" s="283">
        <v>81.290942965322401</v>
      </c>
      <c r="E165" s="283">
        <v>289.76</v>
      </c>
      <c r="F165" s="283">
        <v>264.44</v>
      </c>
      <c r="G165" s="283">
        <v>296.52999999999997</v>
      </c>
      <c r="H165" s="283">
        <v>257.08</v>
      </c>
      <c r="I165" s="283">
        <v>0.63098409529715005</v>
      </c>
      <c r="J165" s="320">
        <v>459.21918184569</v>
      </c>
      <c r="K165" s="320">
        <v>419.091387518202</v>
      </c>
      <c r="L165" s="320">
        <v>469.94845386769202</v>
      </c>
      <c r="M165" s="320">
        <v>407.427068156026</v>
      </c>
      <c r="N165" s="283">
        <v>-0.668057401470601</v>
      </c>
      <c r="O165" s="283">
        <v>-0.18026717109007601</v>
      </c>
      <c r="P165" s="283">
        <v>-0.70410751785472403</v>
      </c>
      <c r="Q165" s="283">
        <v>-0.33860735743013198</v>
      </c>
      <c r="R165" s="283">
        <v>0.22923748608876199</v>
      </c>
      <c r="S165" s="283">
        <v>1.40916931187798</v>
      </c>
      <c r="T165" s="283">
        <v>0.71316606884352896</v>
      </c>
      <c r="U165" s="283">
        <v>0.75938545799631996</v>
      </c>
      <c r="V165" s="318">
        <v>9.57495083950992E-2</v>
      </c>
      <c r="W165" s="318">
        <v>0.153454177687879</v>
      </c>
    </row>
    <row r="166" spans="1:23" x14ac:dyDescent="0.2">
      <c r="A166" s="319">
        <v>41334</v>
      </c>
      <c r="B166" s="283" t="s">
        <v>861</v>
      </c>
      <c r="C166" s="283" t="s">
        <v>62</v>
      </c>
      <c r="D166" s="283">
        <v>81.887433139010795</v>
      </c>
      <c r="E166" s="283">
        <v>289.95</v>
      </c>
      <c r="F166" s="283">
        <v>267.83</v>
      </c>
      <c r="G166" s="283">
        <v>293.74</v>
      </c>
      <c r="H166" s="283">
        <v>255.93</v>
      </c>
      <c r="I166" s="283">
        <v>0.63561407987930596</v>
      </c>
      <c r="J166" s="320">
        <v>456.17302885275501</v>
      </c>
      <c r="K166" s="320">
        <v>421.37203765350301</v>
      </c>
      <c r="L166" s="320">
        <v>462.13576649494098</v>
      </c>
      <c r="M166" s="320">
        <v>402.64998542605798</v>
      </c>
      <c r="N166" s="283">
        <v>-0.66333313445056097</v>
      </c>
      <c r="O166" s="283">
        <v>0.54418921581922397</v>
      </c>
      <c r="P166" s="283">
        <v>-1.66245623503006</v>
      </c>
      <c r="Q166" s="283">
        <v>-1.1725000873378699</v>
      </c>
      <c r="R166" s="283">
        <v>-0.54587909493103404</v>
      </c>
      <c r="S166" s="283">
        <v>5.67397699415828E-2</v>
      </c>
      <c r="T166" s="283">
        <v>4.5755662487234602E-2</v>
      </c>
      <c r="U166" s="283">
        <v>0.106457251588776</v>
      </c>
      <c r="V166" s="318">
        <v>8.2589702423179007E-2</v>
      </c>
      <c r="W166" s="318">
        <v>0.14773570898292501</v>
      </c>
    </row>
    <row r="167" spans="1:23" x14ac:dyDescent="0.2">
      <c r="A167" s="319">
        <v>41365</v>
      </c>
      <c r="B167" s="283" t="s">
        <v>862</v>
      </c>
      <c r="C167" s="283" t="s">
        <v>1002</v>
      </c>
      <c r="D167" s="283">
        <v>81.941522928060607</v>
      </c>
      <c r="E167" s="283">
        <v>289.88</v>
      </c>
      <c r="F167" s="283">
        <v>267.95</v>
      </c>
      <c r="G167" s="283">
        <v>293.48</v>
      </c>
      <c r="H167" s="283">
        <v>256.19</v>
      </c>
      <c r="I167" s="283">
        <v>0.63603392734771302</v>
      </c>
      <c r="J167" s="320">
        <v>455.761850957874</v>
      </c>
      <c r="K167" s="320">
        <v>421.28255817635699</v>
      </c>
      <c r="L167" s="320">
        <v>461.42192638028502</v>
      </c>
      <c r="M167" s="320">
        <v>402.79297846315001</v>
      </c>
      <c r="N167" s="283">
        <v>-9.0136388798456299E-2</v>
      </c>
      <c r="O167" s="283">
        <v>-2.1235266973218501E-2</v>
      </c>
      <c r="P167" s="283">
        <v>-0.15446545504806999</v>
      </c>
      <c r="Q167" s="283">
        <v>3.5512987027752602E-2</v>
      </c>
      <c r="R167" s="283">
        <v>-1.09577925890803</v>
      </c>
      <c r="S167" s="283">
        <v>-0.35206491578418903</v>
      </c>
      <c r="T167" s="283">
        <v>-0.57042785376929495</v>
      </c>
      <c r="U167" s="283">
        <v>-0.25349428217449299</v>
      </c>
      <c r="V167" s="318">
        <v>8.1843627542451905E-2</v>
      </c>
      <c r="W167" s="318">
        <v>0.14555603263203101</v>
      </c>
    </row>
    <row r="168" spans="1:23" x14ac:dyDescent="0.2">
      <c r="A168" s="319">
        <v>41395</v>
      </c>
      <c r="B168" s="283" t="s">
        <v>863</v>
      </c>
      <c r="C168" s="283" t="s">
        <v>64</v>
      </c>
      <c r="D168" s="283">
        <v>81.668820241601097</v>
      </c>
      <c r="E168" s="283">
        <v>290.47000000000003</v>
      </c>
      <c r="F168" s="283">
        <v>259.56</v>
      </c>
      <c r="G168" s="283">
        <v>296.76</v>
      </c>
      <c r="H168" s="283">
        <v>256.51</v>
      </c>
      <c r="I168" s="283">
        <v>0.63391719636116095</v>
      </c>
      <c r="J168" s="320">
        <v>458.21441927647402</v>
      </c>
      <c r="K168" s="320">
        <v>409.45410771302198</v>
      </c>
      <c r="L168" s="320">
        <v>468.13685084341398</v>
      </c>
      <c r="M168" s="320">
        <v>404.64275377356802</v>
      </c>
      <c r="N168" s="283">
        <v>0.53812496887251104</v>
      </c>
      <c r="O168" s="283">
        <v>-2.8077237554143299</v>
      </c>
      <c r="P168" s="283">
        <v>1.45526774503448</v>
      </c>
      <c r="Q168" s="283">
        <v>0.45923722838376901</v>
      </c>
      <c r="R168" s="283">
        <v>-0.96229446756940196</v>
      </c>
      <c r="S168" s="283">
        <v>-0.90248981287579499</v>
      </c>
      <c r="T168" s="283">
        <v>-0.830709484240444</v>
      </c>
      <c r="U168" s="283">
        <v>-0.387711629503384</v>
      </c>
      <c r="V168" s="318">
        <v>0.119086145785175</v>
      </c>
      <c r="W168" s="318">
        <v>0.156913960469377</v>
      </c>
    </row>
    <row r="169" spans="1:23" x14ac:dyDescent="0.2">
      <c r="A169" s="319">
        <v>41426</v>
      </c>
      <c r="B169" s="283" t="s">
        <v>864</v>
      </c>
      <c r="C169" s="283" t="s">
        <v>65</v>
      </c>
      <c r="D169" s="283">
        <v>81.619237934972006</v>
      </c>
      <c r="E169" s="283">
        <v>290.93</v>
      </c>
      <c r="F169" s="283">
        <v>261.45999999999998</v>
      </c>
      <c r="G169" s="283">
        <v>296.42</v>
      </c>
      <c r="H169" s="283">
        <v>255.97</v>
      </c>
      <c r="I169" s="283">
        <v>0.63353233618178695</v>
      </c>
      <c r="J169" s="320">
        <v>459.21886442828702</v>
      </c>
      <c r="K169" s="320">
        <v>412.70190180943803</v>
      </c>
      <c r="L169" s="320">
        <v>467.88456258836402</v>
      </c>
      <c r="M169" s="320">
        <v>404.03620364936103</v>
      </c>
      <c r="N169" s="283">
        <v>0.21920854289108099</v>
      </c>
      <c r="O169" s="283">
        <v>0.79320100476125699</v>
      </c>
      <c r="P169" s="283">
        <v>-5.38919879080502E-2</v>
      </c>
      <c r="Q169" s="283">
        <v>-0.14989768593425301</v>
      </c>
      <c r="R169" s="283">
        <v>-0.33027459833115902</v>
      </c>
      <c r="S169" s="283">
        <v>0.57707163650377902</v>
      </c>
      <c r="T169" s="283">
        <v>-0.112875191210526</v>
      </c>
      <c r="U169" s="283">
        <v>0.34965091251502001</v>
      </c>
      <c r="V169" s="318">
        <v>0.112713225732426</v>
      </c>
      <c r="W169" s="318">
        <v>0.15802633121068899</v>
      </c>
    </row>
    <row r="170" spans="1:23" x14ac:dyDescent="0.2">
      <c r="A170" s="319">
        <v>41456</v>
      </c>
      <c r="B170" s="283" t="s">
        <v>865</v>
      </c>
      <c r="C170" s="283" t="s">
        <v>66</v>
      </c>
      <c r="D170" s="283">
        <v>81.5921930404471</v>
      </c>
      <c r="E170" s="283">
        <v>291.38</v>
      </c>
      <c r="F170" s="283">
        <v>261.85000000000002</v>
      </c>
      <c r="G170" s="283">
        <v>298.75</v>
      </c>
      <c r="H170" s="283">
        <v>258.38</v>
      </c>
      <c r="I170" s="283">
        <v>0.63332241244758403</v>
      </c>
      <c r="J170" s="320">
        <v>460.081617629655</v>
      </c>
      <c r="K170" s="320">
        <v>413.45449782526299</v>
      </c>
      <c r="L170" s="320">
        <v>471.71866039831002</v>
      </c>
      <c r="M170" s="320">
        <v>407.975455978963</v>
      </c>
      <c r="N170" s="283">
        <v>0.18787407665459299</v>
      </c>
      <c r="O170" s="283">
        <v>0.18235826210768499</v>
      </c>
      <c r="P170" s="283">
        <v>0.819453796196012</v>
      </c>
      <c r="Q170" s="283">
        <v>0.97497508738619798</v>
      </c>
      <c r="R170" s="283">
        <v>-0.93190243980170195</v>
      </c>
      <c r="S170" s="283">
        <v>-0.19635731219682701</v>
      </c>
      <c r="T170" s="283">
        <v>-4.0256005673000597E-2</v>
      </c>
      <c r="U170" s="283">
        <v>0.607805083711632</v>
      </c>
      <c r="V170" s="318">
        <v>0.11277448921138</v>
      </c>
      <c r="W170" s="318">
        <v>0.15624274324638099</v>
      </c>
    </row>
    <row r="171" spans="1:23" x14ac:dyDescent="0.2">
      <c r="A171" s="319">
        <v>41487</v>
      </c>
      <c r="B171" s="283" t="s">
        <v>866</v>
      </c>
      <c r="C171" s="283" t="s">
        <v>1003</v>
      </c>
      <c r="D171" s="283">
        <v>81.824328385119301</v>
      </c>
      <c r="E171" s="283">
        <v>291.29000000000002</v>
      </c>
      <c r="F171" s="283">
        <v>263.24</v>
      </c>
      <c r="G171" s="283">
        <v>298.14999999999998</v>
      </c>
      <c r="H171" s="283">
        <v>258.5</v>
      </c>
      <c r="I171" s="283">
        <v>0.635124257832831</v>
      </c>
      <c r="J171" s="320">
        <v>458.634663071977</v>
      </c>
      <c r="K171" s="320">
        <v>414.47007692357198</v>
      </c>
      <c r="L171" s="320">
        <v>469.435699113976</v>
      </c>
      <c r="M171" s="320">
        <v>407.006970387264</v>
      </c>
      <c r="N171" s="283">
        <v>-0.31449953708928602</v>
      </c>
      <c r="O171" s="283">
        <v>0.24563261583809801</v>
      </c>
      <c r="P171" s="283">
        <v>-0.48396671066743802</v>
      </c>
      <c r="Q171" s="283">
        <v>-0.23738820007581701</v>
      </c>
      <c r="R171" s="283">
        <v>-1.4222153923366301</v>
      </c>
      <c r="S171" s="283">
        <v>-2.3243640402283998</v>
      </c>
      <c r="T171" s="283">
        <v>9.6791591533307297E-2</v>
      </c>
      <c r="U171" s="283">
        <v>0.56483829776088301</v>
      </c>
      <c r="V171" s="318">
        <v>0.106556754292661</v>
      </c>
      <c r="W171" s="318">
        <v>0.153384912959381</v>
      </c>
    </row>
    <row r="172" spans="1:23" x14ac:dyDescent="0.2">
      <c r="A172" s="319">
        <v>41518</v>
      </c>
      <c r="B172" s="283" t="s">
        <v>867</v>
      </c>
      <c r="C172" s="283" t="s">
        <v>68</v>
      </c>
      <c r="D172" s="283">
        <v>82.132339683875202</v>
      </c>
      <c r="E172" s="283">
        <v>290.54000000000002</v>
      </c>
      <c r="F172" s="283">
        <v>270.68</v>
      </c>
      <c r="G172" s="283">
        <v>294.68</v>
      </c>
      <c r="H172" s="283">
        <v>256.33</v>
      </c>
      <c r="I172" s="283">
        <v>0.63751505591681601</v>
      </c>
      <c r="J172" s="320">
        <v>455.73825638074101</v>
      </c>
      <c r="K172" s="320">
        <v>424.586050929782</v>
      </c>
      <c r="L172" s="320">
        <v>462.23222065903701</v>
      </c>
      <c r="M172" s="320">
        <v>402.076778612498</v>
      </c>
      <c r="N172" s="283">
        <v>-0.63152808203287303</v>
      </c>
      <c r="O172" s="283">
        <v>2.4407006849074899</v>
      </c>
      <c r="P172" s="283">
        <v>-1.5344973696151301</v>
      </c>
      <c r="Q172" s="283">
        <v>-1.2113285848825801</v>
      </c>
      <c r="R172" s="283">
        <v>0.139988224418652</v>
      </c>
      <c r="S172" s="283">
        <v>2.4432887998972399</v>
      </c>
      <c r="T172" s="283">
        <v>0.34752640487560899</v>
      </c>
      <c r="U172" s="283">
        <v>1.0246620190216</v>
      </c>
      <c r="V172" s="318">
        <v>7.3370769912812106E-2</v>
      </c>
      <c r="W172" s="318">
        <v>0.14961182850232099</v>
      </c>
    </row>
    <row r="173" spans="1:23" x14ac:dyDescent="0.2">
      <c r="A173" s="319">
        <v>41548</v>
      </c>
      <c r="B173" s="283" t="s">
        <v>868</v>
      </c>
      <c r="C173" s="283" t="s">
        <v>69</v>
      </c>
      <c r="D173" s="283">
        <v>82.522988160346202</v>
      </c>
      <c r="E173" s="283">
        <v>287.33</v>
      </c>
      <c r="F173" s="283">
        <v>264.52999999999997</v>
      </c>
      <c r="G173" s="283">
        <v>293.27</v>
      </c>
      <c r="H173" s="283">
        <v>255.66</v>
      </c>
      <c r="I173" s="283">
        <v>0.64054728763308999</v>
      </c>
      <c r="J173" s="320">
        <v>448.56953662503798</v>
      </c>
      <c r="K173" s="320">
        <v>412.974974849202</v>
      </c>
      <c r="L173" s="320">
        <v>457.84285666663698</v>
      </c>
      <c r="M173" s="320">
        <v>399.12744138641</v>
      </c>
      <c r="N173" s="283">
        <v>-1.57299056099289</v>
      </c>
      <c r="O173" s="283">
        <v>-2.73468147508689</v>
      </c>
      <c r="P173" s="283">
        <v>-0.94960147653524496</v>
      </c>
      <c r="Q173" s="283">
        <v>-0.73352587937700597</v>
      </c>
      <c r="R173" s="283">
        <v>-1.0317448316707301</v>
      </c>
      <c r="S173" s="283">
        <v>-1.9526799644685</v>
      </c>
      <c r="T173" s="283">
        <v>0.215054987745322</v>
      </c>
      <c r="U173" s="283">
        <v>0.68842694938995297</v>
      </c>
      <c r="V173" s="318">
        <v>8.6190602200128599E-2</v>
      </c>
      <c r="W173" s="318">
        <v>0.14710944222795899</v>
      </c>
    </row>
    <row r="174" spans="1:23" x14ac:dyDescent="0.2">
      <c r="A174" s="319">
        <v>41579</v>
      </c>
      <c r="B174" s="283" t="s">
        <v>869</v>
      </c>
      <c r="C174" s="283" t="s">
        <v>70</v>
      </c>
      <c r="D174" s="283">
        <v>83.292265160165897</v>
      </c>
      <c r="E174" s="283">
        <v>289.89</v>
      </c>
      <c r="F174" s="283">
        <v>265.87</v>
      </c>
      <c r="G174" s="283">
        <v>294.45</v>
      </c>
      <c r="H174" s="283">
        <v>255.98</v>
      </c>
      <c r="I174" s="283">
        <v>0.64651845162821298</v>
      </c>
      <c r="J174" s="320">
        <v>448.386274622065</v>
      </c>
      <c r="K174" s="320">
        <v>411.23342934826502</v>
      </c>
      <c r="L174" s="320">
        <v>455.43943758828198</v>
      </c>
      <c r="M174" s="320">
        <v>395.93610879214901</v>
      </c>
      <c r="N174" s="283">
        <v>-4.0854758963793099E-2</v>
      </c>
      <c r="O174" s="283">
        <v>-0.42170727211103798</v>
      </c>
      <c r="P174" s="283">
        <v>-0.52494410327896801</v>
      </c>
      <c r="Q174" s="283">
        <v>-0.79957734381164203</v>
      </c>
      <c r="R174" s="283">
        <v>-0.73231142721915699</v>
      </c>
      <c r="S174" s="283">
        <v>-1.83074534994411</v>
      </c>
      <c r="T174" s="283">
        <v>7.2854317354953402E-2</v>
      </c>
      <c r="U174" s="283">
        <v>0.53734774464007096</v>
      </c>
      <c r="V174" s="318">
        <v>9.0344905404896994E-2</v>
      </c>
      <c r="W174" s="318">
        <v>0.15028517852957299</v>
      </c>
    </row>
    <row r="175" spans="1:23" x14ac:dyDescent="0.2">
      <c r="A175" s="319">
        <v>41609</v>
      </c>
      <c r="B175" s="283" t="s">
        <v>870</v>
      </c>
      <c r="C175" s="283" t="s">
        <v>1000</v>
      </c>
      <c r="D175" s="283">
        <v>83.770058296772604</v>
      </c>
      <c r="E175" s="283">
        <v>290.29000000000002</v>
      </c>
      <c r="F175" s="283">
        <v>267.99</v>
      </c>
      <c r="G175" s="283">
        <v>295.67</v>
      </c>
      <c r="H175" s="283">
        <v>257.14999999999998</v>
      </c>
      <c r="I175" s="283">
        <v>0.65022710426580799</v>
      </c>
      <c r="J175" s="320">
        <v>446.44401639912502</v>
      </c>
      <c r="K175" s="320">
        <v>412.14830670984702</v>
      </c>
      <c r="L175" s="320">
        <v>454.71804860218799</v>
      </c>
      <c r="M175" s="320">
        <v>395.47720836761499</v>
      </c>
      <c r="N175" s="283">
        <v>-0.433166297201448</v>
      </c>
      <c r="O175" s="283">
        <v>0.22247154445407299</v>
      </c>
      <c r="P175" s="283">
        <v>-0.15839405342526999</v>
      </c>
      <c r="Q175" s="283">
        <v>-0.11590264548849701</v>
      </c>
      <c r="R175" s="283">
        <v>-0.34099995280886303</v>
      </c>
      <c r="S175" s="283">
        <v>0.91896142437324402</v>
      </c>
      <c r="T175" s="283">
        <v>-0.21788234393825801</v>
      </c>
      <c r="U175" s="283">
        <v>0.48403211476548702</v>
      </c>
      <c r="V175" s="318">
        <v>8.3212060151498304E-2</v>
      </c>
      <c r="W175" s="318">
        <v>0.14979583900447199</v>
      </c>
    </row>
    <row r="176" spans="1:23" x14ac:dyDescent="0.2">
      <c r="A176" s="319">
        <v>41640</v>
      </c>
      <c r="B176" s="283" t="s">
        <v>977</v>
      </c>
      <c r="C176" s="283" t="s">
        <v>1001</v>
      </c>
      <c r="D176" s="283">
        <v>84.519051625698694</v>
      </c>
      <c r="E176" s="283">
        <v>299.79000000000002</v>
      </c>
      <c r="F176" s="283">
        <v>274.99</v>
      </c>
      <c r="G176" s="283">
        <v>308.41000000000003</v>
      </c>
      <c r="H176" s="283">
        <v>268.39</v>
      </c>
      <c r="I176" s="283">
        <v>0.65604082546027898</v>
      </c>
      <c r="J176" s="320">
        <v>456.96851227157498</v>
      </c>
      <c r="K176" s="320">
        <v>419.16598682264402</v>
      </c>
      <c r="L176" s="320">
        <v>470.10793845584101</v>
      </c>
      <c r="M176" s="320">
        <v>409.10563730800902</v>
      </c>
      <c r="N176" s="283">
        <v>2.3574055168971801</v>
      </c>
      <c r="O176" s="283">
        <v>1.7027074959542501</v>
      </c>
      <c r="P176" s="283">
        <v>3.3844906532655199</v>
      </c>
      <c r="Q176" s="283">
        <v>3.44607189796027</v>
      </c>
      <c r="R176" s="283">
        <v>-1.15489111787956</v>
      </c>
      <c r="S176" s="283">
        <v>-0.16249901154204999</v>
      </c>
      <c r="T176" s="283">
        <v>-0.67040985508540796</v>
      </c>
      <c r="U176" s="283">
        <v>7.1990151691392307E-2</v>
      </c>
      <c r="V176" s="318">
        <v>9.01850976399141E-2</v>
      </c>
      <c r="W176" s="318">
        <v>0.14911136778568501</v>
      </c>
    </row>
    <row r="177" spans="1:23" x14ac:dyDescent="0.2">
      <c r="A177" s="319">
        <v>41671</v>
      </c>
      <c r="B177" s="283" t="s">
        <v>871</v>
      </c>
      <c r="C177" s="283" t="s">
        <v>61</v>
      </c>
      <c r="D177" s="283">
        <v>84.733157040687601</v>
      </c>
      <c r="E177" s="283">
        <v>299.77</v>
      </c>
      <c r="F177" s="283">
        <v>274.29000000000002</v>
      </c>
      <c r="G177" s="283">
        <v>308.19</v>
      </c>
      <c r="H177" s="283">
        <v>268.7</v>
      </c>
      <c r="I177" s="283">
        <v>0.65770272168939103</v>
      </c>
      <c r="J177" s="320">
        <v>455.78342633280198</v>
      </c>
      <c r="K177" s="320">
        <v>417.04251929420701</v>
      </c>
      <c r="L177" s="320">
        <v>468.58556280316998</v>
      </c>
      <c r="M177" s="320">
        <v>408.54323866839201</v>
      </c>
      <c r="N177" s="283">
        <v>-0.25933645468964001</v>
      </c>
      <c r="O177" s="283">
        <v>-0.50659347256054599</v>
      </c>
      <c r="P177" s="283">
        <v>-0.32383534251120299</v>
      </c>
      <c r="Q177" s="283">
        <v>-0.13747027377027901</v>
      </c>
      <c r="R177" s="283">
        <v>-0.74817334482388798</v>
      </c>
      <c r="S177" s="283">
        <v>-0.48888339990200702</v>
      </c>
      <c r="T177" s="283">
        <v>-0.29000862824534202</v>
      </c>
      <c r="U177" s="283">
        <v>0.27395590514356399</v>
      </c>
      <c r="V177" s="318">
        <v>9.2894381858616801E-2</v>
      </c>
      <c r="W177" s="318">
        <v>0.14696687755861501</v>
      </c>
    </row>
    <row r="178" spans="1:23" x14ac:dyDescent="0.2">
      <c r="A178" s="319">
        <v>41699</v>
      </c>
      <c r="B178" s="283" t="s">
        <v>872</v>
      </c>
      <c r="C178" s="283" t="s">
        <v>62</v>
      </c>
      <c r="D178" s="283">
        <v>84.965292385359703</v>
      </c>
      <c r="E178" s="283">
        <v>299.70999999999998</v>
      </c>
      <c r="F178" s="283">
        <v>278.49</v>
      </c>
      <c r="G178" s="283">
        <v>305.56</v>
      </c>
      <c r="H178" s="283">
        <v>267.20999999999998</v>
      </c>
      <c r="I178" s="283">
        <v>0.659504567074638</v>
      </c>
      <c r="J178" s="320">
        <v>454.44719409514101</v>
      </c>
      <c r="K178" s="320">
        <v>422.27152608707098</v>
      </c>
      <c r="L178" s="320">
        <v>463.31748899840301</v>
      </c>
      <c r="M178" s="320">
        <v>405.16777796590901</v>
      </c>
      <c r="N178" s="283">
        <v>-0.29317262551910001</v>
      </c>
      <c r="O178" s="283">
        <v>1.25383061701081</v>
      </c>
      <c r="P178" s="283">
        <v>-1.1242501312358699</v>
      </c>
      <c r="Q178" s="283">
        <v>-0.82621871640435895</v>
      </c>
      <c r="R178" s="283">
        <v>-0.37832897792176001</v>
      </c>
      <c r="S178" s="283">
        <v>0.21346656948957299</v>
      </c>
      <c r="T178" s="283">
        <v>0.255708947269917</v>
      </c>
      <c r="U178" s="283">
        <v>0.62530550875030699</v>
      </c>
      <c r="V178" s="318">
        <v>7.6196631835972597E-2</v>
      </c>
      <c r="W178" s="318">
        <v>0.143520077841398</v>
      </c>
    </row>
    <row r="179" spans="1:23" x14ac:dyDescent="0.2">
      <c r="A179" s="319">
        <v>41730</v>
      </c>
      <c r="B179" s="283" t="s">
        <v>873</v>
      </c>
      <c r="C179" s="283" t="s">
        <v>1002</v>
      </c>
      <c r="D179" s="283">
        <v>84.806779253560904</v>
      </c>
      <c r="E179" s="283">
        <v>300.44</v>
      </c>
      <c r="F179" s="283">
        <v>279.45999999999998</v>
      </c>
      <c r="G179" s="283">
        <v>306.26</v>
      </c>
      <c r="H179" s="283">
        <v>267.92</v>
      </c>
      <c r="I179" s="283">
        <v>0.65827418074361099</v>
      </c>
      <c r="J179" s="320">
        <v>456.40556593091901</v>
      </c>
      <c r="K179" s="320">
        <v>424.534347806732</v>
      </c>
      <c r="L179" s="320">
        <v>465.24686666889698</v>
      </c>
      <c r="M179" s="320">
        <v>407.00365871459098</v>
      </c>
      <c r="N179" s="283">
        <v>0.43093496037029899</v>
      </c>
      <c r="O179" s="283">
        <v>0.535868885271507</v>
      </c>
      <c r="P179" s="283">
        <v>0.41642668716530601</v>
      </c>
      <c r="Q179" s="283">
        <v>0.45311617767307399</v>
      </c>
      <c r="R179" s="283">
        <v>0.141239327445253</v>
      </c>
      <c r="S179" s="283">
        <v>0.77187853312785704</v>
      </c>
      <c r="T179" s="283">
        <v>0.82894636555685997</v>
      </c>
      <c r="U179" s="283">
        <v>1.04537081741285</v>
      </c>
      <c r="V179" s="318">
        <v>7.5073355757532503E-2</v>
      </c>
      <c r="W179" s="318">
        <v>0.14310241863242801</v>
      </c>
    </row>
    <row r="180" spans="1:23" x14ac:dyDescent="0.2">
      <c r="A180" s="319">
        <v>41760</v>
      </c>
      <c r="B180" s="283" t="s">
        <v>874</v>
      </c>
      <c r="C180" s="283" t="s">
        <v>64</v>
      </c>
      <c r="D180" s="283">
        <v>84.535579061241705</v>
      </c>
      <c r="E180" s="283">
        <v>300.52</v>
      </c>
      <c r="F180" s="283">
        <v>271.08999999999997</v>
      </c>
      <c r="G180" s="283">
        <v>309.58999999999997</v>
      </c>
      <c r="H180" s="283">
        <v>268.37</v>
      </c>
      <c r="I180" s="283">
        <v>0.65616911218673701</v>
      </c>
      <c r="J180" s="320">
        <v>457.99168906090802</v>
      </c>
      <c r="K180" s="320">
        <v>413.14044651777402</v>
      </c>
      <c r="L180" s="320">
        <v>471.81434518956002</v>
      </c>
      <c r="M180" s="320">
        <v>408.99517367654698</v>
      </c>
      <c r="N180" s="283">
        <v>0.34752493141783097</v>
      </c>
      <c r="O180" s="283">
        <v>-2.6838585258937</v>
      </c>
      <c r="P180" s="283">
        <v>1.4116115531707101</v>
      </c>
      <c r="Q180" s="283">
        <v>0.48931131681835299</v>
      </c>
      <c r="R180" s="283">
        <v>-4.8608294762531E-2</v>
      </c>
      <c r="S180" s="283">
        <v>0.90030573275758896</v>
      </c>
      <c r="T180" s="283">
        <v>0.785559679721892</v>
      </c>
      <c r="U180" s="283">
        <v>1.07562037436462</v>
      </c>
      <c r="V180" s="318">
        <v>0.10856173226603701</v>
      </c>
      <c r="W180" s="318">
        <v>0.15359391884338799</v>
      </c>
    </row>
    <row r="181" spans="1:23" x14ac:dyDescent="0.2">
      <c r="A181" s="319">
        <v>41791</v>
      </c>
      <c r="B181" s="283" t="s">
        <v>875</v>
      </c>
      <c r="C181" s="283" t="s">
        <v>65</v>
      </c>
      <c r="D181" s="283">
        <v>84.682072239918298</v>
      </c>
      <c r="E181" s="283">
        <v>301.27</v>
      </c>
      <c r="F181" s="283">
        <v>272.89999999999998</v>
      </c>
      <c r="G181" s="283">
        <v>309.14</v>
      </c>
      <c r="H181" s="283">
        <v>267.92</v>
      </c>
      <c r="I181" s="283">
        <v>0.65730619908033905</v>
      </c>
      <c r="J181" s="320">
        <v>458.340420981146</v>
      </c>
      <c r="K181" s="320">
        <v>415.17941011635702</v>
      </c>
      <c r="L181" s="320">
        <v>470.313531855517</v>
      </c>
      <c r="M181" s="320">
        <v>407.60303246014797</v>
      </c>
      <c r="N181" s="283">
        <v>7.6143722379251599E-2</v>
      </c>
      <c r="O181" s="283">
        <v>0.49352795538864003</v>
      </c>
      <c r="P181" s="283">
        <v>-0.31809404469033098</v>
      </c>
      <c r="Q181" s="283">
        <v>-0.34038084212207897</v>
      </c>
      <c r="R181" s="283">
        <v>-0.19129080166038201</v>
      </c>
      <c r="S181" s="283">
        <v>0.60031424523516697</v>
      </c>
      <c r="T181" s="283">
        <v>0.51913857848087097</v>
      </c>
      <c r="U181" s="283">
        <v>0.88279930822294805</v>
      </c>
      <c r="V181" s="318">
        <v>0.10395749358739501</v>
      </c>
      <c r="W181" s="318">
        <v>0.15385189608838401</v>
      </c>
    </row>
    <row r="182" spans="1:23" x14ac:dyDescent="0.2">
      <c r="A182" s="319">
        <v>41821</v>
      </c>
      <c r="B182" s="283" t="s">
        <v>876</v>
      </c>
      <c r="C182" s="283" t="s">
        <v>66</v>
      </c>
      <c r="D182" s="283">
        <v>84.914958831660599</v>
      </c>
      <c r="E182" s="283">
        <v>302.7</v>
      </c>
      <c r="F182" s="283">
        <v>273.27</v>
      </c>
      <c r="G182" s="283">
        <v>312.76</v>
      </c>
      <c r="H182" s="283">
        <v>271.25</v>
      </c>
      <c r="I182" s="283">
        <v>0.65911387568042601</v>
      </c>
      <c r="J182" s="320">
        <v>459.25296245282698</v>
      </c>
      <c r="K182" s="320">
        <v>414.60210455726502</v>
      </c>
      <c r="L182" s="320">
        <v>474.51587887924097</v>
      </c>
      <c r="M182" s="320">
        <v>411.53738376388998</v>
      </c>
      <c r="N182" s="283">
        <v>0.19909687863170999</v>
      </c>
      <c r="O182" s="283">
        <v>-0.139049660225221</v>
      </c>
      <c r="P182" s="283">
        <v>0.89352033039422596</v>
      </c>
      <c r="Q182" s="283">
        <v>0.96524093061707295</v>
      </c>
      <c r="R182" s="283">
        <v>-0.18011047281071299</v>
      </c>
      <c r="S182" s="283">
        <v>0.27756542449965899</v>
      </c>
      <c r="T182" s="283">
        <v>0.59298448752682598</v>
      </c>
      <c r="U182" s="283">
        <v>0.87307403735337197</v>
      </c>
      <c r="V182" s="318">
        <v>0.107695685585685</v>
      </c>
      <c r="W182" s="318">
        <v>0.15303225806451601</v>
      </c>
    </row>
    <row r="183" spans="1:23" x14ac:dyDescent="0.2">
      <c r="A183" s="319">
        <v>41852</v>
      </c>
      <c r="B183" s="283" t="s">
        <v>877</v>
      </c>
      <c r="C183" s="283" t="s">
        <v>1003</v>
      </c>
      <c r="D183" s="283">
        <v>85.219965142135905</v>
      </c>
      <c r="E183" s="283">
        <v>303.16000000000003</v>
      </c>
      <c r="F183" s="283">
        <v>274.29000000000002</v>
      </c>
      <c r="G183" s="283">
        <v>311.69</v>
      </c>
      <c r="H183" s="283">
        <v>270.70999999999998</v>
      </c>
      <c r="I183" s="283">
        <v>0.66148134890505395</v>
      </c>
      <c r="J183" s="320">
        <v>458.304683120422</v>
      </c>
      <c r="K183" s="320">
        <v>414.66021748614799</v>
      </c>
      <c r="L183" s="320">
        <v>471.199982457462</v>
      </c>
      <c r="M183" s="320">
        <v>409.24812233648697</v>
      </c>
      <c r="N183" s="283">
        <v>-0.20648300826208199</v>
      </c>
      <c r="O183" s="283">
        <v>1.40165542441784E-2</v>
      </c>
      <c r="P183" s="283">
        <v>-0.69879567141366605</v>
      </c>
      <c r="Q183" s="283">
        <v>-0.55627058870453305</v>
      </c>
      <c r="R183" s="283">
        <v>-7.1948323605741701E-2</v>
      </c>
      <c r="S183" s="283">
        <v>4.5875582620391597E-2</v>
      </c>
      <c r="T183" s="283">
        <v>0.37583067219149102</v>
      </c>
      <c r="U183" s="283">
        <v>0.55064215413580497</v>
      </c>
      <c r="V183" s="318">
        <v>0.10525356374640001</v>
      </c>
      <c r="W183" s="318">
        <v>0.151379705219608</v>
      </c>
    </row>
    <row r="184" spans="1:23" x14ac:dyDescent="0.2">
      <c r="A184" s="319">
        <v>41883</v>
      </c>
      <c r="B184" s="283" t="s">
        <v>878</v>
      </c>
      <c r="C184" s="283" t="s">
        <v>68</v>
      </c>
      <c r="D184" s="283">
        <v>85.596339924274304</v>
      </c>
      <c r="E184" s="283">
        <v>302.62</v>
      </c>
      <c r="F184" s="283">
        <v>281.74</v>
      </c>
      <c r="G184" s="283">
        <v>307.62</v>
      </c>
      <c r="H184" s="283">
        <v>268.45</v>
      </c>
      <c r="I184" s="283">
        <v>0.66440278753938697</v>
      </c>
      <c r="J184" s="320">
        <v>455.47671634664903</v>
      </c>
      <c r="K184" s="320">
        <v>424.04999690537602</v>
      </c>
      <c r="L184" s="320">
        <v>463.002271768409</v>
      </c>
      <c r="M184" s="320">
        <v>404.04707059433599</v>
      </c>
      <c r="N184" s="283">
        <v>-0.61704950394980695</v>
      </c>
      <c r="O184" s="283">
        <v>2.26445147695937</v>
      </c>
      <c r="P184" s="283">
        <v>-1.73975190879661</v>
      </c>
      <c r="Q184" s="283">
        <v>-1.2708798057416999</v>
      </c>
      <c r="R184" s="283">
        <v>-5.73882114196511E-2</v>
      </c>
      <c r="S184" s="283">
        <v>-0.12625332915023901</v>
      </c>
      <c r="T184" s="283">
        <v>0.16659399214409301</v>
      </c>
      <c r="U184" s="283">
        <v>0.49002879217159301</v>
      </c>
      <c r="V184" s="318">
        <v>7.4110882373819895E-2</v>
      </c>
      <c r="W184" s="318">
        <v>0.14591171540324099</v>
      </c>
    </row>
    <row r="185" spans="1:23" x14ac:dyDescent="0.2">
      <c r="A185" s="319">
        <v>41913</v>
      </c>
      <c r="B185" s="283" t="s">
        <v>879</v>
      </c>
      <c r="C185" s="283" t="s">
        <v>69</v>
      </c>
      <c r="D185" s="283">
        <v>86.069625578460204</v>
      </c>
      <c r="E185" s="283">
        <v>299.67</v>
      </c>
      <c r="F185" s="283">
        <v>276.52999999999997</v>
      </c>
      <c r="G185" s="283">
        <v>305.89999999999998</v>
      </c>
      <c r="H185" s="283">
        <v>267.36</v>
      </c>
      <c r="I185" s="283">
        <v>0.66807645288794903</v>
      </c>
      <c r="J185" s="320">
        <v>448.55644695242898</v>
      </c>
      <c r="K185" s="320">
        <v>413.91969258102301</v>
      </c>
      <c r="L185" s="320">
        <v>457.88172697549999</v>
      </c>
      <c r="M185" s="320">
        <v>400.19371861448099</v>
      </c>
      <c r="N185" s="283">
        <v>-1.51934646620947</v>
      </c>
      <c r="O185" s="283">
        <v>-2.38894102070075</v>
      </c>
      <c r="P185" s="283">
        <v>-1.10594377287873</v>
      </c>
      <c r="Q185" s="283">
        <v>-0.95368887941370595</v>
      </c>
      <c r="R185" s="283">
        <v>-2.9180921887084202E-3</v>
      </c>
      <c r="S185" s="283">
        <v>0.228759074848428</v>
      </c>
      <c r="T185" s="283">
        <v>8.4898799438182203E-3</v>
      </c>
      <c r="U185" s="283">
        <v>0.26715207162066901</v>
      </c>
      <c r="V185" s="318">
        <v>8.3679890066177501E-2</v>
      </c>
      <c r="W185" s="318">
        <v>0.14415020945541601</v>
      </c>
    </row>
    <row r="186" spans="1:23" x14ac:dyDescent="0.2">
      <c r="A186" s="319">
        <v>41944</v>
      </c>
      <c r="B186" s="283" t="s">
        <v>880</v>
      </c>
      <c r="C186" s="283" t="s">
        <v>70</v>
      </c>
      <c r="D186" s="283">
        <v>86.763777871266299</v>
      </c>
      <c r="E186" s="283">
        <v>300.81</v>
      </c>
      <c r="F186" s="283">
        <v>277.73</v>
      </c>
      <c r="G186" s="283">
        <v>308.45</v>
      </c>
      <c r="H186" s="283">
        <v>268.74</v>
      </c>
      <c r="I186" s="283">
        <v>0.67346449539917297</v>
      </c>
      <c r="J186" s="320">
        <v>446.66051745119103</v>
      </c>
      <c r="K186" s="320">
        <v>412.38996546563999</v>
      </c>
      <c r="L186" s="320">
        <v>458.00484228522902</v>
      </c>
      <c r="M186" s="320">
        <v>399.04108061511602</v>
      </c>
      <c r="N186" s="283">
        <v>-0.42267355961979097</v>
      </c>
      <c r="O186" s="283">
        <v>-0.369570992344881</v>
      </c>
      <c r="P186" s="283">
        <v>2.6888015501946898E-2</v>
      </c>
      <c r="Q186" s="283">
        <v>-0.28802001274658201</v>
      </c>
      <c r="R186" s="283">
        <v>-0.38488180137282701</v>
      </c>
      <c r="S186" s="283">
        <v>0.28123591975699502</v>
      </c>
      <c r="T186" s="283">
        <v>0.56328119289192902</v>
      </c>
      <c r="U186" s="283">
        <v>0.784210319295919</v>
      </c>
      <c r="V186" s="318">
        <v>8.3102293594498305E-2</v>
      </c>
      <c r="W186" s="318">
        <v>0.14776363771675199</v>
      </c>
    </row>
    <row r="187" spans="1:23" x14ac:dyDescent="0.2">
      <c r="A187" s="319">
        <v>41974</v>
      </c>
      <c r="B187" s="283" t="s">
        <v>881</v>
      </c>
      <c r="C187" s="283" t="s">
        <v>1000</v>
      </c>
      <c r="D187" s="283">
        <v>87.188983712963505</v>
      </c>
      <c r="E187" s="283">
        <v>300.98</v>
      </c>
      <c r="F187" s="283">
        <v>277.42</v>
      </c>
      <c r="G187" s="283">
        <v>309.20999999999998</v>
      </c>
      <c r="H187" s="283">
        <v>269.32</v>
      </c>
      <c r="I187" s="283">
        <v>0.67676496299804001</v>
      </c>
      <c r="J187" s="320">
        <v>444.733425126903</v>
      </c>
      <c r="K187" s="320">
        <v>409.92074821817198</v>
      </c>
      <c r="L187" s="320">
        <v>456.89422015911202</v>
      </c>
      <c r="M187" s="320">
        <v>397.95204350846399</v>
      </c>
      <c r="N187" s="283">
        <v>-0.43144451971821601</v>
      </c>
      <c r="O187" s="283">
        <v>-0.59875783948340999</v>
      </c>
      <c r="P187" s="283">
        <v>-0.2424913502171</v>
      </c>
      <c r="Q187" s="283">
        <v>-0.27291353185327999</v>
      </c>
      <c r="R187" s="283">
        <v>-0.38315918892121198</v>
      </c>
      <c r="S187" s="283">
        <v>-0.54047498325483501</v>
      </c>
      <c r="T187" s="283">
        <v>0.478576023892896</v>
      </c>
      <c r="U187" s="283">
        <v>0.62578451766259802</v>
      </c>
      <c r="V187" s="318">
        <v>8.49253838944561E-2</v>
      </c>
      <c r="W187" s="318">
        <v>0.14811376800831699</v>
      </c>
    </row>
    <row r="188" spans="1:23" x14ac:dyDescent="0.2">
      <c r="A188" s="319">
        <v>42005</v>
      </c>
      <c r="B188" s="283" t="s">
        <v>978</v>
      </c>
      <c r="C188" s="283" t="s">
        <v>1001</v>
      </c>
      <c r="D188" s="283">
        <v>87.110102770599198</v>
      </c>
      <c r="E188" s="283">
        <v>309.92</v>
      </c>
      <c r="F188" s="283">
        <v>285.60000000000002</v>
      </c>
      <c r="G188" s="283">
        <v>321.05</v>
      </c>
      <c r="H188" s="283">
        <v>281.25</v>
      </c>
      <c r="I188" s="283">
        <v>0.676152685439947</v>
      </c>
      <c r="J188" s="320">
        <v>458.358010954799</v>
      </c>
      <c r="K188" s="320">
        <v>422.38980359025101</v>
      </c>
      <c r="L188" s="320">
        <v>474.81879006530198</v>
      </c>
      <c r="M188" s="320">
        <v>415.95634544733201</v>
      </c>
      <c r="N188" s="283">
        <v>3.06353987762642</v>
      </c>
      <c r="O188" s="283">
        <v>3.0418209925404902</v>
      </c>
      <c r="P188" s="283">
        <v>3.9231334333682999</v>
      </c>
      <c r="Q188" s="283">
        <v>4.5242390967859603</v>
      </c>
      <c r="R188" s="283">
        <v>0.30406880253453</v>
      </c>
      <c r="S188" s="283">
        <v>0.769102663134547</v>
      </c>
      <c r="T188" s="283">
        <v>1.00207871939677</v>
      </c>
      <c r="U188" s="283">
        <v>1.6745572572409899</v>
      </c>
      <c r="V188" s="318">
        <v>8.5154061624649793E-2</v>
      </c>
      <c r="W188" s="318">
        <v>0.141511111111111</v>
      </c>
    </row>
    <row r="189" spans="1:23" x14ac:dyDescent="0.2">
      <c r="A189" s="319">
        <v>42036</v>
      </c>
      <c r="B189" s="283" t="s">
        <v>882</v>
      </c>
      <c r="C189" s="283" t="s">
        <v>61</v>
      </c>
      <c r="D189" s="283">
        <v>87.275377126029198</v>
      </c>
      <c r="E189" s="283">
        <v>309.82</v>
      </c>
      <c r="F189" s="283">
        <v>287.07</v>
      </c>
      <c r="G189" s="283">
        <v>320.36</v>
      </c>
      <c r="H189" s="283">
        <v>281.07</v>
      </c>
      <c r="I189" s="283">
        <v>0.67743555270452405</v>
      </c>
      <c r="J189" s="320">
        <v>457.34239775740502</v>
      </c>
      <c r="K189" s="320">
        <v>423.75986742049702</v>
      </c>
      <c r="L189" s="320">
        <v>472.90107335085702</v>
      </c>
      <c r="M189" s="320">
        <v>414.90293634263099</v>
      </c>
      <c r="N189" s="283">
        <v>-0.221576403841695</v>
      </c>
      <c r="O189" s="283">
        <v>0.32436006234057801</v>
      </c>
      <c r="P189" s="283">
        <v>-0.403883914152048</v>
      </c>
      <c r="Q189" s="283">
        <v>-0.25324991822607301</v>
      </c>
      <c r="R189" s="283">
        <v>0.34204214864645999</v>
      </c>
      <c r="S189" s="283">
        <v>1.6107106147494401</v>
      </c>
      <c r="T189" s="283">
        <v>0.92096532421319699</v>
      </c>
      <c r="U189" s="283">
        <v>1.5566767657121201</v>
      </c>
      <c r="V189" s="318">
        <v>7.9248963667398101E-2</v>
      </c>
      <c r="W189" s="318">
        <v>0.13978724161240999</v>
      </c>
    </row>
    <row r="190" spans="1:23" x14ac:dyDescent="0.2">
      <c r="A190" s="319">
        <v>42064</v>
      </c>
      <c r="B190" s="283" t="s">
        <v>883</v>
      </c>
      <c r="C190" s="283" t="s">
        <v>62</v>
      </c>
      <c r="D190" s="283">
        <v>87.630716990203695</v>
      </c>
      <c r="E190" s="283">
        <v>310.54000000000002</v>
      </c>
      <c r="F190" s="283">
        <v>289.63</v>
      </c>
      <c r="G190" s="283">
        <v>317.81</v>
      </c>
      <c r="H190" s="283">
        <v>279.07</v>
      </c>
      <c r="I190" s="283">
        <v>0.68019371732336498</v>
      </c>
      <c r="J190" s="320">
        <v>456.54641036969298</v>
      </c>
      <c r="K190" s="320">
        <v>425.80516788618002</v>
      </c>
      <c r="L190" s="320">
        <v>467.23454202225901</v>
      </c>
      <c r="M190" s="320">
        <v>410.28017885576799</v>
      </c>
      <c r="N190" s="283">
        <v>-0.17404627071862</v>
      </c>
      <c r="O190" s="283">
        <v>0.48265553747055501</v>
      </c>
      <c r="P190" s="283">
        <v>-1.1982487771588499</v>
      </c>
      <c r="Q190" s="283">
        <v>-1.11417805996075</v>
      </c>
      <c r="R190" s="283">
        <v>0.46192743663691099</v>
      </c>
      <c r="S190" s="283">
        <v>0.83681744583949902</v>
      </c>
      <c r="T190" s="283">
        <v>0.84543603832516501</v>
      </c>
      <c r="U190" s="283">
        <v>1.26179848642582</v>
      </c>
      <c r="V190" s="318">
        <v>7.2195559852225505E-2</v>
      </c>
      <c r="W190" s="318">
        <v>0.138818217651485</v>
      </c>
    </row>
    <row r="191" spans="1:23" x14ac:dyDescent="0.2">
      <c r="A191" s="319">
        <v>42095</v>
      </c>
      <c r="B191" s="283" t="s">
        <v>884</v>
      </c>
      <c r="C191" s="283" t="s">
        <v>1002</v>
      </c>
      <c r="D191" s="283">
        <v>87.403840375022497</v>
      </c>
      <c r="E191" s="283">
        <v>310.38</v>
      </c>
      <c r="F191" s="283">
        <v>289.26</v>
      </c>
      <c r="G191" s="283">
        <v>317.98</v>
      </c>
      <c r="H191" s="283">
        <v>279.48</v>
      </c>
      <c r="I191" s="283">
        <v>0.67843269044198995</v>
      </c>
      <c r="J191" s="320">
        <v>457.49564307962697</v>
      </c>
      <c r="K191" s="320">
        <v>426.36506771445602</v>
      </c>
      <c r="L191" s="320">
        <v>468.69793345724503</v>
      </c>
      <c r="M191" s="320">
        <v>411.94948878115298</v>
      </c>
      <c r="N191" s="283">
        <v>0.20791592888991201</v>
      </c>
      <c r="O191" s="283">
        <v>0.131492022761481</v>
      </c>
      <c r="P191" s="283">
        <v>0.31320275009054699</v>
      </c>
      <c r="Q191" s="283">
        <v>0.40687072186618201</v>
      </c>
      <c r="R191" s="283">
        <v>0.23883958261652299</v>
      </c>
      <c r="S191" s="283">
        <v>0.43123010356689301</v>
      </c>
      <c r="T191" s="283">
        <v>0.74177109736557301</v>
      </c>
      <c r="U191" s="283">
        <v>1.2151807387140701</v>
      </c>
      <c r="V191" s="318">
        <v>7.3013897531632302E-2</v>
      </c>
      <c r="W191" s="318">
        <v>0.137755832259912</v>
      </c>
    </row>
    <row r="192" spans="1:23" x14ac:dyDescent="0.2">
      <c r="A192" s="319">
        <v>42125</v>
      </c>
      <c r="B192" s="283" t="s">
        <v>885</v>
      </c>
      <c r="C192" s="283" t="s">
        <v>64</v>
      </c>
      <c r="D192" s="283">
        <v>86.967365827273298</v>
      </c>
      <c r="E192" s="283">
        <v>311.18</v>
      </c>
      <c r="F192" s="283">
        <v>281.57</v>
      </c>
      <c r="G192" s="283">
        <v>322.64999999999998</v>
      </c>
      <c r="H192" s="283">
        <v>280.83</v>
      </c>
      <c r="I192" s="283">
        <v>0.67504475462053903</v>
      </c>
      <c r="J192" s="320">
        <v>460.97684319452702</v>
      </c>
      <c r="K192" s="320">
        <v>417.11308483283898</v>
      </c>
      <c r="L192" s="320">
        <v>477.96830919954402</v>
      </c>
      <c r="M192" s="320">
        <v>416.016861219612</v>
      </c>
      <c r="N192" s="283">
        <v>0.76092530443916395</v>
      </c>
      <c r="O192" s="283">
        <v>-2.1699673782406101</v>
      </c>
      <c r="P192" s="283">
        <v>1.9778998541592401</v>
      </c>
      <c r="Q192" s="283">
        <v>0.98734736884700203</v>
      </c>
      <c r="R192" s="283">
        <v>0.65179220604194599</v>
      </c>
      <c r="S192" s="283">
        <v>0.96157090126349798</v>
      </c>
      <c r="T192" s="283">
        <v>1.30431897052892</v>
      </c>
      <c r="U192" s="283">
        <v>1.7168142792360901</v>
      </c>
      <c r="V192" s="318">
        <v>0.105160350889655</v>
      </c>
      <c r="W192" s="318">
        <v>0.148915714133105</v>
      </c>
    </row>
    <row r="193" spans="1:23" x14ac:dyDescent="0.2">
      <c r="A193" s="319">
        <v>42156</v>
      </c>
      <c r="B193" s="283" t="s">
        <v>886</v>
      </c>
      <c r="C193" s="283" t="s">
        <v>65</v>
      </c>
      <c r="D193" s="283">
        <v>87.113107758879707</v>
      </c>
      <c r="E193" s="283">
        <v>312.29000000000002</v>
      </c>
      <c r="F193" s="283">
        <v>281.52999999999997</v>
      </c>
      <c r="G193" s="283">
        <v>321.39</v>
      </c>
      <c r="H193" s="283">
        <v>279.8</v>
      </c>
      <c r="I193" s="283">
        <v>0.67617601029930197</v>
      </c>
      <c r="J193" s="320">
        <v>461.84720434220702</v>
      </c>
      <c r="K193" s="320">
        <v>416.356090295755</v>
      </c>
      <c r="L193" s="320">
        <v>475.30523873176202</v>
      </c>
      <c r="M193" s="320">
        <v>413.79758485686199</v>
      </c>
      <c r="N193" s="283">
        <v>0.188807997739904</v>
      </c>
      <c r="O193" s="283">
        <v>-0.181484246025754</v>
      </c>
      <c r="P193" s="283">
        <v>-0.55716465224273604</v>
      </c>
      <c r="Q193" s="283">
        <v>-0.53345827287959402</v>
      </c>
      <c r="R193" s="283">
        <v>0.76510453814082602</v>
      </c>
      <c r="S193" s="283">
        <v>0.28341486854293102</v>
      </c>
      <c r="T193" s="283">
        <v>1.0613572729985199</v>
      </c>
      <c r="U193" s="283">
        <v>1.51975130295918</v>
      </c>
      <c r="V193" s="318">
        <v>0.109260114375022</v>
      </c>
      <c r="W193" s="318">
        <v>0.14864188706218701</v>
      </c>
    </row>
    <row r="194" spans="1:23" x14ac:dyDescent="0.2">
      <c r="A194" s="319">
        <v>42186</v>
      </c>
      <c r="B194" s="283" t="s">
        <v>887</v>
      </c>
      <c r="C194" s="283" t="s">
        <v>66</v>
      </c>
      <c r="D194" s="283">
        <v>87.240819760802907</v>
      </c>
      <c r="E194" s="283">
        <v>316.92</v>
      </c>
      <c r="F194" s="283">
        <v>286.75</v>
      </c>
      <c r="G194" s="283">
        <v>325.49</v>
      </c>
      <c r="H194" s="283">
        <v>283.91000000000003</v>
      </c>
      <c r="I194" s="283">
        <v>0.67716731682192999</v>
      </c>
      <c r="J194" s="320">
        <v>468.00841110785399</v>
      </c>
      <c r="K194" s="320">
        <v>423.45516813447199</v>
      </c>
      <c r="L194" s="320">
        <v>480.66407210493298</v>
      </c>
      <c r="M194" s="320">
        <v>419.26122680055101</v>
      </c>
      <c r="N194" s="283">
        <v>1.3340357390323201</v>
      </c>
      <c r="O194" s="283">
        <v>1.70504959677045</v>
      </c>
      <c r="P194" s="283">
        <v>1.1274509381528699</v>
      </c>
      <c r="Q194" s="283">
        <v>1.32036583673611</v>
      </c>
      <c r="R194" s="283">
        <v>1.9064544751685999</v>
      </c>
      <c r="S194" s="283">
        <v>2.13531563875229</v>
      </c>
      <c r="T194" s="283">
        <v>1.2956770256483201</v>
      </c>
      <c r="U194" s="283">
        <v>1.8768265876649901</v>
      </c>
      <c r="V194" s="318">
        <v>0.105213600697472</v>
      </c>
      <c r="W194" s="318">
        <v>0.14645486245641201</v>
      </c>
    </row>
    <row r="195" spans="1:23" x14ac:dyDescent="0.2">
      <c r="A195" s="319">
        <v>42217</v>
      </c>
      <c r="B195" s="283" t="s">
        <v>888</v>
      </c>
      <c r="C195" s="283" t="s">
        <v>1003</v>
      </c>
      <c r="D195" s="283">
        <v>87.4248752929864</v>
      </c>
      <c r="E195" s="283">
        <v>318.01</v>
      </c>
      <c r="F195" s="283">
        <v>294.06</v>
      </c>
      <c r="G195" s="283">
        <v>324.55</v>
      </c>
      <c r="H195" s="283">
        <v>284.08999999999997</v>
      </c>
      <c r="I195" s="283">
        <v>0.67859596445748305</v>
      </c>
      <c r="J195" s="320">
        <v>468.62937101938098</v>
      </c>
      <c r="K195" s="320">
        <v>433.335910323446</v>
      </c>
      <c r="L195" s="320">
        <v>478.26691728039998</v>
      </c>
      <c r="M195" s="320">
        <v>418.64380998363498</v>
      </c>
      <c r="N195" s="283">
        <v>0.13268135716986201</v>
      </c>
      <c r="O195" s="283">
        <v>2.3333620492821199</v>
      </c>
      <c r="P195" s="283">
        <v>-0.49871728794603798</v>
      </c>
      <c r="Q195" s="283">
        <v>-0.14726303732584001</v>
      </c>
      <c r="R195" s="283">
        <v>2.2527999994810699</v>
      </c>
      <c r="S195" s="283">
        <v>4.50385449332913</v>
      </c>
      <c r="T195" s="283">
        <v>1.49977399958316</v>
      </c>
      <c r="U195" s="283">
        <v>2.2958413574401</v>
      </c>
      <c r="V195" s="318">
        <v>8.1445963408827995E-2</v>
      </c>
      <c r="W195" s="318">
        <v>0.142419655742898</v>
      </c>
    </row>
    <row r="196" spans="1:23" x14ac:dyDescent="0.2">
      <c r="A196" s="319">
        <v>42248</v>
      </c>
      <c r="B196" s="283" t="s">
        <v>889</v>
      </c>
      <c r="C196" s="283" t="s">
        <v>68</v>
      </c>
      <c r="D196" s="283">
        <v>87.752419015565806</v>
      </c>
      <c r="E196" s="283">
        <v>311.20999999999998</v>
      </c>
      <c r="F196" s="283">
        <v>289.33</v>
      </c>
      <c r="G196" s="283">
        <v>319.72000000000003</v>
      </c>
      <c r="H196" s="283">
        <v>280.02</v>
      </c>
      <c r="I196" s="283">
        <v>0.68113837412728095</v>
      </c>
      <c r="J196" s="320">
        <v>456.89688295530698</v>
      </c>
      <c r="K196" s="320">
        <v>424.77418831483197</v>
      </c>
      <c r="L196" s="320">
        <v>469.39067323823298</v>
      </c>
      <c r="M196" s="320">
        <v>411.105893657482</v>
      </c>
      <c r="N196" s="283">
        <v>-2.5035750615786099</v>
      </c>
      <c r="O196" s="283">
        <v>-1.97577025227921</v>
      </c>
      <c r="P196" s="283">
        <v>-1.8559184675870799</v>
      </c>
      <c r="Q196" s="283">
        <v>-1.8005560207489699</v>
      </c>
      <c r="R196" s="283">
        <v>0.31179784996455701</v>
      </c>
      <c r="S196" s="283">
        <v>0.17077972284902401</v>
      </c>
      <c r="T196" s="283">
        <v>1.37977756468104</v>
      </c>
      <c r="U196" s="283">
        <v>1.7470298826231201</v>
      </c>
      <c r="V196" s="318">
        <v>7.5622991048284002E-2</v>
      </c>
      <c r="W196" s="318">
        <v>0.141775587458039</v>
      </c>
    </row>
    <row r="197" spans="1:23" x14ac:dyDescent="0.2">
      <c r="A197" s="319">
        <v>42278</v>
      </c>
      <c r="B197" s="283" t="s">
        <v>890</v>
      </c>
      <c r="C197" s="283" t="s">
        <v>69</v>
      </c>
      <c r="D197" s="283">
        <v>88.203918504717805</v>
      </c>
      <c r="E197" s="283">
        <v>309.87</v>
      </c>
      <c r="F197" s="283">
        <v>289.83</v>
      </c>
      <c r="G197" s="283">
        <v>318.54000000000002</v>
      </c>
      <c r="H197" s="283">
        <v>279.33999999999997</v>
      </c>
      <c r="I197" s="283">
        <v>0.68464293424551204</v>
      </c>
      <c r="J197" s="320">
        <v>452.60088799643</v>
      </c>
      <c r="K197" s="320">
        <v>423.33015576856502</v>
      </c>
      <c r="L197" s="320">
        <v>465.26442334650898</v>
      </c>
      <c r="M197" s="320">
        <v>408.00830042573602</v>
      </c>
      <c r="N197" s="283">
        <v>-0.94025481878744499</v>
      </c>
      <c r="O197" s="283">
        <v>-0.33995298819727798</v>
      </c>
      <c r="P197" s="283">
        <v>-0.87906516404732105</v>
      </c>
      <c r="Q197" s="283">
        <v>-0.75347818640790798</v>
      </c>
      <c r="R197" s="283">
        <v>0.90165709833833796</v>
      </c>
      <c r="S197" s="283">
        <v>2.27349975278115</v>
      </c>
      <c r="T197" s="283">
        <v>1.6123588114719301</v>
      </c>
      <c r="U197" s="283">
        <v>1.9526997670802999</v>
      </c>
      <c r="V197" s="318">
        <v>6.9143980954352605E-2</v>
      </c>
      <c r="W197" s="318">
        <v>0.14033077969499599</v>
      </c>
    </row>
    <row r="198" spans="1:23" x14ac:dyDescent="0.2">
      <c r="A198" s="319">
        <v>42309</v>
      </c>
      <c r="B198" s="283" t="s">
        <v>891</v>
      </c>
      <c r="C198" s="283" t="s">
        <v>70</v>
      </c>
      <c r="D198" s="283">
        <v>88.685467876675304</v>
      </c>
      <c r="E198" s="283">
        <v>311.99</v>
      </c>
      <c r="F198" s="283">
        <v>290.98</v>
      </c>
      <c r="G198" s="283">
        <v>320.44</v>
      </c>
      <c r="H198" s="283">
        <v>280.73</v>
      </c>
      <c r="I198" s="283">
        <v>0.688380742957303</v>
      </c>
      <c r="J198" s="320">
        <v>453.22302111427803</v>
      </c>
      <c r="K198" s="320">
        <v>422.70212084948997</v>
      </c>
      <c r="L198" s="320">
        <v>465.498204704827</v>
      </c>
      <c r="M198" s="320">
        <v>407.812105251486</v>
      </c>
      <c r="N198" s="283">
        <v>0.137457334783853</v>
      </c>
      <c r="O198" s="283">
        <v>-0.14835581886066801</v>
      </c>
      <c r="P198" s="283">
        <v>5.0246987860580503E-2</v>
      </c>
      <c r="Q198" s="283">
        <v>-4.8086074240327702E-2</v>
      </c>
      <c r="R198" s="283">
        <v>1.46923746485019</v>
      </c>
      <c r="S198" s="283">
        <v>2.5005834883024698</v>
      </c>
      <c r="T198" s="283">
        <v>1.63608803396265</v>
      </c>
      <c r="U198" s="283">
        <v>2.1980254822008898</v>
      </c>
      <c r="V198" s="318">
        <v>7.2204275207918195E-2</v>
      </c>
      <c r="W198" s="318">
        <v>0.14145264132796601</v>
      </c>
    </row>
    <row r="199" spans="1:23" x14ac:dyDescent="0.2">
      <c r="A199" s="319">
        <v>42339</v>
      </c>
      <c r="B199" s="283" t="s">
        <v>892</v>
      </c>
      <c r="C199" s="283" t="s">
        <v>1000</v>
      </c>
      <c r="D199" s="283">
        <v>89.046817717410903</v>
      </c>
      <c r="E199" s="283">
        <v>310.87</v>
      </c>
      <c r="F199" s="283">
        <v>284.74</v>
      </c>
      <c r="G199" s="283">
        <v>321.54000000000002</v>
      </c>
      <c r="H199" s="283">
        <v>280.95999999999998</v>
      </c>
      <c r="I199" s="283">
        <v>0.69118555729485598</v>
      </c>
      <c r="J199" s="320">
        <v>449.763448785989</v>
      </c>
      <c r="K199" s="320">
        <v>411.95883940979297</v>
      </c>
      <c r="L199" s="320">
        <v>465.20069264530798</v>
      </c>
      <c r="M199" s="320">
        <v>406.48997513723202</v>
      </c>
      <c r="N199" s="283">
        <v>-0.76332669946541598</v>
      </c>
      <c r="O199" s="283">
        <v>-2.54157263703974</v>
      </c>
      <c r="P199" s="283">
        <v>-6.3912611587524398E-2</v>
      </c>
      <c r="Q199" s="283">
        <v>-0.32420080160169301</v>
      </c>
      <c r="R199" s="283">
        <v>1.1310199267461101</v>
      </c>
      <c r="S199" s="283">
        <v>0.497191518233775</v>
      </c>
      <c r="T199" s="283">
        <v>1.81802967069766</v>
      </c>
      <c r="U199" s="283">
        <v>2.1454674672594298</v>
      </c>
      <c r="V199" s="318">
        <v>9.1767928636651105E-2</v>
      </c>
      <c r="W199" s="318">
        <v>0.144433371298406</v>
      </c>
    </row>
    <row r="200" spans="1:23" x14ac:dyDescent="0.2">
      <c r="A200" s="319">
        <v>42370</v>
      </c>
      <c r="B200" s="283" t="s">
        <v>979</v>
      </c>
      <c r="C200" s="283" t="s">
        <v>1001</v>
      </c>
      <c r="D200" s="283">
        <v>89.3863813931126</v>
      </c>
      <c r="E200" s="283">
        <v>320.52</v>
      </c>
      <c r="F200" s="283">
        <v>292.33999999999997</v>
      </c>
      <c r="G200" s="283">
        <v>333.27</v>
      </c>
      <c r="H200" s="283">
        <v>292</v>
      </c>
      <c r="I200" s="283">
        <v>0.69382126640207897</v>
      </c>
      <c r="J200" s="320">
        <v>461.96335500367098</v>
      </c>
      <c r="K200" s="320">
        <v>421.34770748088499</v>
      </c>
      <c r="L200" s="320">
        <v>480.33984563232701</v>
      </c>
      <c r="M200" s="320">
        <v>420.857667730787</v>
      </c>
      <c r="N200" s="283">
        <v>2.7125161572405498</v>
      </c>
      <c r="O200" s="283">
        <v>2.2790791634772898</v>
      </c>
      <c r="P200" s="283">
        <v>3.2543272669978802</v>
      </c>
      <c r="Q200" s="283">
        <v>3.5345748904888699</v>
      </c>
      <c r="R200" s="283">
        <v>0.78657816874658804</v>
      </c>
      <c r="S200" s="283">
        <v>-0.24671431471806601</v>
      </c>
      <c r="T200" s="283">
        <v>1.1627710786815699</v>
      </c>
      <c r="U200" s="283">
        <v>1.1783261241473899</v>
      </c>
      <c r="V200" s="318">
        <v>9.63946090168981E-2</v>
      </c>
      <c r="W200" s="318">
        <v>0.14133561643835599</v>
      </c>
    </row>
    <row r="201" spans="1:23" x14ac:dyDescent="0.2">
      <c r="A201" s="319">
        <v>42401</v>
      </c>
      <c r="B201" s="283" t="s">
        <v>893</v>
      </c>
      <c r="C201" s="283" t="s">
        <v>61</v>
      </c>
      <c r="D201" s="283">
        <v>89.7777811166536</v>
      </c>
      <c r="E201" s="283">
        <v>321.2</v>
      </c>
      <c r="F201" s="283">
        <v>293.27</v>
      </c>
      <c r="G201" s="283">
        <v>332.41</v>
      </c>
      <c r="H201" s="283">
        <v>292.02</v>
      </c>
      <c r="I201" s="283">
        <v>0.69685932933319095</v>
      </c>
      <c r="J201" s="320">
        <v>460.925163056006</v>
      </c>
      <c r="K201" s="320">
        <v>420.84533801193902</v>
      </c>
      <c r="L201" s="320">
        <v>477.01162344784302</v>
      </c>
      <c r="M201" s="320">
        <v>419.051575702413</v>
      </c>
      <c r="N201" s="283">
        <v>-0.224734697334672</v>
      </c>
      <c r="O201" s="283">
        <v>-0.11922919242843801</v>
      </c>
      <c r="P201" s="283">
        <v>-0.69288904819104802</v>
      </c>
      <c r="Q201" s="283">
        <v>-0.42914556793337599</v>
      </c>
      <c r="R201" s="283">
        <v>0.78338796406567401</v>
      </c>
      <c r="S201" s="283">
        <v>-0.687778535116779</v>
      </c>
      <c r="T201" s="283">
        <v>0.86921987041808102</v>
      </c>
      <c r="U201" s="283">
        <v>0.99990600123296403</v>
      </c>
      <c r="V201" s="318">
        <v>9.5236471510894399E-2</v>
      </c>
      <c r="W201" s="318">
        <v>0.13831244435312701</v>
      </c>
    </row>
    <row r="202" spans="1:23" x14ac:dyDescent="0.2">
      <c r="A202" s="319">
        <v>42430</v>
      </c>
      <c r="B202" s="283" t="s">
        <v>894</v>
      </c>
      <c r="C202" s="283" t="s">
        <v>62</v>
      </c>
      <c r="D202" s="283">
        <v>89.910000600997606</v>
      </c>
      <c r="E202" s="283">
        <v>323.32</v>
      </c>
      <c r="F202" s="283">
        <v>297.91000000000003</v>
      </c>
      <c r="G202" s="283">
        <v>329.88</v>
      </c>
      <c r="H202" s="283">
        <v>290.64</v>
      </c>
      <c r="I202" s="283">
        <v>0.69788562314485203</v>
      </c>
      <c r="J202" s="320">
        <v>463.28508465762201</v>
      </c>
      <c r="K202" s="320">
        <v>426.87510692302402</v>
      </c>
      <c r="L202" s="320">
        <v>472.68490574927699</v>
      </c>
      <c r="M202" s="320">
        <v>416.45792714614402</v>
      </c>
      <c r="N202" s="283">
        <v>0.51199669507493395</v>
      </c>
      <c r="O202" s="283">
        <v>1.4327755036016401</v>
      </c>
      <c r="P202" s="283">
        <v>-0.90704659716507297</v>
      </c>
      <c r="Q202" s="283">
        <v>-0.61893301604258899</v>
      </c>
      <c r="R202" s="283">
        <v>1.4760107920839001</v>
      </c>
      <c r="S202" s="283">
        <v>0.251274319228112</v>
      </c>
      <c r="T202" s="283">
        <v>1.1665155798259901</v>
      </c>
      <c r="U202" s="283">
        <v>1.50573890934835</v>
      </c>
      <c r="V202" s="318">
        <v>8.5294216374072598E-2</v>
      </c>
      <c r="W202" s="318">
        <v>0.13501238645747299</v>
      </c>
    </row>
    <row r="203" spans="1:23" x14ac:dyDescent="0.2">
      <c r="A203" s="319">
        <v>42461</v>
      </c>
      <c r="B203" s="283" t="s">
        <v>895</v>
      </c>
      <c r="C203" s="283" t="s">
        <v>1002</v>
      </c>
      <c r="D203" s="283">
        <v>89.625277961415904</v>
      </c>
      <c r="E203" s="283">
        <v>321.99</v>
      </c>
      <c r="F203" s="283">
        <v>296.14</v>
      </c>
      <c r="G203" s="283">
        <v>329</v>
      </c>
      <c r="H203" s="283">
        <v>290.05</v>
      </c>
      <c r="I203" s="283">
        <v>0.69567559272087598</v>
      </c>
      <c r="J203" s="320">
        <v>462.84504353624902</v>
      </c>
      <c r="K203" s="320">
        <v>425.68691944726498</v>
      </c>
      <c r="L203" s="320">
        <v>472.92157931434502</v>
      </c>
      <c r="M203" s="320">
        <v>416.93283914931902</v>
      </c>
      <c r="N203" s="283">
        <v>-9.4982794815756694E-2</v>
      </c>
      <c r="O203" s="283">
        <v>-0.27834545900872198</v>
      </c>
      <c r="P203" s="283">
        <v>5.0070049242001403E-2</v>
      </c>
      <c r="Q203" s="283">
        <v>0.114036009934892</v>
      </c>
      <c r="R203" s="283">
        <v>1.1692789947928</v>
      </c>
      <c r="S203" s="283">
        <v>-0.15905343062610999</v>
      </c>
      <c r="T203" s="283">
        <v>0.90114454440732805</v>
      </c>
      <c r="U203" s="283">
        <v>1.20969936943249</v>
      </c>
      <c r="V203" s="318">
        <v>8.7289795367056194E-2</v>
      </c>
      <c r="W203" s="318">
        <v>0.13428719186347199</v>
      </c>
    </row>
    <row r="204" spans="1:23" x14ac:dyDescent="0.2">
      <c r="A204" s="319">
        <v>42491</v>
      </c>
      <c r="B204" s="283" t="s">
        <v>896</v>
      </c>
      <c r="C204" s="283" t="s">
        <v>64</v>
      </c>
      <c r="D204" s="283">
        <v>89.225614520103406</v>
      </c>
      <c r="E204" s="283">
        <v>324.94</v>
      </c>
      <c r="F204" s="283">
        <v>291.2</v>
      </c>
      <c r="G204" s="283">
        <v>334.69</v>
      </c>
      <c r="H204" s="283">
        <v>293.44</v>
      </c>
      <c r="I204" s="283">
        <v>0.69257338642653499</v>
      </c>
      <c r="J204" s="320">
        <v>469.17771656891102</v>
      </c>
      <c r="K204" s="320">
        <v>420.46085758868401</v>
      </c>
      <c r="L204" s="320">
        <v>483.25564706853203</v>
      </c>
      <c r="M204" s="320">
        <v>423.69517187782799</v>
      </c>
      <c r="N204" s="283">
        <v>1.3682058652456399</v>
      </c>
      <c r="O204" s="283">
        <v>-1.22767734215726</v>
      </c>
      <c r="P204" s="283">
        <v>2.18515462313424</v>
      </c>
      <c r="Q204" s="283">
        <v>1.62192374731291</v>
      </c>
      <c r="R204" s="283">
        <v>1.77902068085529</v>
      </c>
      <c r="S204" s="283">
        <v>0.80260554693132302</v>
      </c>
      <c r="T204" s="283">
        <v>1.10621096989532</v>
      </c>
      <c r="U204" s="283">
        <v>1.8456729459727499</v>
      </c>
      <c r="V204" s="318">
        <v>0.11586538461538499</v>
      </c>
      <c r="W204" s="318">
        <v>0.14057388222464601</v>
      </c>
    </row>
    <row r="205" spans="1:23" x14ac:dyDescent="0.2">
      <c r="A205" s="319">
        <v>42522</v>
      </c>
      <c r="B205" s="283" t="s">
        <v>897</v>
      </c>
      <c r="C205" s="283" t="s">
        <v>65</v>
      </c>
      <c r="D205" s="283">
        <v>89.324027886291205</v>
      </c>
      <c r="E205" s="283">
        <v>325.77999999999997</v>
      </c>
      <c r="F205" s="283">
        <v>292.32</v>
      </c>
      <c r="G205" s="283">
        <v>333.91</v>
      </c>
      <c r="H205" s="283">
        <v>292.72000000000003</v>
      </c>
      <c r="I205" s="283">
        <v>0.693337275570442</v>
      </c>
      <c r="J205" s="320">
        <v>469.87232834404398</v>
      </c>
      <c r="K205" s="320">
        <v>421.61298735812801</v>
      </c>
      <c r="L205" s="320">
        <v>481.598223210019</v>
      </c>
      <c r="M205" s="320">
        <v>422.189907154732</v>
      </c>
      <c r="N205" s="283">
        <v>0.14804875649527799</v>
      </c>
      <c r="O205" s="283">
        <v>0.27401593956972697</v>
      </c>
      <c r="P205" s="283">
        <v>-0.34297040677491197</v>
      </c>
      <c r="Q205" s="283">
        <v>-0.355270681141795</v>
      </c>
      <c r="R205" s="283">
        <v>1.73761450245593</v>
      </c>
      <c r="S205" s="283">
        <v>1.2625964132381799</v>
      </c>
      <c r="T205" s="283">
        <v>1.3239880324164499</v>
      </c>
      <c r="U205" s="283">
        <v>2.0281225906074698</v>
      </c>
      <c r="V205" s="318">
        <v>0.114463601532567</v>
      </c>
      <c r="W205" s="318">
        <v>0.14071467614102201</v>
      </c>
    </row>
    <row r="206" spans="1:23" x14ac:dyDescent="0.2">
      <c r="A206" s="319">
        <v>42552</v>
      </c>
      <c r="B206" s="283" t="s">
        <v>898</v>
      </c>
      <c r="C206" s="283" t="s">
        <v>66</v>
      </c>
      <c r="D206" s="283">
        <v>89.556914478033505</v>
      </c>
      <c r="E206" s="283">
        <v>327.23</v>
      </c>
      <c r="F206" s="283">
        <v>293.08999999999997</v>
      </c>
      <c r="G206" s="283">
        <v>337.19</v>
      </c>
      <c r="H206" s="283">
        <v>295.08</v>
      </c>
      <c r="I206" s="283">
        <v>0.69514495217052796</v>
      </c>
      <c r="J206" s="320">
        <v>470.73635358820297</v>
      </c>
      <c r="K206" s="320">
        <v>421.62429445089498</v>
      </c>
      <c r="L206" s="320">
        <v>485.06430054214502</v>
      </c>
      <c r="M206" s="320">
        <v>424.48700674390102</v>
      </c>
      <c r="N206" s="283">
        <v>0.18388510921749601</v>
      </c>
      <c r="O206" s="283">
        <v>2.6818653849236501E-3</v>
      </c>
      <c r="P206" s="283">
        <v>0.71970309795237297</v>
      </c>
      <c r="Q206" s="283">
        <v>0.54409154511765301</v>
      </c>
      <c r="R206" s="283">
        <v>0.58288321654125197</v>
      </c>
      <c r="S206" s="283">
        <v>-0.43236541229230202</v>
      </c>
      <c r="T206" s="283">
        <v>0.91544775084655405</v>
      </c>
      <c r="U206" s="283">
        <v>1.2464257625797599</v>
      </c>
      <c r="V206" s="318">
        <v>0.116482991572555</v>
      </c>
      <c r="W206" s="318">
        <v>0.14270706249152801</v>
      </c>
    </row>
    <row r="207" spans="1:23" x14ac:dyDescent="0.2">
      <c r="A207" s="319">
        <v>42583</v>
      </c>
      <c r="B207" s="283" t="s">
        <v>899</v>
      </c>
      <c r="C207" s="283" t="s">
        <v>1003</v>
      </c>
      <c r="D207" s="283">
        <v>89.809333493599397</v>
      </c>
      <c r="E207" s="283">
        <v>327.8</v>
      </c>
      <c r="F207" s="283">
        <v>298.11</v>
      </c>
      <c r="G207" s="283">
        <v>335.83</v>
      </c>
      <c r="H207" s="283">
        <v>294.95</v>
      </c>
      <c r="I207" s="283">
        <v>0.69710424035642804</v>
      </c>
      <c r="J207" s="320">
        <v>470.23096550437901</v>
      </c>
      <c r="K207" s="320">
        <v>427.64049153908002</v>
      </c>
      <c r="L207" s="320">
        <v>481.75004620297602</v>
      </c>
      <c r="M207" s="320">
        <v>423.10745355557202</v>
      </c>
      <c r="N207" s="283">
        <v>-0.10736117573484399</v>
      </c>
      <c r="O207" s="283">
        <v>1.4269094943925</v>
      </c>
      <c r="P207" s="283">
        <v>-0.68326082448539904</v>
      </c>
      <c r="Q207" s="283">
        <v>-0.324993030743426</v>
      </c>
      <c r="R207" s="283">
        <v>0.34176143964570499</v>
      </c>
      <c r="S207" s="283">
        <v>-1.31431959564922</v>
      </c>
      <c r="T207" s="283">
        <v>0.72828138362204298</v>
      </c>
      <c r="U207" s="283">
        <v>1.0662151130603099</v>
      </c>
      <c r="V207" s="318">
        <v>9.9594109556875102E-2</v>
      </c>
      <c r="W207" s="318">
        <v>0.13859976267163901</v>
      </c>
    </row>
    <row r="208" spans="1:23" x14ac:dyDescent="0.2">
      <c r="A208" s="319">
        <v>42614</v>
      </c>
      <c r="B208" s="283" t="s">
        <v>900</v>
      </c>
      <c r="C208" s="283" t="s">
        <v>68</v>
      </c>
      <c r="D208" s="283">
        <v>90.357743854798997</v>
      </c>
      <c r="E208" s="283">
        <v>324.25</v>
      </c>
      <c r="F208" s="283">
        <v>298.97000000000003</v>
      </c>
      <c r="G208" s="283">
        <v>331.25</v>
      </c>
      <c r="H208" s="283">
        <v>291.29000000000002</v>
      </c>
      <c r="I208" s="283">
        <v>0.70136102718888904</v>
      </c>
      <c r="J208" s="320">
        <v>462.31539454026898</v>
      </c>
      <c r="K208" s="320">
        <v>426.27119045706797</v>
      </c>
      <c r="L208" s="320">
        <v>472.29598902533297</v>
      </c>
      <c r="M208" s="320">
        <v>415.321052507741</v>
      </c>
      <c r="N208" s="283">
        <v>-1.6833368163279501</v>
      </c>
      <c r="O208" s="283">
        <v>-0.32019911797494</v>
      </c>
      <c r="P208" s="283">
        <v>-1.9624403260897201</v>
      </c>
      <c r="Q208" s="283">
        <v>-1.8402892651495999</v>
      </c>
      <c r="R208" s="283">
        <v>1.1859375248775199</v>
      </c>
      <c r="S208" s="283">
        <v>0.35242304815532599</v>
      </c>
      <c r="T208" s="283">
        <v>0.61895473275093105</v>
      </c>
      <c r="U208" s="283">
        <v>1.0253219219890799</v>
      </c>
      <c r="V208" s="318">
        <v>8.4556978961099802E-2</v>
      </c>
      <c r="W208" s="318">
        <v>0.13718287617151301</v>
      </c>
    </row>
    <row r="209" spans="1:23" x14ac:dyDescent="0.2">
      <c r="A209" s="319">
        <v>42644</v>
      </c>
      <c r="B209" s="283" t="s">
        <v>901</v>
      </c>
      <c r="C209" s="283" t="s">
        <v>69</v>
      </c>
      <c r="D209" s="283">
        <v>90.906154215998598</v>
      </c>
      <c r="E209" s="283">
        <v>322.02999999999997</v>
      </c>
      <c r="F209" s="283">
        <v>296.68</v>
      </c>
      <c r="G209" s="283">
        <v>329.88</v>
      </c>
      <c r="H209" s="283">
        <v>290.2</v>
      </c>
      <c r="I209" s="283">
        <v>0.70561781402135004</v>
      </c>
      <c r="J209" s="320">
        <v>456.380201294431</v>
      </c>
      <c r="K209" s="320">
        <v>420.45423755560603</v>
      </c>
      <c r="L209" s="320">
        <v>467.50520387233098</v>
      </c>
      <c r="M209" s="320">
        <v>411.27079593716002</v>
      </c>
      <c r="N209" s="283">
        <v>-1.2837974499509599</v>
      </c>
      <c r="O209" s="283">
        <v>-1.36461319265448</v>
      </c>
      <c r="P209" s="283">
        <v>-1.01436075349455</v>
      </c>
      <c r="Q209" s="283">
        <v>-0.97521099547565004</v>
      </c>
      <c r="R209" s="283">
        <v>0.83502118494092104</v>
      </c>
      <c r="S209" s="283">
        <v>-0.67935585825157396</v>
      </c>
      <c r="T209" s="283">
        <v>0.48161441395087001</v>
      </c>
      <c r="U209" s="283">
        <v>0.79961498528846597</v>
      </c>
      <c r="V209" s="318">
        <v>8.5445597950653901E-2</v>
      </c>
      <c r="W209" s="318">
        <v>0.136733287388008</v>
      </c>
    </row>
    <row r="210" spans="1:23" x14ac:dyDescent="0.2">
      <c r="A210" s="319">
        <v>42675</v>
      </c>
      <c r="B210" s="283" t="s">
        <v>902</v>
      </c>
      <c r="C210" s="283" t="s">
        <v>70</v>
      </c>
      <c r="D210" s="283">
        <v>91.616833944347604</v>
      </c>
      <c r="E210" s="283">
        <v>325.04000000000002</v>
      </c>
      <c r="F210" s="283">
        <v>299.99</v>
      </c>
      <c r="G210" s="283">
        <v>332.15</v>
      </c>
      <c r="H210" s="283">
        <v>292.11</v>
      </c>
      <c r="I210" s="283">
        <v>0.71113414325903201</v>
      </c>
      <c r="J210" s="320">
        <v>457.072695891644</v>
      </c>
      <c r="K210" s="320">
        <v>421.84727430634399</v>
      </c>
      <c r="L210" s="320">
        <v>467.07080956316003</v>
      </c>
      <c r="M210" s="320">
        <v>410.76638320486097</v>
      </c>
      <c r="N210" s="283">
        <v>0.151736336337294</v>
      </c>
      <c r="O210" s="283">
        <v>0.33131709144786903</v>
      </c>
      <c r="P210" s="283">
        <v>-9.2917534515879502E-2</v>
      </c>
      <c r="Q210" s="283">
        <v>-0.122647349941329</v>
      </c>
      <c r="R210" s="283">
        <v>0.849399654920724</v>
      </c>
      <c r="S210" s="283">
        <v>-0.20223379561666899</v>
      </c>
      <c r="T210" s="283">
        <v>0.337832636611202</v>
      </c>
      <c r="U210" s="283">
        <v>0.72442134878585296</v>
      </c>
      <c r="V210" s="318">
        <v>8.3502783426114197E-2</v>
      </c>
      <c r="W210" s="318">
        <v>0.137071651090343</v>
      </c>
    </row>
    <row r="211" spans="1:23" x14ac:dyDescent="0.2">
      <c r="A211" s="319">
        <v>42705</v>
      </c>
      <c r="B211" s="283" t="s">
        <v>903</v>
      </c>
      <c r="C211" s="283" t="s">
        <v>1000</v>
      </c>
      <c r="D211" s="283">
        <v>92.039034797764302</v>
      </c>
      <c r="E211" s="283">
        <v>325.89999999999998</v>
      </c>
      <c r="F211" s="283">
        <v>300.19</v>
      </c>
      <c r="G211" s="283">
        <v>333.76</v>
      </c>
      <c r="H211" s="283">
        <v>292.88</v>
      </c>
      <c r="I211" s="283">
        <v>0.71441128599854298</v>
      </c>
      <c r="J211" s="320">
        <v>456.17980340901897</v>
      </c>
      <c r="K211" s="320">
        <v>420.19213005631599</v>
      </c>
      <c r="L211" s="320">
        <v>467.18186924146698</v>
      </c>
      <c r="M211" s="320">
        <v>409.95992888135498</v>
      </c>
      <c r="N211" s="283">
        <v>-0.195350212482615</v>
      </c>
      <c r="O211" s="283">
        <v>-0.392356274613748</v>
      </c>
      <c r="P211" s="283">
        <v>2.37779103369418E-2</v>
      </c>
      <c r="Q211" s="283">
        <v>-0.19632919257266401</v>
      </c>
      <c r="R211" s="283">
        <v>1.4266065062311899</v>
      </c>
      <c r="S211" s="283">
        <v>1.9985711820916101</v>
      </c>
      <c r="T211" s="283">
        <v>0.42587567634393397</v>
      </c>
      <c r="U211" s="283">
        <v>0.85363820914681199</v>
      </c>
      <c r="V211" s="318">
        <v>8.5645757686798399E-2</v>
      </c>
      <c r="W211" s="318">
        <v>0.13957934990439799</v>
      </c>
    </row>
    <row r="212" spans="1:23" x14ac:dyDescent="0.2">
      <c r="A212" s="319">
        <v>42736</v>
      </c>
      <c r="B212" s="283" t="s">
        <v>980</v>
      </c>
      <c r="C212" s="283" t="s">
        <v>1001</v>
      </c>
      <c r="D212" s="283">
        <v>93.603882444858499</v>
      </c>
      <c r="E212" s="283">
        <v>335.89</v>
      </c>
      <c r="F212" s="283">
        <v>307.48</v>
      </c>
      <c r="G212" s="283">
        <v>346.51</v>
      </c>
      <c r="H212" s="283">
        <v>304.77999999999997</v>
      </c>
      <c r="I212" s="283">
        <v>0.72655770650815399</v>
      </c>
      <c r="J212" s="320">
        <v>462.30326509685199</v>
      </c>
      <c r="K212" s="320">
        <v>423.201071636488</v>
      </c>
      <c r="L212" s="320">
        <v>476.920135725119</v>
      </c>
      <c r="M212" s="320">
        <v>419.48491808692899</v>
      </c>
      <c r="N212" s="283">
        <v>1.34233511481052</v>
      </c>
      <c r="O212" s="283">
        <v>0.71608708610722005</v>
      </c>
      <c r="P212" s="283">
        <v>2.0844701228373501</v>
      </c>
      <c r="Q212" s="283">
        <v>2.3233951746368402</v>
      </c>
      <c r="R212" s="283">
        <v>7.3579449430249994E-2</v>
      </c>
      <c r="S212" s="283">
        <v>0.439865726737798</v>
      </c>
      <c r="T212" s="283">
        <v>-0.71193550531001304</v>
      </c>
      <c r="U212" s="283">
        <v>-0.32617907409406799</v>
      </c>
      <c r="V212" s="318">
        <v>9.2396253414856105E-2</v>
      </c>
      <c r="W212" s="318">
        <v>0.13691843296804301</v>
      </c>
    </row>
    <row r="213" spans="1:23" x14ac:dyDescent="0.2">
      <c r="A213" s="319">
        <v>42767</v>
      </c>
      <c r="B213" s="283" t="s">
        <v>904</v>
      </c>
      <c r="C213" s="283" t="s">
        <v>61</v>
      </c>
      <c r="D213" s="283">
        <v>94.1447803353567</v>
      </c>
      <c r="E213" s="283">
        <v>336.62</v>
      </c>
      <c r="F213" s="283">
        <v>308.08999999999997</v>
      </c>
      <c r="G213" s="283">
        <v>346.74</v>
      </c>
      <c r="H213" s="283">
        <v>305.18</v>
      </c>
      <c r="I213" s="283">
        <v>0.73075618119222496</v>
      </c>
      <c r="J213" s="320">
        <v>460.64612064013801</v>
      </c>
      <c r="K213" s="320">
        <v>421.60437082769897</v>
      </c>
      <c r="L213" s="320">
        <v>474.49478899281502</v>
      </c>
      <c r="M213" s="320">
        <v>417.62219445355998</v>
      </c>
      <c r="N213" s="283">
        <v>-0.358453980714801</v>
      </c>
      <c r="O213" s="283">
        <v>-0.37729129621884</v>
      </c>
      <c r="P213" s="283">
        <v>-0.50854358007265099</v>
      </c>
      <c r="Q213" s="283">
        <v>-0.44405020372704201</v>
      </c>
      <c r="R213" s="283">
        <v>-6.0539635983036799E-2</v>
      </c>
      <c r="S213" s="283">
        <v>0.18035908853006899</v>
      </c>
      <c r="T213" s="283">
        <v>-0.52762539345181403</v>
      </c>
      <c r="U213" s="283">
        <v>-0.34109912281251598</v>
      </c>
      <c r="V213" s="318">
        <v>9.2602810866954502E-2</v>
      </c>
      <c r="W213" s="318">
        <v>0.136181925421063</v>
      </c>
    </row>
    <row r="214" spans="1:23" x14ac:dyDescent="0.2">
      <c r="A214" s="319">
        <v>42795</v>
      </c>
      <c r="B214" s="283" t="s">
        <v>905</v>
      </c>
      <c r="C214" s="283" t="s">
        <v>62</v>
      </c>
      <c r="D214" s="283">
        <v>94.722489332291602</v>
      </c>
      <c r="E214" s="283">
        <v>336.77</v>
      </c>
      <c r="F214" s="283">
        <v>309.07</v>
      </c>
      <c r="G214" s="283">
        <v>344.88</v>
      </c>
      <c r="H214" s="283">
        <v>303.77</v>
      </c>
      <c r="I214" s="283">
        <v>0.73524038540340597</v>
      </c>
      <c r="J214" s="320">
        <v>458.04067171204599</v>
      </c>
      <c r="K214" s="320">
        <v>420.36591859738701</v>
      </c>
      <c r="L214" s="320">
        <v>469.07107776836</v>
      </c>
      <c r="M214" s="320">
        <v>413.15739182815702</v>
      </c>
      <c r="N214" s="283">
        <v>-0.56560748291353302</v>
      </c>
      <c r="O214" s="283">
        <v>-0.29374748366111098</v>
      </c>
      <c r="P214" s="283">
        <v>-1.1430496920667601</v>
      </c>
      <c r="Q214" s="283">
        <v>-1.06910089662381</v>
      </c>
      <c r="R214" s="283">
        <v>-1.1320055661733901</v>
      </c>
      <c r="S214" s="283">
        <v>-1.52484607794435</v>
      </c>
      <c r="T214" s="283">
        <v>-0.76453213059316505</v>
      </c>
      <c r="U214" s="283">
        <v>-0.79252551166563201</v>
      </c>
      <c r="V214" s="318">
        <v>8.9623709839195001E-2</v>
      </c>
      <c r="W214" s="318">
        <v>0.13533265299404201</v>
      </c>
    </row>
    <row r="215" spans="1:23" x14ac:dyDescent="0.2">
      <c r="A215" s="319">
        <v>42826</v>
      </c>
      <c r="B215" s="283" t="s">
        <v>906</v>
      </c>
      <c r="C215" s="283" t="s">
        <v>1002</v>
      </c>
      <c r="D215" s="283">
        <v>94.838932628162794</v>
      </c>
      <c r="E215" s="283">
        <v>338.45</v>
      </c>
      <c r="F215" s="283">
        <v>309.64999999999998</v>
      </c>
      <c r="G215" s="283">
        <v>345.41</v>
      </c>
      <c r="H215" s="283">
        <v>303.95999999999998</v>
      </c>
      <c r="I215" s="283">
        <v>0.73614422370344901</v>
      </c>
      <c r="J215" s="320">
        <v>459.76045060477497</v>
      </c>
      <c r="K215" s="320">
        <v>420.637682168026</v>
      </c>
      <c r="L215" s="320">
        <v>469.21511964365601</v>
      </c>
      <c r="M215" s="320">
        <v>412.908218542849</v>
      </c>
      <c r="N215" s="283">
        <v>0.37546423253205202</v>
      </c>
      <c r="O215" s="283">
        <v>6.4649287350770898E-2</v>
      </c>
      <c r="P215" s="283">
        <v>3.07078995322119E-2</v>
      </c>
      <c r="Q215" s="283">
        <v>-6.0309531000979397E-2</v>
      </c>
      <c r="R215" s="283">
        <v>-0.66644181990319595</v>
      </c>
      <c r="S215" s="283">
        <v>-1.18613869690782</v>
      </c>
      <c r="T215" s="283">
        <v>-0.78373663474258204</v>
      </c>
      <c r="U215" s="283">
        <v>-0.96529230335539196</v>
      </c>
      <c r="V215" s="318">
        <v>9.3008235104149906E-2</v>
      </c>
      <c r="W215" s="318">
        <v>0.136366627187788</v>
      </c>
    </row>
    <row r="216" spans="1:23" x14ac:dyDescent="0.2">
      <c r="A216" s="319">
        <v>42856</v>
      </c>
      <c r="B216" s="283" t="s">
        <v>907</v>
      </c>
      <c r="C216" s="283" t="s">
        <v>64</v>
      </c>
      <c r="D216" s="283">
        <v>94.725494320572096</v>
      </c>
      <c r="E216" s="283">
        <v>342</v>
      </c>
      <c r="F216" s="283">
        <v>306.01</v>
      </c>
      <c r="G216" s="283">
        <v>351.7</v>
      </c>
      <c r="H216" s="283">
        <v>308.14</v>
      </c>
      <c r="I216" s="283">
        <v>0.73526371026276205</v>
      </c>
      <c r="J216" s="320">
        <v>465.13923538777601</v>
      </c>
      <c r="K216" s="320">
        <v>416.19081117255303</v>
      </c>
      <c r="L216" s="320">
        <v>478.33178095286797</v>
      </c>
      <c r="M216" s="320">
        <v>419.087730971898</v>
      </c>
      <c r="N216" s="283">
        <v>1.1699102817403599</v>
      </c>
      <c r="O216" s="283">
        <v>-1.05717371124552</v>
      </c>
      <c r="P216" s="283">
        <v>1.9429598338893199</v>
      </c>
      <c r="Q216" s="283">
        <v>1.49658257005794</v>
      </c>
      <c r="R216" s="283">
        <v>-0.86075724368769302</v>
      </c>
      <c r="S216" s="283">
        <v>-1.0155633607891299</v>
      </c>
      <c r="T216" s="283">
        <v>-1.0188946876323699</v>
      </c>
      <c r="U216" s="283">
        <v>-1.087442390601</v>
      </c>
      <c r="V216" s="318">
        <v>0.117610535603412</v>
      </c>
      <c r="W216" s="318">
        <v>0.141364314921789</v>
      </c>
    </row>
    <row r="217" spans="1:23" x14ac:dyDescent="0.2">
      <c r="A217" s="319">
        <v>42887</v>
      </c>
      <c r="B217" s="283" t="s">
        <v>908</v>
      </c>
      <c r="C217" s="283" t="s">
        <v>65</v>
      </c>
      <c r="D217" s="283">
        <v>94.963639641805401</v>
      </c>
      <c r="E217" s="283">
        <v>341.23</v>
      </c>
      <c r="F217" s="283">
        <v>304.36</v>
      </c>
      <c r="G217" s="283">
        <v>350.49</v>
      </c>
      <c r="H217" s="283">
        <v>306.54000000000002</v>
      </c>
      <c r="I217" s="283">
        <v>0.73711220536672095</v>
      </c>
      <c r="J217" s="320">
        <v>462.92816414596501</v>
      </c>
      <c r="K217" s="320">
        <v>412.90864238040598</v>
      </c>
      <c r="L217" s="320">
        <v>475.49070202361901</v>
      </c>
      <c r="M217" s="320">
        <v>415.86612969933498</v>
      </c>
      <c r="N217" s="283">
        <v>-0.47535685523647497</v>
      </c>
      <c r="O217" s="283">
        <v>-0.78862115742058803</v>
      </c>
      <c r="P217" s="283">
        <v>-0.59395571073894704</v>
      </c>
      <c r="Q217" s="283">
        <v>-0.76871762986037195</v>
      </c>
      <c r="R217" s="283">
        <v>-1.4778831991558199</v>
      </c>
      <c r="S217" s="283">
        <v>-2.0645343570330801</v>
      </c>
      <c r="T217" s="283">
        <v>-1.2681776825693301</v>
      </c>
      <c r="U217" s="283">
        <v>-1.4978514048369</v>
      </c>
      <c r="V217" s="318">
        <v>0.12113944013668</v>
      </c>
      <c r="W217" s="318">
        <v>0.14337443726756699</v>
      </c>
    </row>
    <row r="218" spans="1:23" x14ac:dyDescent="0.2">
      <c r="A218" s="319">
        <v>42917</v>
      </c>
      <c r="B218" s="283" t="s">
        <v>909</v>
      </c>
      <c r="C218" s="283" t="s">
        <v>66</v>
      </c>
      <c r="D218" s="283">
        <v>95.322735741330604</v>
      </c>
      <c r="E218" s="283">
        <v>345.26</v>
      </c>
      <c r="F218" s="283">
        <v>306.55</v>
      </c>
      <c r="G218" s="283">
        <v>354.1</v>
      </c>
      <c r="H218" s="283">
        <v>308.86</v>
      </c>
      <c r="I218" s="283">
        <v>0.73989952605975695</v>
      </c>
      <c r="J218" s="320">
        <v>466.63092465897302</v>
      </c>
      <c r="K218" s="320">
        <v>414.31301035222202</v>
      </c>
      <c r="L218" s="320">
        <v>478.57849279308999</v>
      </c>
      <c r="M218" s="320">
        <v>417.43505587143102</v>
      </c>
      <c r="N218" s="283">
        <v>0.79985639237099004</v>
      </c>
      <c r="O218" s="283">
        <v>0.34011590644345002</v>
      </c>
      <c r="P218" s="283">
        <v>0.64939035744127105</v>
      </c>
      <c r="Q218" s="283">
        <v>0.37726712036631999</v>
      </c>
      <c r="R218" s="283">
        <v>-0.87212914361429705</v>
      </c>
      <c r="S218" s="283">
        <v>-1.7340756201430301</v>
      </c>
      <c r="T218" s="283">
        <v>-1.33710267727511</v>
      </c>
      <c r="U218" s="283">
        <v>-1.6612878039691601</v>
      </c>
      <c r="V218" s="318">
        <v>0.12627630076659599</v>
      </c>
      <c r="W218" s="318">
        <v>0.14647413067409201</v>
      </c>
    </row>
    <row r="219" spans="1:23" x14ac:dyDescent="0.2">
      <c r="A219" s="319">
        <v>42948</v>
      </c>
      <c r="B219" s="283" t="s">
        <v>910</v>
      </c>
      <c r="C219" s="283" t="s">
        <v>1003</v>
      </c>
      <c r="D219" s="283">
        <v>95.793767654306095</v>
      </c>
      <c r="E219" s="283">
        <v>344.02</v>
      </c>
      <c r="F219" s="283">
        <v>305.91000000000003</v>
      </c>
      <c r="G219" s="283">
        <v>352.76</v>
      </c>
      <c r="H219" s="283">
        <v>308.12</v>
      </c>
      <c r="I219" s="283">
        <v>0.74355569776380204</v>
      </c>
      <c r="J219" s="320">
        <v>462.66876985089198</v>
      </c>
      <c r="K219" s="320">
        <v>411.41504384944602</v>
      </c>
      <c r="L219" s="320">
        <v>474.423101135401</v>
      </c>
      <c r="M219" s="320">
        <v>414.387248899648</v>
      </c>
      <c r="N219" s="283">
        <v>-0.84909820560564697</v>
      </c>
      <c r="O219" s="283">
        <v>-0.69946307027911603</v>
      </c>
      <c r="P219" s="283">
        <v>-0.86827797744039004</v>
      </c>
      <c r="Q219" s="283">
        <v>-0.73012722072908198</v>
      </c>
      <c r="R219" s="283">
        <v>-1.60818750959443</v>
      </c>
      <c r="S219" s="283">
        <v>-3.79417945930197</v>
      </c>
      <c r="T219" s="283">
        <v>-1.52090178824553</v>
      </c>
      <c r="U219" s="283">
        <v>-2.0609905551519101</v>
      </c>
      <c r="V219" s="318">
        <v>0.124579124579124</v>
      </c>
      <c r="W219" s="318">
        <v>0.14487861871997901</v>
      </c>
    </row>
    <row r="220" spans="1:23" x14ac:dyDescent="0.2">
      <c r="A220" s="319">
        <v>42979</v>
      </c>
      <c r="B220" s="283" t="s">
        <v>911</v>
      </c>
      <c r="C220" s="283" t="s">
        <v>68</v>
      </c>
      <c r="D220" s="283">
        <v>96.093515235290596</v>
      </c>
      <c r="E220" s="283">
        <v>342.03</v>
      </c>
      <c r="F220" s="283">
        <v>312.79000000000002</v>
      </c>
      <c r="G220" s="283">
        <v>348.29</v>
      </c>
      <c r="H220" s="283">
        <v>305.42</v>
      </c>
      <c r="I220" s="283">
        <v>0.74588235248455803</v>
      </c>
      <c r="J220" s="320">
        <v>458.55757125864</v>
      </c>
      <c r="K220" s="320">
        <v>419.35567849016201</v>
      </c>
      <c r="L220" s="320">
        <v>466.95031574327299</v>
      </c>
      <c r="M220" s="320">
        <v>409.47476365761497</v>
      </c>
      <c r="N220" s="283">
        <v>-0.88858355267353895</v>
      </c>
      <c r="O220" s="283">
        <v>1.93007882415246</v>
      </c>
      <c r="P220" s="283">
        <v>-1.5751310115893999</v>
      </c>
      <c r="Q220" s="283">
        <v>-1.1854817577225201</v>
      </c>
      <c r="R220" s="283">
        <v>-0.81282676848041202</v>
      </c>
      <c r="S220" s="283">
        <v>-1.62232684772599</v>
      </c>
      <c r="T220" s="283">
        <v>-1.13184812199895</v>
      </c>
      <c r="U220" s="283">
        <v>-1.4076553102295799</v>
      </c>
      <c r="V220" s="318">
        <v>9.3481249400556105E-2</v>
      </c>
      <c r="W220" s="318">
        <v>0.14036408879575701</v>
      </c>
    </row>
    <row r="221" spans="1:23" x14ac:dyDescent="0.2">
      <c r="A221" s="319">
        <v>43009</v>
      </c>
      <c r="B221" s="283" t="s">
        <v>912</v>
      </c>
      <c r="C221" s="283" t="s">
        <v>69</v>
      </c>
      <c r="D221" s="283">
        <v>96.698269126750404</v>
      </c>
      <c r="E221" s="283">
        <v>340.26</v>
      </c>
      <c r="F221" s="283">
        <v>311.89</v>
      </c>
      <c r="G221" s="283">
        <v>346.97</v>
      </c>
      <c r="H221" s="283">
        <v>304.74</v>
      </c>
      <c r="I221" s="283">
        <v>0.75057648042994296</v>
      </c>
      <c r="J221" s="320">
        <v>453.33155097678201</v>
      </c>
      <c r="K221" s="320">
        <v>415.53393708972101</v>
      </c>
      <c r="L221" s="320">
        <v>462.27134615415798</v>
      </c>
      <c r="M221" s="320">
        <v>406.00792583513902</v>
      </c>
      <c r="N221" s="283">
        <v>-1.1396650299578299</v>
      </c>
      <c r="O221" s="283">
        <v>-0.91133650895125495</v>
      </c>
      <c r="P221" s="283">
        <v>-1.0020272888491899</v>
      </c>
      <c r="Q221" s="283">
        <v>-0.84665481982530999</v>
      </c>
      <c r="R221" s="283">
        <v>-0.66800669902029597</v>
      </c>
      <c r="S221" s="283">
        <v>-1.17023448128148</v>
      </c>
      <c r="T221" s="283">
        <v>-1.1195292961064101</v>
      </c>
      <c r="U221" s="283">
        <v>-1.27966054337239</v>
      </c>
      <c r="V221" s="318">
        <v>9.0961556959184203E-2</v>
      </c>
      <c r="W221" s="318">
        <v>0.13857714773249399</v>
      </c>
    </row>
    <row r="222" spans="1:23" x14ac:dyDescent="0.2">
      <c r="A222" s="319">
        <v>43040</v>
      </c>
      <c r="B222" s="283" t="s">
        <v>913</v>
      </c>
      <c r="C222" s="283" t="s">
        <v>70</v>
      </c>
      <c r="D222" s="283">
        <v>97.695173988821495</v>
      </c>
      <c r="E222" s="283">
        <v>343.22</v>
      </c>
      <c r="F222" s="283">
        <v>314.64999999999998</v>
      </c>
      <c r="G222" s="283">
        <v>348.95</v>
      </c>
      <c r="H222" s="283">
        <v>306.07</v>
      </c>
      <c r="I222" s="283">
        <v>0.75831450252127997</v>
      </c>
      <c r="J222" s="320">
        <v>452.609041313131</v>
      </c>
      <c r="K222" s="320">
        <v>414.933380482421</v>
      </c>
      <c r="L222" s="320">
        <v>460.16527290430901</v>
      </c>
      <c r="M222" s="320">
        <v>403.61881380662498</v>
      </c>
      <c r="N222" s="283">
        <v>-0.15937775830825501</v>
      </c>
      <c r="O222" s="283">
        <v>-0.14452648837923701</v>
      </c>
      <c r="P222" s="283">
        <v>-0.455592427990759</v>
      </c>
      <c r="Q222" s="283">
        <v>-0.58843975116977798</v>
      </c>
      <c r="R222" s="283">
        <v>-0.97657432146658296</v>
      </c>
      <c r="S222" s="283">
        <v>-1.6389566189071501</v>
      </c>
      <c r="T222" s="283">
        <v>-1.4784774636867299</v>
      </c>
      <c r="U222" s="283">
        <v>-1.7400570471393799</v>
      </c>
      <c r="V222" s="318">
        <v>9.0799300810424394E-2</v>
      </c>
      <c r="W222" s="318">
        <v>0.14009867023883399</v>
      </c>
    </row>
    <row r="223" spans="1:23" x14ac:dyDescent="0.2">
      <c r="A223" s="319">
        <v>43070</v>
      </c>
      <c r="B223" s="283" t="s">
        <v>914</v>
      </c>
      <c r="C223" s="283" t="s">
        <v>1000</v>
      </c>
      <c r="D223" s="283">
        <v>98.272882985756297</v>
      </c>
      <c r="E223" s="283">
        <v>345.5</v>
      </c>
      <c r="F223" s="283">
        <v>316.08999999999997</v>
      </c>
      <c r="G223" s="283">
        <v>352.57</v>
      </c>
      <c r="H223" s="283">
        <v>308.82</v>
      </c>
      <c r="I223" s="283">
        <v>0.76279870673245997</v>
      </c>
      <c r="J223" s="320">
        <v>452.93731747395202</v>
      </c>
      <c r="K223" s="320">
        <v>414.38192961024998</v>
      </c>
      <c r="L223" s="320">
        <v>462.205817718643</v>
      </c>
      <c r="M223" s="320">
        <v>404.85123699654298</v>
      </c>
      <c r="N223" s="283">
        <v>7.2529739986748595E-2</v>
      </c>
      <c r="O223" s="283">
        <v>-0.132901062703106</v>
      </c>
      <c r="P223" s="283">
        <v>0.44343737663101701</v>
      </c>
      <c r="Q223" s="283">
        <v>0.305343345691655</v>
      </c>
      <c r="R223" s="283">
        <v>-0.71079120794839101</v>
      </c>
      <c r="S223" s="283">
        <v>-1.38274851680054</v>
      </c>
      <c r="T223" s="283">
        <v>-1.0651208555896901</v>
      </c>
      <c r="U223" s="283">
        <v>-1.2461442021300499</v>
      </c>
      <c r="V223" s="318">
        <v>9.3043120630200302E-2</v>
      </c>
      <c r="W223" s="318">
        <v>0.141668285732789</v>
      </c>
    </row>
    <row r="224" spans="1:23" x14ac:dyDescent="0.2">
      <c r="A224" s="319">
        <v>43101</v>
      </c>
      <c r="B224" s="283" t="s">
        <v>981</v>
      </c>
      <c r="C224" s="283" t="s">
        <v>1001</v>
      </c>
      <c r="D224" s="283">
        <v>98.794999699501204</v>
      </c>
      <c r="E224" s="283">
        <v>355.64</v>
      </c>
      <c r="F224" s="283">
        <v>320.8</v>
      </c>
      <c r="G224" s="283">
        <v>364.67</v>
      </c>
      <c r="H224" s="283">
        <v>320.05</v>
      </c>
      <c r="I224" s="283">
        <v>0.76685140104555705</v>
      </c>
      <c r="J224" s="320">
        <v>463.766512671302</v>
      </c>
      <c r="K224" s="320">
        <v>418.33398173702</v>
      </c>
      <c r="L224" s="320">
        <v>475.54193615972201</v>
      </c>
      <c r="M224" s="320">
        <v>417.35595653033999</v>
      </c>
      <c r="N224" s="283">
        <v>2.3908816473204602</v>
      </c>
      <c r="O224" s="283">
        <v>0.953722120674239</v>
      </c>
      <c r="P224" s="283">
        <v>2.8853203334618498</v>
      </c>
      <c r="Q224" s="283">
        <v>3.0887196063831301</v>
      </c>
      <c r="R224" s="283">
        <v>0.31651248972757201</v>
      </c>
      <c r="S224" s="283">
        <v>-1.15006558954306</v>
      </c>
      <c r="T224" s="283">
        <v>-0.28897911037054602</v>
      </c>
      <c r="U224" s="283">
        <v>-0.507518021457809</v>
      </c>
      <c r="V224" s="318">
        <v>0.10860349127181999</v>
      </c>
      <c r="W224" s="318">
        <v>0.139415716294329</v>
      </c>
    </row>
    <row r="225" spans="1:23" x14ac:dyDescent="0.2">
      <c r="A225" s="319">
        <v>43132</v>
      </c>
      <c r="B225" s="283" t="s">
        <v>915</v>
      </c>
      <c r="C225" s="283" t="s">
        <v>61</v>
      </c>
      <c r="D225" s="283">
        <v>99.171374481639504</v>
      </c>
      <c r="E225" s="283">
        <v>356.63</v>
      </c>
      <c r="F225" s="283">
        <v>321.22000000000003</v>
      </c>
      <c r="G225" s="283">
        <v>366.21</v>
      </c>
      <c r="H225" s="283">
        <v>320.88</v>
      </c>
      <c r="I225" s="283">
        <v>0.76977283967988896</v>
      </c>
      <c r="J225" s="320">
        <v>463.292521659123</v>
      </c>
      <c r="K225" s="320">
        <v>417.291937883363</v>
      </c>
      <c r="L225" s="320">
        <v>475.73775161031801</v>
      </c>
      <c r="M225" s="320">
        <v>416.850249137704</v>
      </c>
      <c r="N225" s="283">
        <v>-0.102204665327921</v>
      </c>
      <c r="O225" s="283">
        <v>-0.249093762196961</v>
      </c>
      <c r="P225" s="283">
        <v>4.1177325427144099E-2</v>
      </c>
      <c r="Q225" s="283">
        <v>-0.12116932434368401</v>
      </c>
      <c r="R225" s="283">
        <v>0.57449762418662098</v>
      </c>
      <c r="S225" s="283">
        <v>-1.0228624850046699</v>
      </c>
      <c r="T225" s="283">
        <v>0.26195495637386701</v>
      </c>
      <c r="U225" s="283">
        <v>-0.18484298155309101</v>
      </c>
      <c r="V225" s="318">
        <v>0.11023597534400099</v>
      </c>
      <c r="W225" s="318">
        <v>0.14126776364996299</v>
      </c>
    </row>
    <row r="226" spans="1:23" x14ac:dyDescent="0.2">
      <c r="A226" s="319">
        <v>43160</v>
      </c>
      <c r="B226" s="283" t="s">
        <v>916</v>
      </c>
      <c r="C226" s="283" t="s">
        <v>62</v>
      </c>
      <c r="D226" s="283">
        <v>99.492156980587794</v>
      </c>
      <c r="E226" s="283">
        <v>359.77</v>
      </c>
      <c r="F226" s="283">
        <v>326.92</v>
      </c>
      <c r="G226" s="283">
        <v>365.73</v>
      </c>
      <c r="H226" s="283">
        <v>321.62</v>
      </c>
      <c r="I226" s="283">
        <v>0.77226276841613695</v>
      </c>
      <c r="J226" s="320">
        <v>465.86474800263397</v>
      </c>
      <c r="K226" s="320">
        <v>423.32741311677199</v>
      </c>
      <c r="L226" s="320">
        <v>473.58232839592898</v>
      </c>
      <c r="M226" s="320">
        <v>416.46446410931202</v>
      </c>
      <c r="N226" s="283">
        <v>0.55520566882856204</v>
      </c>
      <c r="O226" s="283">
        <v>1.4463435991653999</v>
      </c>
      <c r="P226" s="283">
        <v>-0.45306961810222002</v>
      </c>
      <c r="Q226" s="283">
        <v>-9.2547630519768095E-2</v>
      </c>
      <c r="R226" s="283">
        <v>1.70816191089378</v>
      </c>
      <c r="S226" s="283">
        <v>0.70450395437999802</v>
      </c>
      <c r="T226" s="283">
        <v>0.96174137383000502</v>
      </c>
      <c r="U226" s="283">
        <v>0.80043885128657799</v>
      </c>
      <c r="V226" s="318">
        <v>0.10048329866634</v>
      </c>
      <c r="W226" s="318">
        <v>0.13714943100553501</v>
      </c>
    </row>
    <row r="227" spans="1:23" x14ac:dyDescent="0.2">
      <c r="A227" s="319">
        <v>43191</v>
      </c>
      <c r="B227" s="283" t="s">
        <v>917</v>
      </c>
      <c r="C227" s="283" t="s">
        <v>1002</v>
      </c>
      <c r="D227" s="283">
        <v>99.154847046096506</v>
      </c>
      <c r="E227" s="283">
        <v>360.26</v>
      </c>
      <c r="F227" s="283">
        <v>327.19</v>
      </c>
      <c r="G227" s="283">
        <v>365.69</v>
      </c>
      <c r="H227" s="283">
        <v>321.85000000000002</v>
      </c>
      <c r="I227" s="283">
        <v>0.76964455295343204</v>
      </c>
      <c r="J227" s="320">
        <v>468.08620761043397</v>
      </c>
      <c r="K227" s="320">
        <v>425.11832084621699</v>
      </c>
      <c r="L227" s="320">
        <v>475.14141248281697</v>
      </c>
      <c r="M227" s="320">
        <v>418.18005307116601</v>
      </c>
      <c r="N227" s="283">
        <v>0.47684647042411898</v>
      </c>
      <c r="O227" s="283">
        <v>0.42305498627155402</v>
      </c>
      <c r="P227" s="283">
        <v>0.32921078203436099</v>
      </c>
      <c r="Q227" s="283">
        <v>0.41194126022823202</v>
      </c>
      <c r="R227" s="283">
        <v>1.8108902135248699</v>
      </c>
      <c r="S227" s="283">
        <v>1.0652014472637401</v>
      </c>
      <c r="T227" s="283">
        <v>1.2630225649297799</v>
      </c>
      <c r="U227" s="283">
        <v>1.2767569865577399</v>
      </c>
      <c r="V227" s="318">
        <v>0.101072771172713</v>
      </c>
      <c r="W227" s="318">
        <v>0.13621252136088199</v>
      </c>
    </row>
    <row r="228" spans="1:23" x14ac:dyDescent="0.2">
      <c r="A228" s="319">
        <v>43221</v>
      </c>
      <c r="B228" s="283" t="s">
        <v>918</v>
      </c>
      <c r="C228" s="283" t="s">
        <v>64</v>
      </c>
      <c r="D228" s="283">
        <v>98.994080173087298</v>
      </c>
      <c r="E228" s="283">
        <v>361.99</v>
      </c>
      <c r="F228" s="283">
        <v>320.75</v>
      </c>
      <c r="G228" s="283">
        <v>371.47</v>
      </c>
      <c r="H228" s="283">
        <v>324.17</v>
      </c>
      <c r="I228" s="283">
        <v>0.76839667297788805</v>
      </c>
      <c r="J228" s="320">
        <v>471.09782320780101</v>
      </c>
      <c r="K228" s="320">
        <v>417.42762726567702</v>
      </c>
      <c r="L228" s="320">
        <v>483.43520093649602</v>
      </c>
      <c r="M228" s="320">
        <v>421.878453408307</v>
      </c>
      <c r="N228" s="283">
        <v>0.64338909124053201</v>
      </c>
      <c r="O228" s="283">
        <v>-1.80907131107202</v>
      </c>
      <c r="P228" s="283">
        <v>1.74554106120526</v>
      </c>
      <c r="Q228" s="283">
        <v>0.88440381361547504</v>
      </c>
      <c r="R228" s="283">
        <v>1.2810331545258999</v>
      </c>
      <c r="S228" s="283">
        <v>0.29717525229324698</v>
      </c>
      <c r="T228" s="283">
        <v>1.0669205323262401</v>
      </c>
      <c r="U228" s="283">
        <v>0.66590411271088001</v>
      </c>
      <c r="V228" s="318">
        <v>0.12857365549493399</v>
      </c>
      <c r="W228" s="318">
        <v>0.14591109602986099</v>
      </c>
    </row>
    <row r="229" spans="1:23" x14ac:dyDescent="0.2">
      <c r="A229" s="319">
        <v>43252</v>
      </c>
      <c r="B229" s="283" t="s">
        <v>919</v>
      </c>
      <c r="C229" s="283" t="s">
        <v>65</v>
      </c>
      <c r="D229" s="283">
        <v>99.376464931786799</v>
      </c>
      <c r="E229" s="283">
        <v>362.05</v>
      </c>
      <c r="F229" s="283">
        <v>320.2</v>
      </c>
      <c r="G229" s="283">
        <v>371.45</v>
      </c>
      <c r="H229" s="283">
        <v>323.33</v>
      </c>
      <c r="I229" s="283">
        <v>0.77136476133093301</v>
      </c>
      <c r="J229" s="320">
        <v>469.36289826788197</v>
      </c>
      <c r="K229" s="320">
        <v>415.10841051063602</v>
      </c>
      <c r="L229" s="320">
        <v>481.54909145588903</v>
      </c>
      <c r="M229" s="320">
        <v>419.16615356153699</v>
      </c>
      <c r="N229" s="283">
        <v>-0.36827275662321102</v>
      </c>
      <c r="O229" s="283">
        <v>-0.55559733078337503</v>
      </c>
      <c r="P229" s="283">
        <v>-0.390147320044609</v>
      </c>
      <c r="Q229" s="283">
        <v>-0.642910256463192</v>
      </c>
      <c r="R229" s="283">
        <v>1.39000705083214</v>
      </c>
      <c r="S229" s="283">
        <v>0.53274935529281597</v>
      </c>
      <c r="T229" s="283">
        <v>1.27413415372521</v>
      </c>
      <c r="U229" s="283">
        <v>0.79353032779729804</v>
      </c>
      <c r="V229" s="318">
        <v>0.130699562773267</v>
      </c>
      <c r="W229" s="318">
        <v>0.148826276559552</v>
      </c>
    </row>
    <row r="230" spans="1:23" x14ac:dyDescent="0.2">
      <c r="A230" s="319">
        <v>43282</v>
      </c>
      <c r="B230" s="283" t="s">
        <v>920</v>
      </c>
      <c r="C230" s="283" t="s">
        <v>66</v>
      </c>
      <c r="D230" s="283">
        <v>99.909099104513501</v>
      </c>
      <c r="E230" s="283">
        <v>367.05</v>
      </c>
      <c r="F230" s="283">
        <v>324.42</v>
      </c>
      <c r="G230" s="283">
        <v>375.85</v>
      </c>
      <c r="H230" s="283">
        <v>326.52</v>
      </c>
      <c r="I230" s="283">
        <v>0.77549909265177497</v>
      </c>
      <c r="J230" s="320">
        <v>473.30809729885499</v>
      </c>
      <c r="K230" s="320">
        <v>418.33704652144002</v>
      </c>
      <c r="L230" s="320">
        <v>484.65562830615602</v>
      </c>
      <c r="M230" s="320">
        <v>421.04498005727299</v>
      </c>
      <c r="N230" s="283">
        <v>0.84054343569375201</v>
      </c>
      <c r="O230" s="283">
        <v>0.77778140096751402</v>
      </c>
      <c r="P230" s="283">
        <v>0.64511322010272198</v>
      </c>
      <c r="Q230" s="283">
        <v>0.44822953374756802</v>
      </c>
      <c r="R230" s="283">
        <v>1.4309323036749</v>
      </c>
      <c r="S230" s="283">
        <v>0.97125508218947099</v>
      </c>
      <c r="T230" s="283">
        <v>1.26983046764151</v>
      </c>
      <c r="U230" s="283">
        <v>0.86478702137411401</v>
      </c>
      <c r="V230" s="318">
        <v>0.13140373589790999</v>
      </c>
      <c r="W230" s="318">
        <v>0.15107803503613901</v>
      </c>
    </row>
    <row r="231" spans="1:23" x14ac:dyDescent="0.2">
      <c r="A231" s="319">
        <v>43313</v>
      </c>
      <c r="B231" s="283" t="s">
        <v>921</v>
      </c>
      <c r="C231" s="283" t="s">
        <v>1003</v>
      </c>
      <c r="D231" s="283">
        <v>100.492</v>
      </c>
      <c r="E231" s="283">
        <v>365.69</v>
      </c>
      <c r="F231" s="283">
        <v>323.62</v>
      </c>
      <c r="G231" s="283">
        <v>374.28</v>
      </c>
      <c r="H231" s="283">
        <v>325.76</v>
      </c>
      <c r="I231" s="283">
        <v>0.78002359662195697</v>
      </c>
      <c r="J231" s="320">
        <v>468.81915057915103</v>
      </c>
      <c r="K231" s="320">
        <v>414.88488476694698</v>
      </c>
      <c r="L231" s="320">
        <v>479.83163794132901</v>
      </c>
      <c r="M231" s="320">
        <v>417.62839151375198</v>
      </c>
      <c r="N231" s="283">
        <v>-0.94841959081671801</v>
      </c>
      <c r="O231" s="283">
        <v>-0.82521062459053296</v>
      </c>
      <c r="P231" s="283">
        <v>-0.99534392733392496</v>
      </c>
      <c r="Q231" s="283">
        <v>-0.81145452513313698</v>
      </c>
      <c r="R231" s="283">
        <v>1.32932696759291</v>
      </c>
      <c r="S231" s="283">
        <v>0.843391842222041</v>
      </c>
      <c r="T231" s="283">
        <v>1.14002391388266</v>
      </c>
      <c r="U231" s="283">
        <v>0.78215307606850404</v>
      </c>
      <c r="V231" s="318">
        <v>0.12999814597367301</v>
      </c>
      <c r="W231" s="318">
        <v>0.148944007858546</v>
      </c>
    </row>
    <row r="232" spans="1:23" x14ac:dyDescent="0.2">
      <c r="A232" s="319">
        <v>43344</v>
      </c>
      <c r="B232" s="283" t="s">
        <v>922</v>
      </c>
      <c r="C232" s="283" t="s">
        <v>68</v>
      </c>
      <c r="D232" s="283">
        <v>100.917</v>
      </c>
      <c r="E232" s="283">
        <v>361.04</v>
      </c>
      <c r="F232" s="283">
        <v>320.54000000000002</v>
      </c>
      <c r="G232" s="283">
        <v>369.56</v>
      </c>
      <c r="H232" s="283">
        <v>322.14999999999998</v>
      </c>
      <c r="I232" s="283">
        <v>0.783322466467958</v>
      </c>
      <c r="J232" s="320">
        <v>460.90852165641098</v>
      </c>
      <c r="K232" s="320">
        <v>409.20567674425502</v>
      </c>
      <c r="L232" s="320">
        <v>471.78526828978301</v>
      </c>
      <c r="M232" s="320">
        <v>411.26102440619502</v>
      </c>
      <c r="N232" s="283">
        <v>-1.6873519166116799</v>
      </c>
      <c r="O232" s="283">
        <v>-1.3688635646202501</v>
      </c>
      <c r="P232" s="283">
        <v>-1.6769151959358399</v>
      </c>
      <c r="Q232" s="283">
        <v>-1.5246490030234301</v>
      </c>
      <c r="R232" s="283">
        <v>0.51268380354458898</v>
      </c>
      <c r="S232" s="283">
        <v>-2.4203801847755102</v>
      </c>
      <c r="T232" s="283">
        <v>1.03543190431581</v>
      </c>
      <c r="U232" s="283">
        <v>0.43623219478163799</v>
      </c>
      <c r="V232" s="318">
        <v>0.126349285580583</v>
      </c>
      <c r="W232" s="318">
        <v>0.147167468570542</v>
      </c>
    </row>
    <row r="233" spans="1:23" x14ac:dyDescent="0.2">
      <c r="A233" s="319">
        <v>43374</v>
      </c>
      <c r="B233" s="283" t="s">
        <v>923</v>
      </c>
      <c r="C233" s="283" t="s">
        <v>69</v>
      </c>
      <c r="D233" s="283">
        <v>101.44</v>
      </c>
      <c r="E233" s="283">
        <v>359.73</v>
      </c>
      <c r="F233" s="283">
        <v>319.87</v>
      </c>
      <c r="G233" s="283">
        <v>368.26</v>
      </c>
      <c r="H233" s="283">
        <v>321.26</v>
      </c>
      <c r="I233" s="283">
        <v>0.78738201689021403</v>
      </c>
      <c r="J233" s="320">
        <v>456.86844794952702</v>
      </c>
      <c r="K233" s="320">
        <v>406.24499053627801</v>
      </c>
      <c r="L233" s="320">
        <v>467.70181703470001</v>
      </c>
      <c r="M233" s="320">
        <v>408.01033438485803</v>
      </c>
      <c r="N233" s="283">
        <v>-0.87654567382799997</v>
      </c>
      <c r="O233" s="283">
        <v>-0.72352031661280203</v>
      </c>
      <c r="P233" s="283">
        <v>-0.86553174283818801</v>
      </c>
      <c r="Q233" s="283">
        <v>-0.790420153728566</v>
      </c>
      <c r="R233" s="283">
        <v>0.78020092912669503</v>
      </c>
      <c r="S233" s="283">
        <v>-2.23542428772492</v>
      </c>
      <c r="T233" s="283">
        <v>1.1747366402266699</v>
      </c>
      <c r="U233" s="283">
        <v>0.49319444826110298</v>
      </c>
      <c r="V233" s="318">
        <v>0.12461312408165801</v>
      </c>
      <c r="W233" s="318">
        <v>0.146298947892673</v>
      </c>
    </row>
    <row r="234" spans="1:23" x14ac:dyDescent="0.2">
      <c r="A234" s="319">
        <v>43405</v>
      </c>
      <c r="B234" s="283" t="s">
        <v>924</v>
      </c>
      <c r="C234" s="283" t="s">
        <v>70</v>
      </c>
      <c r="D234" s="283">
        <v>102.303</v>
      </c>
      <c r="E234" s="283">
        <v>362.73</v>
      </c>
      <c r="F234" s="283">
        <v>320.83999999999997</v>
      </c>
      <c r="G234" s="283">
        <v>370.66</v>
      </c>
      <c r="H234" s="283">
        <v>322.98</v>
      </c>
      <c r="I234" s="283">
        <v>0.79408066318926995</v>
      </c>
      <c r="J234" s="320">
        <v>456.79238497404799</v>
      </c>
      <c r="K234" s="320">
        <v>404.03955778422898</v>
      </c>
      <c r="L234" s="320">
        <v>466.77877598897402</v>
      </c>
      <c r="M234" s="320">
        <v>406.73449810855999</v>
      </c>
      <c r="N234" s="283">
        <v>-1.6648769644855801E-2</v>
      </c>
      <c r="O234" s="283">
        <v>-0.54288244862713597</v>
      </c>
      <c r="P234" s="283">
        <v>-0.197356737157561</v>
      </c>
      <c r="Q234" s="283">
        <v>-0.31269704926020198</v>
      </c>
      <c r="R234" s="283">
        <v>0.92427310969751497</v>
      </c>
      <c r="S234" s="283">
        <v>-2.6254389766198498</v>
      </c>
      <c r="T234" s="283">
        <v>1.43720169123673</v>
      </c>
      <c r="U234" s="283">
        <v>0.77193733179825597</v>
      </c>
      <c r="V234" s="318">
        <v>0.13056352075801</v>
      </c>
      <c r="W234" s="318">
        <v>0.147625239952938</v>
      </c>
    </row>
    <row r="235" spans="1:23" x14ac:dyDescent="0.2">
      <c r="A235" s="319">
        <v>43435</v>
      </c>
      <c r="B235" s="283" t="s">
        <v>925</v>
      </c>
      <c r="C235" s="283" t="s">
        <v>1000</v>
      </c>
      <c r="D235" s="283">
        <v>103.02</v>
      </c>
      <c r="E235" s="283">
        <v>363.8</v>
      </c>
      <c r="F235" s="283">
        <v>321.35000000000002</v>
      </c>
      <c r="G235" s="283">
        <v>372.79</v>
      </c>
      <c r="H235" s="283">
        <v>323.97000000000003</v>
      </c>
      <c r="I235" s="283">
        <v>0.79964605067064098</v>
      </c>
      <c r="J235" s="320">
        <v>454.95128712871298</v>
      </c>
      <c r="K235" s="320">
        <v>401.86529994175902</v>
      </c>
      <c r="L235" s="320">
        <v>466.19376121141499</v>
      </c>
      <c r="M235" s="320">
        <v>405.14174956319198</v>
      </c>
      <c r="N235" s="283">
        <v>-0.40304915447297901</v>
      </c>
      <c r="O235" s="283">
        <v>-0.53812994311597295</v>
      </c>
      <c r="P235" s="283">
        <v>-0.125330200868534</v>
      </c>
      <c r="Q235" s="283">
        <v>-0.39159416100060801</v>
      </c>
      <c r="R235" s="283">
        <v>0.44464643937780501</v>
      </c>
      <c r="S235" s="283">
        <v>-3.02055393203648</v>
      </c>
      <c r="T235" s="283">
        <v>0.862806857874721</v>
      </c>
      <c r="U235" s="283">
        <v>7.1757855750531604E-2</v>
      </c>
      <c r="V235" s="318">
        <v>0.13209895752295001</v>
      </c>
      <c r="W235" s="318">
        <v>0.15069296539803101</v>
      </c>
    </row>
    <row r="236" spans="1:23" x14ac:dyDescent="0.2">
      <c r="A236" s="319">
        <v>43466</v>
      </c>
      <c r="B236" s="283" t="s">
        <v>982</v>
      </c>
      <c r="C236" s="283" t="s">
        <v>1001</v>
      </c>
      <c r="D236" s="283">
        <v>103.108</v>
      </c>
      <c r="E236" s="283">
        <v>377.95</v>
      </c>
      <c r="F236" s="283">
        <v>336.24</v>
      </c>
      <c r="G236" s="283">
        <v>390.89</v>
      </c>
      <c r="H236" s="283">
        <v>341.41</v>
      </c>
      <c r="I236" s="283">
        <v>0.80032911077993096</v>
      </c>
      <c r="J236" s="320">
        <v>472.24322458005201</v>
      </c>
      <c r="K236" s="320">
        <v>420.12716452651603</v>
      </c>
      <c r="L236" s="320">
        <v>488.41157310780898</v>
      </c>
      <c r="M236" s="320">
        <v>426.58700702176401</v>
      </c>
      <c r="N236" s="283">
        <v>3.8008327354060101</v>
      </c>
      <c r="O236" s="283">
        <v>4.5442750561951</v>
      </c>
      <c r="P236" s="283">
        <v>4.7657891943170698</v>
      </c>
      <c r="Q236" s="283">
        <v>5.2932726586912802</v>
      </c>
      <c r="R236" s="283">
        <v>1.8277973241155301</v>
      </c>
      <c r="S236" s="283">
        <v>0.42864860799749499</v>
      </c>
      <c r="T236" s="283">
        <v>2.70630957429676</v>
      </c>
      <c r="U236" s="283">
        <v>2.2117931580910102</v>
      </c>
      <c r="V236" s="318">
        <v>0.124048298834166</v>
      </c>
      <c r="W236" s="318">
        <v>0.14492838522597401</v>
      </c>
    </row>
    <row r="237" spans="1:23" x14ac:dyDescent="0.2">
      <c r="A237" s="319">
        <v>43497</v>
      </c>
      <c r="B237" s="283" t="s">
        <v>926</v>
      </c>
      <c r="C237" s="283" t="s">
        <v>61</v>
      </c>
      <c r="D237" s="283">
        <v>103.07899999999999</v>
      </c>
      <c r="E237" s="283">
        <v>379.18</v>
      </c>
      <c r="F237" s="283">
        <v>337.78</v>
      </c>
      <c r="G237" s="283">
        <v>392.34</v>
      </c>
      <c r="H237" s="283">
        <v>342.54</v>
      </c>
      <c r="I237" s="283">
        <v>0.80010401142573295</v>
      </c>
      <c r="J237" s="320">
        <v>473.91338449150697</v>
      </c>
      <c r="K237" s="320">
        <v>422.17011185595499</v>
      </c>
      <c r="L237" s="320">
        <v>490.36124603459501</v>
      </c>
      <c r="M237" s="320">
        <v>428.11933837153998</v>
      </c>
      <c r="N237" s="283">
        <v>0.35366519296062798</v>
      </c>
      <c r="O237" s="283">
        <v>0.48626880190945099</v>
      </c>
      <c r="P237" s="283">
        <v>0.399186471847846</v>
      </c>
      <c r="Q237" s="283">
        <v>0.35920722491638002</v>
      </c>
      <c r="R237" s="283">
        <v>2.2924744812086</v>
      </c>
      <c r="S237" s="283">
        <v>1.1690074812698701</v>
      </c>
      <c r="T237" s="283">
        <v>3.0738562106493501</v>
      </c>
      <c r="U237" s="283">
        <v>2.7033903079456598</v>
      </c>
      <c r="V237" s="318">
        <v>0.12256498312511099</v>
      </c>
      <c r="W237" s="318">
        <v>0.145384480644596</v>
      </c>
    </row>
    <row r="238" spans="1:23" x14ac:dyDescent="0.2">
      <c r="A238" s="319">
        <v>43525</v>
      </c>
      <c r="B238" s="283" t="s">
        <v>927</v>
      </c>
      <c r="C238" s="283" t="s">
        <v>62</v>
      </c>
      <c r="D238" s="283">
        <v>103.476</v>
      </c>
      <c r="E238" s="283">
        <v>380.82</v>
      </c>
      <c r="F238" s="283">
        <v>343.43</v>
      </c>
      <c r="G238" s="283">
        <v>391.1</v>
      </c>
      <c r="H238" s="283">
        <v>342.69</v>
      </c>
      <c r="I238" s="283">
        <v>0.80318554396423203</v>
      </c>
      <c r="J238" s="320">
        <v>474.137019598748</v>
      </c>
      <c r="K238" s="320">
        <v>427.58488693030301</v>
      </c>
      <c r="L238" s="320">
        <v>486.93605473732998</v>
      </c>
      <c r="M238" s="320">
        <v>426.66355560709701</v>
      </c>
      <c r="N238" s="283">
        <v>4.7189025370308897E-2</v>
      </c>
      <c r="O238" s="283">
        <v>1.2826050263347699</v>
      </c>
      <c r="P238" s="283">
        <v>-0.69850366948098797</v>
      </c>
      <c r="Q238" s="283">
        <v>-0.340041346877828</v>
      </c>
      <c r="R238" s="283">
        <v>1.7756809528046</v>
      </c>
      <c r="S238" s="283">
        <v>1.0057165403452</v>
      </c>
      <c r="T238" s="283">
        <v>2.8197264848611101</v>
      </c>
      <c r="U238" s="283">
        <v>2.4489704108604999</v>
      </c>
      <c r="V238" s="318">
        <v>0.10887225926680801</v>
      </c>
      <c r="W238" s="318">
        <v>0.141264699874522</v>
      </c>
    </row>
    <row r="239" spans="1:23" x14ac:dyDescent="0.2">
      <c r="A239" s="319">
        <v>43556</v>
      </c>
      <c r="B239" s="283" t="s">
        <v>928</v>
      </c>
      <c r="C239" s="283" t="s">
        <v>1002</v>
      </c>
      <c r="D239" s="283">
        <v>103.53100000000001</v>
      </c>
      <c r="E239" s="283">
        <v>381.4</v>
      </c>
      <c r="F239" s="283">
        <v>344.09</v>
      </c>
      <c r="G239" s="283">
        <v>391.98</v>
      </c>
      <c r="H239" s="283">
        <v>343.61</v>
      </c>
      <c r="I239" s="283">
        <v>0.80361245653253899</v>
      </c>
      <c r="J239" s="320">
        <v>474.60687909901401</v>
      </c>
      <c r="K239" s="320">
        <v>428.17902734446699</v>
      </c>
      <c r="L239" s="320">
        <v>487.77242912750802</v>
      </c>
      <c r="M239" s="320">
        <v>427.58172450763499</v>
      </c>
      <c r="N239" s="283">
        <v>9.9097830551997404E-2</v>
      </c>
      <c r="O239" s="283">
        <v>0.13895262258438701</v>
      </c>
      <c r="P239" s="283">
        <v>0.171762674388209</v>
      </c>
      <c r="Q239" s="283">
        <v>0.21519740518536301</v>
      </c>
      <c r="R239" s="283">
        <v>1.3930492679686599</v>
      </c>
      <c r="S239" s="283">
        <v>0.71996579497153301</v>
      </c>
      <c r="T239" s="283">
        <v>2.6583699742541702</v>
      </c>
      <c r="U239" s="283">
        <v>2.2482352679000801</v>
      </c>
      <c r="V239" s="318">
        <v>0.108430933767328</v>
      </c>
      <c r="W239" s="318">
        <v>0.14077005907860701</v>
      </c>
    </row>
    <row r="240" spans="1:23" x14ac:dyDescent="0.2">
      <c r="A240" s="319">
        <v>43586</v>
      </c>
      <c r="B240" s="283" t="s">
        <v>929</v>
      </c>
      <c r="C240" s="283" t="s">
        <v>64</v>
      </c>
      <c r="D240" s="283">
        <v>103.233</v>
      </c>
      <c r="E240" s="283">
        <v>384.38</v>
      </c>
      <c r="F240" s="283">
        <v>339.9</v>
      </c>
      <c r="G240" s="283">
        <v>397.05</v>
      </c>
      <c r="H240" s="283">
        <v>345.44</v>
      </c>
      <c r="I240" s="283">
        <v>0.80129936661698997</v>
      </c>
      <c r="J240" s="320">
        <v>479.69587399378099</v>
      </c>
      <c r="K240" s="320">
        <v>424.186033535788</v>
      </c>
      <c r="L240" s="320">
        <v>495.50769230769203</v>
      </c>
      <c r="M240" s="320">
        <v>431.09980413239902</v>
      </c>
      <c r="N240" s="283">
        <v>1.0722547689211901</v>
      </c>
      <c r="O240" s="283">
        <v>-0.93255240300842401</v>
      </c>
      <c r="P240" s="283">
        <v>1.58583444210261</v>
      </c>
      <c r="Q240" s="283">
        <v>0.82278531170039104</v>
      </c>
      <c r="R240" s="283">
        <v>1.8251094278962401</v>
      </c>
      <c r="S240" s="283">
        <v>1.61906060563877</v>
      </c>
      <c r="T240" s="283">
        <v>2.4972305177219698</v>
      </c>
      <c r="U240" s="283">
        <v>2.1857837606055601</v>
      </c>
      <c r="V240" s="318">
        <v>0.13086201824065899</v>
      </c>
      <c r="W240" s="318">
        <v>0.14940365910143599</v>
      </c>
    </row>
    <row r="241" spans="1:23" x14ac:dyDescent="0.2">
      <c r="A241" s="319">
        <v>43617</v>
      </c>
      <c r="B241" s="283" t="s">
        <v>930</v>
      </c>
      <c r="C241" s="283" t="s">
        <v>65</v>
      </c>
      <c r="D241" s="283">
        <v>103.29900000000001</v>
      </c>
      <c r="E241" s="283">
        <v>385.32</v>
      </c>
      <c r="F241" s="283">
        <v>339.25</v>
      </c>
      <c r="G241" s="283">
        <v>396.3</v>
      </c>
      <c r="H241" s="283">
        <v>344.48</v>
      </c>
      <c r="I241" s="283">
        <v>0.80181166169895701</v>
      </c>
      <c r="J241" s="320">
        <v>480.56173089768498</v>
      </c>
      <c r="K241" s="320">
        <v>423.10434757354898</v>
      </c>
      <c r="L241" s="320">
        <v>494.25571980367698</v>
      </c>
      <c r="M241" s="320">
        <v>429.62707635117499</v>
      </c>
      <c r="N241" s="283">
        <v>0.18050121980317499</v>
      </c>
      <c r="O241" s="283">
        <v>-0.25500272916176803</v>
      </c>
      <c r="P241" s="283">
        <v>-0.25266459501059901</v>
      </c>
      <c r="Q241" s="283">
        <v>-0.34162107407788</v>
      </c>
      <c r="R241" s="283">
        <v>2.38596460673199</v>
      </c>
      <c r="S241" s="283">
        <v>1.92622863340117</v>
      </c>
      <c r="T241" s="283">
        <v>2.6386984366164201</v>
      </c>
      <c r="U241" s="283">
        <v>2.4956506389541802</v>
      </c>
      <c r="V241" s="318">
        <v>0.135799557848195</v>
      </c>
      <c r="W241" s="318">
        <v>0.15042963307013499</v>
      </c>
    </row>
    <row r="242" spans="1:23" x14ac:dyDescent="0.2">
      <c r="A242" s="319">
        <v>43647</v>
      </c>
      <c r="B242" s="283" t="s">
        <v>931</v>
      </c>
      <c r="C242" s="283" t="s">
        <v>66</v>
      </c>
      <c r="D242" s="283">
        <v>103.687</v>
      </c>
      <c r="E242" s="283">
        <v>389.26</v>
      </c>
      <c r="F242" s="283">
        <v>340.21</v>
      </c>
      <c r="G242" s="283">
        <v>401.27</v>
      </c>
      <c r="H242" s="283">
        <v>347.08</v>
      </c>
      <c r="I242" s="283">
        <v>0.80482333581718801</v>
      </c>
      <c r="J242" s="320">
        <v>483.65893815039499</v>
      </c>
      <c r="K242" s="320">
        <v>422.71388621524397</v>
      </c>
      <c r="L242" s="320">
        <v>498.58146768640199</v>
      </c>
      <c r="M242" s="320">
        <v>431.24992101227701</v>
      </c>
      <c r="N242" s="283">
        <v>0.64449727341460195</v>
      </c>
      <c r="O242" s="283">
        <v>-9.2284884460280797E-2</v>
      </c>
      <c r="P242" s="283">
        <v>0.87520441532651405</v>
      </c>
      <c r="Q242" s="283">
        <v>0.377733329771823</v>
      </c>
      <c r="R242" s="283">
        <v>2.1869139595565499</v>
      </c>
      <c r="S242" s="283">
        <v>1.04624721386701</v>
      </c>
      <c r="T242" s="283">
        <v>2.87334729381279</v>
      </c>
      <c r="U242" s="283">
        <v>2.4237175214905098</v>
      </c>
      <c r="V242" s="318">
        <v>0.14417565621233899</v>
      </c>
      <c r="W242" s="318">
        <v>0.15613115131958</v>
      </c>
    </row>
    <row r="243" spans="1:23" x14ac:dyDescent="0.2">
      <c r="A243" s="319">
        <v>43678</v>
      </c>
      <c r="B243" s="283" t="s">
        <v>932</v>
      </c>
      <c r="C243" s="283" t="s">
        <v>1003</v>
      </c>
      <c r="D243" s="283">
        <v>103.67</v>
      </c>
      <c r="E243" s="283">
        <v>389.42</v>
      </c>
      <c r="F243" s="283">
        <v>340.25</v>
      </c>
      <c r="G243" s="283">
        <v>400.23</v>
      </c>
      <c r="H243" s="283">
        <v>346.16</v>
      </c>
      <c r="I243" s="283">
        <v>0.80469138102334803</v>
      </c>
      <c r="J243" s="320">
        <v>483.93708343783197</v>
      </c>
      <c r="K243" s="320">
        <v>422.832912125012</v>
      </c>
      <c r="L243" s="320">
        <v>497.37080505450001</v>
      </c>
      <c r="M243" s="320">
        <v>430.17734272209901</v>
      </c>
      <c r="N243" s="283">
        <v>5.7508559337371402E-2</v>
      </c>
      <c r="O243" s="283">
        <v>2.8157558492769599E-2</v>
      </c>
      <c r="P243" s="283">
        <v>-0.24282142646021601</v>
      </c>
      <c r="Q243" s="283">
        <v>-0.24871385197257101</v>
      </c>
      <c r="R243" s="283">
        <v>3.2246833005872699</v>
      </c>
      <c r="S243" s="283">
        <v>1.9157187089450201</v>
      </c>
      <c r="T243" s="283">
        <v>3.6552752520491198</v>
      </c>
      <c r="U243" s="283">
        <v>3.0048127625761398</v>
      </c>
      <c r="V243" s="318">
        <v>0.14451138868479099</v>
      </c>
      <c r="W243" s="318">
        <v>0.15619944534319399</v>
      </c>
    </row>
    <row r="244" spans="1:23" x14ac:dyDescent="0.2">
      <c r="A244" s="319">
        <v>43709</v>
      </c>
      <c r="B244" s="283" t="s">
        <v>933</v>
      </c>
      <c r="C244" s="283" t="s">
        <v>68</v>
      </c>
      <c r="D244" s="283">
        <v>103.94199999999999</v>
      </c>
      <c r="E244" s="283">
        <v>382.22</v>
      </c>
      <c r="F244" s="283">
        <v>335.52</v>
      </c>
      <c r="G244" s="283">
        <v>394.15</v>
      </c>
      <c r="H244" s="283">
        <v>342.47</v>
      </c>
      <c r="I244" s="283">
        <v>0.80680265772478899</v>
      </c>
      <c r="J244" s="320">
        <v>473.746580208193</v>
      </c>
      <c r="K244" s="320">
        <v>415.86377633680303</v>
      </c>
      <c r="L244" s="320">
        <v>488.53334359546699</v>
      </c>
      <c r="M244" s="320">
        <v>424.47802659175301</v>
      </c>
      <c r="N244" s="283">
        <v>-2.10574960638403</v>
      </c>
      <c r="O244" s="283">
        <v>-1.64820088227863</v>
      </c>
      <c r="P244" s="283">
        <v>-1.7768355860905201</v>
      </c>
      <c r="Q244" s="283">
        <v>-1.32487594401914</v>
      </c>
      <c r="R244" s="283">
        <v>2.7853810351878598</v>
      </c>
      <c r="S244" s="283">
        <v>1.62707899008674</v>
      </c>
      <c r="T244" s="283">
        <v>3.5499360474725301</v>
      </c>
      <c r="U244" s="283">
        <v>3.2137745619443399</v>
      </c>
      <c r="V244" s="318">
        <v>0.13918693371483101</v>
      </c>
      <c r="W244" s="318">
        <v>0.15090372879376299</v>
      </c>
    </row>
    <row r="245" spans="1:23" x14ac:dyDescent="0.2">
      <c r="A245" s="319">
        <v>43739</v>
      </c>
      <c r="B245" s="283" t="s">
        <v>934</v>
      </c>
      <c r="C245" s="283" t="s">
        <v>69</v>
      </c>
      <c r="D245" s="283">
        <v>104.503</v>
      </c>
      <c r="E245" s="283">
        <v>380.56</v>
      </c>
      <c r="F245" s="283">
        <v>335.03</v>
      </c>
      <c r="G245" s="283">
        <v>392.68</v>
      </c>
      <c r="H245" s="283">
        <v>341.69</v>
      </c>
      <c r="I245" s="283">
        <v>0.81115716592150999</v>
      </c>
      <c r="J245" s="320">
        <v>469.15692295914897</v>
      </c>
      <c r="K245" s="320">
        <v>413.02723328516902</v>
      </c>
      <c r="L245" s="320">
        <v>484.09854032898602</v>
      </c>
      <c r="M245" s="320">
        <v>421.23772599829698</v>
      </c>
      <c r="N245" s="283">
        <v>-0.96880008020883102</v>
      </c>
      <c r="O245" s="283">
        <v>-0.68208466643103804</v>
      </c>
      <c r="P245" s="283">
        <v>-0.90777903384076097</v>
      </c>
      <c r="Q245" s="283">
        <v>-0.76336120846435296</v>
      </c>
      <c r="R245" s="283">
        <v>2.6897184659554698</v>
      </c>
      <c r="S245" s="283">
        <v>1.66949572471973</v>
      </c>
      <c r="T245" s="283">
        <v>3.5058070542131099</v>
      </c>
      <c r="U245" s="283">
        <v>3.2419256324429</v>
      </c>
      <c r="V245" s="318">
        <v>0.13589827776617</v>
      </c>
      <c r="W245" s="318">
        <v>0.14922883315285801</v>
      </c>
    </row>
    <row r="246" spans="1:23" x14ac:dyDescent="0.2">
      <c r="A246" s="319">
        <v>43770</v>
      </c>
      <c r="B246" s="283" t="s">
        <v>935</v>
      </c>
      <c r="C246" s="283" t="s">
        <v>70</v>
      </c>
      <c r="D246" s="283">
        <v>105.346</v>
      </c>
      <c r="E246" s="283">
        <v>385.62</v>
      </c>
      <c r="F246" s="283">
        <v>339.7</v>
      </c>
      <c r="G246" s="283">
        <v>395.42</v>
      </c>
      <c r="H246" s="283">
        <v>344.07</v>
      </c>
      <c r="I246" s="283">
        <v>0.81770057128663698</v>
      </c>
      <c r="J246" s="320">
        <v>471.59071858447402</v>
      </c>
      <c r="K246" s="320">
        <v>415.43324283788598</v>
      </c>
      <c r="L246" s="320">
        <v>483.57554572551402</v>
      </c>
      <c r="M246" s="320">
        <v>420.77749738955401</v>
      </c>
      <c r="N246" s="283">
        <v>0.51875939717005404</v>
      </c>
      <c r="O246" s="283">
        <v>0.58253048681089503</v>
      </c>
      <c r="P246" s="283">
        <v>-0.108034740843543</v>
      </c>
      <c r="Q246" s="283">
        <v>-0.10925626560432899</v>
      </c>
      <c r="R246" s="283">
        <v>3.23961915680075</v>
      </c>
      <c r="S246" s="283">
        <v>2.8199429571056802</v>
      </c>
      <c r="T246" s="283">
        <v>3.5984433313087898</v>
      </c>
      <c r="U246" s="283">
        <v>3.4526206521204199</v>
      </c>
      <c r="V246" s="318">
        <v>0.135178098322049</v>
      </c>
      <c r="W246" s="318">
        <v>0.14924288662190799</v>
      </c>
    </row>
    <row r="247" spans="1:23" x14ac:dyDescent="0.2">
      <c r="A247" s="319">
        <v>43800</v>
      </c>
      <c r="B247" s="283" t="s">
        <v>936</v>
      </c>
      <c r="C247" s="283" t="s">
        <v>1000</v>
      </c>
      <c r="D247" s="283">
        <v>105.934</v>
      </c>
      <c r="E247" s="283">
        <v>388</v>
      </c>
      <c r="F247" s="283">
        <v>341.83</v>
      </c>
      <c r="G247" s="283">
        <v>398.22</v>
      </c>
      <c r="H247" s="283">
        <v>345.87</v>
      </c>
      <c r="I247" s="283">
        <v>0.82226465474416299</v>
      </c>
      <c r="J247" s="320">
        <v>471.86754016651901</v>
      </c>
      <c r="K247" s="320">
        <v>415.71773519361102</v>
      </c>
      <c r="L247" s="320">
        <v>484.29662846678099</v>
      </c>
      <c r="M247" s="320">
        <v>420.63099514792202</v>
      </c>
      <c r="N247" s="283">
        <v>5.8699539905204802E-2</v>
      </c>
      <c r="O247" s="283">
        <v>6.8480883662847006E-2</v>
      </c>
      <c r="P247" s="283">
        <v>0.14911480690889001</v>
      </c>
      <c r="Q247" s="283">
        <v>-3.4817033358724998E-2</v>
      </c>
      <c r="R247" s="283">
        <v>3.7182558916510899</v>
      </c>
      <c r="S247" s="283">
        <v>3.4470344301584999</v>
      </c>
      <c r="T247" s="283">
        <v>3.8831208741029202</v>
      </c>
      <c r="U247" s="283">
        <v>3.8231669783305602</v>
      </c>
      <c r="V247" s="318">
        <v>0.13506713863616401</v>
      </c>
      <c r="W247" s="318">
        <v>0.15135744643941401</v>
      </c>
    </row>
    <row r="248" spans="1:23" x14ac:dyDescent="0.2">
      <c r="A248" s="319">
        <v>43831</v>
      </c>
      <c r="B248" s="283" t="s">
        <v>983</v>
      </c>
      <c r="C248" s="283" t="s">
        <v>1001</v>
      </c>
      <c r="D248" s="283">
        <v>106.447</v>
      </c>
      <c r="E248" s="283">
        <v>404.42</v>
      </c>
      <c r="F248" s="283">
        <v>358.89</v>
      </c>
      <c r="G248" s="283">
        <v>416.4</v>
      </c>
      <c r="H248" s="283">
        <v>363.5</v>
      </c>
      <c r="I248" s="283">
        <v>0.826246584699454</v>
      </c>
      <c r="J248" s="320">
        <v>489.46647101374401</v>
      </c>
      <c r="K248" s="320">
        <v>434.36185594709099</v>
      </c>
      <c r="L248" s="320">
        <v>503.96577451689598</v>
      </c>
      <c r="M248" s="320">
        <v>439.94130412317901</v>
      </c>
      <c r="N248" s="283">
        <v>3.7296337105566999</v>
      </c>
      <c r="O248" s="283">
        <v>4.4848028301695697</v>
      </c>
      <c r="P248" s="283">
        <v>4.0613840555496497</v>
      </c>
      <c r="Q248" s="283">
        <v>4.5907955424125504</v>
      </c>
      <c r="R248" s="283">
        <v>3.64711350787679</v>
      </c>
      <c r="S248" s="283">
        <v>3.38818639271223</v>
      </c>
      <c r="T248" s="283">
        <v>3.1846504598803</v>
      </c>
      <c r="U248" s="283">
        <v>3.1304978542709501</v>
      </c>
      <c r="V248" s="318">
        <v>0.126863384323888</v>
      </c>
      <c r="W248" s="318">
        <v>0.145529573590096</v>
      </c>
    </row>
    <row r="249" spans="1:23" x14ac:dyDescent="0.2">
      <c r="A249" s="319">
        <v>43862</v>
      </c>
      <c r="B249" s="283" t="s">
        <v>937</v>
      </c>
      <c r="C249" s="283" t="s">
        <v>61</v>
      </c>
      <c r="D249" s="283">
        <v>106.889</v>
      </c>
      <c r="E249" s="283">
        <v>405.08</v>
      </c>
      <c r="F249" s="283">
        <v>359.7</v>
      </c>
      <c r="G249" s="283">
        <v>417.77</v>
      </c>
      <c r="H249" s="283">
        <v>365.08</v>
      </c>
      <c r="I249" s="283">
        <v>0.82967740933929501</v>
      </c>
      <c r="J249" s="320">
        <v>488.23795301668099</v>
      </c>
      <c r="K249" s="320">
        <v>433.54199590229098</v>
      </c>
      <c r="L249" s="320">
        <v>503.53305428996401</v>
      </c>
      <c r="M249" s="320">
        <v>440.02644388103499</v>
      </c>
      <c r="N249" s="283">
        <v>-0.250991246554366</v>
      </c>
      <c r="O249" s="283">
        <v>-0.188750470045806</v>
      </c>
      <c r="P249" s="283">
        <v>-8.5863018643694805E-2</v>
      </c>
      <c r="Q249" s="283">
        <v>1.93525265890893E-2</v>
      </c>
      <c r="R249" s="283">
        <v>3.0226132018921699</v>
      </c>
      <c r="S249" s="283">
        <v>2.6936734095985</v>
      </c>
      <c r="T249" s="283">
        <v>2.6861438096681001</v>
      </c>
      <c r="U249" s="283">
        <v>2.7812585048801601</v>
      </c>
      <c r="V249" s="318">
        <v>0.126160689463442</v>
      </c>
      <c r="W249" s="318">
        <v>0.14432453160951</v>
      </c>
    </row>
    <row r="250" spans="1:23" x14ac:dyDescent="0.2">
      <c r="A250" s="319">
        <v>43891</v>
      </c>
      <c r="B250" s="283" t="s">
        <v>938</v>
      </c>
      <c r="C250" s="283" t="s">
        <v>62</v>
      </c>
      <c r="D250" s="283">
        <v>106.83799999999999</v>
      </c>
      <c r="E250" s="283">
        <v>411.32</v>
      </c>
      <c r="F250" s="283">
        <v>368.1</v>
      </c>
      <c r="G250" s="283">
        <v>419.37</v>
      </c>
      <c r="H250" s="283">
        <v>366.95</v>
      </c>
      <c r="I250" s="283">
        <v>0.82928154495777495</v>
      </c>
      <c r="J250" s="320">
        <v>495.99560306258098</v>
      </c>
      <c r="K250" s="320">
        <v>443.87820064022202</v>
      </c>
      <c r="L250" s="320">
        <v>505.70280087609302</v>
      </c>
      <c r="M250" s="320">
        <v>442.49145809543398</v>
      </c>
      <c r="N250" s="283">
        <v>1.58890762136938</v>
      </c>
      <c r="O250" s="283">
        <v>2.3841299887035601</v>
      </c>
      <c r="P250" s="283">
        <v>0.43090449924643198</v>
      </c>
      <c r="Q250" s="283">
        <v>0.56019683559407296</v>
      </c>
      <c r="R250" s="283">
        <v>4.6101828290757902</v>
      </c>
      <c r="S250" s="283">
        <v>3.8105448082814899</v>
      </c>
      <c r="T250" s="283">
        <v>3.8540473551266898</v>
      </c>
      <c r="U250" s="283">
        <v>3.7096916950911001</v>
      </c>
      <c r="V250" s="318">
        <v>0.11741374626460201</v>
      </c>
      <c r="W250" s="318">
        <v>0.14285324976154801</v>
      </c>
    </row>
    <row r="251" spans="1:23" x14ac:dyDescent="0.2">
      <c r="A251" s="319">
        <v>43922</v>
      </c>
      <c r="B251" s="283" t="s">
        <v>939</v>
      </c>
      <c r="C251" s="283" t="s">
        <v>1002</v>
      </c>
      <c r="D251" s="283">
        <v>105.755</v>
      </c>
      <c r="E251" s="283">
        <v>414.62</v>
      </c>
      <c r="F251" s="283">
        <v>370.67</v>
      </c>
      <c r="G251" s="283">
        <v>424.7</v>
      </c>
      <c r="H251" s="283">
        <v>370</v>
      </c>
      <c r="I251" s="283">
        <v>0.82087524838549397</v>
      </c>
      <c r="J251" s="320">
        <v>505.09501999905399</v>
      </c>
      <c r="K251" s="320">
        <v>451.55460677982097</v>
      </c>
      <c r="L251" s="320">
        <v>517.37459600018894</v>
      </c>
      <c r="M251" s="320">
        <v>450.738404803555</v>
      </c>
      <c r="N251" s="283">
        <v>1.83457612936251</v>
      </c>
      <c r="O251" s="283">
        <v>1.7293947142544399</v>
      </c>
      <c r="P251" s="283">
        <v>2.3080345024539599</v>
      </c>
      <c r="Q251" s="283">
        <v>1.8637527475937401</v>
      </c>
      <c r="R251" s="283">
        <v>6.4238725232804903</v>
      </c>
      <c r="S251" s="283">
        <v>5.4593004193428198</v>
      </c>
      <c r="T251" s="283">
        <v>6.0688479104141999</v>
      </c>
      <c r="U251" s="283">
        <v>5.41573200365033</v>
      </c>
      <c r="V251" s="318">
        <v>0.118569077616208</v>
      </c>
      <c r="W251" s="318">
        <v>0.14783783783783799</v>
      </c>
    </row>
    <row r="252" spans="1:23" x14ac:dyDescent="0.2">
      <c r="A252" s="319">
        <v>43952</v>
      </c>
      <c r="B252" s="283" t="s">
        <v>940</v>
      </c>
      <c r="C252" s="283" t="s">
        <v>64</v>
      </c>
      <c r="D252" s="283">
        <v>106.16200000000001</v>
      </c>
      <c r="E252" s="283">
        <v>413.74</v>
      </c>
      <c r="F252" s="283">
        <v>365.48</v>
      </c>
      <c r="G252" s="283">
        <v>429.74</v>
      </c>
      <c r="H252" s="283">
        <v>373.56</v>
      </c>
      <c r="I252" s="283">
        <v>0.82403440139095896</v>
      </c>
      <c r="J252" s="320">
        <v>502.09068857029803</v>
      </c>
      <c r="K252" s="320">
        <v>443.52517247225899</v>
      </c>
      <c r="L252" s="320">
        <v>521.50735366703702</v>
      </c>
      <c r="M252" s="320">
        <v>453.33058834611302</v>
      </c>
      <c r="N252" s="283">
        <v>-0.59480519700270096</v>
      </c>
      <c r="O252" s="283">
        <v>-1.77817570389159</v>
      </c>
      <c r="P252" s="283">
        <v>0.798794084363319</v>
      </c>
      <c r="Q252" s="283">
        <v>0.57509711063712399</v>
      </c>
      <c r="R252" s="283">
        <v>4.6685443404100599</v>
      </c>
      <c r="S252" s="283">
        <v>4.5591173229516198</v>
      </c>
      <c r="T252" s="283">
        <v>5.2470752246566601</v>
      </c>
      <c r="U252" s="283">
        <v>5.1567604532906497</v>
      </c>
      <c r="V252" s="318">
        <v>0.132045529167123</v>
      </c>
      <c r="W252" s="318">
        <v>0.15039083413641699</v>
      </c>
    </row>
    <row r="253" spans="1:23" x14ac:dyDescent="0.2">
      <c r="A253" s="319">
        <v>43983</v>
      </c>
      <c r="B253" s="283" t="s">
        <v>941</v>
      </c>
      <c r="C253" s="283" t="s">
        <v>65</v>
      </c>
      <c r="D253" s="283">
        <v>106.74299999999999</v>
      </c>
      <c r="E253" s="283">
        <v>414.79</v>
      </c>
      <c r="F253" s="283">
        <v>365.6</v>
      </c>
      <c r="G253" s="283">
        <v>428.11</v>
      </c>
      <c r="H253" s="283">
        <v>373.98</v>
      </c>
      <c r="I253" s="283">
        <v>0.82854415052161001</v>
      </c>
      <c r="J253" s="320">
        <v>500.625102161266</v>
      </c>
      <c r="K253" s="320">
        <v>441.25590624209599</v>
      </c>
      <c r="L253" s="320">
        <v>516.701493493719</v>
      </c>
      <c r="M253" s="320">
        <v>451.37003232062102</v>
      </c>
      <c r="N253" s="283">
        <v>-0.29189675140274302</v>
      </c>
      <c r="O253" s="283">
        <v>-0.511643165034947</v>
      </c>
      <c r="P253" s="283">
        <v>-0.92153258041821595</v>
      </c>
      <c r="Q253" s="283">
        <v>-0.43247821256550101</v>
      </c>
      <c r="R253" s="283">
        <v>4.1749831444344103</v>
      </c>
      <c r="S253" s="283">
        <v>4.2900903223150202</v>
      </c>
      <c r="T253" s="283">
        <v>4.5413280596848997</v>
      </c>
      <c r="U253" s="283">
        <v>5.0608905179135597</v>
      </c>
      <c r="V253" s="318">
        <v>0.13454595185995599</v>
      </c>
      <c r="W253" s="318">
        <v>0.14474036044708299</v>
      </c>
    </row>
    <row r="254" spans="1:23" x14ac:dyDescent="0.2">
      <c r="A254" s="319">
        <v>44013</v>
      </c>
      <c r="B254" s="283" t="s">
        <v>942</v>
      </c>
      <c r="C254" s="283" t="s">
        <v>66</v>
      </c>
      <c r="D254" s="283">
        <v>107.444</v>
      </c>
      <c r="E254" s="283">
        <v>418.62</v>
      </c>
      <c r="F254" s="283">
        <v>366.28</v>
      </c>
      <c r="G254" s="283">
        <v>425.94</v>
      </c>
      <c r="H254" s="283">
        <v>371.96</v>
      </c>
      <c r="I254" s="283">
        <v>0.83398534525583701</v>
      </c>
      <c r="J254" s="320">
        <v>501.95126614794702</v>
      </c>
      <c r="K254" s="320">
        <v>439.192369606493</v>
      </c>
      <c r="L254" s="320">
        <v>510.72839879379001</v>
      </c>
      <c r="M254" s="320">
        <v>446.00304083987902</v>
      </c>
      <c r="N254" s="283">
        <v>0.26490161619059399</v>
      </c>
      <c r="O254" s="283">
        <v>-0.46765076827567398</v>
      </c>
      <c r="P254" s="283">
        <v>-1.1560049225986899</v>
      </c>
      <c r="Q254" s="283">
        <v>-1.1890447075425099</v>
      </c>
      <c r="R254" s="283">
        <v>3.7820717358197302</v>
      </c>
      <c r="S254" s="283">
        <v>3.89825930224064</v>
      </c>
      <c r="T254" s="283">
        <v>2.4362981567995501</v>
      </c>
      <c r="U254" s="283">
        <v>3.4210139199496901</v>
      </c>
      <c r="V254" s="318">
        <v>0.142896145025664</v>
      </c>
      <c r="W254" s="318">
        <v>0.145123131519518</v>
      </c>
    </row>
    <row r="255" spans="1:23" x14ac:dyDescent="0.2">
      <c r="A255" s="319">
        <v>44044</v>
      </c>
      <c r="B255" s="283" t="s">
        <v>943</v>
      </c>
      <c r="C255" s="283" t="s">
        <v>1003</v>
      </c>
      <c r="D255" s="283">
        <v>107.867</v>
      </c>
      <c r="E255" s="283">
        <v>417.3</v>
      </c>
      <c r="F255" s="283">
        <v>365.36</v>
      </c>
      <c r="G255" s="283">
        <v>424.45</v>
      </c>
      <c r="H255" s="283">
        <v>371.55</v>
      </c>
      <c r="I255" s="283">
        <v>0.83726869100844503</v>
      </c>
      <c r="J255" s="320">
        <v>498.40631147617</v>
      </c>
      <c r="K255" s="320">
        <v>436.37126757951899</v>
      </c>
      <c r="L255" s="320">
        <v>506.94598347965501</v>
      </c>
      <c r="M255" s="320">
        <v>443.76435425106803</v>
      </c>
      <c r="N255" s="283">
        <v>-0.70623483012237598</v>
      </c>
      <c r="O255" s="283">
        <v>-0.64233857922009197</v>
      </c>
      <c r="P255" s="283">
        <v>-0.74059232325202096</v>
      </c>
      <c r="Q255" s="283">
        <v>-0.50194424338344501</v>
      </c>
      <c r="R255" s="283">
        <v>2.9898985908561699</v>
      </c>
      <c r="S255" s="283">
        <v>3.2018215863254502</v>
      </c>
      <c r="T255" s="283">
        <v>1.92515892124114</v>
      </c>
      <c r="U255" s="283">
        <v>3.1584674922655802</v>
      </c>
      <c r="V255" s="318">
        <v>0.142161156119991</v>
      </c>
      <c r="W255" s="318">
        <v>0.142376530749563</v>
      </c>
    </row>
    <row r="256" spans="1:23" x14ac:dyDescent="0.2">
      <c r="A256" s="319">
        <v>44075</v>
      </c>
      <c r="B256" s="283" t="s">
        <v>944</v>
      </c>
      <c r="C256" s="283" t="s">
        <v>68</v>
      </c>
      <c r="D256" s="283">
        <v>108.114</v>
      </c>
      <c r="E256" s="283">
        <v>411.69</v>
      </c>
      <c r="F256" s="283">
        <v>361.72</v>
      </c>
      <c r="G256" s="283">
        <v>423.14</v>
      </c>
      <c r="H256" s="283">
        <v>370.27</v>
      </c>
      <c r="I256" s="283">
        <v>0.83918591654247399</v>
      </c>
      <c r="J256" s="320">
        <v>490.582589488873</v>
      </c>
      <c r="K256" s="320">
        <v>431.03678561518399</v>
      </c>
      <c r="L256" s="320">
        <v>504.22676508130297</v>
      </c>
      <c r="M256" s="320">
        <v>441.22523114490298</v>
      </c>
      <c r="N256" s="283">
        <v>-1.5697477754895901</v>
      </c>
      <c r="O256" s="283">
        <v>-1.2224640714602399</v>
      </c>
      <c r="P256" s="283">
        <v>-0.53639213781473405</v>
      </c>
      <c r="Q256" s="283">
        <v>-0.57217824772138903</v>
      </c>
      <c r="R256" s="283">
        <v>3.5538006993699001</v>
      </c>
      <c r="S256" s="283">
        <v>3.64855275735589</v>
      </c>
      <c r="T256" s="283">
        <v>3.2123542213797101</v>
      </c>
      <c r="U256" s="283">
        <v>3.9453643072215399</v>
      </c>
      <c r="V256" s="318">
        <v>0.13814552692690499</v>
      </c>
      <c r="W256" s="318">
        <v>0.14278769546547099</v>
      </c>
    </row>
    <row r="257" spans="1:23" x14ac:dyDescent="0.2">
      <c r="A257" s="319">
        <v>44105</v>
      </c>
      <c r="B257" s="283" t="s">
        <v>945</v>
      </c>
      <c r="C257" s="283" t="s">
        <v>69</v>
      </c>
      <c r="D257" s="283">
        <v>108.774</v>
      </c>
      <c r="E257" s="283">
        <v>410.28</v>
      </c>
      <c r="F257" s="283">
        <v>360.57</v>
      </c>
      <c r="G257" s="283">
        <v>421.86</v>
      </c>
      <c r="H257" s="283">
        <v>369.83</v>
      </c>
      <c r="I257" s="283">
        <v>0.84430886736214605</v>
      </c>
      <c r="J257" s="320">
        <v>485.935912626179</v>
      </c>
      <c r="K257" s="320">
        <v>427.05935462518602</v>
      </c>
      <c r="L257" s="320">
        <v>499.65127254674798</v>
      </c>
      <c r="M257" s="320">
        <v>438.02690495890602</v>
      </c>
      <c r="N257" s="283">
        <v>-0.947175248827137</v>
      </c>
      <c r="O257" s="283">
        <v>-0.92275905972182304</v>
      </c>
      <c r="P257" s="283">
        <v>-0.90742754082420196</v>
      </c>
      <c r="Q257" s="283">
        <v>-0.72487381959046604</v>
      </c>
      <c r="R257" s="283">
        <v>3.5764131031463999</v>
      </c>
      <c r="S257" s="283">
        <v>3.3973840486031701</v>
      </c>
      <c r="T257" s="283">
        <v>3.2127203290456499</v>
      </c>
      <c r="U257" s="283">
        <v>3.9856779021442099</v>
      </c>
      <c r="V257" s="318">
        <v>0.13786504700890201</v>
      </c>
      <c r="W257" s="318">
        <v>0.140686261255171</v>
      </c>
    </row>
    <row r="258" spans="1:23" x14ac:dyDescent="0.2">
      <c r="A258" s="319">
        <v>44136</v>
      </c>
      <c r="B258" s="283" t="s">
        <v>946</v>
      </c>
      <c r="C258" s="283" t="s">
        <v>70</v>
      </c>
      <c r="D258" s="283">
        <v>108.85599999999999</v>
      </c>
      <c r="E258" s="283">
        <v>415.97</v>
      </c>
      <c r="F258" s="283">
        <v>365.89</v>
      </c>
      <c r="G258" s="283">
        <v>426.06</v>
      </c>
      <c r="H258" s="283">
        <v>372.92</v>
      </c>
      <c r="I258" s="283">
        <v>0.84494535519125702</v>
      </c>
      <c r="J258" s="320">
        <v>492.30402586903801</v>
      </c>
      <c r="K258" s="320">
        <v>433.033920776071</v>
      </c>
      <c r="L258" s="320">
        <v>504.245626515764</v>
      </c>
      <c r="M258" s="320">
        <v>441.35398544866598</v>
      </c>
      <c r="N258" s="283">
        <v>1.3104841764921999</v>
      </c>
      <c r="O258" s="283">
        <v>1.3990013533665899</v>
      </c>
      <c r="P258" s="283">
        <v>0.91951211203724603</v>
      </c>
      <c r="Q258" s="283">
        <v>0.759560760331079</v>
      </c>
      <c r="R258" s="283">
        <v>4.3922211503095703</v>
      </c>
      <c r="S258" s="283">
        <v>4.2367042699692901</v>
      </c>
      <c r="T258" s="283">
        <v>4.2744263999616496</v>
      </c>
      <c r="U258" s="283">
        <v>4.8901113264767</v>
      </c>
      <c r="V258" s="318">
        <v>0.13687173740741801</v>
      </c>
      <c r="W258" s="318">
        <v>0.14249705030569501</v>
      </c>
    </row>
    <row r="259" spans="1:23" x14ac:dyDescent="0.2">
      <c r="A259" s="319">
        <v>44166</v>
      </c>
      <c r="B259" s="283" t="s">
        <v>947</v>
      </c>
      <c r="C259" s="283" t="s">
        <v>1000</v>
      </c>
      <c r="D259" s="283">
        <v>109.271</v>
      </c>
      <c r="E259" s="283">
        <v>418.39</v>
      </c>
      <c r="F259" s="283">
        <v>367.66</v>
      </c>
      <c r="G259" s="283">
        <v>428.56</v>
      </c>
      <c r="H259" s="283">
        <v>375.24</v>
      </c>
      <c r="I259" s="283">
        <v>0.84816660457029303</v>
      </c>
      <c r="J259" s="320">
        <v>493.28751892084802</v>
      </c>
      <c r="K259" s="320">
        <v>433.47615671129603</v>
      </c>
      <c r="L259" s="320">
        <v>505.27808769023801</v>
      </c>
      <c r="M259" s="320">
        <v>442.413080140202</v>
      </c>
      <c r="N259" s="283">
        <v>0.19977351395288301</v>
      </c>
      <c r="O259" s="283">
        <v>0.102125010075915</v>
      </c>
      <c r="P259" s="283">
        <v>0.204753620097442</v>
      </c>
      <c r="Q259" s="283">
        <v>0.23996490944997501</v>
      </c>
      <c r="R259" s="283">
        <v>4.5394050090350504</v>
      </c>
      <c r="S259" s="283">
        <v>4.2717497990347102</v>
      </c>
      <c r="T259" s="283">
        <v>4.3323570700629004</v>
      </c>
      <c r="U259" s="283">
        <v>5.1784307964798399</v>
      </c>
      <c r="V259" s="318">
        <v>0.137980743077843</v>
      </c>
      <c r="W259" s="318">
        <v>0.142095725402409</v>
      </c>
    </row>
    <row r="260" spans="1:23" x14ac:dyDescent="0.2">
      <c r="A260" s="319">
        <v>44197</v>
      </c>
      <c r="B260" s="283" t="s">
        <v>984</v>
      </c>
      <c r="C260" s="283" t="s">
        <v>1001</v>
      </c>
      <c r="D260" s="283">
        <v>110.21</v>
      </c>
      <c r="E260" s="283">
        <v>436.33</v>
      </c>
      <c r="F260" s="283">
        <v>383.91</v>
      </c>
      <c r="G260" s="283">
        <v>449.57</v>
      </c>
      <c r="H260" s="283">
        <v>395.48</v>
      </c>
      <c r="I260" s="283">
        <v>0.85545516641828101</v>
      </c>
      <c r="J260" s="320">
        <v>510.05595281734901</v>
      </c>
      <c r="K260" s="320">
        <v>448.77863279194298</v>
      </c>
      <c r="L260" s="320">
        <v>525.53309354867997</v>
      </c>
      <c r="M260" s="320">
        <v>462.30359640685998</v>
      </c>
      <c r="N260" s="283">
        <v>3.39932255597799</v>
      </c>
      <c r="O260" s="283">
        <v>3.5301771144101699</v>
      </c>
      <c r="P260" s="283">
        <v>4.0086847919792001</v>
      </c>
      <c r="Q260" s="283">
        <v>4.4959150530437402</v>
      </c>
      <c r="R260" s="283">
        <v>4.20651526159934</v>
      </c>
      <c r="S260" s="283">
        <v>3.3190706429359702</v>
      </c>
      <c r="T260" s="283">
        <v>4.27952057904304</v>
      </c>
      <c r="U260" s="283">
        <v>5.0830172284573401</v>
      </c>
      <c r="V260" s="318">
        <v>0.13654241879607201</v>
      </c>
      <c r="W260" s="318">
        <v>0.13677050672600399</v>
      </c>
    </row>
    <row r="261" spans="1:23" x14ac:dyDescent="0.2">
      <c r="A261" s="319">
        <v>44228</v>
      </c>
      <c r="B261" s="283" t="s">
        <v>948</v>
      </c>
      <c r="C261" s="283" t="s">
        <v>61</v>
      </c>
      <c r="D261" s="283">
        <v>110.907</v>
      </c>
      <c r="E261" s="283">
        <v>436.85</v>
      </c>
      <c r="F261" s="283">
        <v>384.48</v>
      </c>
      <c r="G261" s="283">
        <v>450.48</v>
      </c>
      <c r="H261" s="283">
        <v>396.47</v>
      </c>
      <c r="I261" s="283">
        <v>0.860865312965723</v>
      </c>
      <c r="J261" s="320">
        <v>507.45452676566902</v>
      </c>
      <c r="K261" s="320">
        <v>446.62038789255899</v>
      </c>
      <c r="L261" s="320">
        <v>523.28743325488904</v>
      </c>
      <c r="M261" s="320">
        <v>460.54823446671497</v>
      </c>
      <c r="N261" s="283">
        <v>-0.510027583701533</v>
      </c>
      <c r="O261" s="283">
        <v>-0.48091525346408698</v>
      </c>
      <c r="P261" s="283">
        <v>-0.42731091939932597</v>
      </c>
      <c r="Q261" s="283">
        <v>-0.37969895838738699</v>
      </c>
      <c r="R261" s="283">
        <v>3.9359033090840398</v>
      </c>
      <c r="S261" s="283">
        <v>3.01663786066415</v>
      </c>
      <c r="T261" s="283">
        <v>3.9231543583133202</v>
      </c>
      <c r="U261" s="283">
        <v>4.6637630240304899</v>
      </c>
      <c r="V261" s="318">
        <v>0.136209945900957</v>
      </c>
      <c r="W261" s="318">
        <v>0.13622720508487399</v>
      </c>
    </row>
    <row r="262" spans="1:23" x14ac:dyDescent="0.2">
      <c r="A262" s="319">
        <v>44256</v>
      </c>
      <c r="B262" s="283" t="s">
        <v>949</v>
      </c>
      <c r="C262" s="283" t="s">
        <v>62</v>
      </c>
      <c r="D262" s="283">
        <v>111.824</v>
      </c>
      <c r="E262" s="283">
        <v>440.88</v>
      </c>
      <c r="F262" s="283">
        <v>391.39</v>
      </c>
      <c r="G262" s="283">
        <v>447.77</v>
      </c>
      <c r="H262" s="283">
        <v>395.01</v>
      </c>
      <c r="I262" s="283">
        <v>0.86798310978638804</v>
      </c>
      <c r="J262" s="320">
        <v>507.93615109457699</v>
      </c>
      <c r="K262" s="320">
        <v>450.91891257690702</v>
      </c>
      <c r="L262" s="320">
        <v>515.87409357561899</v>
      </c>
      <c r="M262" s="320">
        <v>455.08950064386897</v>
      </c>
      <c r="N262" s="283">
        <v>9.4909849751134701E-2</v>
      </c>
      <c r="O262" s="283">
        <v>0.96245599190647502</v>
      </c>
      <c r="P262" s="283">
        <v>-1.41668597565184</v>
      </c>
      <c r="Q262" s="283">
        <v>-1.18526864600129</v>
      </c>
      <c r="R262" s="283">
        <v>2.4073898958515398</v>
      </c>
      <c r="S262" s="283">
        <v>1.58618105744546</v>
      </c>
      <c r="T262" s="283">
        <v>2.0113182450057598</v>
      </c>
      <c r="U262" s="283">
        <v>2.8470702242838999</v>
      </c>
      <c r="V262" s="318">
        <v>0.12644676665218799</v>
      </c>
      <c r="W262" s="318">
        <v>0.133566238829397</v>
      </c>
    </row>
    <row r="263" spans="1:23" x14ac:dyDescent="0.2">
      <c r="A263" s="319">
        <v>44287</v>
      </c>
      <c r="B263" s="283" t="s">
        <v>950</v>
      </c>
      <c r="C263" s="283" t="s">
        <v>1002</v>
      </c>
      <c r="D263" s="283">
        <v>112.19</v>
      </c>
      <c r="E263" s="283">
        <v>441</v>
      </c>
      <c r="F263" s="283">
        <v>390.85</v>
      </c>
      <c r="G263" s="283">
        <v>448.13</v>
      </c>
      <c r="H263" s="283">
        <v>395.08</v>
      </c>
      <c r="I263" s="283">
        <v>0.87082401887729799</v>
      </c>
      <c r="J263" s="320">
        <v>506.41689990195198</v>
      </c>
      <c r="K263" s="320">
        <v>448.82776718067601</v>
      </c>
      <c r="L263" s="320">
        <v>514.60454728585398</v>
      </c>
      <c r="M263" s="320">
        <v>453.68523540422501</v>
      </c>
      <c r="N263" s="283">
        <v>-0.29910278867751899</v>
      </c>
      <c r="O263" s="283">
        <v>-0.463751982430816</v>
      </c>
      <c r="P263" s="283">
        <v>-0.246096151284703</v>
      </c>
      <c r="Q263" s="283">
        <v>-0.30856902601733599</v>
      </c>
      <c r="R263" s="283">
        <v>0.26170915383409998</v>
      </c>
      <c r="S263" s="283">
        <v>-0.60387814855695798</v>
      </c>
      <c r="T263" s="283">
        <v>-0.53540485670342497</v>
      </c>
      <c r="U263" s="283">
        <v>0.653778459803944</v>
      </c>
      <c r="V263" s="318">
        <v>0.128310093386209</v>
      </c>
      <c r="W263" s="318">
        <v>0.13427660220714799</v>
      </c>
    </row>
    <row r="264" spans="1:23" x14ac:dyDescent="0.2">
      <c r="A264" s="319">
        <v>44317</v>
      </c>
      <c r="B264" s="283" t="s">
        <v>951</v>
      </c>
      <c r="C264" s="283" t="s">
        <v>64</v>
      </c>
      <c r="D264" s="283">
        <v>112.419</v>
      </c>
      <c r="E264" s="283">
        <v>442.26</v>
      </c>
      <c r="F264" s="283">
        <v>384.54</v>
      </c>
      <c r="G264" s="283">
        <v>455.21</v>
      </c>
      <c r="H264" s="283">
        <v>398.11</v>
      </c>
      <c r="I264" s="283">
        <v>0.87260152757079001</v>
      </c>
      <c r="J264" s="320">
        <v>506.82927547834402</v>
      </c>
      <c r="K264" s="320">
        <v>440.682244816268</v>
      </c>
      <c r="L264" s="320">
        <v>521.66995543457904</v>
      </c>
      <c r="M264" s="320">
        <v>456.23344381287899</v>
      </c>
      <c r="N264" s="283">
        <v>8.1430058213327605E-2</v>
      </c>
      <c r="O264" s="283">
        <v>-1.8148436794751499</v>
      </c>
      <c r="P264" s="283">
        <v>1.3729781802337</v>
      </c>
      <c r="Q264" s="283">
        <v>0.56166879805625802</v>
      </c>
      <c r="R264" s="283">
        <v>0.94377111862784502</v>
      </c>
      <c r="S264" s="283">
        <v>-0.64098451056223704</v>
      </c>
      <c r="T264" s="283">
        <v>3.1179189784946701E-2</v>
      </c>
      <c r="U264" s="283">
        <v>0.640339642060472</v>
      </c>
      <c r="V264" s="318">
        <v>0.15010141987829601</v>
      </c>
      <c r="W264" s="318">
        <v>0.14342769586295201</v>
      </c>
    </row>
    <row r="265" spans="1:23" x14ac:dyDescent="0.2">
      <c r="A265" s="319">
        <v>44348</v>
      </c>
      <c r="B265" s="283" t="s">
        <v>952</v>
      </c>
      <c r="C265" s="283" t="s">
        <v>65</v>
      </c>
      <c r="D265" s="283">
        <v>113.018</v>
      </c>
      <c r="E265" s="283">
        <v>441.9</v>
      </c>
      <c r="F265" s="283">
        <v>383.07</v>
      </c>
      <c r="G265" s="283">
        <v>454.36</v>
      </c>
      <c r="H265" s="283">
        <v>396.51</v>
      </c>
      <c r="I265" s="283">
        <v>0.877250993541977</v>
      </c>
      <c r="J265" s="320">
        <v>503.73268682864699</v>
      </c>
      <c r="K265" s="320">
        <v>436.67092180006699</v>
      </c>
      <c r="L265" s="320">
        <v>517.93614751632504</v>
      </c>
      <c r="M265" s="320">
        <v>451.991508609248</v>
      </c>
      <c r="N265" s="283">
        <v>-0.61097272780367096</v>
      </c>
      <c r="O265" s="283">
        <v>-0.91025292336725006</v>
      </c>
      <c r="P265" s="283">
        <v>-0.71574141453942797</v>
      </c>
      <c r="Q265" s="283">
        <v>-0.92977296188097003</v>
      </c>
      <c r="R265" s="283">
        <v>0.62074088054415699</v>
      </c>
      <c r="S265" s="283">
        <v>-1.0390760502393701</v>
      </c>
      <c r="T265" s="283">
        <v>0.238949187906945</v>
      </c>
      <c r="U265" s="283">
        <v>0.137686652663294</v>
      </c>
      <c r="V265" s="318">
        <v>0.15357506460960099</v>
      </c>
      <c r="W265" s="318">
        <v>0.145897959698368</v>
      </c>
    </row>
    <row r="266" spans="1:23" x14ac:dyDescent="0.2">
      <c r="A266" s="319">
        <v>44378</v>
      </c>
      <c r="B266" s="283" t="s">
        <v>953</v>
      </c>
      <c r="C266" s="283" t="s">
        <v>66</v>
      </c>
      <c r="D266" s="283">
        <v>113.682</v>
      </c>
      <c r="E266" s="283">
        <v>447.66</v>
      </c>
      <c r="F266" s="283">
        <v>385.65</v>
      </c>
      <c r="G266" s="283">
        <v>458.73</v>
      </c>
      <c r="H266" s="283">
        <v>398.42</v>
      </c>
      <c r="I266" s="283">
        <v>0.88240499254843496</v>
      </c>
      <c r="J266" s="320">
        <v>507.31807251807697</v>
      </c>
      <c r="K266" s="320">
        <v>437.04421808201801</v>
      </c>
      <c r="L266" s="320">
        <v>519.86333245368701</v>
      </c>
      <c r="M266" s="320">
        <v>451.516031033937</v>
      </c>
      <c r="N266" s="283">
        <v>0.71176355697752902</v>
      </c>
      <c r="O266" s="283">
        <v>8.5486865123107797E-2</v>
      </c>
      <c r="P266" s="283">
        <v>0.37208929065934998</v>
      </c>
      <c r="Q266" s="283">
        <v>-0.105196130072072</v>
      </c>
      <c r="R266" s="283">
        <v>1.0691887304748999</v>
      </c>
      <c r="S266" s="283">
        <v>-0.48911403592896102</v>
      </c>
      <c r="T266" s="283">
        <v>1.7886089125787501</v>
      </c>
      <c r="U266" s="283">
        <v>1.2360880283855999</v>
      </c>
      <c r="V266" s="318">
        <v>0.160793465577596</v>
      </c>
      <c r="W266" s="318">
        <v>0.151372923046032</v>
      </c>
    </row>
    <row r="267" spans="1:23" x14ac:dyDescent="0.2">
      <c r="A267" s="319">
        <v>44409</v>
      </c>
      <c r="B267" s="283" t="s">
        <v>954</v>
      </c>
      <c r="C267" s="283" t="s">
        <v>1003</v>
      </c>
      <c r="D267" s="283">
        <v>113.899</v>
      </c>
      <c r="E267" s="283">
        <v>447.43</v>
      </c>
      <c r="F267" s="283">
        <v>385.56</v>
      </c>
      <c r="G267" s="283">
        <v>457.48</v>
      </c>
      <c r="H267" s="283">
        <v>397.51</v>
      </c>
      <c r="I267" s="283">
        <v>0.88408935668156996</v>
      </c>
      <c r="J267" s="320">
        <v>506.09137709725297</v>
      </c>
      <c r="K267" s="320">
        <v>436.109763211266</v>
      </c>
      <c r="L267" s="320">
        <v>517.45900631260997</v>
      </c>
      <c r="M267" s="320">
        <v>449.62649645738799</v>
      </c>
      <c r="N267" s="283">
        <v>-0.24180006336759199</v>
      </c>
      <c r="O267" s="283">
        <v>-0.213812431806781</v>
      </c>
      <c r="P267" s="283">
        <v>-0.46249196490321098</v>
      </c>
      <c r="Q267" s="283">
        <v>-0.41848670848346797</v>
      </c>
      <c r="R267" s="283">
        <v>1.5419278295898</v>
      </c>
      <c r="S267" s="283">
        <v>-5.9927036375151399E-2</v>
      </c>
      <c r="T267" s="283">
        <v>2.07379546846271</v>
      </c>
      <c r="U267" s="283">
        <v>1.32100339970131</v>
      </c>
      <c r="V267" s="318">
        <v>0.16046789086004801</v>
      </c>
      <c r="W267" s="318">
        <v>0.15086412920429701</v>
      </c>
    </row>
    <row r="268" spans="1:23" x14ac:dyDescent="0.2">
      <c r="A268" s="319">
        <v>44440</v>
      </c>
      <c r="B268" s="283" t="s">
        <v>955</v>
      </c>
      <c r="C268" s="283" t="s">
        <v>68</v>
      </c>
      <c r="D268" s="283">
        <v>114.601</v>
      </c>
      <c r="E268" s="283">
        <v>445.97</v>
      </c>
      <c r="F268" s="283">
        <v>385.62</v>
      </c>
      <c r="G268" s="283">
        <v>454.53</v>
      </c>
      <c r="H268" s="283">
        <v>396.61</v>
      </c>
      <c r="I268" s="283">
        <v>0.88953831346249401</v>
      </c>
      <c r="J268" s="320">
        <v>501.34996239125297</v>
      </c>
      <c r="K268" s="320">
        <v>433.50577953072002</v>
      </c>
      <c r="L268" s="320">
        <v>510.97293182432998</v>
      </c>
      <c r="M268" s="320">
        <v>445.86050313697098</v>
      </c>
      <c r="N268" s="283">
        <v>-0.93686929289225096</v>
      </c>
      <c r="O268" s="283">
        <v>-0.59709364481368399</v>
      </c>
      <c r="P268" s="283">
        <v>-1.2534470188276801</v>
      </c>
      <c r="Q268" s="283">
        <v>-0.837582604692788</v>
      </c>
      <c r="R268" s="283">
        <v>2.19481349992436</v>
      </c>
      <c r="S268" s="283">
        <v>0.57280352812853996</v>
      </c>
      <c r="T268" s="283">
        <v>1.33792317469279</v>
      </c>
      <c r="U268" s="283">
        <v>1.05054554111528</v>
      </c>
      <c r="V268" s="318">
        <v>0.15650121881645099</v>
      </c>
      <c r="W268" s="318">
        <v>0.14603766924686701</v>
      </c>
    </row>
    <row r="269" spans="1:23" x14ac:dyDescent="0.2">
      <c r="A269" s="319">
        <v>44470</v>
      </c>
      <c r="B269" s="283" t="s">
        <v>956</v>
      </c>
      <c r="C269" s="283" t="s">
        <v>69</v>
      </c>
      <c r="D269" s="283">
        <v>115.56100000000001</v>
      </c>
      <c r="E269" s="283">
        <v>445.78</v>
      </c>
      <c r="F269" s="283">
        <v>385.66</v>
      </c>
      <c r="G269" s="283">
        <v>454.35</v>
      </c>
      <c r="H269" s="283">
        <v>396.8</v>
      </c>
      <c r="I269" s="283">
        <v>0.89698987829110799</v>
      </c>
      <c r="J269" s="320">
        <v>496.97327783594801</v>
      </c>
      <c r="K269" s="320">
        <v>429.94911016692498</v>
      </c>
      <c r="L269" s="320">
        <v>506.52745476414998</v>
      </c>
      <c r="M269" s="320">
        <v>442.36842533380599</v>
      </c>
      <c r="N269" s="283">
        <v>-0.87297993091092196</v>
      </c>
      <c r="O269" s="283">
        <v>-0.82044335548305802</v>
      </c>
      <c r="P269" s="283">
        <v>-0.87000245674606602</v>
      </c>
      <c r="Q269" s="283">
        <v>-0.78322205680814205</v>
      </c>
      <c r="R269" s="283">
        <v>2.2713623181540599</v>
      </c>
      <c r="S269" s="283">
        <v>0.67666367928527205</v>
      </c>
      <c r="T269" s="283">
        <v>1.37619627832706</v>
      </c>
      <c r="U269" s="283">
        <v>0.99115381401242397</v>
      </c>
      <c r="V269" s="318">
        <v>0.155888606544625</v>
      </c>
      <c r="W269" s="318">
        <v>0.145035282258065</v>
      </c>
    </row>
    <row r="270" spans="1:23" x14ac:dyDescent="0.2">
      <c r="A270" s="319">
        <v>44501</v>
      </c>
      <c r="B270" s="283" t="s">
        <v>957</v>
      </c>
      <c r="C270" s="283" t="s">
        <v>70</v>
      </c>
      <c r="D270" s="283">
        <v>116.884</v>
      </c>
      <c r="E270" s="283">
        <v>450.96</v>
      </c>
      <c r="F270" s="283">
        <v>389.02</v>
      </c>
      <c r="G270" s="283">
        <v>458.92</v>
      </c>
      <c r="H270" s="283">
        <v>399.32</v>
      </c>
      <c r="I270" s="283">
        <v>0.90725906607054196</v>
      </c>
      <c r="J270" s="320">
        <v>497.05758461380498</v>
      </c>
      <c r="K270" s="320">
        <v>428.786015536771</v>
      </c>
      <c r="L270" s="320">
        <v>505.83126381711799</v>
      </c>
      <c r="M270" s="320">
        <v>440.13889189281701</v>
      </c>
      <c r="N270" s="283">
        <v>1.6964046482370598E-2</v>
      </c>
      <c r="O270" s="283">
        <v>-0.27051913881198703</v>
      </c>
      <c r="P270" s="283">
        <v>-0.13744387209117001</v>
      </c>
      <c r="Q270" s="283">
        <v>-0.50399922628003901</v>
      </c>
      <c r="R270" s="283">
        <v>0.96557381109687601</v>
      </c>
      <c r="S270" s="283">
        <v>-0.98096362328536901</v>
      </c>
      <c r="T270" s="283">
        <v>0.31445732356874001</v>
      </c>
      <c r="U270" s="283">
        <v>-0.27531043015599499</v>
      </c>
      <c r="V270" s="318">
        <v>0.159220605624389</v>
      </c>
      <c r="W270" s="318">
        <v>0.14925373134328401</v>
      </c>
    </row>
    <row r="271" spans="1:23" x14ac:dyDescent="0.2">
      <c r="A271" s="319">
        <v>44531</v>
      </c>
      <c r="B271" s="283" t="s">
        <v>958</v>
      </c>
      <c r="C271" s="283" t="s">
        <v>1000</v>
      </c>
      <c r="D271" s="283">
        <v>117.30800000000001</v>
      </c>
      <c r="E271" s="283">
        <v>454.14</v>
      </c>
      <c r="F271" s="283">
        <v>391.24</v>
      </c>
      <c r="G271" s="283">
        <v>461.99</v>
      </c>
      <c r="H271" s="283">
        <v>401.93</v>
      </c>
      <c r="I271" s="283">
        <v>0.91055017386984605</v>
      </c>
      <c r="J271" s="320">
        <v>498.75340539434598</v>
      </c>
      <c r="K271" s="320">
        <v>429.67429058546702</v>
      </c>
      <c r="L271" s="320">
        <v>507.37456678146401</v>
      </c>
      <c r="M271" s="320">
        <v>441.41444539161898</v>
      </c>
      <c r="N271" s="283">
        <v>0.34117189497449002</v>
      </c>
      <c r="O271" s="283">
        <v>0.20716045218589499</v>
      </c>
      <c r="P271" s="283">
        <v>0.30510232853151498</v>
      </c>
      <c r="Q271" s="283">
        <v>0.28980704098116</v>
      </c>
      <c r="R271" s="283">
        <v>1.1080528624474399</v>
      </c>
      <c r="S271" s="283">
        <v>-0.87706464749354196</v>
      </c>
      <c r="T271" s="283">
        <v>0.41491589330733297</v>
      </c>
      <c r="U271" s="283">
        <v>-0.22572450802466101</v>
      </c>
      <c r="V271" s="318">
        <v>0.16077088232287101</v>
      </c>
      <c r="W271" s="318">
        <v>0.149429005050631</v>
      </c>
    </row>
    <row r="272" spans="1:23" x14ac:dyDescent="0.2">
      <c r="A272" s="319">
        <v>44562</v>
      </c>
      <c r="B272" s="283" t="s">
        <v>985</v>
      </c>
      <c r="C272" s="283" t="s">
        <v>1001</v>
      </c>
      <c r="D272" s="283">
        <v>118.002</v>
      </c>
      <c r="E272" s="283">
        <v>480.26</v>
      </c>
      <c r="F272" s="283">
        <v>413.1</v>
      </c>
      <c r="G272" s="283">
        <v>490.49</v>
      </c>
      <c r="H272" s="283">
        <v>429.48</v>
      </c>
      <c r="I272" s="283">
        <v>0.91593703427719797</v>
      </c>
      <c r="J272" s="320">
        <v>524.33735292622202</v>
      </c>
      <c r="K272" s="320">
        <v>451.01353536380702</v>
      </c>
      <c r="L272" s="320">
        <v>535.50624294503496</v>
      </c>
      <c r="M272" s="320">
        <v>468.896860731174</v>
      </c>
      <c r="N272" s="283">
        <v>5.1295785161901399</v>
      </c>
      <c r="O272" s="283">
        <v>4.9663769152358697</v>
      </c>
      <c r="P272" s="283">
        <v>5.5445578090412004</v>
      </c>
      <c r="Q272" s="283">
        <v>6.2259891189499399</v>
      </c>
      <c r="R272" s="283">
        <v>2.7999673427960201</v>
      </c>
      <c r="S272" s="283">
        <v>0.497996653263311</v>
      </c>
      <c r="T272" s="283">
        <v>1.89772052774277</v>
      </c>
      <c r="U272" s="283">
        <v>1.4261762996348799</v>
      </c>
      <c r="V272" s="318">
        <v>0.16257564754296799</v>
      </c>
      <c r="W272" s="318">
        <v>0.14205550898761299</v>
      </c>
    </row>
    <row r="273" spans="1:23" x14ac:dyDescent="0.2">
      <c r="A273" s="319">
        <v>44593</v>
      </c>
      <c r="B273" s="283" t="s">
        <v>986</v>
      </c>
      <c r="C273" s="283" t="s">
        <v>61</v>
      </c>
      <c r="D273" s="283">
        <v>118.98099999999999</v>
      </c>
      <c r="E273" s="283">
        <v>484.38</v>
      </c>
      <c r="F273" s="283">
        <v>415.56</v>
      </c>
      <c r="G273" s="283">
        <v>494.64</v>
      </c>
      <c r="H273" s="283">
        <v>432.46</v>
      </c>
      <c r="I273" s="283">
        <v>0.92353607799304505</v>
      </c>
      <c r="J273" s="320">
        <v>524.48411225321695</v>
      </c>
      <c r="K273" s="320">
        <v>449.96617880165701</v>
      </c>
      <c r="L273" s="320">
        <v>535.59358620283899</v>
      </c>
      <c r="M273" s="320">
        <v>468.26540977130799</v>
      </c>
      <c r="N273" s="283">
        <v>2.79894854288587E-2</v>
      </c>
      <c r="O273" s="283">
        <v>-0.232222866949028</v>
      </c>
      <c r="P273" s="283">
        <v>1.6310408880371201E-2</v>
      </c>
      <c r="Q273" s="283">
        <v>-0.134667346435491</v>
      </c>
      <c r="R273" s="283">
        <v>3.3558840426725101</v>
      </c>
      <c r="S273" s="283">
        <v>0.74913528352038605</v>
      </c>
      <c r="T273" s="283">
        <v>2.35170045483504</v>
      </c>
      <c r="U273" s="283">
        <v>1.67564974242678</v>
      </c>
      <c r="V273" s="318">
        <v>0.16560785446144999</v>
      </c>
      <c r="W273" s="318">
        <v>0.143782083892152</v>
      </c>
    </row>
    <row r="274" spans="1:23" x14ac:dyDescent="0.2">
      <c r="A274" s="319">
        <v>44621</v>
      </c>
      <c r="B274" s="283" t="s">
        <v>993</v>
      </c>
      <c r="C274" s="283" t="s">
        <v>62</v>
      </c>
      <c r="D274" s="283">
        <v>120.15900000000001</v>
      </c>
      <c r="E274" s="283">
        <v>487.69</v>
      </c>
      <c r="F274" s="283">
        <v>420.2</v>
      </c>
      <c r="G274" s="283">
        <v>496.14</v>
      </c>
      <c r="H274" s="283">
        <v>435.51</v>
      </c>
      <c r="I274" s="283">
        <v>0.93267976900148997</v>
      </c>
      <c r="J274" s="320">
        <v>522.89115322198097</v>
      </c>
      <c r="K274" s="320">
        <v>450.52976805732402</v>
      </c>
      <c r="L274" s="320">
        <v>531.95106883379503</v>
      </c>
      <c r="M274" s="320">
        <v>466.94483409482399</v>
      </c>
      <c r="N274" s="283">
        <v>-0.303719215514964</v>
      </c>
      <c r="O274" s="283">
        <v>0.12525147049218299</v>
      </c>
      <c r="P274" s="283">
        <v>-0.68008980370135597</v>
      </c>
      <c r="Q274" s="283">
        <v>-0.28201435530519298</v>
      </c>
      <c r="R274" s="283">
        <v>2.9442681122767902</v>
      </c>
      <c r="S274" s="283">
        <v>-8.6300332216882006E-2</v>
      </c>
      <c r="T274" s="283">
        <v>3.11645330874126</v>
      </c>
      <c r="U274" s="283">
        <v>2.60505536475402</v>
      </c>
      <c r="V274" s="318">
        <v>0.160613993336506</v>
      </c>
      <c r="W274" s="318">
        <v>0.139216091478956</v>
      </c>
    </row>
    <row r="275" spans="1:23" x14ac:dyDescent="0.2">
      <c r="A275" s="319">
        <v>44652</v>
      </c>
      <c r="B275" s="283" t="s">
        <v>1033</v>
      </c>
      <c r="C275" s="283" t="s">
        <v>1002</v>
      </c>
      <c r="D275" s="283">
        <v>120.809</v>
      </c>
      <c r="E275" s="283">
        <v>489.96</v>
      </c>
      <c r="F275" s="283">
        <v>421.67</v>
      </c>
      <c r="G275" s="283">
        <v>497.83</v>
      </c>
      <c r="H275" s="283">
        <v>436.71</v>
      </c>
      <c r="I275" s="283">
        <v>0.93772509935419801</v>
      </c>
      <c r="J275" s="320">
        <v>522.49854497595402</v>
      </c>
      <c r="K275" s="320">
        <v>449.67336407055802</v>
      </c>
      <c r="L275" s="320">
        <v>530.89119651681597</v>
      </c>
      <c r="M275" s="320">
        <v>465.71217972170899</v>
      </c>
      <c r="N275" s="283">
        <v>-7.5084124794999596E-2</v>
      </c>
      <c r="O275" s="283">
        <v>-0.19008821336249401</v>
      </c>
      <c r="P275" s="283">
        <v>-0.199242445231473</v>
      </c>
      <c r="Q275" s="283">
        <v>-0.26398286973329199</v>
      </c>
      <c r="R275" s="283">
        <v>3.1755743295919201</v>
      </c>
      <c r="S275" s="283">
        <v>0.18840119790128901</v>
      </c>
      <c r="T275" s="283">
        <v>3.16488638059282</v>
      </c>
      <c r="U275" s="283">
        <v>2.6509446151071301</v>
      </c>
      <c r="V275" s="318">
        <v>0.16195128892261701</v>
      </c>
      <c r="W275" s="318">
        <v>0.13995557692748101</v>
      </c>
    </row>
    <row r="276" spans="1:23" x14ac:dyDescent="0.2">
      <c r="A276" s="319">
        <v>44682</v>
      </c>
      <c r="B276" s="283" t="s">
        <v>1036</v>
      </c>
      <c r="C276" s="283" t="s">
        <v>64</v>
      </c>
      <c r="D276" s="283">
        <v>121.02200000000001</v>
      </c>
      <c r="E276" s="283">
        <v>496.07</v>
      </c>
      <c r="F276" s="283">
        <v>425.16</v>
      </c>
      <c r="G276" s="283">
        <v>505.97</v>
      </c>
      <c r="H276" s="283">
        <v>440.78</v>
      </c>
      <c r="I276" s="283">
        <v>0.939378415300547</v>
      </c>
      <c r="J276" s="320">
        <v>528.08324304671896</v>
      </c>
      <c r="K276" s="320">
        <v>452.59715688056701</v>
      </c>
      <c r="L276" s="320">
        <v>538.62212688602096</v>
      </c>
      <c r="M276" s="320">
        <v>469.22517360479901</v>
      </c>
      <c r="N276" s="283">
        <v>1.0688447124809</v>
      </c>
      <c r="O276" s="283">
        <v>0.65020369086186103</v>
      </c>
      <c r="P276" s="283">
        <v>1.4562174735478299</v>
      </c>
      <c r="Q276" s="283">
        <v>0.75432725104782605</v>
      </c>
      <c r="R276" s="283">
        <v>4.1935161595223498</v>
      </c>
      <c r="S276" s="283">
        <v>2.7037422552086401</v>
      </c>
      <c r="T276" s="283">
        <v>3.2495970440389099</v>
      </c>
      <c r="U276" s="283">
        <v>2.84760575273586</v>
      </c>
      <c r="V276" s="318">
        <v>0.16678426945150099</v>
      </c>
      <c r="W276" s="318">
        <v>0.14789691002314101</v>
      </c>
    </row>
    <row r="277" spans="1:23" x14ac:dyDescent="0.2">
      <c r="A277" s="319">
        <v>44713</v>
      </c>
      <c r="B277" s="283" t="s">
        <v>1043</v>
      </c>
      <c r="C277" s="283" t="s">
        <v>65</v>
      </c>
      <c r="D277" s="283">
        <v>122.044</v>
      </c>
      <c r="E277" s="283">
        <v>496.27</v>
      </c>
      <c r="F277" s="283">
        <v>424.93</v>
      </c>
      <c r="G277" s="283">
        <v>505.61</v>
      </c>
      <c r="H277" s="283">
        <v>440.39</v>
      </c>
      <c r="I277" s="283">
        <v>0.94731122702434201</v>
      </c>
      <c r="J277" s="320">
        <v>523.87218249156001</v>
      </c>
      <c r="K277" s="320">
        <v>448.564302710498</v>
      </c>
      <c r="L277" s="320">
        <v>533.73166661204198</v>
      </c>
      <c r="M277" s="320">
        <v>464.88417685424901</v>
      </c>
      <c r="N277" s="283">
        <v>-0.79742362792334398</v>
      </c>
      <c r="O277" s="283">
        <v>-0.89104717269212796</v>
      </c>
      <c r="P277" s="283">
        <v>-0.90795755128977296</v>
      </c>
      <c r="Q277" s="283">
        <v>-0.92514148744413705</v>
      </c>
      <c r="R277" s="283">
        <v>3.9980521791639099</v>
      </c>
      <c r="S277" s="283">
        <v>2.7236484768445601</v>
      </c>
      <c r="T277" s="283">
        <v>3.0497039396577099</v>
      </c>
      <c r="U277" s="283">
        <v>2.8524138173903402</v>
      </c>
      <c r="V277" s="318">
        <v>0.16788647541948101</v>
      </c>
      <c r="W277" s="318">
        <v>0.14809600581302901</v>
      </c>
    </row>
    <row r="278" spans="1:23" x14ac:dyDescent="0.2">
      <c r="A278" s="319">
        <v>44743</v>
      </c>
      <c r="B278" s="283" t="s">
        <v>1050</v>
      </c>
      <c r="C278" s="283" t="s">
        <v>66</v>
      </c>
      <c r="D278" s="283">
        <v>122.94799999999999</v>
      </c>
      <c r="E278" s="283">
        <v>503.7</v>
      </c>
      <c r="F278" s="283">
        <v>429.13</v>
      </c>
      <c r="G278" s="283">
        <v>512.25</v>
      </c>
      <c r="H278" s="283">
        <v>443.71</v>
      </c>
      <c r="I278" s="283">
        <v>0.95432811723795297</v>
      </c>
      <c r="J278" s="320">
        <v>527.80588866838002</v>
      </c>
      <c r="K278" s="320">
        <v>449.66714513452803</v>
      </c>
      <c r="L278" s="320">
        <v>536.765071412304</v>
      </c>
      <c r="M278" s="320">
        <v>464.94490939258901</v>
      </c>
      <c r="N278" s="283">
        <v>0.75089044776359704</v>
      </c>
      <c r="O278" s="283">
        <v>0.245860497004879</v>
      </c>
      <c r="P278" s="283">
        <v>0.56833892197514202</v>
      </c>
      <c r="Q278" s="283">
        <v>1.30640149446304E-2</v>
      </c>
      <c r="R278" s="283">
        <v>4.0384558051740598</v>
      </c>
      <c r="S278" s="283">
        <v>2.8882494105301899</v>
      </c>
      <c r="T278" s="283">
        <v>3.2511888997524898</v>
      </c>
      <c r="U278" s="283">
        <v>2.9741753195121001</v>
      </c>
      <c r="V278" s="318">
        <v>0.173770186190665</v>
      </c>
      <c r="W278" s="318">
        <v>0.154470262108134</v>
      </c>
    </row>
    <row r="279" spans="1:23" x14ac:dyDescent="0.2">
      <c r="A279" s="319">
        <v>44774</v>
      </c>
      <c r="B279" s="283" t="s">
        <v>1060</v>
      </c>
      <c r="C279" s="283" t="s">
        <v>1003</v>
      </c>
      <c r="D279" s="283">
        <v>123.803</v>
      </c>
      <c r="E279" s="283">
        <v>502.77</v>
      </c>
      <c r="F279" s="283">
        <v>428.17</v>
      </c>
      <c r="G279" s="283">
        <v>511.13</v>
      </c>
      <c r="H279" s="283">
        <v>442.88</v>
      </c>
      <c r="I279" s="283">
        <v>0.96096466716343798</v>
      </c>
      <c r="J279" s="320">
        <v>523.19301341647599</v>
      </c>
      <c r="K279" s="320">
        <v>445.56268781854999</v>
      </c>
      <c r="L279" s="320">
        <v>531.89260486417902</v>
      </c>
      <c r="M279" s="320">
        <v>460.87022253095603</v>
      </c>
      <c r="N279" s="283">
        <v>-0.87397191864266899</v>
      </c>
      <c r="O279" s="283">
        <v>-0.91277678620483904</v>
      </c>
      <c r="P279" s="283">
        <v>-0.90774657436349904</v>
      </c>
      <c r="Q279" s="283">
        <v>-0.87638057312113804</v>
      </c>
      <c r="R279" s="283">
        <v>3.3791597907302502</v>
      </c>
      <c r="S279" s="283">
        <v>2.1675562908012802</v>
      </c>
      <c r="T279" s="283">
        <v>2.7893221251326299</v>
      </c>
      <c r="U279" s="283">
        <v>2.50068137935782</v>
      </c>
      <c r="V279" s="318">
        <v>0.174229861970712</v>
      </c>
      <c r="W279" s="318">
        <v>0.15410494942196501</v>
      </c>
    </row>
    <row r="280" spans="1:23" x14ac:dyDescent="0.2">
      <c r="A280" s="319">
        <v>44805</v>
      </c>
      <c r="B280" s="283" t="s">
        <v>1068</v>
      </c>
      <c r="C280" s="283" t="s">
        <v>68</v>
      </c>
      <c r="D280" s="283">
        <v>124.571</v>
      </c>
      <c r="E280" s="283">
        <v>501.49</v>
      </c>
      <c r="F280" s="283">
        <v>433.38</v>
      </c>
      <c r="G280" s="283">
        <v>506.58</v>
      </c>
      <c r="H280" s="283">
        <v>440.67</v>
      </c>
      <c r="I280" s="283">
        <v>0.96692591902632896</v>
      </c>
      <c r="J280" s="320">
        <v>518.64366248966496</v>
      </c>
      <c r="K280" s="320">
        <v>448.20393317866899</v>
      </c>
      <c r="L280" s="320">
        <v>523.907767939569</v>
      </c>
      <c r="M280" s="320">
        <v>455.74329049297199</v>
      </c>
      <c r="N280" s="283">
        <v>-0.86953587111266994</v>
      </c>
      <c r="O280" s="283">
        <v>0.59278872139185701</v>
      </c>
      <c r="P280" s="283">
        <v>-1.5012122469064599</v>
      </c>
      <c r="Q280" s="283">
        <v>-1.1124459310538699</v>
      </c>
      <c r="R280" s="283">
        <v>3.44942682670741</v>
      </c>
      <c r="S280" s="283">
        <v>3.39053233935214</v>
      </c>
      <c r="T280" s="283">
        <v>2.5314131746778901</v>
      </c>
      <c r="U280" s="283">
        <v>2.2165648866557999</v>
      </c>
      <c r="V280" s="318">
        <v>0.15715999815404499</v>
      </c>
      <c r="W280" s="318">
        <v>0.14956770372387501</v>
      </c>
    </row>
    <row r="281" spans="1:23" x14ac:dyDescent="0.2">
      <c r="A281" s="319">
        <v>44835</v>
      </c>
      <c r="B281" s="283" t="s">
        <v>1069</v>
      </c>
      <c r="C281" s="283" t="s">
        <v>69</v>
      </c>
      <c r="D281" s="283">
        <v>125.276</v>
      </c>
      <c r="E281" s="283">
        <v>500.05</v>
      </c>
      <c r="F281" s="283">
        <v>432.94</v>
      </c>
      <c r="G281" s="283">
        <v>505.48</v>
      </c>
      <c r="H281" s="283">
        <v>440.57</v>
      </c>
      <c r="I281" s="283">
        <v>0.97239816194734197</v>
      </c>
      <c r="J281" s="320">
        <v>514.24408186723701</v>
      </c>
      <c r="K281" s="320">
        <v>445.22914269293398</v>
      </c>
      <c r="L281" s="320">
        <v>519.82821418308401</v>
      </c>
      <c r="M281" s="320">
        <v>453.07572272422499</v>
      </c>
      <c r="N281" s="283">
        <v>-0.84828581560369998</v>
      </c>
      <c r="O281" s="283">
        <v>-0.66371360568792104</v>
      </c>
      <c r="P281" s="283">
        <v>-0.77867785250234101</v>
      </c>
      <c r="Q281" s="283">
        <v>-0.58532244454142501</v>
      </c>
      <c r="R281" s="283">
        <v>3.4751977221982902</v>
      </c>
      <c r="S281" s="283">
        <v>3.5539165367912502</v>
      </c>
      <c r="T281" s="283">
        <v>2.62587137061039</v>
      </c>
      <c r="U281" s="283">
        <v>2.4204479291981298</v>
      </c>
      <c r="V281" s="318">
        <v>0.15500993209220701</v>
      </c>
      <c r="W281" s="318">
        <v>0.14733186553782601</v>
      </c>
    </row>
    <row r="282" spans="1:23" x14ac:dyDescent="0.2">
      <c r="A282" s="319">
        <v>44866</v>
      </c>
      <c r="B282" s="283" t="s">
        <v>1083</v>
      </c>
      <c r="C282" s="283" t="s">
        <v>70</v>
      </c>
      <c r="D282" s="283">
        <v>125.997</v>
      </c>
      <c r="E282" s="283">
        <v>504.32</v>
      </c>
      <c r="F282" s="283">
        <v>437.18</v>
      </c>
      <c r="G282" s="283">
        <v>509.68</v>
      </c>
      <c r="H282" s="283">
        <v>443.58</v>
      </c>
      <c r="I282" s="283">
        <v>0.97799459761549901</v>
      </c>
      <c r="J282" s="320">
        <v>515.66747017786099</v>
      </c>
      <c r="K282" s="320">
        <v>447.016784209148</v>
      </c>
      <c r="L282" s="320">
        <v>521.148073049358</v>
      </c>
      <c r="M282" s="320">
        <v>453.56078763780101</v>
      </c>
      <c r="N282" s="283">
        <v>0.276792356162048</v>
      </c>
      <c r="O282" s="283">
        <v>0.40151044592486901</v>
      </c>
      <c r="P282" s="283">
        <v>0.25390289142896999</v>
      </c>
      <c r="Q282" s="283">
        <v>0.107060451321339</v>
      </c>
      <c r="R282" s="283">
        <v>3.7440099779415799</v>
      </c>
      <c r="S282" s="283">
        <v>4.2517171763529502</v>
      </c>
      <c r="T282" s="283">
        <v>3.0280471627349299</v>
      </c>
      <c r="U282" s="283">
        <v>3.04946824564019</v>
      </c>
      <c r="V282" s="318">
        <v>0.15357518642206899</v>
      </c>
      <c r="W282" s="318">
        <v>0.149014833851842</v>
      </c>
    </row>
    <row r="283" spans="1:23" x14ac:dyDescent="0.2">
      <c r="A283" s="319">
        <v>44896</v>
      </c>
      <c r="B283" s="283" t="s">
        <v>1106</v>
      </c>
      <c r="C283" s="283" t="s">
        <v>1000</v>
      </c>
      <c r="D283" s="283">
        <v>126.47799999999999</v>
      </c>
      <c r="E283" s="283">
        <v>507.4</v>
      </c>
      <c r="F283" s="283">
        <v>439.77</v>
      </c>
      <c r="G283" s="283">
        <v>512.97</v>
      </c>
      <c r="H283" s="283">
        <v>446.33</v>
      </c>
      <c r="I283" s="283">
        <v>0.98172814207650305</v>
      </c>
      <c r="J283" s="320">
        <v>516.84369455557498</v>
      </c>
      <c r="K283" s="320">
        <v>447.95496955992297</v>
      </c>
      <c r="L283" s="320">
        <v>522.51736301965605</v>
      </c>
      <c r="M283" s="320">
        <v>454.63706383718898</v>
      </c>
      <c r="N283" s="283">
        <v>0.228097455382992</v>
      </c>
      <c r="O283" s="283">
        <v>0.209876985365409</v>
      </c>
      <c r="P283" s="283">
        <v>0.26274489748860902</v>
      </c>
      <c r="Q283" s="283">
        <v>0.23729480782357401</v>
      </c>
      <c r="R283" s="283">
        <v>3.62710088103058</v>
      </c>
      <c r="S283" s="283">
        <v>4.2545433541176303</v>
      </c>
      <c r="T283" s="283">
        <v>2.98453987046492</v>
      </c>
      <c r="U283" s="283">
        <v>2.99551104038733</v>
      </c>
      <c r="V283" s="318">
        <v>0.153784933033176</v>
      </c>
      <c r="W283" s="318">
        <v>0.14930656688996899</v>
      </c>
    </row>
    <row r="284" spans="1:23" x14ac:dyDescent="0.2">
      <c r="A284" s="319">
        <v>44927</v>
      </c>
      <c r="B284" s="283" t="s">
        <v>1120</v>
      </c>
      <c r="C284" s="283" t="s">
        <v>1001</v>
      </c>
      <c r="D284" s="283">
        <v>127.336</v>
      </c>
      <c r="E284" s="283">
        <v>535.99</v>
      </c>
      <c r="F284" s="283">
        <v>464.66</v>
      </c>
      <c r="G284" s="283">
        <v>545.5</v>
      </c>
      <c r="H284" s="283">
        <v>478.64</v>
      </c>
      <c r="I284" s="283">
        <v>0.98838797814207702</v>
      </c>
      <c r="J284" s="320">
        <v>542.28704906703501</v>
      </c>
      <c r="K284" s="320">
        <v>470.11903248099497</v>
      </c>
      <c r="L284" s="320">
        <v>551.90877677954404</v>
      </c>
      <c r="M284" s="320">
        <v>484.26327574291599</v>
      </c>
      <c r="N284" s="283">
        <v>4.9228334948225898</v>
      </c>
      <c r="O284" s="283">
        <v>4.9478328017760198</v>
      </c>
      <c r="P284" s="283">
        <v>5.6249640375649399</v>
      </c>
      <c r="Q284" s="283">
        <v>6.5164532903847698</v>
      </c>
      <c r="R284" s="283">
        <v>3.42331059205301</v>
      </c>
      <c r="S284" s="283">
        <v>4.2361249982833398</v>
      </c>
      <c r="T284" s="283">
        <v>3.0629958194889899</v>
      </c>
      <c r="U284" s="283">
        <v>3.2771417978317601</v>
      </c>
      <c r="V284" s="318">
        <v>0.153510093401627</v>
      </c>
      <c r="W284" s="318">
        <v>0.139687447768678</v>
      </c>
    </row>
    <row r="285" spans="1:23" x14ac:dyDescent="0.2">
      <c r="A285" s="319">
        <v>44958</v>
      </c>
      <c r="B285" s="283" t="s">
        <v>1130</v>
      </c>
      <c r="C285" s="283" t="s">
        <v>61</v>
      </c>
      <c r="D285" s="283">
        <v>128.04599999999999</v>
      </c>
      <c r="E285" s="283">
        <v>539.83000000000004</v>
      </c>
      <c r="F285" s="283">
        <v>466.81</v>
      </c>
      <c r="G285" s="283">
        <v>550.21</v>
      </c>
      <c r="H285" s="283">
        <v>481.7</v>
      </c>
      <c r="I285" s="283">
        <v>0.99389903129657198</v>
      </c>
      <c r="J285" s="320">
        <v>543.14370273183101</v>
      </c>
      <c r="K285" s="320">
        <v>469.67547537603701</v>
      </c>
      <c r="L285" s="320">
        <v>553.58741952110995</v>
      </c>
      <c r="M285" s="320">
        <v>484.65687643503099</v>
      </c>
      <c r="N285" s="283">
        <v>0.157970518799844</v>
      </c>
      <c r="O285" s="283">
        <v>-9.4349956992301198E-2</v>
      </c>
      <c r="P285" s="283">
        <v>0.30415220996500297</v>
      </c>
      <c r="Q285" s="283">
        <v>8.1278245084948103E-2</v>
      </c>
      <c r="R285" s="283">
        <v>3.55770366397774</v>
      </c>
      <c r="S285" s="283">
        <v>4.3801728891866398</v>
      </c>
      <c r="T285" s="283">
        <v>3.3596058246029701</v>
      </c>
      <c r="U285" s="283">
        <v>3.5004649759905</v>
      </c>
      <c r="V285" s="318">
        <v>0.15642338424626701</v>
      </c>
      <c r="W285" s="318">
        <v>0.14222545152584601</v>
      </c>
    </row>
    <row r="286" spans="1:23" x14ac:dyDescent="0.2">
      <c r="A286" s="319">
        <v>44986</v>
      </c>
      <c r="B286" s="283" t="s">
        <v>1138</v>
      </c>
      <c r="C286" s="283" t="s">
        <v>62</v>
      </c>
      <c r="D286" s="283">
        <v>128.38900000000001</v>
      </c>
      <c r="E286" s="283">
        <v>542.85</v>
      </c>
      <c r="F286" s="283">
        <v>471.88</v>
      </c>
      <c r="G286" s="283">
        <v>551.49</v>
      </c>
      <c r="H286" s="283">
        <v>485.22</v>
      </c>
      <c r="I286" s="283">
        <v>0.99656141331346304</v>
      </c>
      <c r="J286" s="320">
        <v>544.72307752221798</v>
      </c>
      <c r="K286" s="320">
        <v>473.50819898901</v>
      </c>
      <c r="L286" s="320">
        <v>553.39288942199096</v>
      </c>
      <c r="M286" s="320">
        <v>486.89422801018799</v>
      </c>
      <c r="N286" s="283">
        <v>0.29078396425166197</v>
      </c>
      <c r="O286" s="283">
        <v>0.81603656437554395</v>
      </c>
      <c r="P286" s="283">
        <v>-3.5139906048975399E-2</v>
      </c>
      <c r="Q286" s="283">
        <v>0.46163619747105999</v>
      </c>
      <c r="R286" s="283">
        <v>4.1752330605923502</v>
      </c>
      <c r="S286" s="283">
        <v>5.1003135776729103</v>
      </c>
      <c r="T286" s="283">
        <v>4.0307881390675604</v>
      </c>
      <c r="U286" s="283">
        <v>4.2723235077727102</v>
      </c>
      <c r="V286" s="318">
        <v>0.150398406374502</v>
      </c>
      <c r="W286" s="318">
        <v>0.13657722270310399</v>
      </c>
    </row>
    <row r="287" spans="1:23" x14ac:dyDescent="0.2">
      <c r="A287" s="319">
        <v>45017</v>
      </c>
      <c r="B287" s="283" t="s">
        <v>1272</v>
      </c>
      <c r="C287" s="283" t="s">
        <v>1002</v>
      </c>
      <c r="D287" s="283">
        <v>128.363</v>
      </c>
      <c r="E287" s="283">
        <v>544.54</v>
      </c>
      <c r="F287" s="283">
        <v>472.89</v>
      </c>
      <c r="G287" s="283">
        <v>553.44000000000005</v>
      </c>
      <c r="H287" s="283">
        <v>487.06</v>
      </c>
      <c r="I287" s="283">
        <v>0.99635960009935398</v>
      </c>
      <c r="J287" s="320">
        <v>546.52958625148995</v>
      </c>
      <c r="K287" s="320">
        <v>474.61779858682002</v>
      </c>
      <c r="L287" s="320">
        <v>555.462104188902</v>
      </c>
      <c r="M287" s="320">
        <v>488.83957152762099</v>
      </c>
      <c r="N287" s="283">
        <v>0.33163800173281499</v>
      </c>
      <c r="O287" s="283">
        <v>0.23433587848731299</v>
      </c>
      <c r="P287" s="283">
        <v>0.37391423100361398</v>
      </c>
      <c r="Q287" s="283">
        <v>0.39954129778518899</v>
      </c>
      <c r="R287" s="283">
        <v>4.5992551570918101</v>
      </c>
      <c r="S287" s="283">
        <v>5.5472341724800396</v>
      </c>
      <c r="T287" s="283">
        <v>4.6282379201795498</v>
      </c>
      <c r="U287" s="283">
        <v>4.9660268322231804</v>
      </c>
      <c r="V287" s="318">
        <v>0.15151515151515099</v>
      </c>
      <c r="W287" s="318">
        <v>0.13628711041760799</v>
      </c>
    </row>
    <row r="288" spans="1:23" x14ac:dyDescent="0.2">
      <c r="A288" s="319">
        <v>45047</v>
      </c>
      <c r="B288" s="283" t="s">
        <v>1299</v>
      </c>
      <c r="C288" s="283" t="s">
        <v>64</v>
      </c>
      <c r="D288" s="283">
        <v>128.084</v>
      </c>
      <c r="E288" s="283">
        <v>550.45000000000005</v>
      </c>
      <c r="F288" s="283">
        <v>475.84</v>
      </c>
      <c r="G288" s="283">
        <v>562.69000000000005</v>
      </c>
      <c r="H288" s="283">
        <v>491.95</v>
      </c>
      <c r="I288" s="283">
        <v>0.99419398907103795</v>
      </c>
      <c r="J288" s="320">
        <v>553.66458261765695</v>
      </c>
      <c r="K288" s="320">
        <v>478.61886636894502</v>
      </c>
      <c r="L288" s="320">
        <v>565.97606320851901</v>
      </c>
      <c r="M288" s="320">
        <v>494.82294744074198</v>
      </c>
      <c r="N288" s="283">
        <v>1.3055096275948099</v>
      </c>
      <c r="O288" s="283">
        <v>0.84300837306110499</v>
      </c>
      <c r="P288" s="283">
        <v>1.8928310212935799</v>
      </c>
      <c r="Q288" s="283">
        <v>1.2239958181828701</v>
      </c>
      <c r="R288" s="283">
        <v>4.8441869549485501</v>
      </c>
      <c r="S288" s="283">
        <v>5.7494195650117401</v>
      </c>
      <c r="T288" s="283">
        <v>5.07850215523864</v>
      </c>
      <c r="U288" s="283">
        <v>5.4553283318730097</v>
      </c>
      <c r="V288" s="318">
        <v>0.15679640215198401</v>
      </c>
      <c r="W288" s="318">
        <v>0.14379510112816399</v>
      </c>
    </row>
    <row r="289" spans="1:23" x14ac:dyDescent="0.2">
      <c r="A289" s="319">
        <v>45078</v>
      </c>
      <c r="B289" s="283" t="s">
        <v>2434</v>
      </c>
      <c r="C289" s="283" t="s">
        <v>65</v>
      </c>
      <c r="D289" s="283">
        <v>128.214</v>
      </c>
      <c r="E289" s="283">
        <v>549.55999999999995</v>
      </c>
      <c r="F289" s="283">
        <v>474.58</v>
      </c>
      <c r="G289" s="283">
        <v>562.11</v>
      </c>
      <c r="H289" s="283">
        <v>491.29</v>
      </c>
      <c r="I289" s="283">
        <v>0.99520305514158003</v>
      </c>
      <c r="J289" s="320">
        <v>552.20891571903201</v>
      </c>
      <c r="K289" s="320">
        <v>476.86750713650599</v>
      </c>
      <c r="L289" s="320">
        <v>564.81940755299695</v>
      </c>
      <c r="M289" s="320">
        <v>493.65805044690899</v>
      </c>
      <c r="N289" s="283">
        <v>-0.26291493881418498</v>
      </c>
      <c r="O289" s="283">
        <v>-0.36591938920543798</v>
      </c>
      <c r="P289" s="283">
        <v>-0.204364765704945</v>
      </c>
      <c r="Q289" s="283">
        <v>-0.235416930410737</v>
      </c>
      <c r="R289" s="283">
        <v>5.40909293803327</v>
      </c>
      <c r="S289" s="283">
        <v>6.3097317943008502</v>
      </c>
      <c r="T289" s="283">
        <v>5.8246011780209503</v>
      </c>
      <c r="U289" s="283">
        <v>6.1894714910206501</v>
      </c>
      <c r="V289" s="318">
        <v>0.157992330060264</v>
      </c>
      <c r="W289" s="318">
        <v>0.14415111237761799</v>
      </c>
    </row>
    <row r="290" spans="1:23" x14ac:dyDescent="0.2">
      <c r="A290" s="319">
        <v>45108</v>
      </c>
      <c r="B290" s="283" t="s">
        <v>2541</v>
      </c>
      <c r="C290" s="283" t="s">
        <v>66</v>
      </c>
      <c r="D290" s="283">
        <v>128.83199999999999</v>
      </c>
      <c r="E290" s="283">
        <v>554.73</v>
      </c>
      <c r="F290" s="283">
        <v>473.32</v>
      </c>
      <c r="G290" s="283">
        <v>565.76</v>
      </c>
      <c r="H290" s="283">
        <v>492.49</v>
      </c>
      <c r="I290" s="283">
        <v>1</v>
      </c>
      <c r="J290" s="320">
        <v>554.73</v>
      </c>
      <c r="K290" s="320">
        <v>473.32</v>
      </c>
      <c r="L290" s="320">
        <v>565.76</v>
      </c>
      <c r="M290" s="320">
        <v>492.49</v>
      </c>
      <c r="N290" s="283">
        <v>0.456545377882067</v>
      </c>
      <c r="O290" s="283">
        <v>-0.74391882093376405</v>
      </c>
      <c r="P290" s="283">
        <v>0.16652976764337499</v>
      </c>
      <c r="Q290" s="283">
        <v>-0.23661124250917701</v>
      </c>
      <c r="R290" s="283">
        <v>5.1011388674627502</v>
      </c>
      <c r="S290" s="283">
        <v>5.2600807333600601</v>
      </c>
      <c r="T290" s="283">
        <v>5.40179123641669</v>
      </c>
      <c r="U290" s="283">
        <v>5.9243772866330904</v>
      </c>
      <c r="V290" s="318">
        <v>0.17199780275500701</v>
      </c>
      <c r="W290" s="318">
        <v>0.148774594408008</v>
      </c>
    </row>
  </sheetData>
  <mergeCells count="1">
    <mergeCell ref="H1:I1"/>
  </mergeCells>
  <hyperlinks>
    <hyperlink ref="H1:I1" location="Index!A1" display="Regresar al Índice" xr:uid="{FBEA9355-235A-4C62-8AFF-843FEB032F07}"/>
  </hyperlink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1FCE4-16EF-4693-9E13-3F0655297551}">
  <sheetPr codeName="Hoja188"/>
  <dimension ref="A1:AK290"/>
  <sheetViews>
    <sheetView zoomScale="96" zoomScaleNormal="96" workbookViewId="0">
      <selection activeCell="F17" sqref="F17"/>
    </sheetView>
  </sheetViews>
  <sheetFormatPr baseColWidth="10" defaultRowHeight="12.75" x14ac:dyDescent="0.2"/>
  <cols>
    <col min="1" max="1" width="40.7109375" style="283" customWidth="1"/>
    <col min="2" max="2" width="8.7109375" style="283" customWidth="1"/>
    <col min="3" max="3" width="14.7109375" style="283" customWidth="1"/>
    <col min="4" max="4" width="15.7109375" style="283" customWidth="1"/>
    <col min="5" max="5" width="19.7109375" style="283" customWidth="1"/>
    <col min="6" max="7" width="8.7109375" style="283" customWidth="1"/>
    <col min="8" max="8" width="6.7109375" style="283" customWidth="1"/>
    <col min="9" max="9" width="7.7109375" style="283" customWidth="1"/>
    <col min="10" max="10" width="9.7109375" style="283" customWidth="1"/>
    <col min="11" max="11" width="6.7109375" style="283" customWidth="1"/>
    <col min="12" max="12" width="7.7109375" style="283" customWidth="1"/>
    <col min="13" max="13" width="10.7109375" style="283" customWidth="1"/>
    <col min="14" max="14" width="8.7109375" style="283" customWidth="1"/>
    <col min="15" max="16" width="7.7109375" style="283" customWidth="1"/>
    <col min="17" max="17" width="17.7109375" style="283" customWidth="1"/>
    <col min="18" max="18" width="10.7109375" style="283" customWidth="1"/>
    <col min="19" max="20" width="7.7109375" style="283" customWidth="1"/>
    <col min="21" max="21" width="11.7109375" style="283" customWidth="1"/>
    <col min="22" max="23" width="6.7109375" style="283" customWidth="1"/>
    <col min="24" max="24" width="10.7109375" style="283" customWidth="1"/>
    <col min="25" max="25" width="12.7109375" style="283" customWidth="1"/>
    <col min="26" max="26" width="16.7109375" style="283" customWidth="1"/>
    <col min="27" max="27" width="7.7109375" style="283" customWidth="1"/>
    <col min="28" max="28" width="6.7109375" style="283" customWidth="1"/>
    <col min="29" max="29" width="7.7109375" style="283" customWidth="1"/>
    <col min="30" max="30" width="10.7109375" style="283" customWidth="1"/>
    <col min="31" max="33" width="8.7109375" style="283" customWidth="1"/>
    <col min="34" max="34" width="9.7109375" style="283" customWidth="1"/>
    <col min="35" max="35" width="8.7109375" style="283" customWidth="1"/>
    <col min="36" max="16384" width="11.42578125" style="283"/>
  </cols>
  <sheetData>
    <row r="1" spans="1:37" x14ac:dyDescent="0.2">
      <c r="A1" s="28" t="s">
        <v>4585</v>
      </c>
      <c r="B1" s="283" t="s">
        <v>53</v>
      </c>
      <c r="C1" s="283" t="s">
        <v>53</v>
      </c>
      <c r="D1" s="283" t="s">
        <v>53</v>
      </c>
      <c r="E1" s="283" t="s">
        <v>53</v>
      </c>
      <c r="F1" s="283" t="s">
        <v>53</v>
      </c>
      <c r="G1" s="283" t="s">
        <v>53</v>
      </c>
      <c r="H1" s="284" t="s">
        <v>1306</v>
      </c>
      <c r="I1" s="284"/>
    </row>
    <row r="2" spans="1:37" x14ac:dyDescent="0.2">
      <c r="A2" s="283" t="s">
        <v>142</v>
      </c>
      <c r="B2" s="283" t="s">
        <v>53</v>
      </c>
      <c r="C2" s="283" t="s">
        <v>53</v>
      </c>
      <c r="D2" s="283" t="s">
        <v>53</v>
      </c>
      <c r="E2" s="283" t="s">
        <v>53</v>
      </c>
      <c r="F2" s="283" t="s">
        <v>53</v>
      </c>
      <c r="G2" s="283" t="s">
        <v>53</v>
      </c>
      <c r="H2" s="283" t="s">
        <v>53</v>
      </c>
    </row>
    <row r="6" spans="1:37" x14ac:dyDescent="0.2">
      <c r="A6" s="283" t="s">
        <v>1041</v>
      </c>
      <c r="B6" s="283" t="s">
        <v>1105</v>
      </c>
      <c r="C6" s="283" t="s">
        <v>3</v>
      </c>
      <c r="D6" s="283" t="s">
        <v>4</v>
      </c>
      <c r="E6" s="283" t="s">
        <v>5</v>
      </c>
      <c r="F6" s="283" t="s">
        <v>6</v>
      </c>
      <c r="G6" s="283" t="s">
        <v>10</v>
      </c>
      <c r="H6" s="283" t="s">
        <v>11</v>
      </c>
      <c r="I6" s="283" t="s">
        <v>7</v>
      </c>
      <c r="J6" s="283" t="s">
        <v>8</v>
      </c>
      <c r="K6" s="283" t="s">
        <v>1042</v>
      </c>
      <c r="L6" s="283" t="s">
        <v>12</v>
      </c>
      <c r="M6" s="283" t="s">
        <v>14</v>
      </c>
      <c r="N6" s="283" t="s">
        <v>15</v>
      </c>
      <c r="O6" s="283" t="s">
        <v>16</v>
      </c>
      <c r="P6" s="283" t="s">
        <v>0</v>
      </c>
      <c r="Q6" s="283" t="s">
        <v>13</v>
      </c>
      <c r="R6" s="283" t="s">
        <v>17</v>
      </c>
      <c r="S6" s="283" t="s">
        <v>18</v>
      </c>
      <c r="T6" s="283" t="s">
        <v>19</v>
      </c>
      <c r="U6" s="283" t="s">
        <v>20</v>
      </c>
      <c r="V6" s="283" t="s">
        <v>21</v>
      </c>
      <c r="W6" s="283" t="s">
        <v>22</v>
      </c>
      <c r="X6" s="283" t="s">
        <v>23</v>
      </c>
      <c r="Y6" s="283" t="s">
        <v>24</v>
      </c>
      <c r="Z6" s="283" t="s">
        <v>25</v>
      </c>
      <c r="AA6" s="283" t="s">
        <v>26</v>
      </c>
      <c r="AB6" s="283" t="s">
        <v>27</v>
      </c>
      <c r="AC6" s="283" t="s">
        <v>28</v>
      </c>
      <c r="AD6" s="283" t="s">
        <v>29</v>
      </c>
      <c r="AE6" s="283" t="s">
        <v>30</v>
      </c>
      <c r="AF6" s="283" t="s">
        <v>31</v>
      </c>
      <c r="AG6" s="283" t="s">
        <v>32</v>
      </c>
      <c r="AH6" s="283" t="s">
        <v>33</v>
      </c>
      <c r="AI6" s="283" t="s">
        <v>1</v>
      </c>
      <c r="AJ6" s="283" t="s">
        <v>402</v>
      </c>
      <c r="AK6" s="283" t="s">
        <v>526</v>
      </c>
    </row>
    <row r="7" spans="1:37" x14ac:dyDescent="0.2">
      <c r="A7" s="319">
        <v>36495</v>
      </c>
      <c r="B7" s="283" t="s">
        <v>716</v>
      </c>
      <c r="C7" s="283">
        <v>10920</v>
      </c>
      <c r="D7" s="283">
        <v>33906</v>
      </c>
      <c r="E7" s="283">
        <v>8148</v>
      </c>
      <c r="F7" s="283">
        <v>4743</v>
      </c>
      <c r="G7" s="283">
        <v>27294</v>
      </c>
      <c r="H7" s="283">
        <v>6682</v>
      </c>
      <c r="I7" s="283">
        <v>11628</v>
      </c>
      <c r="J7" s="283">
        <v>33166</v>
      </c>
      <c r="K7" s="283">
        <v>103706</v>
      </c>
      <c r="L7" s="283">
        <v>11638</v>
      </c>
      <c r="M7" s="283">
        <v>37505</v>
      </c>
      <c r="N7" s="283">
        <v>11885</v>
      </c>
      <c r="O7" s="283">
        <v>10322</v>
      </c>
      <c r="P7" s="283">
        <v>64682</v>
      </c>
      <c r="Q7" s="283">
        <v>45726</v>
      </c>
      <c r="R7" s="283">
        <v>22341</v>
      </c>
      <c r="S7" s="283">
        <v>9580</v>
      </c>
      <c r="T7" s="283">
        <v>8759</v>
      </c>
      <c r="U7" s="283">
        <v>51730</v>
      </c>
      <c r="V7" s="283">
        <v>10762</v>
      </c>
      <c r="W7" s="283">
        <v>21231</v>
      </c>
      <c r="X7" s="283">
        <v>13596</v>
      </c>
      <c r="Y7" s="283">
        <v>9885</v>
      </c>
      <c r="Z7" s="283">
        <v>15459</v>
      </c>
      <c r="AA7" s="283">
        <v>29508</v>
      </c>
      <c r="AB7" s="283">
        <v>28480</v>
      </c>
      <c r="AC7" s="283">
        <v>8784</v>
      </c>
      <c r="AD7" s="283">
        <v>30935</v>
      </c>
      <c r="AE7" s="283">
        <v>3173</v>
      </c>
      <c r="AF7" s="283">
        <v>36415</v>
      </c>
      <c r="AG7" s="283">
        <v>13503</v>
      </c>
      <c r="AH7" s="283">
        <v>8470</v>
      </c>
      <c r="AI7" s="283">
        <v>744562</v>
      </c>
      <c r="AJ7" s="283">
        <v>1999</v>
      </c>
      <c r="AK7" s="283" t="s">
        <v>589</v>
      </c>
    </row>
    <row r="8" spans="1:37" x14ac:dyDescent="0.2">
      <c r="A8" s="319">
        <v>36526</v>
      </c>
      <c r="B8" s="283" t="s">
        <v>963</v>
      </c>
      <c r="C8" s="283">
        <v>10920</v>
      </c>
      <c r="D8" s="283">
        <v>33971</v>
      </c>
      <c r="E8" s="283">
        <v>8217</v>
      </c>
      <c r="F8" s="283">
        <v>4706</v>
      </c>
      <c r="G8" s="283">
        <v>27376</v>
      </c>
      <c r="H8" s="283">
        <v>6686</v>
      </c>
      <c r="I8" s="283">
        <v>11613</v>
      </c>
      <c r="J8" s="283">
        <v>33169</v>
      </c>
      <c r="K8" s="283">
        <v>103485</v>
      </c>
      <c r="L8" s="283">
        <v>11674</v>
      </c>
      <c r="M8" s="283">
        <v>37455</v>
      </c>
      <c r="N8" s="283">
        <v>11921</v>
      </c>
      <c r="O8" s="283">
        <v>10332</v>
      </c>
      <c r="P8" s="283">
        <v>64742</v>
      </c>
      <c r="Q8" s="283">
        <v>45623</v>
      </c>
      <c r="R8" s="283">
        <v>22457</v>
      </c>
      <c r="S8" s="283">
        <v>9581</v>
      </c>
      <c r="T8" s="283">
        <v>8690</v>
      </c>
      <c r="U8" s="283">
        <v>51804</v>
      </c>
      <c r="V8" s="283">
        <v>10746</v>
      </c>
      <c r="W8" s="283">
        <v>21220</v>
      </c>
      <c r="X8" s="283">
        <v>13666</v>
      </c>
      <c r="Y8" s="283">
        <v>9932</v>
      </c>
      <c r="Z8" s="283">
        <v>15504</v>
      </c>
      <c r="AA8" s="283">
        <v>29560</v>
      </c>
      <c r="AB8" s="283">
        <v>28523</v>
      </c>
      <c r="AC8" s="283">
        <v>8721</v>
      </c>
      <c r="AD8" s="283">
        <v>31076</v>
      </c>
      <c r="AE8" s="283">
        <v>3177</v>
      </c>
      <c r="AF8" s="283">
        <v>36517</v>
      </c>
      <c r="AG8" s="283">
        <v>13449</v>
      </c>
      <c r="AH8" s="283">
        <v>8466</v>
      </c>
      <c r="AI8" s="283">
        <v>744979</v>
      </c>
      <c r="AJ8" s="283">
        <v>2000</v>
      </c>
      <c r="AK8" s="283" t="s">
        <v>581</v>
      </c>
    </row>
    <row r="9" spans="1:37" x14ac:dyDescent="0.2">
      <c r="A9" s="319">
        <v>36557</v>
      </c>
      <c r="B9" s="283" t="s">
        <v>717</v>
      </c>
      <c r="C9" s="283">
        <v>11006</v>
      </c>
      <c r="D9" s="283">
        <v>34201</v>
      </c>
      <c r="E9" s="283">
        <v>8324</v>
      </c>
      <c r="F9" s="283">
        <v>4734</v>
      </c>
      <c r="G9" s="283">
        <v>27570</v>
      </c>
      <c r="H9" s="283">
        <v>6749</v>
      </c>
      <c r="I9" s="283">
        <v>11622</v>
      </c>
      <c r="J9" s="283">
        <v>33376</v>
      </c>
      <c r="K9" s="283">
        <v>103737</v>
      </c>
      <c r="L9" s="283">
        <v>11760</v>
      </c>
      <c r="M9" s="283">
        <v>37641</v>
      </c>
      <c r="N9" s="283">
        <v>11930</v>
      </c>
      <c r="O9" s="283">
        <v>10394</v>
      </c>
      <c r="P9" s="283">
        <v>65193</v>
      </c>
      <c r="Q9" s="283">
        <v>46027</v>
      </c>
      <c r="R9" s="283">
        <v>22595</v>
      </c>
      <c r="S9" s="283">
        <v>9606</v>
      </c>
      <c r="T9" s="283">
        <v>8733</v>
      </c>
      <c r="U9" s="283">
        <v>52235</v>
      </c>
      <c r="V9" s="283">
        <v>10846</v>
      </c>
      <c r="W9" s="283">
        <v>21349</v>
      </c>
      <c r="X9" s="283">
        <v>13826</v>
      </c>
      <c r="Y9" s="283">
        <v>10047</v>
      </c>
      <c r="Z9" s="283">
        <v>15633</v>
      </c>
      <c r="AA9" s="283">
        <v>29925</v>
      </c>
      <c r="AB9" s="283">
        <v>28774</v>
      </c>
      <c r="AC9" s="283">
        <v>8800</v>
      </c>
      <c r="AD9" s="283">
        <v>31337</v>
      </c>
      <c r="AE9" s="283">
        <v>3181</v>
      </c>
      <c r="AF9" s="283">
        <v>36914</v>
      </c>
      <c r="AG9" s="283">
        <v>13489</v>
      </c>
      <c r="AH9" s="283">
        <v>8555</v>
      </c>
      <c r="AI9" s="283">
        <v>750109</v>
      </c>
      <c r="AK9" s="283" t="s">
        <v>582</v>
      </c>
    </row>
    <row r="10" spans="1:37" x14ac:dyDescent="0.2">
      <c r="A10" s="319">
        <v>36586</v>
      </c>
      <c r="B10" s="283" t="s">
        <v>718</v>
      </c>
      <c r="C10" s="283">
        <v>11110</v>
      </c>
      <c r="D10" s="283">
        <v>34513</v>
      </c>
      <c r="E10" s="283">
        <v>8348</v>
      </c>
      <c r="F10" s="283">
        <v>4726</v>
      </c>
      <c r="G10" s="283">
        <v>27835</v>
      </c>
      <c r="H10" s="283">
        <v>6853</v>
      </c>
      <c r="I10" s="283">
        <v>11737</v>
      </c>
      <c r="J10" s="283">
        <v>33656</v>
      </c>
      <c r="K10" s="283">
        <v>104255</v>
      </c>
      <c r="L10" s="283">
        <v>11858</v>
      </c>
      <c r="M10" s="283">
        <v>37902</v>
      </c>
      <c r="N10" s="283">
        <v>11947</v>
      </c>
      <c r="O10" s="283">
        <v>10487</v>
      </c>
      <c r="P10" s="283">
        <v>65617</v>
      </c>
      <c r="Q10" s="283">
        <v>46467</v>
      </c>
      <c r="R10" s="283">
        <v>22778</v>
      </c>
      <c r="S10" s="283">
        <v>9669</v>
      </c>
      <c r="T10" s="283">
        <v>8768</v>
      </c>
      <c r="U10" s="283">
        <v>52785</v>
      </c>
      <c r="V10" s="283">
        <v>10896</v>
      </c>
      <c r="W10" s="283">
        <v>21546</v>
      </c>
      <c r="X10" s="283">
        <v>13963</v>
      </c>
      <c r="Y10" s="283">
        <v>10154</v>
      </c>
      <c r="Z10" s="283">
        <v>15758</v>
      </c>
      <c r="AA10" s="283">
        <v>30148</v>
      </c>
      <c r="AB10" s="283">
        <v>29008</v>
      </c>
      <c r="AC10" s="283">
        <v>8953</v>
      </c>
      <c r="AD10" s="283">
        <v>31589</v>
      </c>
      <c r="AE10" s="283">
        <v>3230</v>
      </c>
      <c r="AF10" s="283">
        <v>37235</v>
      </c>
      <c r="AG10" s="283">
        <v>13574</v>
      </c>
      <c r="AH10" s="283">
        <v>8641</v>
      </c>
      <c r="AI10" s="283">
        <v>756006</v>
      </c>
      <c r="AK10" s="283" t="s">
        <v>542</v>
      </c>
    </row>
    <row r="11" spans="1:37" x14ac:dyDescent="0.2">
      <c r="A11" s="319">
        <v>36617</v>
      </c>
      <c r="B11" s="283" t="s">
        <v>719</v>
      </c>
      <c r="C11" s="283">
        <v>11138</v>
      </c>
      <c r="D11" s="283">
        <v>34615</v>
      </c>
      <c r="E11" s="283">
        <v>8307</v>
      </c>
      <c r="F11" s="283">
        <v>4728</v>
      </c>
      <c r="G11" s="283">
        <v>27869</v>
      </c>
      <c r="H11" s="283">
        <v>6916</v>
      </c>
      <c r="I11" s="283">
        <v>11806</v>
      </c>
      <c r="J11" s="283">
        <v>33699</v>
      </c>
      <c r="K11" s="283">
        <v>104281</v>
      </c>
      <c r="L11" s="283">
        <v>11764</v>
      </c>
      <c r="M11" s="283">
        <v>37782</v>
      </c>
      <c r="N11" s="283">
        <v>11890</v>
      </c>
      <c r="O11" s="283">
        <v>10498</v>
      </c>
      <c r="P11" s="283">
        <v>65537</v>
      </c>
      <c r="Q11" s="283">
        <v>46595</v>
      </c>
      <c r="R11" s="283">
        <v>22680</v>
      </c>
      <c r="S11" s="283">
        <v>9724</v>
      </c>
      <c r="T11" s="283">
        <v>8696</v>
      </c>
      <c r="U11" s="283">
        <v>52892</v>
      </c>
      <c r="V11" s="283">
        <v>10906</v>
      </c>
      <c r="W11" s="283">
        <v>21581</v>
      </c>
      <c r="X11" s="283">
        <v>13938</v>
      </c>
      <c r="Y11" s="283">
        <v>10177</v>
      </c>
      <c r="Z11" s="283">
        <v>15785</v>
      </c>
      <c r="AA11" s="283">
        <v>30198</v>
      </c>
      <c r="AB11" s="283">
        <v>29001</v>
      </c>
      <c r="AC11" s="283">
        <v>9024</v>
      </c>
      <c r="AD11" s="283">
        <v>31668</v>
      </c>
      <c r="AE11" s="283">
        <v>3242</v>
      </c>
      <c r="AF11" s="283">
        <v>37384</v>
      </c>
      <c r="AG11" s="283">
        <v>13623</v>
      </c>
      <c r="AH11" s="283">
        <v>8557</v>
      </c>
      <c r="AI11" s="283">
        <v>756501</v>
      </c>
      <c r="AK11" s="283" t="s">
        <v>579</v>
      </c>
    </row>
    <row r="12" spans="1:37" x14ac:dyDescent="0.2">
      <c r="A12" s="319">
        <v>36647</v>
      </c>
      <c r="B12" s="283" t="s">
        <v>720</v>
      </c>
      <c r="C12" s="283">
        <v>11137</v>
      </c>
      <c r="D12" s="283">
        <v>34940</v>
      </c>
      <c r="E12" s="283">
        <v>8331</v>
      </c>
      <c r="F12" s="283">
        <v>4741</v>
      </c>
      <c r="G12" s="283">
        <v>28045</v>
      </c>
      <c r="H12" s="283">
        <v>7008</v>
      </c>
      <c r="I12" s="283">
        <v>11897</v>
      </c>
      <c r="J12" s="283">
        <v>33931</v>
      </c>
      <c r="K12" s="283">
        <v>104639</v>
      </c>
      <c r="L12" s="283">
        <v>11765</v>
      </c>
      <c r="M12" s="283">
        <v>38032</v>
      </c>
      <c r="N12" s="283">
        <v>11927</v>
      </c>
      <c r="O12" s="283">
        <v>10582</v>
      </c>
      <c r="P12" s="283">
        <v>65847</v>
      </c>
      <c r="Q12" s="283">
        <v>46949</v>
      </c>
      <c r="R12" s="283">
        <v>22814</v>
      </c>
      <c r="S12" s="283">
        <v>9782</v>
      </c>
      <c r="T12" s="283">
        <v>8741</v>
      </c>
      <c r="U12" s="283">
        <v>53234</v>
      </c>
      <c r="V12" s="283">
        <v>10930</v>
      </c>
      <c r="W12" s="283">
        <v>21798</v>
      </c>
      <c r="X12" s="283">
        <v>14119</v>
      </c>
      <c r="Y12" s="283">
        <v>10242</v>
      </c>
      <c r="Z12" s="283">
        <v>15830</v>
      </c>
      <c r="AA12" s="283">
        <v>30395</v>
      </c>
      <c r="AB12" s="283">
        <v>29172</v>
      </c>
      <c r="AC12" s="283">
        <v>9153</v>
      </c>
      <c r="AD12" s="283">
        <v>31817</v>
      </c>
      <c r="AE12" s="283">
        <v>3279</v>
      </c>
      <c r="AF12" s="283">
        <v>37747</v>
      </c>
      <c r="AG12" s="283">
        <v>13723</v>
      </c>
      <c r="AH12" s="283">
        <v>8584</v>
      </c>
      <c r="AI12" s="283">
        <v>761131</v>
      </c>
      <c r="AK12" s="283" t="s">
        <v>580</v>
      </c>
    </row>
    <row r="13" spans="1:37" x14ac:dyDescent="0.2">
      <c r="A13" s="319">
        <v>36678</v>
      </c>
      <c r="B13" s="283" t="s">
        <v>721</v>
      </c>
      <c r="C13" s="283">
        <v>11197</v>
      </c>
      <c r="D13" s="283">
        <v>35153</v>
      </c>
      <c r="E13" s="283">
        <v>8396</v>
      </c>
      <c r="F13" s="283">
        <v>4743</v>
      </c>
      <c r="G13" s="283">
        <v>28198</v>
      </c>
      <c r="H13" s="283">
        <v>7077</v>
      </c>
      <c r="I13" s="283">
        <v>12007</v>
      </c>
      <c r="J13" s="283">
        <v>34111</v>
      </c>
      <c r="K13" s="283">
        <v>105030</v>
      </c>
      <c r="L13" s="283">
        <v>11801</v>
      </c>
      <c r="M13" s="283">
        <v>38319</v>
      </c>
      <c r="N13" s="283">
        <v>11997</v>
      </c>
      <c r="O13" s="283">
        <v>10715</v>
      </c>
      <c r="P13" s="283">
        <v>66315</v>
      </c>
      <c r="Q13" s="283">
        <v>47327</v>
      </c>
      <c r="R13" s="283">
        <v>23042</v>
      </c>
      <c r="S13" s="283">
        <v>9826</v>
      </c>
      <c r="T13" s="283">
        <v>8815</v>
      </c>
      <c r="U13" s="283">
        <v>53727</v>
      </c>
      <c r="V13" s="283">
        <v>11027</v>
      </c>
      <c r="W13" s="283">
        <v>22039</v>
      </c>
      <c r="X13" s="283">
        <v>14349</v>
      </c>
      <c r="Y13" s="283">
        <v>10357</v>
      </c>
      <c r="Z13" s="283">
        <v>15940</v>
      </c>
      <c r="AA13" s="283">
        <v>30618</v>
      </c>
      <c r="AB13" s="283">
        <v>29443</v>
      </c>
      <c r="AC13" s="283">
        <v>9372</v>
      </c>
      <c r="AD13" s="283">
        <v>31960</v>
      </c>
      <c r="AE13" s="283">
        <v>3321</v>
      </c>
      <c r="AF13" s="283">
        <v>38180</v>
      </c>
      <c r="AG13" s="283">
        <v>13807</v>
      </c>
      <c r="AH13" s="283">
        <v>8660</v>
      </c>
      <c r="AI13" s="283">
        <v>766869</v>
      </c>
      <c r="AK13" s="283" t="s">
        <v>583</v>
      </c>
    </row>
    <row r="14" spans="1:37" x14ac:dyDescent="0.2">
      <c r="A14" s="319">
        <v>36708</v>
      </c>
      <c r="B14" s="283" t="s">
        <v>722</v>
      </c>
      <c r="C14" s="283">
        <v>11243</v>
      </c>
      <c r="D14" s="283">
        <v>35204</v>
      </c>
      <c r="E14" s="283">
        <v>8394</v>
      </c>
      <c r="F14" s="283">
        <v>4789</v>
      </c>
      <c r="G14" s="283">
        <v>28430</v>
      </c>
      <c r="H14" s="283">
        <v>7156</v>
      </c>
      <c r="I14" s="283">
        <v>12002</v>
      </c>
      <c r="J14" s="283">
        <v>34216</v>
      </c>
      <c r="K14" s="283">
        <v>105231</v>
      </c>
      <c r="L14" s="283">
        <v>11780</v>
      </c>
      <c r="M14" s="283">
        <v>38428</v>
      </c>
      <c r="N14" s="283">
        <v>12108</v>
      </c>
      <c r="O14" s="283">
        <v>10806</v>
      </c>
      <c r="P14" s="283">
        <v>66604</v>
      </c>
      <c r="Q14" s="283">
        <v>47595</v>
      </c>
      <c r="R14" s="283">
        <v>23240</v>
      </c>
      <c r="S14" s="283">
        <v>9836</v>
      </c>
      <c r="T14" s="283">
        <v>8852</v>
      </c>
      <c r="U14" s="283">
        <v>54015</v>
      </c>
      <c r="V14" s="283">
        <v>11081</v>
      </c>
      <c r="W14" s="283">
        <v>22284</v>
      </c>
      <c r="X14" s="283">
        <v>14470</v>
      </c>
      <c r="Y14" s="283">
        <v>10432</v>
      </c>
      <c r="Z14" s="283">
        <v>16132</v>
      </c>
      <c r="AA14" s="283">
        <v>30778</v>
      </c>
      <c r="AB14" s="283">
        <v>29545</v>
      </c>
      <c r="AC14" s="283">
        <v>9529</v>
      </c>
      <c r="AD14" s="283">
        <v>32147</v>
      </c>
      <c r="AE14" s="283">
        <v>3363</v>
      </c>
      <c r="AF14" s="283">
        <v>38465</v>
      </c>
      <c r="AG14" s="283">
        <v>13889</v>
      </c>
      <c r="AH14" s="283">
        <v>8708</v>
      </c>
      <c r="AI14" s="283">
        <v>770752</v>
      </c>
      <c r="AK14" s="283" t="s">
        <v>584</v>
      </c>
    </row>
    <row r="15" spans="1:37" x14ac:dyDescent="0.2">
      <c r="A15" s="319">
        <v>36739</v>
      </c>
      <c r="B15" s="283" t="s">
        <v>723</v>
      </c>
      <c r="C15" s="283">
        <v>11314</v>
      </c>
      <c r="D15" s="283">
        <v>35488</v>
      </c>
      <c r="E15" s="283">
        <v>8425</v>
      </c>
      <c r="F15" s="283">
        <v>4814</v>
      </c>
      <c r="G15" s="283">
        <v>28589</v>
      </c>
      <c r="H15" s="283">
        <v>7254</v>
      </c>
      <c r="I15" s="283">
        <v>12044</v>
      </c>
      <c r="J15" s="283">
        <v>34386</v>
      </c>
      <c r="K15" s="283">
        <v>105681</v>
      </c>
      <c r="L15" s="283">
        <v>11818</v>
      </c>
      <c r="M15" s="283">
        <v>38702</v>
      </c>
      <c r="N15" s="283">
        <v>12246</v>
      </c>
      <c r="O15" s="283">
        <v>10973</v>
      </c>
      <c r="P15" s="283">
        <v>67092</v>
      </c>
      <c r="Q15" s="283">
        <v>48085</v>
      </c>
      <c r="R15" s="283">
        <v>23436</v>
      </c>
      <c r="S15" s="283">
        <v>9873</v>
      </c>
      <c r="T15" s="283">
        <v>8850</v>
      </c>
      <c r="U15" s="283">
        <v>54441</v>
      </c>
      <c r="V15" s="283">
        <v>11198</v>
      </c>
      <c r="W15" s="283">
        <v>22638</v>
      </c>
      <c r="X15" s="283">
        <v>14602</v>
      </c>
      <c r="Y15" s="283">
        <v>10574</v>
      </c>
      <c r="Z15" s="283">
        <v>16338</v>
      </c>
      <c r="AA15" s="283">
        <v>30958</v>
      </c>
      <c r="AB15" s="283">
        <v>29776</v>
      </c>
      <c r="AC15" s="283">
        <v>9563</v>
      </c>
      <c r="AD15" s="283">
        <v>32391</v>
      </c>
      <c r="AE15" s="283">
        <v>3432</v>
      </c>
      <c r="AF15" s="283">
        <v>38773</v>
      </c>
      <c r="AG15" s="283">
        <v>13997</v>
      </c>
      <c r="AH15" s="283">
        <v>8833</v>
      </c>
      <c r="AI15" s="283">
        <v>776584</v>
      </c>
      <c r="AK15" s="283" t="s">
        <v>585</v>
      </c>
    </row>
    <row r="16" spans="1:37" x14ac:dyDescent="0.2">
      <c r="A16" s="319">
        <v>36770</v>
      </c>
      <c r="B16" s="283" t="s">
        <v>724</v>
      </c>
      <c r="C16" s="283">
        <v>11382</v>
      </c>
      <c r="D16" s="283">
        <v>35560</v>
      </c>
      <c r="E16" s="283">
        <v>8473</v>
      </c>
      <c r="F16" s="283">
        <v>4848</v>
      </c>
      <c r="G16" s="283">
        <v>28723</v>
      </c>
      <c r="H16" s="283">
        <v>7293</v>
      </c>
      <c r="I16" s="283">
        <v>12118</v>
      </c>
      <c r="J16" s="283">
        <v>34561</v>
      </c>
      <c r="K16" s="283">
        <v>106008</v>
      </c>
      <c r="L16" s="283">
        <v>11793</v>
      </c>
      <c r="M16" s="283">
        <v>38815</v>
      </c>
      <c r="N16" s="283">
        <v>12317</v>
      </c>
      <c r="O16" s="283">
        <v>11028</v>
      </c>
      <c r="P16" s="283">
        <v>67390</v>
      </c>
      <c r="Q16" s="283">
        <v>48529</v>
      </c>
      <c r="R16" s="283">
        <v>23636</v>
      </c>
      <c r="S16" s="283">
        <v>9944</v>
      </c>
      <c r="T16" s="283">
        <v>8860</v>
      </c>
      <c r="U16" s="283">
        <v>54690</v>
      </c>
      <c r="V16" s="283">
        <v>11177</v>
      </c>
      <c r="W16" s="283">
        <v>22783</v>
      </c>
      <c r="X16" s="283">
        <v>14715</v>
      </c>
      <c r="Y16" s="283">
        <v>10674</v>
      </c>
      <c r="Z16" s="283">
        <v>16482</v>
      </c>
      <c r="AA16" s="283">
        <v>31102</v>
      </c>
      <c r="AB16" s="283">
        <v>29980</v>
      </c>
      <c r="AC16" s="283">
        <v>9569</v>
      </c>
      <c r="AD16" s="283">
        <v>32545</v>
      </c>
      <c r="AE16" s="283">
        <v>3493</v>
      </c>
      <c r="AF16" s="283">
        <v>38917</v>
      </c>
      <c r="AG16" s="283">
        <v>14076</v>
      </c>
      <c r="AH16" s="283">
        <v>8874</v>
      </c>
      <c r="AI16" s="283">
        <v>780355</v>
      </c>
      <c r="AK16" s="283" t="s">
        <v>586</v>
      </c>
    </row>
    <row r="17" spans="1:37" x14ac:dyDescent="0.2">
      <c r="A17" s="319">
        <v>36800</v>
      </c>
      <c r="B17" s="283" t="s">
        <v>725</v>
      </c>
      <c r="C17" s="283">
        <v>11464</v>
      </c>
      <c r="D17" s="283">
        <v>35806</v>
      </c>
      <c r="E17" s="283">
        <v>8528</v>
      </c>
      <c r="F17" s="283">
        <v>4875</v>
      </c>
      <c r="G17" s="283">
        <v>28918</v>
      </c>
      <c r="H17" s="283">
        <v>7297</v>
      </c>
      <c r="I17" s="283">
        <v>12178</v>
      </c>
      <c r="J17" s="283">
        <v>34764</v>
      </c>
      <c r="K17" s="283">
        <v>106285</v>
      </c>
      <c r="L17" s="283">
        <v>11890</v>
      </c>
      <c r="M17" s="283">
        <v>39054</v>
      </c>
      <c r="N17" s="283">
        <v>12351</v>
      </c>
      <c r="O17" s="283">
        <v>11093</v>
      </c>
      <c r="P17" s="283">
        <v>67683</v>
      </c>
      <c r="Q17" s="283">
        <v>48984</v>
      </c>
      <c r="R17" s="283">
        <v>23759</v>
      </c>
      <c r="S17" s="283">
        <v>9983</v>
      </c>
      <c r="T17" s="283">
        <v>8998</v>
      </c>
      <c r="U17" s="283">
        <v>55047</v>
      </c>
      <c r="V17" s="283">
        <v>11294</v>
      </c>
      <c r="W17" s="283">
        <v>22925</v>
      </c>
      <c r="X17" s="283">
        <v>14871</v>
      </c>
      <c r="Y17" s="283">
        <v>10693</v>
      </c>
      <c r="Z17" s="283">
        <v>16657</v>
      </c>
      <c r="AA17" s="283">
        <v>31291</v>
      </c>
      <c r="AB17" s="283">
        <v>30197</v>
      </c>
      <c r="AC17" s="283">
        <v>9601</v>
      </c>
      <c r="AD17" s="283">
        <v>32777</v>
      </c>
      <c r="AE17" s="283">
        <v>3558</v>
      </c>
      <c r="AF17" s="283">
        <v>39000</v>
      </c>
      <c r="AG17" s="283">
        <v>14176</v>
      </c>
      <c r="AH17" s="283">
        <v>8982</v>
      </c>
      <c r="AI17" s="283">
        <v>784979</v>
      </c>
      <c r="AK17" s="283" t="s">
        <v>587</v>
      </c>
    </row>
    <row r="18" spans="1:37" x14ac:dyDescent="0.2">
      <c r="A18" s="319">
        <v>36831</v>
      </c>
      <c r="B18" s="283" t="s">
        <v>726</v>
      </c>
      <c r="C18" s="283">
        <v>11516</v>
      </c>
      <c r="D18" s="283">
        <v>36075</v>
      </c>
      <c r="E18" s="283">
        <v>8598</v>
      </c>
      <c r="F18" s="283">
        <v>4882</v>
      </c>
      <c r="G18" s="283">
        <v>29060</v>
      </c>
      <c r="H18" s="283">
        <v>7314</v>
      </c>
      <c r="I18" s="283">
        <v>12189</v>
      </c>
      <c r="J18" s="283">
        <v>34830</v>
      </c>
      <c r="K18" s="283">
        <v>106562</v>
      </c>
      <c r="L18" s="283">
        <v>11913</v>
      </c>
      <c r="M18" s="283">
        <v>39170</v>
      </c>
      <c r="N18" s="283">
        <v>12416</v>
      </c>
      <c r="O18" s="283">
        <v>11128</v>
      </c>
      <c r="P18" s="283">
        <v>68114</v>
      </c>
      <c r="Q18" s="283">
        <v>49243</v>
      </c>
      <c r="R18" s="283">
        <v>23757</v>
      </c>
      <c r="S18" s="283">
        <v>9967</v>
      </c>
      <c r="T18" s="283">
        <v>9112</v>
      </c>
      <c r="U18" s="283">
        <v>55438</v>
      </c>
      <c r="V18" s="283">
        <v>11305</v>
      </c>
      <c r="W18" s="283">
        <v>23009</v>
      </c>
      <c r="X18" s="283">
        <v>15026</v>
      </c>
      <c r="Y18" s="283">
        <v>10776</v>
      </c>
      <c r="Z18" s="283">
        <v>16741</v>
      </c>
      <c r="AA18" s="283">
        <v>31443</v>
      </c>
      <c r="AB18" s="283">
        <v>30445</v>
      </c>
      <c r="AC18" s="283">
        <v>9602</v>
      </c>
      <c r="AD18" s="283">
        <v>32880</v>
      </c>
      <c r="AE18" s="283">
        <v>3547</v>
      </c>
      <c r="AF18" s="283">
        <v>39013</v>
      </c>
      <c r="AG18" s="283">
        <v>14243</v>
      </c>
      <c r="AH18" s="283">
        <v>9050</v>
      </c>
      <c r="AI18" s="283">
        <v>788364</v>
      </c>
      <c r="AK18" s="283" t="s">
        <v>588</v>
      </c>
    </row>
    <row r="19" spans="1:37" x14ac:dyDescent="0.2">
      <c r="A19" s="319">
        <v>36861</v>
      </c>
      <c r="B19" s="283" t="s">
        <v>727</v>
      </c>
      <c r="C19" s="283">
        <v>11419</v>
      </c>
      <c r="D19" s="283">
        <v>35731</v>
      </c>
      <c r="E19" s="283">
        <v>8494</v>
      </c>
      <c r="F19" s="283">
        <v>4851</v>
      </c>
      <c r="G19" s="283">
        <v>28886</v>
      </c>
      <c r="H19" s="283">
        <v>7249</v>
      </c>
      <c r="I19" s="283">
        <v>11982</v>
      </c>
      <c r="J19" s="283">
        <v>34634</v>
      </c>
      <c r="K19" s="283">
        <v>106242</v>
      </c>
      <c r="L19" s="283">
        <v>11819</v>
      </c>
      <c r="M19" s="283">
        <v>38872</v>
      </c>
      <c r="N19" s="283">
        <v>12275</v>
      </c>
      <c r="O19" s="283">
        <v>11023</v>
      </c>
      <c r="P19" s="283">
        <v>67754</v>
      </c>
      <c r="Q19" s="283">
        <v>49105</v>
      </c>
      <c r="R19" s="283">
        <v>23588</v>
      </c>
      <c r="S19" s="283">
        <v>9877</v>
      </c>
      <c r="T19" s="283">
        <v>8984</v>
      </c>
      <c r="U19" s="283">
        <v>55186</v>
      </c>
      <c r="V19" s="283">
        <v>11188</v>
      </c>
      <c r="W19" s="283">
        <v>22869</v>
      </c>
      <c r="X19" s="283">
        <v>14907</v>
      </c>
      <c r="Y19" s="283">
        <v>10679</v>
      </c>
      <c r="Z19" s="283">
        <v>16693</v>
      </c>
      <c r="AA19" s="283">
        <v>31276</v>
      </c>
      <c r="AB19" s="283">
        <v>30192</v>
      </c>
      <c r="AC19" s="283">
        <v>9472</v>
      </c>
      <c r="AD19" s="283">
        <v>32619</v>
      </c>
      <c r="AE19" s="283">
        <v>3533</v>
      </c>
      <c r="AF19" s="283">
        <v>38555</v>
      </c>
      <c r="AG19" s="283">
        <v>14160</v>
      </c>
      <c r="AH19" s="283">
        <v>8971</v>
      </c>
      <c r="AI19" s="283">
        <v>783085</v>
      </c>
      <c r="AK19" s="283" t="s">
        <v>589</v>
      </c>
    </row>
    <row r="20" spans="1:37" x14ac:dyDescent="0.2">
      <c r="A20" s="319">
        <v>36892</v>
      </c>
      <c r="B20" s="283" t="s">
        <v>964</v>
      </c>
      <c r="C20" s="283">
        <v>11390</v>
      </c>
      <c r="D20" s="283">
        <v>35655</v>
      </c>
      <c r="E20" s="283">
        <v>8530</v>
      </c>
      <c r="F20" s="283">
        <v>4866</v>
      </c>
      <c r="G20" s="283">
        <v>28915</v>
      </c>
      <c r="H20" s="283">
        <v>7286</v>
      </c>
      <c r="I20" s="283">
        <v>11899</v>
      </c>
      <c r="J20" s="283">
        <v>34655</v>
      </c>
      <c r="K20" s="283">
        <v>105885</v>
      </c>
      <c r="L20" s="283">
        <v>11893</v>
      </c>
      <c r="M20" s="283">
        <v>38768</v>
      </c>
      <c r="N20" s="283">
        <v>12317</v>
      </c>
      <c r="O20" s="283">
        <v>11025</v>
      </c>
      <c r="P20" s="283">
        <v>67670</v>
      </c>
      <c r="Q20" s="283">
        <v>49054</v>
      </c>
      <c r="R20" s="283">
        <v>23591</v>
      </c>
      <c r="S20" s="283">
        <v>9857</v>
      </c>
      <c r="T20" s="283">
        <v>9019</v>
      </c>
      <c r="U20" s="283">
        <v>55159</v>
      </c>
      <c r="V20" s="283">
        <v>11219</v>
      </c>
      <c r="W20" s="283">
        <v>22757</v>
      </c>
      <c r="X20" s="283">
        <v>14945</v>
      </c>
      <c r="Y20" s="283">
        <v>10575</v>
      </c>
      <c r="Z20" s="283">
        <v>16720</v>
      </c>
      <c r="AA20" s="283">
        <v>31322</v>
      </c>
      <c r="AB20" s="283">
        <v>30173</v>
      </c>
      <c r="AC20" s="283">
        <v>9444</v>
      </c>
      <c r="AD20" s="283">
        <v>32671</v>
      </c>
      <c r="AE20" s="283">
        <v>3503</v>
      </c>
      <c r="AF20" s="283">
        <v>38652</v>
      </c>
      <c r="AG20" s="283">
        <v>14236</v>
      </c>
      <c r="AH20" s="283">
        <v>8971</v>
      </c>
      <c r="AI20" s="283">
        <v>782622</v>
      </c>
      <c r="AJ20" s="283">
        <v>2001</v>
      </c>
      <c r="AK20" s="283" t="s">
        <v>581</v>
      </c>
    </row>
    <row r="21" spans="1:37" x14ac:dyDescent="0.2">
      <c r="A21" s="319">
        <v>36923</v>
      </c>
      <c r="B21" s="283" t="s">
        <v>728</v>
      </c>
      <c r="C21" s="283">
        <v>11461</v>
      </c>
      <c r="D21" s="283">
        <v>35798</v>
      </c>
      <c r="E21" s="283">
        <v>8640</v>
      </c>
      <c r="F21" s="283">
        <v>4892</v>
      </c>
      <c r="G21" s="283">
        <v>29087</v>
      </c>
      <c r="H21" s="283">
        <v>7315</v>
      </c>
      <c r="I21" s="283">
        <v>11970</v>
      </c>
      <c r="J21" s="283">
        <v>34754</v>
      </c>
      <c r="K21" s="283">
        <v>105983</v>
      </c>
      <c r="L21" s="283">
        <v>11937</v>
      </c>
      <c r="M21" s="283">
        <v>38734</v>
      </c>
      <c r="N21" s="283">
        <v>12415</v>
      </c>
      <c r="O21" s="283">
        <v>11102</v>
      </c>
      <c r="P21" s="283">
        <v>68021</v>
      </c>
      <c r="Q21" s="283">
        <v>49314</v>
      </c>
      <c r="R21" s="283">
        <v>23812</v>
      </c>
      <c r="S21" s="283">
        <v>9928</v>
      </c>
      <c r="T21" s="283">
        <v>9106</v>
      </c>
      <c r="U21" s="283">
        <v>55495</v>
      </c>
      <c r="V21" s="283">
        <v>11282</v>
      </c>
      <c r="W21" s="283">
        <v>22859</v>
      </c>
      <c r="X21" s="283">
        <v>15079</v>
      </c>
      <c r="Y21" s="283">
        <v>10669</v>
      </c>
      <c r="Z21" s="283">
        <v>16827</v>
      </c>
      <c r="AA21" s="283">
        <v>31461</v>
      </c>
      <c r="AB21" s="283">
        <v>30416</v>
      </c>
      <c r="AC21" s="283">
        <v>9501</v>
      </c>
      <c r="AD21" s="283">
        <v>32684</v>
      </c>
      <c r="AE21" s="283">
        <v>3457</v>
      </c>
      <c r="AF21" s="283">
        <v>38912</v>
      </c>
      <c r="AG21" s="283">
        <v>14276</v>
      </c>
      <c r="AH21" s="283">
        <v>8994</v>
      </c>
      <c r="AI21" s="283">
        <v>786181</v>
      </c>
      <c r="AK21" s="283" t="s">
        <v>582</v>
      </c>
    </row>
    <row r="22" spans="1:37" x14ac:dyDescent="0.2">
      <c r="A22" s="319">
        <v>36951</v>
      </c>
      <c r="B22" s="283" t="s">
        <v>729</v>
      </c>
      <c r="C22" s="283">
        <v>11492</v>
      </c>
      <c r="D22" s="283">
        <v>35991</v>
      </c>
      <c r="E22" s="283">
        <v>8737</v>
      </c>
      <c r="F22" s="283">
        <v>4920</v>
      </c>
      <c r="G22" s="283">
        <v>29257</v>
      </c>
      <c r="H22" s="283">
        <v>7391</v>
      </c>
      <c r="I22" s="283">
        <v>11993</v>
      </c>
      <c r="J22" s="283">
        <v>34966</v>
      </c>
      <c r="K22" s="283">
        <v>106130</v>
      </c>
      <c r="L22" s="283">
        <v>11920</v>
      </c>
      <c r="M22" s="283">
        <v>38877</v>
      </c>
      <c r="N22" s="283">
        <v>12489</v>
      </c>
      <c r="O22" s="283">
        <v>11139</v>
      </c>
      <c r="P22" s="283">
        <v>68315</v>
      </c>
      <c r="Q22" s="283">
        <v>49602</v>
      </c>
      <c r="R22" s="283">
        <v>23922</v>
      </c>
      <c r="S22" s="283">
        <v>10008</v>
      </c>
      <c r="T22" s="283">
        <v>9100</v>
      </c>
      <c r="U22" s="283">
        <v>55802</v>
      </c>
      <c r="V22" s="283">
        <v>11289</v>
      </c>
      <c r="W22" s="283">
        <v>22889</v>
      </c>
      <c r="X22" s="283">
        <v>15143</v>
      </c>
      <c r="Y22" s="283">
        <v>10706</v>
      </c>
      <c r="Z22" s="283">
        <v>16850</v>
      </c>
      <c r="AA22" s="283">
        <v>31538</v>
      </c>
      <c r="AB22" s="283">
        <v>30674</v>
      </c>
      <c r="AC22" s="283">
        <v>9615</v>
      </c>
      <c r="AD22" s="283">
        <v>32877</v>
      </c>
      <c r="AE22" s="283">
        <v>3448</v>
      </c>
      <c r="AF22" s="283">
        <v>39112</v>
      </c>
      <c r="AG22" s="283">
        <v>14307</v>
      </c>
      <c r="AH22" s="283">
        <v>9053</v>
      </c>
      <c r="AI22" s="283">
        <v>789552</v>
      </c>
      <c r="AK22" s="283" t="s">
        <v>542</v>
      </c>
    </row>
    <row r="23" spans="1:37" x14ac:dyDescent="0.2">
      <c r="A23" s="319">
        <v>36982</v>
      </c>
      <c r="B23" s="283" t="s">
        <v>730</v>
      </c>
      <c r="C23" s="283">
        <v>11503</v>
      </c>
      <c r="D23" s="283">
        <v>36239</v>
      </c>
      <c r="E23" s="283">
        <v>8808</v>
      </c>
      <c r="F23" s="283">
        <v>4977</v>
      </c>
      <c r="G23" s="283">
        <v>29267</v>
      </c>
      <c r="H23" s="283">
        <v>7447</v>
      </c>
      <c r="I23" s="283">
        <v>12101</v>
      </c>
      <c r="J23" s="283">
        <v>35017</v>
      </c>
      <c r="K23" s="283">
        <v>106281</v>
      </c>
      <c r="L23" s="283">
        <v>11847</v>
      </c>
      <c r="M23" s="283">
        <v>38885</v>
      </c>
      <c r="N23" s="283">
        <v>12516</v>
      </c>
      <c r="O23" s="283">
        <v>11226</v>
      </c>
      <c r="P23" s="283">
        <v>68944</v>
      </c>
      <c r="Q23" s="283">
        <v>49799</v>
      </c>
      <c r="R23" s="283">
        <v>24131</v>
      </c>
      <c r="S23" s="283">
        <v>10042</v>
      </c>
      <c r="T23" s="283">
        <v>9054</v>
      </c>
      <c r="U23" s="283">
        <v>56022</v>
      </c>
      <c r="V23" s="283">
        <v>11336</v>
      </c>
      <c r="W23" s="283">
        <v>23001</v>
      </c>
      <c r="X23" s="283">
        <v>15161</v>
      </c>
      <c r="Y23" s="283">
        <v>10799</v>
      </c>
      <c r="Z23" s="283">
        <v>16970</v>
      </c>
      <c r="AA23" s="283">
        <v>31688</v>
      </c>
      <c r="AB23" s="283">
        <v>30904</v>
      </c>
      <c r="AC23" s="283">
        <v>9717</v>
      </c>
      <c r="AD23" s="283">
        <v>32987</v>
      </c>
      <c r="AE23" s="283">
        <v>3457</v>
      </c>
      <c r="AF23" s="283">
        <v>39555</v>
      </c>
      <c r="AG23" s="283">
        <v>14407</v>
      </c>
      <c r="AH23" s="283">
        <v>9101</v>
      </c>
      <c r="AI23" s="283">
        <v>793189</v>
      </c>
      <c r="AK23" s="283" t="s">
        <v>579</v>
      </c>
    </row>
    <row r="24" spans="1:37" x14ac:dyDescent="0.2">
      <c r="A24" s="319">
        <v>37012</v>
      </c>
      <c r="B24" s="283" t="s">
        <v>731</v>
      </c>
      <c r="C24" s="283">
        <v>11533</v>
      </c>
      <c r="D24" s="283">
        <v>36513</v>
      </c>
      <c r="E24" s="283">
        <v>8896</v>
      </c>
      <c r="F24" s="283">
        <v>5006</v>
      </c>
      <c r="G24" s="283">
        <v>29321</v>
      </c>
      <c r="H24" s="283">
        <v>7509</v>
      </c>
      <c r="I24" s="283">
        <v>12220</v>
      </c>
      <c r="J24" s="283">
        <v>35153</v>
      </c>
      <c r="K24" s="283">
        <v>106573</v>
      </c>
      <c r="L24" s="283">
        <v>11775</v>
      </c>
      <c r="M24" s="283">
        <v>38994</v>
      </c>
      <c r="N24" s="283">
        <v>12554</v>
      </c>
      <c r="O24" s="283">
        <v>11241</v>
      </c>
      <c r="P24" s="283">
        <v>69277</v>
      </c>
      <c r="Q24" s="283">
        <v>50092</v>
      </c>
      <c r="R24" s="283">
        <v>24260</v>
      </c>
      <c r="S24" s="283">
        <v>10119</v>
      </c>
      <c r="T24" s="283">
        <v>9160</v>
      </c>
      <c r="U24" s="283">
        <v>56273</v>
      </c>
      <c r="V24" s="283">
        <v>11326</v>
      </c>
      <c r="W24" s="283">
        <v>23125</v>
      </c>
      <c r="X24" s="283">
        <v>15252</v>
      </c>
      <c r="Y24" s="283">
        <v>10882</v>
      </c>
      <c r="Z24" s="283">
        <v>17132</v>
      </c>
      <c r="AA24" s="283">
        <v>31909</v>
      </c>
      <c r="AB24" s="283">
        <v>30988</v>
      </c>
      <c r="AC24" s="283">
        <v>9787</v>
      </c>
      <c r="AD24" s="283">
        <v>33221</v>
      </c>
      <c r="AE24" s="283">
        <v>3472</v>
      </c>
      <c r="AF24" s="283">
        <v>39870</v>
      </c>
      <c r="AG24" s="283">
        <v>14510</v>
      </c>
      <c r="AH24" s="283">
        <v>9160</v>
      </c>
      <c r="AI24" s="283">
        <v>797103</v>
      </c>
      <c r="AK24" s="283" t="s">
        <v>580</v>
      </c>
    </row>
    <row r="25" spans="1:37" x14ac:dyDescent="0.2">
      <c r="A25" s="319">
        <v>37043</v>
      </c>
      <c r="B25" s="283" t="s">
        <v>732</v>
      </c>
      <c r="C25" s="283">
        <v>11545</v>
      </c>
      <c r="D25" s="283">
        <v>36786</v>
      </c>
      <c r="E25" s="283">
        <v>8951</v>
      </c>
      <c r="F25" s="283">
        <v>5041</v>
      </c>
      <c r="G25" s="283">
        <v>29378</v>
      </c>
      <c r="H25" s="283">
        <v>7591</v>
      </c>
      <c r="I25" s="283">
        <v>12370</v>
      </c>
      <c r="J25" s="283">
        <v>35114</v>
      </c>
      <c r="K25" s="283">
        <v>106774</v>
      </c>
      <c r="L25" s="283">
        <v>11754</v>
      </c>
      <c r="M25" s="283">
        <v>39203</v>
      </c>
      <c r="N25" s="283">
        <v>12574</v>
      </c>
      <c r="O25" s="283">
        <v>11287</v>
      </c>
      <c r="P25" s="283">
        <v>69555</v>
      </c>
      <c r="Q25" s="283">
        <v>50473</v>
      </c>
      <c r="R25" s="283">
        <v>24408</v>
      </c>
      <c r="S25" s="283">
        <v>10174</v>
      </c>
      <c r="T25" s="283">
        <v>9229</v>
      </c>
      <c r="U25" s="283">
        <v>56462</v>
      </c>
      <c r="V25" s="283">
        <v>11376</v>
      </c>
      <c r="W25" s="283">
        <v>23166</v>
      </c>
      <c r="X25" s="283">
        <v>15331</v>
      </c>
      <c r="Y25" s="283">
        <v>10964</v>
      </c>
      <c r="Z25" s="283">
        <v>17230</v>
      </c>
      <c r="AA25" s="283">
        <v>32092</v>
      </c>
      <c r="AB25" s="283">
        <v>31029</v>
      </c>
      <c r="AC25" s="283">
        <v>9883</v>
      </c>
      <c r="AD25" s="283">
        <v>33288</v>
      </c>
      <c r="AE25" s="283">
        <v>3517</v>
      </c>
      <c r="AF25" s="283">
        <v>40096</v>
      </c>
      <c r="AG25" s="283">
        <v>14581</v>
      </c>
      <c r="AH25" s="283">
        <v>9165</v>
      </c>
      <c r="AI25" s="283">
        <v>800387</v>
      </c>
      <c r="AK25" s="283" t="s">
        <v>583</v>
      </c>
    </row>
    <row r="26" spans="1:37" x14ac:dyDescent="0.2">
      <c r="A26" s="319">
        <v>37073</v>
      </c>
      <c r="B26" s="283" t="s">
        <v>733</v>
      </c>
      <c r="C26" s="283">
        <v>11549</v>
      </c>
      <c r="D26" s="283">
        <v>36822</v>
      </c>
      <c r="E26" s="283">
        <v>8972</v>
      </c>
      <c r="F26" s="283">
        <v>5078</v>
      </c>
      <c r="G26" s="283">
        <v>29364</v>
      </c>
      <c r="H26" s="283">
        <v>7620</v>
      </c>
      <c r="I26" s="283">
        <v>12385</v>
      </c>
      <c r="J26" s="283">
        <v>35116</v>
      </c>
      <c r="K26" s="283">
        <v>106986</v>
      </c>
      <c r="L26" s="283">
        <v>11708</v>
      </c>
      <c r="M26" s="283">
        <v>39262</v>
      </c>
      <c r="N26" s="283">
        <v>12564</v>
      </c>
      <c r="O26" s="283">
        <v>11349</v>
      </c>
      <c r="P26" s="283">
        <v>69751</v>
      </c>
      <c r="Q26" s="283">
        <v>50584</v>
      </c>
      <c r="R26" s="283">
        <v>24329</v>
      </c>
      <c r="S26" s="283">
        <v>10174</v>
      </c>
      <c r="T26" s="283">
        <v>9213</v>
      </c>
      <c r="U26" s="283">
        <v>56638</v>
      </c>
      <c r="V26" s="283">
        <v>11391</v>
      </c>
      <c r="W26" s="283">
        <v>23306</v>
      </c>
      <c r="X26" s="283">
        <v>15326</v>
      </c>
      <c r="Y26" s="283">
        <v>11064</v>
      </c>
      <c r="Z26" s="283">
        <v>17294</v>
      </c>
      <c r="AA26" s="283">
        <v>32166</v>
      </c>
      <c r="AB26" s="283">
        <v>31002</v>
      </c>
      <c r="AC26" s="283">
        <v>9943</v>
      </c>
      <c r="AD26" s="283">
        <v>33303</v>
      </c>
      <c r="AE26" s="283">
        <v>3568</v>
      </c>
      <c r="AF26" s="283">
        <v>40162</v>
      </c>
      <c r="AG26" s="283">
        <v>14653</v>
      </c>
      <c r="AH26" s="283">
        <v>9246</v>
      </c>
      <c r="AI26" s="283">
        <v>801888</v>
      </c>
      <c r="AK26" s="283" t="s">
        <v>584</v>
      </c>
    </row>
    <row r="27" spans="1:37" x14ac:dyDescent="0.2">
      <c r="A27" s="319">
        <v>37104</v>
      </c>
      <c r="B27" s="283" t="s">
        <v>734</v>
      </c>
      <c r="C27" s="283">
        <v>11653</v>
      </c>
      <c r="D27" s="283">
        <v>37110</v>
      </c>
      <c r="E27" s="283">
        <v>8984</v>
      </c>
      <c r="F27" s="283">
        <v>5119</v>
      </c>
      <c r="G27" s="283">
        <v>29412</v>
      </c>
      <c r="H27" s="283">
        <v>7703</v>
      </c>
      <c r="I27" s="283">
        <v>12425</v>
      </c>
      <c r="J27" s="283">
        <v>35144</v>
      </c>
      <c r="K27" s="283">
        <v>107278</v>
      </c>
      <c r="L27" s="283">
        <v>11736</v>
      </c>
      <c r="M27" s="283">
        <v>39351</v>
      </c>
      <c r="N27" s="283">
        <v>12597</v>
      </c>
      <c r="O27" s="283">
        <v>11431</v>
      </c>
      <c r="P27" s="283">
        <v>70430</v>
      </c>
      <c r="Q27" s="283">
        <v>50954</v>
      </c>
      <c r="R27" s="283">
        <v>24520</v>
      </c>
      <c r="S27" s="283">
        <v>10199</v>
      </c>
      <c r="T27" s="283">
        <v>9247</v>
      </c>
      <c r="U27" s="283">
        <v>56931</v>
      </c>
      <c r="V27" s="283">
        <v>11450</v>
      </c>
      <c r="W27" s="283">
        <v>23436</v>
      </c>
      <c r="X27" s="283">
        <v>15393</v>
      </c>
      <c r="Y27" s="283">
        <v>11178</v>
      </c>
      <c r="Z27" s="283">
        <v>17433</v>
      </c>
      <c r="AA27" s="283">
        <v>32234</v>
      </c>
      <c r="AB27" s="283">
        <v>31090</v>
      </c>
      <c r="AC27" s="283">
        <v>10085</v>
      </c>
      <c r="AD27" s="283">
        <v>33504</v>
      </c>
      <c r="AE27" s="283">
        <v>3607</v>
      </c>
      <c r="AF27" s="283">
        <v>40286</v>
      </c>
      <c r="AG27" s="283">
        <v>14769</v>
      </c>
      <c r="AH27" s="283">
        <v>9318</v>
      </c>
      <c r="AI27" s="283">
        <v>806007</v>
      </c>
      <c r="AK27" s="283" t="s">
        <v>585</v>
      </c>
    </row>
    <row r="28" spans="1:37" x14ac:dyDescent="0.2">
      <c r="A28" s="319">
        <v>37135</v>
      </c>
      <c r="B28" s="283" t="s">
        <v>735</v>
      </c>
      <c r="C28" s="283">
        <v>11611</v>
      </c>
      <c r="D28" s="283">
        <v>37084</v>
      </c>
      <c r="E28" s="283">
        <v>8967</v>
      </c>
      <c r="F28" s="283">
        <v>5142</v>
      </c>
      <c r="G28" s="283">
        <v>29346</v>
      </c>
      <c r="H28" s="283">
        <v>7699</v>
      </c>
      <c r="I28" s="283">
        <v>12449</v>
      </c>
      <c r="J28" s="283">
        <v>35085</v>
      </c>
      <c r="K28" s="283">
        <v>107359</v>
      </c>
      <c r="L28" s="283">
        <v>11746</v>
      </c>
      <c r="M28" s="283">
        <v>39298</v>
      </c>
      <c r="N28" s="283">
        <v>12546</v>
      </c>
      <c r="O28" s="283">
        <v>11448</v>
      </c>
      <c r="P28" s="283">
        <v>70666</v>
      </c>
      <c r="Q28" s="283">
        <v>51133</v>
      </c>
      <c r="R28" s="283">
        <v>24591</v>
      </c>
      <c r="S28" s="283">
        <v>10201</v>
      </c>
      <c r="T28" s="283">
        <v>9240</v>
      </c>
      <c r="U28" s="283">
        <v>56886</v>
      </c>
      <c r="V28" s="283">
        <v>11427</v>
      </c>
      <c r="W28" s="283">
        <v>23391</v>
      </c>
      <c r="X28" s="283">
        <v>15394</v>
      </c>
      <c r="Y28" s="283">
        <v>11072</v>
      </c>
      <c r="Z28" s="283">
        <v>17516</v>
      </c>
      <c r="AA28" s="283">
        <v>32286</v>
      </c>
      <c r="AB28" s="283">
        <v>31092</v>
      </c>
      <c r="AC28" s="283">
        <v>10127</v>
      </c>
      <c r="AD28" s="283">
        <v>33521</v>
      </c>
      <c r="AE28" s="283">
        <v>3630</v>
      </c>
      <c r="AF28" s="283">
        <v>40173</v>
      </c>
      <c r="AG28" s="283">
        <v>14855</v>
      </c>
      <c r="AH28" s="283">
        <v>9314</v>
      </c>
      <c r="AI28" s="283">
        <v>806295</v>
      </c>
      <c r="AK28" s="283" t="s">
        <v>586</v>
      </c>
    </row>
    <row r="29" spans="1:37" x14ac:dyDescent="0.2">
      <c r="A29" s="319">
        <v>37165</v>
      </c>
      <c r="B29" s="283" t="s">
        <v>736</v>
      </c>
      <c r="C29" s="283">
        <v>11629</v>
      </c>
      <c r="D29" s="283">
        <v>37081</v>
      </c>
      <c r="E29" s="283">
        <v>8925</v>
      </c>
      <c r="F29" s="283">
        <v>5164</v>
      </c>
      <c r="G29" s="283">
        <v>29420</v>
      </c>
      <c r="H29" s="283">
        <v>7725</v>
      </c>
      <c r="I29" s="283">
        <v>12536</v>
      </c>
      <c r="J29" s="283">
        <v>35108</v>
      </c>
      <c r="K29" s="283">
        <v>107723</v>
      </c>
      <c r="L29" s="283">
        <v>11791</v>
      </c>
      <c r="M29" s="283">
        <v>39346</v>
      </c>
      <c r="N29" s="283">
        <v>12556</v>
      </c>
      <c r="O29" s="283">
        <v>11512</v>
      </c>
      <c r="P29" s="283">
        <v>70967</v>
      </c>
      <c r="Q29" s="283">
        <v>51495</v>
      </c>
      <c r="R29" s="283">
        <v>24693</v>
      </c>
      <c r="S29" s="283">
        <v>10256</v>
      </c>
      <c r="T29" s="283">
        <v>9319</v>
      </c>
      <c r="U29" s="283">
        <v>57172</v>
      </c>
      <c r="V29" s="283">
        <v>11481</v>
      </c>
      <c r="W29" s="283">
        <v>23485</v>
      </c>
      <c r="X29" s="283">
        <v>15626</v>
      </c>
      <c r="Y29" s="283">
        <v>11082</v>
      </c>
      <c r="Z29" s="283">
        <v>17675</v>
      </c>
      <c r="AA29" s="283">
        <v>32435</v>
      </c>
      <c r="AB29" s="283">
        <v>31177</v>
      </c>
      <c r="AC29" s="283">
        <v>10134</v>
      </c>
      <c r="AD29" s="283">
        <v>33689</v>
      </c>
      <c r="AE29" s="283">
        <v>3655</v>
      </c>
      <c r="AF29" s="283">
        <v>40265</v>
      </c>
      <c r="AG29" s="283">
        <v>14966</v>
      </c>
      <c r="AH29" s="283">
        <v>9357</v>
      </c>
      <c r="AI29" s="283">
        <v>809445</v>
      </c>
      <c r="AK29" s="283" t="s">
        <v>587</v>
      </c>
    </row>
    <row r="30" spans="1:37" x14ac:dyDescent="0.2">
      <c r="A30" s="319">
        <v>37196</v>
      </c>
      <c r="B30" s="283" t="s">
        <v>737</v>
      </c>
      <c r="C30" s="283">
        <v>11664</v>
      </c>
      <c r="D30" s="283">
        <v>36868</v>
      </c>
      <c r="E30" s="283">
        <v>8878</v>
      </c>
      <c r="F30" s="283">
        <v>5175</v>
      </c>
      <c r="G30" s="283">
        <v>29458</v>
      </c>
      <c r="H30" s="283">
        <v>7818</v>
      </c>
      <c r="I30" s="283">
        <v>12550</v>
      </c>
      <c r="J30" s="283">
        <v>35154</v>
      </c>
      <c r="K30" s="283">
        <v>107747</v>
      </c>
      <c r="L30" s="283">
        <v>11809</v>
      </c>
      <c r="M30" s="283">
        <v>39503</v>
      </c>
      <c r="N30" s="283">
        <v>12562</v>
      </c>
      <c r="O30" s="283">
        <v>11496</v>
      </c>
      <c r="P30" s="283">
        <v>71309</v>
      </c>
      <c r="Q30" s="283">
        <v>51853</v>
      </c>
      <c r="R30" s="283">
        <v>24709</v>
      </c>
      <c r="S30" s="283">
        <v>10232</v>
      </c>
      <c r="T30" s="283">
        <v>9442</v>
      </c>
      <c r="U30" s="283">
        <v>57332</v>
      </c>
      <c r="V30" s="283">
        <v>11475</v>
      </c>
      <c r="W30" s="283">
        <v>23631</v>
      </c>
      <c r="X30" s="283">
        <v>15673</v>
      </c>
      <c r="Y30" s="283">
        <v>11114</v>
      </c>
      <c r="Z30" s="283">
        <v>17718</v>
      </c>
      <c r="AA30" s="283">
        <v>32600</v>
      </c>
      <c r="AB30" s="283">
        <v>31294</v>
      </c>
      <c r="AC30" s="283">
        <v>10139</v>
      </c>
      <c r="AD30" s="283">
        <v>33645</v>
      </c>
      <c r="AE30" s="283">
        <v>3670</v>
      </c>
      <c r="AF30" s="283">
        <v>40169</v>
      </c>
      <c r="AG30" s="283">
        <v>15052</v>
      </c>
      <c r="AH30" s="283">
        <v>9396</v>
      </c>
      <c r="AI30" s="283">
        <v>811135</v>
      </c>
      <c r="AK30" s="283" t="s">
        <v>588</v>
      </c>
    </row>
    <row r="31" spans="1:37" x14ac:dyDescent="0.2">
      <c r="A31" s="319">
        <v>37226</v>
      </c>
      <c r="B31" s="283" t="s">
        <v>738</v>
      </c>
      <c r="C31" s="283">
        <v>11659</v>
      </c>
      <c r="D31" s="283">
        <v>36553</v>
      </c>
      <c r="E31" s="283">
        <v>8789</v>
      </c>
      <c r="F31" s="283">
        <v>5147</v>
      </c>
      <c r="G31" s="283">
        <v>29233</v>
      </c>
      <c r="H31" s="283">
        <v>7760</v>
      </c>
      <c r="I31" s="283">
        <v>12393</v>
      </c>
      <c r="J31" s="283">
        <v>34891</v>
      </c>
      <c r="K31" s="283">
        <v>107537</v>
      </c>
      <c r="L31" s="283">
        <v>11695</v>
      </c>
      <c r="M31" s="283">
        <v>39251</v>
      </c>
      <c r="N31" s="283">
        <v>12461</v>
      </c>
      <c r="O31" s="283">
        <v>11406</v>
      </c>
      <c r="P31" s="283">
        <v>70983</v>
      </c>
      <c r="Q31" s="283">
        <v>51657</v>
      </c>
      <c r="R31" s="283">
        <v>24555</v>
      </c>
      <c r="S31" s="283">
        <v>10128</v>
      </c>
      <c r="T31" s="283">
        <v>9434</v>
      </c>
      <c r="U31" s="283">
        <v>57119</v>
      </c>
      <c r="V31" s="283">
        <v>11372</v>
      </c>
      <c r="W31" s="283">
        <v>23508</v>
      </c>
      <c r="X31" s="283">
        <v>15519</v>
      </c>
      <c r="Y31" s="283">
        <v>11011</v>
      </c>
      <c r="Z31" s="283">
        <v>17618</v>
      </c>
      <c r="AA31" s="283">
        <v>32447</v>
      </c>
      <c r="AB31" s="283">
        <v>31096</v>
      </c>
      <c r="AC31" s="283">
        <v>10004</v>
      </c>
      <c r="AD31" s="283">
        <v>33504</v>
      </c>
      <c r="AE31" s="283">
        <v>3602</v>
      </c>
      <c r="AF31" s="283">
        <v>39809</v>
      </c>
      <c r="AG31" s="283">
        <v>15022</v>
      </c>
      <c r="AH31" s="283">
        <v>9301</v>
      </c>
      <c r="AI31" s="283">
        <v>806464</v>
      </c>
      <c r="AK31" s="283" t="s">
        <v>589</v>
      </c>
    </row>
    <row r="32" spans="1:37" x14ac:dyDescent="0.2">
      <c r="A32" s="319">
        <v>37257</v>
      </c>
      <c r="B32" s="283" t="s">
        <v>965</v>
      </c>
      <c r="C32" s="283">
        <v>11630</v>
      </c>
      <c r="D32" s="283">
        <v>36284</v>
      </c>
      <c r="E32" s="283">
        <v>8822</v>
      </c>
      <c r="F32" s="283">
        <v>5115</v>
      </c>
      <c r="G32" s="283">
        <v>29261</v>
      </c>
      <c r="H32" s="283">
        <v>7753</v>
      </c>
      <c r="I32" s="283">
        <v>12331</v>
      </c>
      <c r="J32" s="283">
        <v>34742</v>
      </c>
      <c r="K32" s="283">
        <v>107156</v>
      </c>
      <c r="L32" s="283">
        <v>11698</v>
      </c>
      <c r="M32" s="283">
        <v>39118</v>
      </c>
      <c r="N32" s="283">
        <v>12359</v>
      </c>
      <c r="O32" s="283">
        <v>11376</v>
      </c>
      <c r="P32" s="283">
        <v>70868</v>
      </c>
      <c r="Q32" s="283">
        <v>51413</v>
      </c>
      <c r="R32" s="283">
        <v>24501</v>
      </c>
      <c r="S32" s="283">
        <v>10090</v>
      </c>
      <c r="T32" s="283">
        <v>9438</v>
      </c>
      <c r="U32" s="283">
        <v>57029</v>
      </c>
      <c r="V32" s="283">
        <v>11336</v>
      </c>
      <c r="W32" s="283">
        <v>23381</v>
      </c>
      <c r="X32" s="283">
        <v>15451</v>
      </c>
      <c r="Y32" s="283">
        <v>11018</v>
      </c>
      <c r="Z32" s="283">
        <v>17605</v>
      </c>
      <c r="AA32" s="283">
        <v>32266</v>
      </c>
      <c r="AB32" s="283">
        <v>31065</v>
      </c>
      <c r="AC32" s="283">
        <v>9964</v>
      </c>
      <c r="AD32" s="283">
        <v>33538</v>
      </c>
      <c r="AE32" s="283">
        <v>3550</v>
      </c>
      <c r="AF32" s="283">
        <v>39645</v>
      </c>
      <c r="AG32" s="283">
        <v>14974</v>
      </c>
      <c r="AH32" s="283">
        <v>9287</v>
      </c>
      <c r="AI32" s="283">
        <v>804064</v>
      </c>
      <c r="AJ32" s="283">
        <v>2002</v>
      </c>
      <c r="AK32" s="283" t="s">
        <v>581</v>
      </c>
    </row>
    <row r="33" spans="1:37" x14ac:dyDescent="0.2">
      <c r="A33" s="319">
        <v>37288</v>
      </c>
      <c r="B33" s="283" t="s">
        <v>739</v>
      </c>
      <c r="C33" s="283">
        <v>11657</v>
      </c>
      <c r="D33" s="283">
        <v>36364</v>
      </c>
      <c r="E33" s="283">
        <v>8880</v>
      </c>
      <c r="F33" s="283">
        <v>5113</v>
      </c>
      <c r="G33" s="283">
        <v>29415</v>
      </c>
      <c r="H33" s="283">
        <v>7846</v>
      </c>
      <c r="I33" s="283">
        <v>12366</v>
      </c>
      <c r="J33" s="283">
        <v>34886</v>
      </c>
      <c r="K33" s="283">
        <v>107096</v>
      </c>
      <c r="L33" s="283">
        <v>11767</v>
      </c>
      <c r="M33" s="283">
        <v>39190</v>
      </c>
      <c r="N33" s="283">
        <v>12360</v>
      </c>
      <c r="O33" s="283">
        <v>11419</v>
      </c>
      <c r="P33" s="283">
        <v>71197</v>
      </c>
      <c r="Q33" s="283">
        <v>51455</v>
      </c>
      <c r="R33" s="283">
        <v>24492</v>
      </c>
      <c r="S33" s="283">
        <v>10145</v>
      </c>
      <c r="T33" s="283">
        <v>9423</v>
      </c>
      <c r="U33" s="283">
        <v>57200</v>
      </c>
      <c r="V33" s="283">
        <v>11329</v>
      </c>
      <c r="W33" s="283">
        <v>23475</v>
      </c>
      <c r="X33" s="283">
        <v>15583</v>
      </c>
      <c r="Y33" s="283">
        <v>11121</v>
      </c>
      <c r="Z33" s="283">
        <v>17728</v>
      </c>
      <c r="AA33" s="283">
        <v>32451</v>
      </c>
      <c r="AB33" s="283">
        <v>31334</v>
      </c>
      <c r="AC33" s="283">
        <v>10080</v>
      </c>
      <c r="AD33" s="283">
        <v>33710</v>
      </c>
      <c r="AE33" s="283">
        <v>3568</v>
      </c>
      <c r="AF33" s="283">
        <v>39673</v>
      </c>
      <c r="AG33" s="283">
        <v>14941</v>
      </c>
      <c r="AH33" s="283">
        <v>9284</v>
      </c>
      <c r="AI33" s="283">
        <v>806548</v>
      </c>
      <c r="AK33" s="283" t="s">
        <v>582</v>
      </c>
    </row>
    <row r="34" spans="1:37" x14ac:dyDescent="0.2">
      <c r="A34" s="319">
        <v>37316</v>
      </c>
      <c r="B34" s="283" t="s">
        <v>740</v>
      </c>
      <c r="C34" s="283">
        <v>11731</v>
      </c>
      <c r="D34" s="283">
        <v>36387</v>
      </c>
      <c r="E34" s="283">
        <v>8967</v>
      </c>
      <c r="F34" s="283">
        <v>5140</v>
      </c>
      <c r="G34" s="283">
        <v>29368</v>
      </c>
      <c r="H34" s="283">
        <v>7842</v>
      </c>
      <c r="I34" s="283">
        <v>12383</v>
      </c>
      <c r="J34" s="283">
        <v>34942</v>
      </c>
      <c r="K34" s="283">
        <v>106981</v>
      </c>
      <c r="L34" s="283">
        <v>11716</v>
      </c>
      <c r="M34" s="283">
        <v>39217</v>
      </c>
      <c r="N34" s="283">
        <v>12389</v>
      </c>
      <c r="O34" s="283">
        <v>11451</v>
      </c>
      <c r="P34" s="283">
        <v>71284</v>
      </c>
      <c r="Q34" s="283">
        <v>51475</v>
      </c>
      <c r="R34" s="283">
        <v>24472</v>
      </c>
      <c r="S34" s="283">
        <v>10136</v>
      </c>
      <c r="T34" s="283">
        <v>9360</v>
      </c>
      <c r="U34" s="283">
        <v>57281</v>
      </c>
      <c r="V34" s="283">
        <v>11292</v>
      </c>
      <c r="W34" s="283">
        <v>23463</v>
      </c>
      <c r="X34" s="283">
        <v>15496</v>
      </c>
      <c r="Y34" s="283">
        <v>11160</v>
      </c>
      <c r="Z34" s="283">
        <v>17778</v>
      </c>
      <c r="AA34" s="283">
        <v>32503</v>
      </c>
      <c r="AB34" s="283">
        <v>31422</v>
      </c>
      <c r="AC34" s="283">
        <v>10158</v>
      </c>
      <c r="AD34" s="283">
        <v>33811</v>
      </c>
      <c r="AE34" s="283">
        <v>3610</v>
      </c>
      <c r="AF34" s="283">
        <v>39722</v>
      </c>
      <c r="AG34" s="283">
        <v>15015</v>
      </c>
      <c r="AH34" s="283">
        <v>9267</v>
      </c>
      <c r="AI34" s="283">
        <v>807219</v>
      </c>
      <c r="AK34" s="283" t="s">
        <v>542</v>
      </c>
    </row>
    <row r="35" spans="1:37" x14ac:dyDescent="0.2">
      <c r="A35" s="319">
        <v>37347</v>
      </c>
      <c r="B35" s="283" t="s">
        <v>741</v>
      </c>
      <c r="C35" s="283">
        <v>11814</v>
      </c>
      <c r="D35" s="283">
        <v>36593</v>
      </c>
      <c r="E35" s="283">
        <v>9023</v>
      </c>
      <c r="F35" s="283">
        <v>5183</v>
      </c>
      <c r="G35" s="283">
        <v>29459</v>
      </c>
      <c r="H35" s="283">
        <v>7909</v>
      </c>
      <c r="I35" s="283">
        <v>12516</v>
      </c>
      <c r="J35" s="283">
        <v>35067</v>
      </c>
      <c r="K35" s="283">
        <v>107173</v>
      </c>
      <c r="L35" s="283">
        <v>11797</v>
      </c>
      <c r="M35" s="283">
        <v>39479</v>
      </c>
      <c r="N35" s="283">
        <v>12447</v>
      </c>
      <c r="O35" s="283">
        <v>11486</v>
      </c>
      <c r="P35" s="283">
        <v>71641</v>
      </c>
      <c r="Q35" s="283">
        <v>51622</v>
      </c>
      <c r="R35" s="283">
        <v>24656</v>
      </c>
      <c r="S35" s="283">
        <v>10228</v>
      </c>
      <c r="T35" s="283">
        <v>9480</v>
      </c>
      <c r="U35" s="283">
        <v>57707</v>
      </c>
      <c r="V35" s="283">
        <v>11453</v>
      </c>
      <c r="W35" s="283">
        <v>23624</v>
      </c>
      <c r="X35" s="283">
        <v>15638</v>
      </c>
      <c r="Y35" s="283">
        <v>11278</v>
      </c>
      <c r="Z35" s="283">
        <v>17925</v>
      </c>
      <c r="AA35" s="283">
        <v>32723</v>
      </c>
      <c r="AB35" s="283">
        <v>31573</v>
      </c>
      <c r="AC35" s="283">
        <v>10206</v>
      </c>
      <c r="AD35" s="283">
        <v>34026</v>
      </c>
      <c r="AE35" s="283">
        <v>3655</v>
      </c>
      <c r="AF35" s="283">
        <v>40146</v>
      </c>
      <c r="AG35" s="283">
        <v>15133</v>
      </c>
      <c r="AH35" s="283">
        <v>9331</v>
      </c>
      <c r="AI35" s="283">
        <v>811991</v>
      </c>
      <c r="AK35" s="283" t="s">
        <v>579</v>
      </c>
    </row>
    <row r="36" spans="1:37" x14ac:dyDescent="0.2">
      <c r="A36" s="319">
        <v>37377</v>
      </c>
      <c r="B36" s="283" t="s">
        <v>742</v>
      </c>
      <c r="C36" s="283">
        <v>11821</v>
      </c>
      <c r="D36" s="283">
        <v>36733</v>
      </c>
      <c r="E36" s="283">
        <v>9076</v>
      </c>
      <c r="F36" s="283">
        <v>5201</v>
      </c>
      <c r="G36" s="283">
        <v>29493</v>
      </c>
      <c r="H36" s="283">
        <v>8008</v>
      </c>
      <c r="I36" s="283">
        <v>12584</v>
      </c>
      <c r="J36" s="283">
        <v>35080</v>
      </c>
      <c r="K36" s="283">
        <v>107243</v>
      </c>
      <c r="L36" s="283">
        <v>11736</v>
      </c>
      <c r="M36" s="283">
        <v>39443</v>
      </c>
      <c r="N36" s="283">
        <v>12407</v>
      </c>
      <c r="O36" s="283">
        <v>11548</v>
      </c>
      <c r="P36" s="283">
        <v>71793</v>
      </c>
      <c r="Q36" s="283">
        <v>51645</v>
      </c>
      <c r="R36" s="283">
        <v>24697</v>
      </c>
      <c r="S36" s="283">
        <v>10275</v>
      </c>
      <c r="T36" s="283">
        <v>9557</v>
      </c>
      <c r="U36" s="283">
        <v>57841</v>
      </c>
      <c r="V36" s="283">
        <v>11469</v>
      </c>
      <c r="W36" s="283">
        <v>23649</v>
      </c>
      <c r="X36" s="283">
        <v>15607</v>
      </c>
      <c r="Y36" s="283">
        <v>11268</v>
      </c>
      <c r="Z36" s="283">
        <v>18011</v>
      </c>
      <c r="AA36" s="283">
        <v>32771</v>
      </c>
      <c r="AB36" s="283">
        <v>31625</v>
      </c>
      <c r="AC36" s="283">
        <v>10229</v>
      </c>
      <c r="AD36" s="283">
        <v>34102</v>
      </c>
      <c r="AE36" s="283">
        <v>3637</v>
      </c>
      <c r="AF36" s="283">
        <v>40186</v>
      </c>
      <c r="AG36" s="283">
        <v>15192</v>
      </c>
      <c r="AH36" s="283">
        <v>9296</v>
      </c>
      <c r="AI36" s="283">
        <v>813223</v>
      </c>
      <c r="AK36" s="283" t="s">
        <v>580</v>
      </c>
    </row>
    <row r="37" spans="1:37" x14ac:dyDescent="0.2">
      <c r="A37" s="319">
        <v>37408</v>
      </c>
      <c r="B37" s="283" t="s">
        <v>743</v>
      </c>
      <c r="C37" s="283">
        <v>11866</v>
      </c>
      <c r="D37" s="283">
        <v>36730</v>
      </c>
      <c r="E37" s="283">
        <v>9094</v>
      </c>
      <c r="F37" s="283">
        <v>5215</v>
      </c>
      <c r="G37" s="283">
        <v>29473</v>
      </c>
      <c r="H37" s="283">
        <v>8001</v>
      </c>
      <c r="I37" s="283">
        <v>12615</v>
      </c>
      <c r="J37" s="283">
        <v>35132</v>
      </c>
      <c r="K37" s="283">
        <v>107163</v>
      </c>
      <c r="L37" s="283">
        <v>11703</v>
      </c>
      <c r="M37" s="283">
        <v>39472</v>
      </c>
      <c r="N37" s="283">
        <v>12367</v>
      </c>
      <c r="O37" s="283">
        <v>11531</v>
      </c>
      <c r="P37" s="283">
        <v>71896</v>
      </c>
      <c r="Q37" s="283">
        <v>51832</v>
      </c>
      <c r="R37" s="283">
        <v>24738</v>
      </c>
      <c r="S37" s="283">
        <v>10248</v>
      </c>
      <c r="T37" s="283">
        <v>9589</v>
      </c>
      <c r="U37" s="283">
        <v>57829</v>
      </c>
      <c r="V37" s="283">
        <v>11524</v>
      </c>
      <c r="W37" s="283">
        <v>23748</v>
      </c>
      <c r="X37" s="283">
        <v>15584</v>
      </c>
      <c r="Y37" s="283">
        <v>11358</v>
      </c>
      <c r="Z37" s="283">
        <v>18019</v>
      </c>
      <c r="AA37" s="283">
        <v>32823</v>
      </c>
      <c r="AB37" s="283">
        <v>31703</v>
      </c>
      <c r="AC37" s="283">
        <v>10299</v>
      </c>
      <c r="AD37" s="283">
        <v>33939</v>
      </c>
      <c r="AE37" s="283">
        <v>3619</v>
      </c>
      <c r="AF37" s="283">
        <v>40236</v>
      </c>
      <c r="AG37" s="283">
        <v>15253</v>
      </c>
      <c r="AH37" s="283">
        <v>9290</v>
      </c>
      <c r="AI37" s="283">
        <v>813889</v>
      </c>
      <c r="AK37" s="283" t="s">
        <v>583</v>
      </c>
    </row>
    <row r="38" spans="1:37" x14ac:dyDescent="0.2">
      <c r="A38" s="319">
        <v>37438</v>
      </c>
      <c r="B38" s="283" t="s">
        <v>744</v>
      </c>
      <c r="C38" s="283">
        <v>11882</v>
      </c>
      <c r="D38" s="283">
        <v>36758</v>
      </c>
      <c r="E38" s="283">
        <v>9147</v>
      </c>
      <c r="F38" s="283">
        <v>5224</v>
      </c>
      <c r="G38" s="283">
        <v>29608</v>
      </c>
      <c r="H38" s="283">
        <v>8044</v>
      </c>
      <c r="I38" s="283">
        <v>12687</v>
      </c>
      <c r="J38" s="283">
        <v>35099</v>
      </c>
      <c r="K38" s="283">
        <v>107148</v>
      </c>
      <c r="L38" s="283">
        <v>11662</v>
      </c>
      <c r="M38" s="283">
        <v>39428</v>
      </c>
      <c r="N38" s="283">
        <v>12393</v>
      </c>
      <c r="O38" s="283">
        <v>11581</v>
      </c>
      <c r="P38" s="283">
        <v>71960</v>
      </c>
      <c r="Q38" s="283">
        <v>51997</v>
      </c>
      <c r="R38" s="283">
        <v>24698</v>
      </c>
      <c r="S38" s="283">
        <v>10279</v>
      </c>
      <c r="T38" s="283">
        <v>9604</v>
      </c>
      <c r="U38" s="283">
        <v>57831</v>
      </c>
      <c r="V38" s="283">
        <v>11734</v>
      </c>
      <c r="W38" s="283">
        <v>23816</v>
      </c>
      <c r="X38" s="283">
        <v>15720</v>
      </c>
      <c r="Y38" s="283">
        <v>11375</v>
      </c>
      <c r="Z38" s="283">
        <v>18093</v>
      </c>
      <c r="AA38" s="283">
        <v>32854</v>
      </c>
      <c r="AB38" s="283">
        <v>31694</v>
      </c>
      <c r="AC38" s="283">
        <v>10363</v>
      </c>
      <c r="AD38" s="283">
        <v>33853</v>
      </c>
      <c r="AE38" s="283">
        <v>3628</v>
      </c>
      <c r="AF38" s="283">
        <v>40428</v>
      </c>
      <c r="AG38" s="283">
        <v>15407</v>
      </c>
      <c r="AH38" s="283">
        <v>9319</v>
      </c>
      <c r="AI38" s="283">
        <v>815314</v>
      </c>
      <c r="AK38" s="283" t="s">
        <v>584</v>
      </c>
    </row>
    <row r="39" spans="1:37" x14ac:dyDescent="0.2">
      <c r="A39" s="319">
        <v>37469</v>
      </c>
      <c r="B39" s="283" t="s">
        <v>745</v>
      </c>
      <c r="C39" s="283">
        <v>11913</v>
      </c>
      <c r="D39" s="283">
        <v>36756</v>
      </c>
      <c r="E39" s="283">
        <v>9189</v>
      </c>
      <c r="F39" s="283">
        <v>5226</v>
      </c>
      <c r="G39" s="283">
        <v>29641</v>
      </c>
      <c r="H39" s="283">
        <v>8026</v>
      </c>
      <c r="I39" s="283">
        <v>12696</v>
      </c>
      <c r="J39" s="283">
        <v>35052</v>
      </c>
      <c r="K39" s="283">
        <v>107144</v>
      </c>
      <c r="L39" s="283">
        <v>11631</v>
      </c>
      <c r="M39" s="283">
        <v>39506</v>
      </c>
      <c r="N39" s="283">
        <v>12461</v>
      </c>
      <c r="O39" s="283">
        <v>11646</v>
      </c>
      <c r="P39" s="283">
        <v>71973</v>
      </c>
      <c r="Q39" s="283">
        <v>52250</v>
      </c>
      <c r="R39" s="283">
        <v>24665</v>
      </c>
      <c r="S39" s="283">
        <v>10295</v>
      </c>
      <c r="T39" s="283">
        <v>9621</v>
      </c>
      <c r="U39" s="283">
        <v>57912</v>
      </c>
      <c r="V39" s="283">
        <v>11782</v>
      </c>
      <c r="W39" s="283">
        <v>23857</v>
      </c>
      <c r="X39" s="283">
        <v>15768</v>
      </c>
      <c r="Y39" s="283">
        <v>11411</v>
      </c>
      <c r="Z39" s="283">
        <v>18168</v>
      </c>
      <c r="AA39" s="283">
        <v>32891</v>
      </c>
      <c r="AB39" s="283">
        <v>31667</v>
      </c>
      <c r="AC39" s="283">
        <v>10364</v>
      </c>
      <c r="AD39" s="283">
        <v>33826</v>
      </c>
      <c r="AE39" s="283">
        <v>3640</v>
      </c>
      <c r="AF39" s="283">
        <v>40589</v>
      </c>
      <c r="AG39" s="283">
        <v>15450</v>
      </c>
      <c r="AH39" s="283">
        <v>9333</v>
      </c>
      <c r="AI39" s="283">
        <v>816349</v>
      </c>
      <c r="AK39" s="283" t="s">
        <v>585</v>
      </c>
    </row>
    <row r="40" spans="1:37" x14ac:dyDescent="0.2">
      <c r="A40" s="319">
        <v>37500</v>
      </c>
      <c r="B40" s="283" t="s">
        <v>746</v>
      </c>
      <c r="C40" s="283">
        <v>11864</v>
      </c>
      <c r="D40" s="283">
        <v>36812</v>
      </c>
      <c r="E40" s="283">
        <v>9227</v>
      </c>
      <c r="F40" s="283">
        <v>5214</v>
      </c>
      <c r="G40" s="283">
        <v>29657</v>
      </c>
      <c r="H40" s="283">
        <v>7999</v>
      </c>
      <c r="I40" s="283">
        <v>12717</v>
      </c>
      <c r="J40" s="283">
        <v>35007</v>
      </c>
      <c r="K40" s="283">
        <v>107066</v>
      </c>
      <c r="L40" s="283">
        <v>11592</v>
      </c>
      <c r="M40" s="283">
        <v>39560</v>
      </c>
      <c r="N40" s="283">
        <v>12461</v>
      </c>
      <c r="O40" s="283">
        <v>11662</v>
      </c>
      <c r="P40" s="283">
        <v>71963</v>
      </c>
      <c r="Q40" s="283">
        <v>52348</v>
      </c>
      <c r="R40" s="283">
        <v>24654</v>
      </c>
      <c r="S40" s="283">
        <v>10313</v>
      </c>
      <c r="T40" s="283">
        <v>9597</v>
      </c>
      <c r="U40" s="283">
        <v>57898</v>
      </c>
      <c r="V40" s="283">
        <v>11850</v>
      </c>
      <c r="W40" s="283">
        <v>23858</v>
      </c>
      <c r="X40" s="283">
        <v>15770</v>
      </c>
      <c r="Y40" s="283">
        <v>11411</v>
      </c>
      <c r="Z40" s="283">
        <v>18197</v>
      </c>
      <c r="AA40" s="283">
        <v>32901</v>
      </c>
      <c r="AB40" s="283">
        <v>31672</v>
      </c>
      <c r="AC40" s="283">
        <v>10298</v>
      </c>
      <c r="AD40" s="283">
        <v>33817</v>
      </c>
      <c r="AE40" s="283">
        <v>3637</v>
      </c>
      <c r="AF40" s="283">
        <v>40722</v>
      </c>
      <c r="AG40" s="283">
        <v>15446</v>
      </c>
      <c r="AH40" s="283">
        <v>9351</v>
      </c>
      <c r="AI40" s="283">
        <v>816541</v>
      </c>
      <c r="AK40" s="283" t="s">
        <v>586</v>
      </c>
    </row>
    <row r="41" spans="1:37" x14ac:dyDescent="0.2">
      <c r="A41" s="319">
        <v>37530</v>
      </c>
      <c r="B41" s="283" t="s">
        <v>747</v>
      </c>
      <c r="C41" s="283">
        <v>11919</v>
      </c>
      <c r="D41" s="283">
        <v>36962</v>
      </c>
      <c r="E41" s="283">
        <v>9196</v>
      </c>
      <c r="F41" s="283">
        <v>5206</v>
      </c>
      <c r="G41" s="283">
        <v>29658</v>
      </c>
      <c r="H41" s="283">
        <v>7949</v>
      </c>
      <c r="I41" s="283">
        <v>12740</v>
      </c>
      <c r="J41" s="283">
        <v>34905</v>
      </c>
      <c r="K41" s="283">
        <v>107026</v>
      </c>
      <c r="L41" s="283">
        <v>11634</v>
      </c>
      <c r="M41" s="283">
        <v>39710</v>
      </c>
      <c r="N41" s="283">
        <v>12450</v>
      </c>
      <c r="O41" s="283">
        <v>11675</v>
      </c>
      <c r="P41" s="283">
        <v>72171</v>
      </c>
      <c r="Q41" s="283">
        <v>52437</v>
      </c>
      <c r="R41" s="283">
        <v>24653</v>
      </c>
      <c r="S41" s="283">
        <v>10329</v>
      </c>
      <c r="T41" s="283">
        <v>9662</v>
      </c>
      <c r="U41" s="283">
        <v>58074</v>
      </c>
      <c r="V41" s="283">
        <v>11848</v>
      </c>
      <c r="W41" s="283">
        <v>23963</v>
      </c>
      <c r="X41" s="283">
        <v>15908</v>
      </c>
      <c r="Y41" s="283">
        <v>11417</v>
      </c>
      <c r="Z41" s="283">
        <v>18201</v>
      </c>
      <c r="AA41" s="283">
        <v>32984</v>
      </c>
      <c r="AB41" s="283">
        <v>31722</v>
      </c>
      <c r="AC41" s="283">
        <v>10329</v>
      </c>
      <c r="AD41" s="283">
        <v>33740</v>
      </c>
      <c r="AE41" s="283">
        <v>3650</v>
      </c>
      <c r="AF41" s="283">
        <v>40731</v>
      </c>
      <c r="AG41" s="283">
        <v>15448</v>
      </c>
      <c r="AH41" s="283">
        <v>9367</v>
      </c>
      <c r="AI41" s="283">
        <v>817664</v>
      </c>
      <c r="AK41" s="283" t="s">
        <v>587</v>
      </c>
    </row>
    <row r="42" spans="1:37" x14ac:dyDescent="0.2">
      <c r="A42" s="319">
        <v>37561</v>
      </c>
      <c r="B42" s="283" t="s">
        <v>748</v>
      </c>
      <c r="C42" s="283">
        <v>11885</v>
      </c>
      <c r="D42" s="283">
        <v>36872</v>
      </c>
      <c r="E42" s="283">
        <v>9210</v>
      </c>
      <c r="F42" s="283">
        <v>5209</v>
      </c>
      <c r="G42" s="283">
        <v>29679</v>
      </c>
      <c r="H42" s="283">
        <v>7841</v>
      </c>
      <c r="I42" s="283">
        <v>12712</v>
      </c>
      <c r="J42" s="283">
        <v>34819</v>
      </c>
      <c r="K42" s="283">
        <v>106854</v>
      </c>
      <c r="L42" s="283">
        <v>11622</v>
      </c>
      <c r="M42" s="283">
        <v>39676</v>
      </c>
      <c r="N42" s="283">
        <v>12382</v>
      </c>
      <c r="O42" s="283">
        <v>11666</v>
      </c>
      <c r="P42" s="283">
        <v>72154</v>
      </c>
      <c r="Q42" s="283">
        <v>52350</v>
      </c>
      <c r="R42" s="283">
        <v>24593</v>
      </c>
      <c r="S42" s="283">
        <v>10331</v>
      </c>
      <c r="T42" s="283">
        <v>9635</v>
      </c>
      <c r="U42" s="283">
        <v>58019</v>
      </c>
      <c r="V42" s="283">
        <v>11808</v>
      </c>
      <c r="W42" s="283">
        <v>23975</v>
      </c>
      <c r="X42" s="283">
        <v>15947</v>
      </c>
      <c r="Y42" s="283">
        <v>11448</v>
      </c>
      <c r="Z42" s="283">
        <v>18160</v>
      </c>
      <c r="AA42" s="283">
        <v>32952</v>
      </c>
      <c r="AB42" s="283">
        <v>31690</v>
      </c>
      <c r="AC42" s="283">
        <v>10268</v>
      </c>
      <c r="AD42" s="283">
        <v>33547</v>
      </c>
      <c r="AE42" s="283">
        <v>3624</v>
      </c>
      <c r="AF42" s="283">
        <v>40522</v>
      </c>
      <c r="AG42" s="283">
        <v>15524</v>
      </c>
      <c r="AH42" s="283">
        <v>9361</v>
      </c>
      <c r="AI42" s="283">
        <v>816335</v>
      </c>
      <c r="AK42" s="283" t="s">
        <v>588</v>
      </c>
    </row>
    <row r="43" spans="1:37" x14ac:dyDescent="0.2">
      <c r="A43" s="319">
        <v>37591</v>
      </c>
      <c r="B43" s="283" t="s">
        <v>749</v>
      </c>
      <c r="C43" s="283">
        <v>11772</v>
      </c>
      <c r="D43" s="283">
        <v>36710</v>
      </c>
      <c r="E43" s="283">
        <v>9138</v>
      </c>
      <c r="F43" s="283">
        <v>5175</v>
      </c>
      <c r="G43" s="283">
        <v>29485</v>
      </c>
      <c r="H43" s="283">
        <v>7781</v>
      </c>
      <c r="I43" s="283">
        <v>12621</v>
      </c>
      <c r="J43" s="283">
        <v>34597</v>
      </c>
      <c r="K43" s="283">
        <v>106515</v>
      </c>
      <c r="L43" s="283">
        <v>11509</v>
      </c>
      <c r="M43" s="283">
        <v>39402</v>
      </c>
      <c r="N43" s="283">
        <v>12251</v>
      </c>
      <c r="O43" s="283">
        <v>11580</v>
      </c>
      <c r="P43" s="283">
        <v>71718</v>
      </c>
      <c r="Q43" s="283">
        <v>52135</v>
      </c>
      <c r="R43" s="283">
        <v>24408</v>
      </c>
      <c r="S43" s="283">
        <v>10249</v>
      </c>
      <c r="T43" s="283">
        <v>9558</v>
      </c>
      <c r="U43" s="283">
        <v>57775</v>
      </c>
      <c r="V43" s="283">
        <v>11684</v>
      </c>
      <c r="W43" s="283">
        <v>23820</v>
      </c>
      <c r="X43" s="283">
        <v>15778</v>
      </c>
      <c r="Y43" s="283">
        <v>11350</v>
      </c>
      <c r="Z43" s="283">
        <v>18029</v>
      </c>
      <c r="AA43" s="283">
        <v>32726</v>
      </c>
      <c r="AB43" s="283">
        <v>31539</v>
      </c>
      <c r="AC43" s="283">
        <v>10178</v>
      </c>
      <c r="AD43" s="283">
        <v>33219</v>
      </c>
      <c r="AE43" s="283">
        <v>3572</v>
      </c>
      <c r="AF43" s="283">
        <v>40178</v>
      </c>
      <c r="AG43" s="283">
        <v>15543</v>
      </c>
      <c r="AH43" s="283">
        <v>9312</v>
      </c>
      <c r="AI43" s="283">
        <v>811307</v>
      </c>
      <c r="AK43" s="283" t="s">
        <v>589</v>
      </c>
    </row>
    <row r="44" spans="1:37" x14ac:dyDescent="0.2">
      <c r="A44" s="319">
        <v>37622</v>
      </c>
      <c r="B44" s="283" t="s">
        <v>966</v>
      </c>
      <c r="C44" s="283">
        <v>11800</v>
      </c>
      <c r="D44" s="283">
        <v>36565</v>
      </c>
      <c r="E44" s="283">
        <v>9155</v>
      </c>
      <c r="F44" s="283">
        <v>5162</v>
      </c>
      <c r="G44" s="283">
        <v>29349</v>
      </c>
      <c r="H44" s="283">
        <v>7716</v>
      </c>
      <c r="I44" s="283">
        <v>12525</v>
      </c>
      <c r="J44" s="283">
        <v>34520</v>
      </c>
      <c r="K44" s="283">
        <v>106142</v>
      </c>
      <c r="L44" s="283">
        <v>11556</v>
      </c>
      <c r="M44" s="283">
        <v>39221</v>
      </c>
      <c r="N44" s="283">
        <v>12185</v>
      </c>
      <c r="O44" s="283">
        <v>11549</v>
      </c>
      <c r="P44" s="283">
        <v>71421</v>
      </c>
      <c r="Q44" s="283">
        <v>52056</v>
      </c>
      <c r="R44" s="283">
        <v>24372</v>
      </c>
      <c r="S44" s="283">
        <v>10231</v>
      </c>
      <c r="T44" s="283">
        <v>9581</v>
      </c>
      <c r="U44" s="283">
        <v>57572</v>
      </c>
      <c r="V44" s="283">
        <v>11609</v>
      </c>
      <c r="W44" s="283">
        <v>23734</v>
      </c>
      <c r="X44" s="283">
        <v>15740</v>
      </c>
      <c r="Y44" s="283">
        <v>11291</v>
      </c>
      <c r="Z44" s="283">
        <v>17973</v>
      </c>
      <c r="AA44" s="283">
        <v>32645</v>
      </c>
      <c r="AB44" s="283">
        <v>31458</v>
      </c>
      <c r="AC44" s="283">
        <v>10158</v>
      </c>
      <c r="AD44" s="283">
        <v>33073</v>
      </c>
      <c r="AE44" s="283">
        <v>3573</v>
      </c>
      <c r="AF44" s="283">
        <v>39995</v>
      </c>
      <c r="AG44" s="283">
        <v>15539</v>
      </c>
      <c r="AH44" s="283">
        <v>9321</v>
      </c>
      <c r="AI44" s="283">
        <v>808787</v>
      </c>
      <c r="AJ44" s="283">
        <v>2003</v>
      </c>
      <c r="AK44" s="283" t="s">
        <v>581</v>
      </c>
    </row>
    <row r="45" spans="1:37" x14ac:dyDescent="0.2">
      <c r="A45" s="319">
        <v>37653</v>
      </c>
      <c r="B45" s="283" t="s">
        <v>750</v>
      </c>
      <c r="C45" s="283">
        <v>11804</v>
      </c>
      <c r="D45" s="283">
        <v>36533</v>
      </c>
      <c r="E45" s="283">
        <v>9225</v>
      </c>
      <c r="F45" s="283">
        <v>5211</v>
      </c>
      <c r="G45" s="283">
        <v>29238</v>
      </c>
      <c r="H45" s="283">
        <v>7686</v>
      </c>
      <c r="I45" s="283">
        <v>12566</v>
      </c>
      <c r="J45" s="283">
        <v>34637</v>
      </c>
      <c r="K45" s="283">
        <v>106003</v>
      </c>
      <c r="L45" s="283">
        <v>11623</v>
      </c>
      <c r="M45" s="283">
        <v>39271</v>
      </c>
      <c r="N45" s="283">
        <v>12228</v>
      </c>
      <c r="O45" s="283">
        <v>11603</v>
      </c>
      <c r="P45" s="283">
        <v>71535</v>
      </c>
      <c r="Q45" s="283">
        <v>52041</v>
      </c>
      <c r="R45" s="283">
        <v>24407</v>
      </c>
      <c r="S45" s="283">
        <v>10264</v>
      </c>
      <c r="T45" s="283">
        <v>9592</v>
      </c>
      <c r="U45" s="283">
        <v>57647</v>
      </c>
      <c r="V45" s="283">
        <v>11573</v>
      </c>
      <c r="W45" s="283">
        <v>23800</v>
      </c>
      <c r="X45" s="283">
        <v>15820</v>
      </c>
      <c r="Y45" s="283">
        <v>11347</v>
      </c>
      <c r="Z45" s="283">
        <v>18048</v>
      </c>
      <c r="AA45" s="283">
        <v>32606</v>
      </c>
      <c r="AB45" s="283">
        <v>31484</v>
      </c>
      <c r="AC45" s="283">
        <v>10219</v>
      </c>
      <c r="AD45" s="283">
        <v>33166</v>
      </c>
      <c r="AE45" s="283">
        <v>3577</v>
      </c>
      <c r="AF45" s="283">
        <v>40047</v>
      </c>
      <c r="AG45" s="283">
        <v>15652</v>
      </c>
      <c r="AH45" s="283">
        <v>9379</v>
      </c>
      <c r="AI45" s="283">
        <v>809832</v>
      </c>
      <c r="AK45" s="283" t="s">
        <v>582</v>
      </c>
    </row>
    <row r="46" spans="1:37" x14ac:dyDescent="0.2">
      <c r="A46" s="319">
        <v>37681</v>
      </c>
      <c r="B46" s="283" t="s">
        <v>751</v>
      </c>
      <c r="C46" s="283">
        <v>11858</v>
      </c>
      <c r="D46" s="283">
        <v>36716</v>
      </c>
      <c r="E46" s="283">
        <v>9252</v>
      </c>
      <c r="F46" s="283">
        <v>5213</v>
      </c>
      <c r="G46" s="283">
        <v>29178</v>
      </c>
      <c r="H46" s="283">
        <v>7655</v>
      </c>
      <c r="I46" s="283">
        <v>12597</v>
      </c>
      <c r="J46" s="283">
        <v>34713</v>
      </c>
      <c r="K46" s="283">
        <v>105819</v>
      </c>
      <c r="L46" s="283">
        <v>11638</v>
      </c>
      <c r="M46" s="283">
        <v>39442</v>
      </c>
      <c r="N46" s="283">
        <v>12268</v>
      </c>
      <c r="O46" s="283">
        <v>11663</v>
      </c>
      <c r="P46" s="283">
        <v>71599</v>
      </c>
      <c r="Q46" s="283">
        <v>52066</v>
      </c>
      <c r="R46" s="283">
        <v>24594</v>
      </c>
      <c r="S46" s="283">
        <v>10296</v>
      </c>
      <c r="T46" s="283">
        <v>9674</v>
      </c>
      <c r="U46" s="283">
        <v>57869</v>
      </c>
      <c r="V46" s="283">
        <v>11546</v>
      </c>
      <c r="W46" s="283">
        <v>23838</v>
      </c>
      <c r="X46" s="283">
        <v>15847</v>
      </c>
      <c r="Y46" s="283">
        <v>11406</v>
      </c>
      <c r="Z46" s="283">
        <v>18121</v>
      </c>
      <c r="AA46" s="283">
        <v>32444</v>
      </c>
      <c r="AB46" s="283">
        <v>31499</v>
      </c>
      <c r="AC46" s="283">
        <v>10255</v>
      </c>
      <c r="AD46" s="283">
        <v>33437</v>
      </c>
      <c r="AE46" s="283">
        <v>3585</v>
      </c>
      <c r="AF46" s="283">
        <v>40098</v>
      </c>
      <c r="AG46" s="283">
        <v>15633</v>
      </c>
      <c r="AH46" s="283">
        <v>9418</v>
      </c>
      <c r="AI46" s="283">
        <v>811237</v>
      </c>
      <c r="AK46" s="283" t="s">
        <v>542</v>
      </c>
    </row>
    <row r="47" spans="1:37" x14ac:dyDescent="0.2">
      <c r="A47" s="319">
        <v>37712</v>
      </c>
      <c r="B47" s="283" t="s">
        <v>752</v>
      </c>
      <c r="C47" s="283">
        <v>11913</v>
      </c>
      <c r="D47" s="283">
        <v>36763</v>
      </c>
      <c r="E47" s="283">
        <v>9274</v>
      </c>
      <c r="F47" s="283">
        <v>5244</v>
      </c>
      <c r="G47" s="283">
        <v>29124</v>
      </c>
      <c r="H47" s="283">
        <v>7687</v>
      </c>
      <c r="I47" s="283">
        <v>12550</v>
      </c>
      <c r="J47" s="283">
        <v>34594</v>
      </c>
      <c r="K47" s="283">
        <v>105637</v>
      </c>
      <c r="L47" s="283">
        <v>11539</v>
      </c>
      <c r="M47" s="283">
        <v>39476</v>
      </c>
      <c r="N47" s="283">
        <v>12309</v>
      </c>
      <c r="O47" s="283">
        <v>11722</v>
      </c>
      <c r="P47" s="283">
        <v>71753</v>
      </c>
      <c r="Q47" s="283">
        <v>51931</v>
      </c>
      <c r="R47" s="283">
        <v>24761</v>
      </c>
      <c r="S47" s="283">
        <v>10327</v>
      </c>
      <c r="T47" s="283">
        <v>9781</v>
      </c>
      <c r="U47" s="283">
        <v>57892</v>
      </c>
      <c r="V47" s="283">
        <v>11560</v>
      </c>
      <c r="W47" s="283">
        <v>23932</v>
      </c>
      <c r="X47" s="283">
        <v>15958</v>
      </c>
      <c r="Y47" s="283">
        <v>11458</v>
      </c>
      <c r="Z47" s="283">
        <v>18166</v>
      </c>
      <c r="AA47" s="283">
        <v>32303</v>
      </c>
      <c r="AB47" s="283">
        <v>31464</v>
      </c>
      <c r="AC47" s="283">
        <v>10278</v>
      </c>
      <c r="AD47" s="283">
        <v>33392</v>
      </c>
      <c r="AE47" s="283">
        <v>3591</v>
      </c>
      <c r="AF47" s="283">
        <v>40286</v>
      </c>
      <c r="AG47" s="283">
        <v>15660</v>
      </c>
      <c r="AH47" s="283">
        <v>9383</v>
      </c>
      <c r="AI47" s="283">
        <v>811708</v>
      </c>
      <c r="AK47" s="283" t="s">
        <v>579</v>
      </c>
    </row>
    <row r="48" spans="1:37" x14ac:dyDescent="0.2">
      <c r="A48" s="319">
        <v>37742</v>
      </c>
      <c r="B48" s="283" t="s">
        <v>753</v>
      </c>
      <c r="C48" s="283">
        <v>11891</v>
      </c>
      <c r="D48" s="283">
        <v>36703</v>
      </c>
      <c r="E48" s="283">
        <v>9294</v>
      </c>
      <c r="F48" s="283">
        <v>5225</v>
      </c>
      <c r="G48" s="283">
        <v>28993</v>
      </c>
      <c r="H48" s="283">
        <v>7702</v>
      </c>
      <c r="I48" s="283">
        <v>12635</v>
      </c>
      <c r="J48" s="283">
        <v>34514</v>
      </c>
      <c r="K48" s="283">
        <v>105319</v>
      </c>
      <c r="L48" s="283">
        <v>11476</v>
      </c>
      <c r="M48" s="283">
        <v>39443</v>
      </c>
      <c r="N48" s="283">
        <v>12329</v>
      </c>
      <c r="O48" s="283">
        <v>11736</v>
      </c>
      <c r="P48" s="283">
        <v>71625</v>
      </c>
      <c r="Q48" s="283">
        <v>51807</v>
      </c>
      <c r="R48" s="283">
        <v>24874</v>
      </c>
      <c r="S48" s="283">
        <v>10313</v>
      </c>
      <c r="T48" s="283">
        <v>9881</v>
      </c>
      <c r="U48" s="283">
        <v>57963</v>
      </c>
      <c r="V48" s="283">
        <v>11546</v>
      </c>
      <c r="W48" s="283">
        <v>23912</v>
      </c>
      <c r="X48" s="283">
        <v>15817</v>
      </c>
      <c r="Y48" s="283">
        <v>11502</v>
      </c>
      <c r="Z48" s="283">
        <v>18169</v>
      </c>
      <c r="AA48" s="283">
        <v>32217</v>
      </c>
      <c r="AB48" s="283">
        <v>31453</v>
      </c>
      <c r="AC48" s="283">
        <v>10267</v>
      </c>
      <c r="AD48" s="283">
        <v>33280</v>
      </c>
      <c r="AE48" s="283">
        <v>3637</v>
      </c>
      <c r="AF48" s="283">
        <v>40276</v>
      </c>
      <c r="AG48" s="283">
        <v>15655</v>
      </c>
      <c r="AH48" s="283">
        <v>9347</v>
      </c>
      <c r="AI48" s="283">
        <v>810801</v>
      </c>
      <c r="AK48" s="283" t="s">
        <v>580</v>
      </c>
    </row>
    <row r="49" spans="1:37" x14ac:dyDescent="0.2">
      <c r="A49" s="319">
        <v>37773</v>
      </c>
      <c r="B49" s="283" t="s">
        <v>754</v>
      </c>
      <c r="C49" s="283">
        <v>11917</v>
      </c>
      <c r="D49" s="283">
        <v>36750</v>
      </c>
      <c r="E49" s="283">
        <v>9253</v>
      </c>
      <c r="F49" s="283">
        <v>5240</v>
      </c>
      <c r="G49" s="283">
        <v>28877</v>
      </c>
      <c r="H49" s="283">
        <v>7713</v>
      </c>
      <c r="I49" s="283">
        <v>12748</v>
      </c>
      <c r="J49" s="283">
        <v>34458</v>
      </c>
      <c r="K49" s="283">
        <v>105104</v>
      </c>
      <c r="L49" s="283">
        <v>11474</v>
      </c>
      <c r="M49" s="283">
        <v>39466</v>
      </c>
      <c r="N49" s="283">
        <v>12289</v>
      </c>
      <c r="O49" s="283">
        <v>11733</v>
      </c>
      <c r="P49" s="283">
        <v>71727</v>
      </c>
      <c r="Q49" s="283">
        <v>51889</v>
      </c>
      <c r="R49" s="283">
        <v>25020</v>
      </c>
      <c r="S49" s="283">
        <v>10321</v>
      </c>
      <c r="T49" s="283">
        <v>9901</v>
      </c>
      <c r="U49" s="283">
        <v>57829</v>
      </c>
      <c r="V49" s="283">
        <v>11611</v>
      </c>
      <c r="W49" s="283">
        <v>24003</v>
      </c>
      <c r="X49" s="283">
        <v>15855</v>
      </c>
      <c r="Y49" s="283">
        <v>11563</v>
      </c>
      <c r="Z49" s="283">
        <v>18213</v>
      </c>
      <c r="AA49" s="283">
        <v>32259</v>
      </c>
      <c r="AB49" s="283">
        <v>31405</v>
      </c>
      <c r="AC49" s="283">
        <v>10327</v>
      </c>
      <c r="AD49" s="283">
        <v>33273</v>
      </c>
      <c r="AE49" s="283">
        <v>3634</v>
      </c>
      <c r="AF49" s="283">
        <v>40439</v>
      </c>
      <c r="AG49" s="283">
        <v>15669</v>
      </c>
      <c r="AH49" s="283">
        <v>9388</v>
      </c>
      <c r="AI49" s="283">
        <v>811348</v>
      </c>
      <c r="AK49" s="283" t="s">
        <v>583</v>
      </c>
    </row>
    <row r="50" spans="1:37" x14ac:dyDescent="0.2">
      <c r="A50" s="319">
        <v>37803</v>
      </c>
      <c r="B50" s="283" t="s">
        <v>755</v>
      </c>
      <c r="C50" s="283">
        <v>11914</v>
      </c>
      <c r="D50" s="283">
        <v>36818</v>
      </c>
      <c r="E50" s="283">
        <v>9196</v>
      </c>
      <c r="F50" s="283">
        <v>5280</v>
      </c>
      <c r="G50" s="283">
        <v>28676</v>
      </c>
      <c r="H50" s="283">
        <v>7722</v>
      </c>
      <c r="I50" s="283">
        <v>12804</v>
      </c>
      <c r="J50" s="283">
        <v>34410</v>
      </c>
      <c r="K50" s="283">
        <v>104987</v>
      </c>
      <c r="L50" s="283">
        <v>11468</v>
      </c>
      <c r="M50" s="283">
        <v>39470</v>
      </c>
      <c r="N50" s="283">
        <v>12297</v>
      </c>
      <c r="O50" s="283">
        <v>11684</v>
      </c>
      <c r="P50" s="283">
        <v>71568</v>
      </c>
      <c r="Q50" s="283">
        <v>51848</v>
      </c>
      <c r="R50" s="283">
        <v>25051</v>
      </c>
      <c r="S50" s="283">
        <v>10291</v>
      </c>
      <c r="T50" s="283">
        <v>9773</v>
      </c>
      <c r="U50" s="283">
        <v>57674</v>
      </c>
      <c r="V50" s="283">
        <v>11603</v>
      </c>
      <c r="W50" s="283">
        <v>24077</v>
      </c>
      <c r="X50" s="283">
        <v>15905</v>
      </c>
      <c r="Y50" s="283">
        <v>11562</v>
      </c>
      <c r="Z50" s="283">
        <v>18121</v>
      </c>
      <c r="AA50" s="283">
        <v>32132</v>
      </c>
      <c r="AB50" s="283">
        <v>31368</v>
      </c>
      <c r="AC50" s="283">
        <v>10338</v>
      </c>
      <c r="AD50" s="283">
        <v>33212</v>
      </c>
      <c r="AE50" s="283">
        <v>3658</v>
      </c>
      <c r="AF50" s="283">
        <v>40557</v>
      </c>
      <c r="AG50" s="283">
        <v>15666</v>
      </c>
      <c r="AH50" s="283">
        <v>9370</v>
      </c>
      <c r="AI50" s="283">
        <v>810500</v>
      </c>
      <c r="AK50" s="283" t="s">
        <v>584</v>
      </c>
    </row>
    <row r="51" spans="1:37" x14ac:dyDescent="0.2">
      <c r="A51" s="319">
        <v>37834</v>
      </c>
      <c r="B51" s="283" t="s">
        <v>756</v>
      </c>
      <c r="C51" s="283">
        <v>11927</v>
      </c>
      <c r="D51" s="283">
        <v>36813</v>
      </c>
      <c r="E51" s="283">
        <v>9156</v>
      </c>
      <c r="F51" s="283">
        <v>5282</v>
      </c>
      <c r="G51" s="283">
        <v>28570</v>
      </c>
      <c r="H51" s="283">
        <v>7746</v>
      </c>
      <c r="I51" s="283">
        <v>12846</v>
      </c>
      <c r="J51" s="283">
        <v>34334</v>
      </c>
      <c r="K51" s="283">
        <v>104834</v>
      </c>
      <c r="L51" s="283">
        <v>11439</v>
      </c>
      <c r="M51" s="283">
        <v>39505</v>
      </c>
      <c r="N51" s="283">
        <v>12289</v>
      </c>
      <c r="O51" s="283">
        <v>11692</v>
      </c>
      <c r="P51" s="283">
        <v>71557</v>
      </c>
      <c r="Q51" s="283">
        <v>51835</v>
      </c>
      <c r="R51" s="283">
        <v>25071</v>
      </c>
      <c r="S51" s="283">
        <v>10287</v>
      </c>
      <c r="T51" s="283">
        <v>9778</v>
      </c>
      <c r="U51" s="283">
        <v>57543</v>
      </c>
      <c r="V51" s="283">
        <v>11570</v>
      </c>
      <c r="W51" s="283">
        <v>24080</v>
      </c>
      <c r="X51" s="283">
        <v>15889</v>
      </c>
      <c r="Y51" s="283">
        <v>11516</v>
      </c>
      <c r="Z51" s="283">
        <v>18049</v>
      </c>
      <c r="AA51" s="283">
        <v>32041</v>
      </c>
      <c r="AB51" s="283">
        <v>31244</v>
      </c>
      <c r="AC51" s="283">
        <v>10328</v>
      </c>
      <c r="AD51" s="283">
        <v>33130</v>
      </c>
      <c r="AE51" s="283">
        <v>3654</v>
      </c>
      <c r="AF51" s="283">
        <v>40520</v>
      </c>
      <c r="AG51" s="283">
        <v>15696</v>
      </c>
      <c r="AH51" s="283">
        <v>9325</v>
      </c>
      <c r="AI51" s="283">
        <v>809546</v>
      </c>
      <c r="AK51" s="283" t="s">
        <v>585</v>
      </c>
    </row>
    <row r="52" spans="1:37" x14ac:dyDescent="0.2">
      <c r="A52" s="319">
        <v>37865</v>
      </c>
      <c r="B52" s="283" t="s">
        <v>757</v>
      </c>
      <c r="C52" s="283">
        <v>11910</v>
      </c>
      <c r="D52" s="283">
        <v>36853</v>
      </c>
      <c r="E52" s="283">
        <v>9195</v>
      </c>
      <c r="F52" s="283">
        <v>5283</v>
      </c>
      <c r="G52" s="283">
        <v>28580</v>
      </c>
      <c r="H52" s="283">
        <v>7776</v>
      </c>
      <c r="I52" s="283">
        <v>12943</v>
      </c>
      <c r="J52" s="283">
        <v>34423</v>
      </c>
      <c r="K52" s="283">
        <v>104830</v>
      </c>
      <c r="L52" s="283">
        <v>11392</v>
      </c>
      <c r="M52" s="283">
        <v>39499</v>
      </c>
      <c r="N52" s="283">
        <v>12290</v>
      </c>
      <c r="O52" s="283">
        <v>11696</v>
      </c>
      <c r="P52" s="283">
        <v>71553</v>
      </c>
      <c r="Q52" s="283">
        <v>52058</v>
      </c>
      <c r="R52" s="283">
        <v>25028</v>
      </c>
      <c r="S52" s="283">
        <v>10290</v>
      </c>
      <c r="T52" s="283">
        <v>9790</v>
      </c>
      <c r="U52" s="283">
        <v>57444</v>
      </c>
      <c r="V52" s="283">
        <v>11647</v>
      </c>
      <c r="W52" s="283">
        <v>24164</v>
      </c>
      <c r="X52" s="283">
        <v>15859</v>
      </c>
      <c r="Y52" s="283">
        <v>11521</v>
      </c>
      <c r="Z52" s="283">
        <v>18122</v>
      </c>
      <c r="AA52" s="283">
        <v>31984</v>
      </c>
      <c r="AB52" s="283">
        <v>31259</v>
      </c>
      <c r="AC52" s="283">
        <v>10343</v>
      </c>
      <c r="AD52" s="283">
        <v>33012</v>
      </c>
      <c r="AE52" s="283">
        <v>3684</v>
      </c>
      <c r="AF52" s="283">
        <v>40549</v>
      </c>
      <c r="AG52" s="283">
        <v>15744</v>
      </c>
      <c r="AH52" s="283">
        <v>9364</v>
      </c>
      <c r="AI52" s="283">
        <v>810085</v>
      </c>
      <c r="AK52" s="283" t="s">
        <v>586</v>
      </c>
    </row>
    <row r="53" spans="1:37" x14ac:dyDescent="0.2">
      <c r="A53" s="319">
        <v>37895</v>
      </c>
      <c r="B53" s="283" t="s">
        <v>758</v>
      </c>
      <c r="C53" s="283">
        <v>11972</v>
      </c>
      <c r="D53" s="283">
        <v>36949</v>
      </c>
      <c r="E53" s="283">
        <v>9195</v>
      </c>
      <c r="F53" s="283">
        <v>5300</v>
      </c>
      <c r="G53" s="283">
        <v>28649</v>
      </c>
      <c r="H53" s="283">
        <v>7769</v>
      </c>
      <c r="I53" s="283">
        <v>12977</v>
      </c>
      <c r="J53" s="283">
        <v>34397</v>
      </c>
      <c r="K53" s="283">
        <v>104886</v>
      </c>
      <c r="L53" s="283">
        <v>11459</v>
      </c>
      <c r="M53" s="283">
        <v>39480</v>
      </c>
      <c r="N53" s="283">
        <v>12349</v>
      </c>
      <c r="O53" s="283">
        <v>11713</v>
      </c>
      <c r="P53" s="283">
        <v>71683</v>
      </c>
      <c r="Q53" s="283">
        <v>52189</v>
      </c>
      <c r="R53" s="283">
        <v>25085</v>
      </c>
      <c r="S53" s="283">
        <v>10272</v>
      </c>
      <c r="T53" s="283">
        <v>9828</v>
      </c>
      <c r="U53" s="283">
        <v>57579</v>
      </c>
      <c r="V53" s="283">
        <v>11748</v>
      </c>
      <c r="W53" s="283">
        <v>24290</v>
      </c>
      <c r="X53" s="283">
        <v>15845</v>
      </c>
      <c r="Y53" s="283">
        <v>11587</v>
      </c>
      <c r="Z53" s="283">
        <v>18227</v>
      </c>
      <c r="AA53" s="283">
        <v>32054</v>
      </c>
      <c r="AB53" s="283">
        <v>31310</v>
      </c>
      <c r="AC53" s="283">
        <v>10307</v>
      </c>
      <c r="AD53" s="283">
        <v>32992</v>
      </c>
      <c r="AE53" s="283">
        <v>3703</v>
      </c>
      <c r="AF53" s="283">
        <v>40552</v>
      </c>
      <c r="AG53" s="283">
        <v>15789</v>
      </c>
      <c r="AH53" s="283">
        <v>9427</v>
      </c>
      <c r="AI53" s="283">
        <v>811562</v>
      </c>
      <c r="AK53" s="283" t="s">
        <v>587</v>
      </c>
    </row>
    <row r="54" spans="1:37" x14ac:dyDescent="0.2">
      <c r="A54" s="319">
        <v>37926</v>
      </c>
      <c r="B54" s="283" t="s">
        <v>759</v>
      </c>
      <c r="C54" s="283">
        <v>11900</v>
      </c>
      <c r="D54" s="283">
        <v>36982</v>
      </c>
      <c r="E54" s="283">
        <v>9168</v>
      </c>
      <c r="F54" s="283">
        <v>5276</v>
      </c>
      <c r="G54" s="283">
        <v>28472</v>
      </c>
      <c r="H54" s="283">
        <v>7716</v>
      </c>
      <c r="I54" s="283">
        <v>12956</v>
      </c>
      <c r="J54" s="283">
        <v>34301</v>
      </c>
      <c r="K54" s="283">
        <v>104722</v>
      </c>
      <c r="L54" s="283">
        <v>11464</v>
      </c>
      <c r="M54" s="283">
        <v>39356</v>
      </c>
      <c r="N54" s="283">
        <v>12333</v>
      </c>
      <c r="O54" s="283">
        <v>11685</v>
      </c>
      <c r="P54" s="283">
        <v>71467</v>
      </c>
      <c r="Q54" s="283">
        <v>52103</v>
      </c>
      <c r="R54" s="283">
        <v>25001</v>
      </c>
      <c r="S54" s="283">
        <v>10238</v>
      </c>
      <c r="T54" s="283">
        <v>9876</v>
      </c>
      <c r="U54" s="283">
        <v>57468</v>
      </c>
      <c r="V54" s="283">
        <v>11678</v>
      </c>
      <c r="W54" s="283">
        <v>24308</v>
      </c>
      <c r="X54" s="283">
        <v>15796</v>
      </c>
      <c r="Y54" s="283">
        <v>11578</v>
      </c>
      <c r="Z54" s="283">
        <v>18358</v>
      </c>
      <c r="AA54" s="283">
        <v>32013</v>
      </c>
      <c r="AB54" s="283">
        <v>31234</v>
      </c>
      <c r="AC54" s="283">
        <v>10254</v>
      </c>
      <c r="AD54" s="283">
        <v>32833</v>
      </c>
      <c r="AE54" s="283">
        <v>3664</v>
      </c>
      <c r="AF54" s="283">
        <v>40264</v>
      </c>
      <c r="AG54" s="283">
        <v>15763</v>
      </c>
      <c r="AH54" s="283">
        <v>9423</v>
      </c>
      <c r="AI54" s="283">
        <v>809650</v>
      </c>
      <c r="AK54" s="283" t="s">
        <v>588</v>
      </c>
    </row>
    <row r="55" spans="1:37" x14ac:dyDescent="0.2">
      <c r="A55" s="319">
        <v>37956</v>
      </c>
      <c r="B55" s="283" t="s">
        <v>760</v>
      </c>
      <c r="C55" s="283">
        <v>11807</v>
      </c>
      <c r="D55" s="283">
        <v>36841</v>
      </c>
      <c r="E55" s="283">
        <v>9114</v>
      </c>
      <c r="F55" s="283">
        <v>5280</v>
      </c>
      <c r="G55" s="283">
        <v>28343</v>
      </c>
      <c r="H55" s="283">
        <v>7660</v>
      </c>
      <c r="I55" s="283">
        <v>12820</v>
      </c>
      <c r="J55" s="283">
        <v>34014</v>
      </c>
      <c r="K55" s="283">
        <v>104516</v>
      </c>
      <c r="L55" s="283">
        <v>11397</v>
      </c>
      <c r="M55" s="283">
        <v>39214</v>
      </c>
      <c r="N55" s="283">
        <v>12306</v>
      </c>
      <c r="O55" s="283">
        <v>11625</v>
      </c>
      <c r="P55" s="283">
        <v>71354</v>
      </c>
      <c r="Q55" s="283">
        <v>51943</v>
      </c>
      <c r="R55" s="283">
        <v>24849</v>
      </c>
      <c r="S55" s="283">
        <v>10160</v>
      </c>
      <c r="T55" s="283">
        <v>9793</v>
      </c>
      <c r="U55" s="283">
        <v>57243</v>
      </c>
      <c r="V55" s="283">
        <v>11611</v>
      </c>
      <c r="W55" s="283">
        <v>24207</v>
      </c>
      <c r="X55" s="283">
        <v>15752</v>
      </c>
      <c r="Y55" s="283">
        <v>11504</v>
      </c>
      <c r="Z55" s="283">
        <v>18251</v>
      </c>
      <c r="AA55" s="283">
        <v>31755</v>
      </c>
      <c r="AB55" s="283">
        <v>31079</v>
      </c>
      <c r="AC55" s="283">
        <v>10197</v>
      </c>
      <c r="AD55" s="283">
        <v>32730</v>
      </c>
      <c r="AE55" s="283">
        <v>3632</v>
      </c>
      <c r="AF55" s="283">
        <v>39933</v>
      </c>
      <c r="AG55" s="283">
        <v>15656</v>
      </c>
      <c r="AH55" s="283">
        <v>9378</v>
      </c>
      <c r="AI55" s="283">
        <v>805964</v>
      </c>
      <c r="AK55" s="283" t="s">
        <v>589</v>
      </c>
    </row>
    <row r="56" spans="1:37" x14ac:dyDescent="0.2">
      <c r="A56" s="319">
        <v>37987</v>
      </c>
      <c r="B56" s="283" t="s">
        <v>967</v>
      </c>
      <c r="C56" s="283">
        <v>11758</v>
      </c>
      <c r="D56" s="283">
        <v>36710</v>
      </c>
      <c r="E56" s="283">
        <v>9112</v>
      </c>
      <c r="F56" s="283">
        <v>5277</v>
      </c>
      <c r="G56" s="283">
        <v>28255</v>
      </c>
      <c r="H56" s="283">
        <v>7602</v>
      </c>
      <c r="I56" s="283">
        <v>12624</v>
      </c>
      <c r="J56" s="283">
        <v>33915</v>
      </c>
      <c r="K56" s="283">
        <v>103988</v>
      </c>
      <c r="L56" s="283">
        <v>11387</v>
      </c>
      <c r="M56" s="283">
        <v>38897</v>
      </c>
      <c r="N56" s="283">
        <v>12214</v>
      </c>
      <c r="O56" s="283">
        <v>11519</v>
      </c>
      <c r="P56" s="283">
        <v>71061</v>
      </c>
      <c r="Q56" s="283">
        <v>51723</v>
      </c>
      <c r="R56" s="283">
        <v>24717</v>
      </c>
      <c r="S56" s="283">
        <v>10116</v>
      </c>
      <c r="T56" s="283">
        <v>9749</v>
      </c>
      <c r="U56" s="283">
        <v>57025</v>
      </c>
      <c r="V56" s="283">
        <v>11532</v>
      </c>
      <c r="W56" s="283">
        <v>24110</v>
      </c>
      <c r="X56" s="283">
        <v>15629</v>
      </c>
      <c r="Y56" s="283">
        <v>11495</v>
      </c>
      <c r="Z56" s="283">
        <v>18186</v>
      </c>
      <c r="AA56" s="283">
        <v>31494</v>
      </c>
      <c r="AB56" s="283">
        <v>30900</v>
      </c>
      <c r="AC56" s="283">
        <v>10164</v>
      </c>
      <c r="AD56" s="283">
        <v>32573</v>
      </c>
      <c r="AE56" s="283">
        <v>3587</v>
      </c>
      <c r="AF56" s="283">
        <v>39772</v>
      </c>
      <c r="AG56" s="283">
        <v>15546</v>
      </c>
      <c r="AH56" s="283">
        <v>9323</v>
      </c>
      <c r="AI56" s="283">
        <v>801960</v>
      </c>
      <c r="AJ56" s="283">
        <v>2004</v>
      </c>
      <c r="AK56" s="283" t="s">
        <v>581</v>
      </c>
    </row>
    <row r="57" spans="1:37" x14ac:dyDescent="0.2">
      <c r="A57" s="319">
        <v>38018</v>
      </c>
      <c r="B57" s="283" t="s">
        <v>761</v>
      </c>
      <c r="C57" s="283">
        <v>11817</v>
      </c>
      <c r="D57" s="283">
        <v>36793</v>
      </c>
      <c r="E57" s="283">
        <v>9148</v>
      </c>
      <c r="F57" s="283">
        <v>5282</v>
      </c>
      <c r="G57" s="283">
        <v>28301</v>
      </c>
      <c r="H57" s="283">
        <v>7587</v>
      </c>
      <c r="I57" s="283">
        <v>12594</v>
      </c>
      <c r="J57" s="283">
        <v>33867</v>
      </c>
      <c r="K57" s="283">
        <v>103619</v>
      </c>
      <c r="L57" s="283">
        <v>11474</v>
      </c>
      <c r="M57" s="283">
        <v>38814</v>
      </c>
      <c r="N57" s="283">
        <v>12238</v>
      </c>
      <c r="O57" s="283">
        <v>11487</v>
      </c>
      <c r="P57" s="283">
        <v>71186</v>
      </c>
      <c r="Q57" s="283">
        <v>51672</v>
      </c>
      <c r="R57" s="283">
        <v>24790</v>
      </c>
      <c r="S57" s="283">
        <v>10125</v>
      </c>
      <c r="T57" s="283">
        <v>9746</v>
      </c>
      <c r="U57" s="283">
        <v>57036</v>
      </c>
      <c r="V57" s="283">
        <v>11548</v>
      </c>
      <c r="W57" s="283">
        <v>24067</v>
      </c>
      <c r="X57" s="283">
        <v>15644</v>
      </c>
      <c r="Y57" s="283">
        <v>11587</v>
      </c>
      <c r="Z57" s="283">
        <v>18179</v>
      </c>
      <c r="AA57" s="283">
        <v>31459</v>
      </c>
      <c r="AB57" s="283">
        <v>31013</v>
      </c>
      <c r="AC57" s="283">
        <v>10224</v>
      </c>
      <c r="AD57" s="283">
        <v>32631</v>
      </c>
      <c r="AE57" s="283">
        <v>3616</v>
      </c>
      <c r="AF57" s="283">
        <v>39815</v>
      </c>
      <c r="AG57" s="283">
        <v>15530</v>
      </c>
      <c r="AH57" s="283">
        <v>9329</v>
      </c>
      <c r="AI57" s="283">
        <v>802218</v>
      </c>
      <c r="AK57" s="283" t="s">
        <v>582</v>
      </c>
    </row>
    <row r="58" spans="1:37" x14ac:dyDescent="0.2">
      <c r="A58" s="319">
        <v>38047</v>
      </c>
      <c r="B58" s="283" t="s">
        <v>762</v>
      </c>
      <c r="C58" s="283">
        <v>11927</v>
      </c>
      <c r="D58" s="283">
        <v>37084</v>
      </c>
      <c r="E58" s="283">
        <v>9188</v>
      </c>
      <c r="F58" s="283">
        <v>5297</v>
      </c>
      <c r="G58" s="283">
        <v>28353</v>
      </c>
      <c r="H58" s="283">
        <v>7649</v>
      </c>
      <c r="I58" s="283">
        <v>12665</v>
      </c>
      <c r="J58" s="283">
        <v>33933</v>
      </c>
      <c r="K58" s="283">
        <v>103640</v>
      </c>
      <c r="L58" s="283">
        <v>11411</v>
      </c>
      <c r="M58" s="283">
        <v>39067</v>
      </c>
      <c r="N58" s="283">
        <v>12296</v>
      </c>
      <c r="O58" s="283">
        <v>11501</v>
      </c>
      <c r="P58" s="283">
        <v>71481</v>
      </c>
      <c r="Q58" s="283">
        <v>51936</v>
      </c>
      <c r="R58" s="283">
        <v>24843</v>
      </c>
      <c r="S58" s="283">
        <v>10192</v>
      </c>
      <c r="T58" s="283">
        <v>9788</v>
      </c>
      <c r="U58" s="283">
        <v>57184</v>
      </c>
      <c r="V58" s="283">
        <v>11595</v>
      </c>
      <c r="W58" s="283">
        <v>24259</v>
      </c>
      <c r="X58" s="283">
        <v>15686</v>
      </c>
      <c r="Y58" s="283">
        <v>11708</v>
      </c>
      <c r="Z58" s="283">
        <v>18306</v>
      </c>
      <c r="AA58" s="283">
        <v>31541</v>
      </c>
      <c r="AB58" s="283">
        <v>31248</v>
      </c>
      <c r="AC58" s="283">
        <v>10292</v>
      </c>
      <c r="AD58" s="283">
        <v>32797</v>
      </c>
      <c r="AE58" s="283">
        <v>3688</v>
      </c>
      <c r="AF58" s="283">
        <v>40123</v>
      </c>
      <c r="AG58" s="283">
        <v>15571</v>
      </c>
      <c r="AH58" s="283">
        <v>9350</v>
      </c>
      <c r="AI58" s="283">
        <v>805599</v>
      </c>
      <c r="AK58" s="283" t="s">
        <v>542</v>
      </c>
    </row>
    <row r="59" spans="1:37" x14ac:dyDescent="0.2">
      <c r="A59" s="319">
        <v>38078</v>
      </c>
      <c r="B59" s="283" t="s">
        <v>763</v>
      </c>
      <c r="C59" s="283">
        <v>11939</v>
      </c>
      <c r="D59" s="283">
        <v>37148</v>
      </c>
      <c r="E59" s="283">
        <v>9176</v>
      </c>
      <c r="F59" s="283">
        <v>5299</v>
      </c>
      <c r="G59" s="283">
        <v>28346</v>
      </c>
      <c r="H59" s="283">
        <v>7649</v>
      </c>
      <c r="I59" s="283">
        <v>12729</v>
      </c>
      <c r="J59" s="283">
        <v>33911</v>
      </c>
      <c r="K59" s="283">
        <v>103561</v>
      </c>
      <c r="L59" s="283">
        <v>11382</v>
      </c>
      <c r="M59" s="283">
        <v>39117</v>
      </c>
      <c r="N59" s="283">
        <v>12305</v>
      </c>
      <c r="O59" s="283">
        <v>11545</v>
      </c>
      <c r="P59" s="283">
        <v>71573</v>
      </c>
      <c r="Q59" s="283">
        <v>51932</v>
      </c>
      <c r="R59" s="283">
        <v>24825</v>
      </c>
      <c r="S59" s="283">
        <v>10212</v>
      </c>
      <c r="T59" s="283">
        <v>9832</v>
      </c>
      <c r="U59" s="283">
        <v>57160</v>
      </c>
      <c r="V59" s="283">
        <v>11644</v>
      </c>
      <c r="W59" s="283">
        <v>24318</v>
      </c>
      <c r="X59" s="283">
        <v>15702</v>
      </c>
      <c r="Y59" s="283">
        <v>11768</v>
      </c>
      <c r="Z59" s="283">
        <v>18338</v>
      </c>
      <c r="AA59" s="283">
        <v>31488</v>
      </c>
      <c r="AB59" s="283">
        <v>31277</v>
      </c>
      <c r="AC59" s="283">
        <v>10253</v>
      </c>
      <c r="AD59" s="283">
        <v>32740</v>
      </c>
      <c r="AE59" s="283">
        <v>3720</v>
      </c>
      <c r="AF59" s="283">
        <v>40161</v>
      </c>
      <c r="AG59" s="283">
        <v>15645</v>
      </c>
      <c r="AH59" s="283">
        <v>9374</v>
      </c>
      <c r="AI59" s="283">
        <v>806069</v>
      </c>
      <c r="AK59" s="283" t="s">
        <v>579</v>
      </c>
    </row>
    <row r="60" spans="1:37" x14ac:dyDescent="0.2">
      <c r="A60" s="319">
        <v>38108</v>
      </c>
      <c r="B60" s="283" t="s">
        <v>764</v>
      </c>
      <c r="C60" s="283">
        <v>11892</v>
      </c>
      <c r="D60" s="283">
        <v>37177</v>
      </c>
      <c r="E60" s="283">
        <v>9202</v>
      </c>
      <c r="F60" s="283">
        <v>5342</v>
      </c>
      <c r="G60" s="283">
        <v>28282</v>
      </c>
      <c r="H60" s="283">
        <v>7625</v>
      </c>
      <c r="I60" s="283">
        <v>12771</v>
      </c>
      <c r="J60" s="283">
        <v>33910</v>
      </c>
      <c r="K60" s="283">
        <v>103440</v>
      </c>
      <c r="L60" s="283">
        <v>11351</v>
      </c>
      <c r="M60" s="283">
        <v>38969</v>
      </c>
      <c r="N60" s="283">
        <v>12303</v>
      </c>
      <c r="O60" s="283">
        <v>11537</v>
      </c>
      <c r="P60" s="283">
        <v>71606</v>
      </c>
      <c r="Q60" s="283">
        <v>52008</v>
      </c>
      <c r="R60" s="283">
        <v>24805</v>
      </c>
      <c r="S60" s="283">
        <v>10203</v>
      </c>
      <c r="T60" s="283">
        <v>9824</v>
      </c>
      <c r="U60" s="283">
        <v>57117</v>
      </c>
      <c r="V60" s="283">
        <v>11624</v>
      </c>
      <c r="W60" s="283">
        <v>24407</v>
      </c>
      <c r="X60" s="283">
        <v>15700</v>
      </c>
      <c r="Y60" s="283">
        <v>11828</v>
      </c>
      <c r="Z60" s="283">
        <v>18394</v>
      </c>
      <c r="AA60" s="283">
        <v>31395</v>
      </c>
      <c r="AB60" s="283">
        <v>31338</v>
      </c>
      <c r="AC60" s="283">
        <v>10232</v>
      </c>
      <c r="AD60" s="283">
        <v>32712</v>
      </c>
      <c r="AE60" s="283">
        <v>3714</v>
      </c>
      <c r="AF60" s="283">
        <v>40175</v>
      </c>
      <c r="AG60" s="283">
        <v>15639</v>
      </c>
      <c r="AH60" s="283">
        <v>9357</v>
      </c>
      <c r="AI60" s="283">
        <v>805879</v>
      </c>
      <c r="AK60" s="283" t="s">
        <v>580</v>
      </c>
    </row>
    <row r="61" spans="1:37" x14ac:dyDescent="0.2">
      <c r="A61" s="319">
        <v>38139</v>
      </c>
      <c r="B61" s="283" t="s">
        <v>765</v>
      </c>
      <c r="C61" s="283">
        <v>11917</v>
      </c>
      <c r="D61" s="283">
        <v>37392</v>
      </c>
      <c r="E61" s="283">
        <v>9275</v>
      </c>
      <c r="F61" s="283">
        <v>5359</v>
      </c>
      <c r="G61" s="283">
        <v>28263</v>
      </c>
      <c r="H61" s="283">
        <v>7600</v>
      </c>
      <c r="I61" s="283">
        <v>12816</v>
      </c>
      <c r="J61" s="283">
        <v>33919</v>
      </c>
      <c r="K61" s="283">
        <v>103343</v>
      </c>
      <c r="L61" s="283">
        <v>11353</v>
      </c>
      <c r="M61" s="283">
        <v>39051</v>
      </c>
      <c r="N61" s="283">
        <v>12327</v>
      </c>
      <c r="O61" s="283">
        <v>11580</v>
      </c>
      <c r="P61" s="283">
        <v>71781</v>
      </c>
      <c r="Q61" s="283">
        <v>52044</v>
      </c>
      <c r="R61" s="283">
        <v>24836</v>
      </c>
      <c r="S61" s="283">
        <v>10255</v>
      </c>
      <c r="T61" s="283">
        <v>9902</v>
      </c>
      <c r="U61" s="283">
        <v>57256</v>
      </c>
      <c r="V61" s="283">
        <v>11657</v>
      </c>
      <c r="W61" s="283">
        <v>24487</v>
      </c>
      <c r="X61" s="283">
        <v>15716</v>
      </c>
      <c r="Y61" s="283">
        <v>11858</v>
      </c>
      <c r="Z61" s="283">
        <v>18519</v>
      </c>
      <c r="AA61" s="283">
        <v>31433</v>
      </c>
      <c r="AB61" s="283">
        <v>31413</v>
      </c>
      <c r="AC61" s="283">
        <v>10277</v>
      </c>
      <c r="AD61" s="283">
        <v>32739</v>
      </c>
      <c r="AE61" s="283">
        <v>3744</v>
      </c>
      <c r="AF61" s="283">
        <v>40173</v>
      </c>
      <c r="AG61" s="283">
        <v>15655</v>
      </c>
      <c r="AH61" s="283">
        <v>9444</v>
      </c>
      <c r="AI61" s="283">
        <v>807384</v>
      </c>
      <c r="AK61" s="283" t="s">
        <v>583</v>
      </c>
    </row>
    <row r="62" spans="1:37" x14ac:dyDescent="0.2">
      <c r="A62" s="319">
        <v>38169</v>
      </c>
      <c r="B62" s="283" t="s">
        <v>766</v>
      </c>
      <c r="C62" s="283">
        <v>11913</v>
      </c>
      <c r="D62" s="283">
        <v>37410</v>
      </c>
      <c r="E62" s="283">
        <v>9257</v>
      </c>
      <c r="F62" s="283">
        <v>5357</v>
      </c>
      <c r="G62" s="283">
        <v>28135</v>
      </c>
      <c r="H62" s="283">
        <v>7580</v>
      </c>
      <c r="I62" s="283">
        <v>12739</v>
      </c>
      <c r="J62" s="283">
        <v>33823</v>
      </c>
      <c r="K62" s="283">
        <v>103217</v>
      </c>
      <c r="L62" s="283">
        <v>11280</v>
      </c>
      <c r="M62" s="283">
        <v>39305</v>
      </c>
      <c r="N62" s="283">
        <v>12368</v>
      </c>
      <c r="O62" s="283">
        <v>11545</v>
      </c>
      <c r="P62" s="283">
        <v>71741</v>
      </c>
      <c r="Q62" s="283">
        <v>52017</v>
      </c>
      <c r="R62" s="283">
        <v>24844</v>
      </c>
      <c r="S62" s="283">
        <v>10216</v>
      </c>
      <c r="T62" s="283">
        <v>9977</v>
      </c>
      <c r="U62" s="283">
        <v>57174</v>
      </c>
      <c r="V62" s="283">
        <v>11658</v>
      </c>
      <c r="W62" s="283">
        <v>24514</v>
      </c>
      <c r="X62" s="283">
        <v>15751</v>
      </c>
      <c r="Y62" s="283">
        <v>11841</v>
      </c>
      <c r="Z62" s="283">
        <v>18536</v>
      </c>
      <c r="AA62" s="283">
        <v>31383</v>
      </c>
      <c r="AB62" s="283">
        <v>31354</v>
      </c>
      <c r="AC62" s="283">
        <v>10215</v>
      </c>
      <c r="AD62" s="283">
        <v>32600</v>
      </c>
      <c r="AE62" s="283">
        <v>3715</v>
      </c>
      <c r="AF62" s="283">
        <v>40102</v>
      </c>
      <c r="AG62" s="283">
        <v>15593</v>
      </c>
      <c r="AH62" s="283">
        <v>9424</v>
      </c>
      <c r="AI62" s="283">
        <v>806584</v>
      </c>
      <c r="AK62" s="283" t="s">
        <v>584</v>
      </c>
    </row>
    <row r="63" spans="1:37" x14ac:dyDescent="0.2">
      <c r="A63" s="319">
        <v>38200</v>
      </c>
      <c r="B63" s="283" t="s">
        <v>767</v>
      </c>
      <c r="C63" s="283">
        <v>11921</v>
      </c>
      <c r="D63" s="283">
        <v>37581</v>
      </c>
      <c r="E63" s="283">
        <v>9227</v>
      </c>
      <c r="F63" s="283">
        <v>5363</v>
      </c>
      <c r="G63" s="283">
        <v>28097</v>
      </c>
      <c r="H63" s="283">
        <v>7580</v>
      </c>
      <c r="I63" s="283">
        <v>12721</v>
      </c>
      <c r="J63" s="283">
        <v>33817</v>
      </c>
      <c r="K63" s="283">
        <v>103321</v>
      </c>
      <c r="L63" s="283">
        <v>11298</v>
      </c>
      <c r="M63" s="283">
        <v>39452</v>
      </c>
      <c r="N63" s="283">
        <v>12387</v>
      </c>
      <c r="O63" s="283">
        <v>11551</v>
      </c>
      <c r="P63" s="283">
        <v>71752</v>
      </c>
      <c r="Q63" s="283">
        <v>52086</v>
      </c>
      <c r="R63" s="283">
        <v>24904</v>
      </c>
      <c r="S63" s="283">
        <v>10249</v>
      </c>
      <c r="T63" s="283">
        <v>10013</v>
      </c>
      <c r="U63" s="283">
        <v>57224</v>
      </c>
      <c r="V63" s="283">
        <v>11628</v>
      </c>
      <c r="W63" s="283">
        <v>24586</v>
      </c>
      <c r="X63" s="283">
        <v>15774</v>
      </c>
      <c r="Y63" s="283">
        <v>11908</v>
      </c>
      <c r="Z63" s="283">
        <v>18535</v>
      </c>
      <c r="AA63" s="283">
        <v>31343</v>
      </c>
      <c r="AB63" s="283">
        <v>31316</v>
      </c>
      <c r="AC63" s="283">
        <v>10232</v>
      </c>
      <c r="AD63" s="283">
        <v>32584</v>
      </c>
      <c r="AE63" s="283">
        <v>3743</v>
      </c>
      <c r="AF63" s="283">
        <v>40123</v>
      </c>
      <c r="AG63" s="283">
        <v>15604</v>
      </c>
      <c r="AH63" s="283">
        <v>9438</v>
      </c>
      <c r="AI63" s="283">
        <v>807358</v>
      </c>
      <c r="AK63" s="283" t="s">
        <v>585</v>
      </c>
    </row>
    <row r="64" spans="1:37" x14ac:dyDescent="0.2">
      <c r="A64" s="319">
        <v>38231</v>
      </c>
      <c r="B64" s="283" t="s">
        <v>768</v>
      </c>
      <c r="C64" s="283">
        <v>11941</v>
      </c>
      <c r="D64" s="283">
        <v>37667</v>
      </c>
      <c r="E64" s="283">
        <v>9282</v>
      </c>
      <c r="F64" s="283">
        <v>5372</v>
      </c>
      <c r="G64" s="283">
        <v>28076</v>
      </c>
      <c r="H64" s="283">
        <v>7594</v>
      </c>
      <c r="I64" s="283">
        <v>12755</v>
      </c>
      <c r="J64" s="283">
        <v>33725</v>
      </c>
      <c r="K64" s="283">
        <v>103196</v>
      </c>
      <c r="L64" s="283">
        <v>11251</v>
      </c>
      <c r="M64" s="283">
        <v>39382</v>
      </c>
      <c r="N64" s="283">
        <v>12382</v>
      </c>
      <c r="O64" s="283">
        <v>11552</v>
      </c>
      <c r="P64" s="283">
        <v>71757</v>
      </c>
      <c r="Q64" s="283">
        <v>52254</v>
      </c>
      <c r="R64" s="283">
        <v>24963</v>
      </c>
      <c r="S64" s="283">
        <v>10245</v>
      </c>
      <c r="T64" s="283">
        <v>10033</v>
      </c>
      <c r="U64" s="283">
        <v>57132</v>
      </c>
      <c r="V64" s="283">
        <v>11620</v>
      </c>
      <c r="W64" s="283">
        <v>24674</v>
      </c>
      <c r="X64" s="283">
        <v>15818</v>
      </c>
      <c r="Y64" s="283">
        <v>11950</v>
      </c>
      <c r="Z64" s="283">
        <v>18532</v>
      </c>
      <c r="AA64" s="283">
        <v>31314</v>
      </c>
      <c r="AB64" s="283">
        <v>31422</v>
      </c>
      <c r="AC64" s="283">
        <v>10260</v>
      </c>
      <c r="AD64" s="283">
        <v>32574</v>
      </c>
      <c r="AE64" s="283">
        <v>3761</v>
      </c>
      <c r="AF64" s="283">
        <v>40035</v>
      </c>
      <c r="AG64" s="283">
        <v>15573</v>
      </c>
      <c r="AH64" s="283">
        <v>9372</v>
      </c>
      <c r="AI64" s="283">
        <v>807464</v>
      </c>
      <c r="AK64" s="283" t="s">
        <v>586</v>
      </c>
    </row>
    <row r="65" spans="1:37" x14ac:dyDescent="0.2">
      <c r="A65" s="319">
        <v>38261</v>
      </c>
      <c r="B65" s="283" t="s">
        <v>769</v>
      </c>
      <c r="C65" s="283">
        <v>11972</v>
      </c>
      <c r="D65" s="283">
        <v>37644</v>
      </c>
      <c r="E65" s="283">
        <v>9310</v>
      </c>
      <c r="F65" s="283">
        <v>5397</v>
      </c>
      <c r="G65" s="283">
        <v>28066</v>
      </c>
      <c r="H65" s="283">
        <v>7593</v>
      </c>
      <c r="I65" s="283">
        <v>12683</v>
      </c>
      <c r="J65" s="283">
        <v>33582</v>
      </c>
      <c r="K65" s="283">
        <v>103098</v>
      </c>
      <c r="L65" s="283">
        <v>11271</v>
      </c>
      <c r="M65" s="283">
        <v>39286</v>
      </c>
      <c r="N65" s="283">
        <v>12387</v>
      </c>
      <c r="O65" s="283">
        <v>11529</v>
      </c>
      <c r="P65" s="283">
        <v>71642</v>
      </c>
      <c r="Q65" s="283">
        <v>52303</v>
      </c>
      <c r="R65" s="283">
        <v>24967</v>
      </c>
      <c r="S65" s="283">
        <v>10276</v>
      </c>
      <c r="T65" s="283">
        <v>10045</v>
      </c>
      <c r="U65" s="283">
        <v>56992</v>
      </c>
      <c r="V65" s="283">
        <v>11604</v>
      </c>
      <c r="W65" s="283">
        <v>24654</v>
      </c>
      <c r="X65" s="283">
        <v>15826</v>
      </c>
      <c r="Y65" s="283">
        <v>11932</v>
      </c>
      <c r="Z65" s="283">
        <v>18523</v>
      </c>
      <c r="AA65" s="283">
        <v>31244</v>
      </c>
      <c r="AB65" s="283">
        <v>31400</v>
      </c>
      <c r="AC65" s="283">
        <v>10300</v>
      </c>
      <c r="AD65" s="283">
        <v>32487</v>
      </c>
      <c r="AE65" s="283">
        <v>3744</v>
      </c>
      <c r="AF65" s="283">
        <v>39942</v>
      </c>
      <c r="AG65" s="283">
        <v>15568</v>
      </c>
      <c r="AH65" s="283">
        <v>9365</v>
      </c>
      <c r="AI65" s="283">
        <v>806632</v>
      </c>
      <c r="AK65" s="283" t="s">
        <v>587</v>
      </c>
    </row>
    <row r="66" spans="1:37" x14ac:dyDescent="0.2">
      <c r="A66" s="319">
        <v>38292</v>
      </c>
      <c r="B66" s="283" t="s">
        <v>770</v>
      </c>
      <c r="C66" s="283">
        <v>11971</v>
      </c>
      <c r="D66" s="283">
        <v>37681</v>
      </c>
      <c r="E66" s="283">
        <v>9289</v>
      </c>
      <c r="F66" s="283">
        <v>5435</v>
      </c>
      <c r="G66" s="283">
        <v>28075</v>
      </c>
      <c r="H66" s="283">
        <v>7613</v>
      </c>
      <c r="I66" s="283">
        <v>12642</v>
      </c>
      <c r="J66" s="283">
        <v>33570</v>
      </c>
      <c r="K66" s="283">
        <v>103120</v>
      </c>
      <c r="L66" s="283">
        <v>11297</v>
      </c>
      <c r="M66" s="283">
        <v>39242</v>
      </c>
      <c r="N66" s="283">
        <v>12417</v>
      </c>
      <c r="O66" s="283">
        <v>11493</v>
      </c>
      <c r="P66" s="283">
        <v>71726</v>
      </c>
      <c r="Q66" s="283">
        <v>52399</v>
      </c>
      <c r="R66" s="283">
        <v>25021</v>
      </c>
      <c r="S66" s="283">
        <v>10272</v>
      </c>
      <c r="T66" s="283">
        <v>10096</v>
      </c>
      <c r="U66" s="283">
        <v>57033</v>
      </c>
      <c r="V66" s="283">
        <v>11583</v>
      </c>
      <c r="W66" s="283">
        <v>24596</v>
      </c>
      <c r="X66" s="283">
        <v>15825</v>
      </c>
      <c r="Y66" s="283">
        <v>11986</v>
      </c>
      <c r="Z66" s="283">
        <v>18607</v>
      </c>
      <c r="AA66" s="283">
        <v>31194</v>
      </c>
      <c r="AB66" s="283">
        <v>31402</v>
      </c>
      <c r="AC66" s="283">
        <v>10272</v>
      </c>
      <c r="AD66" s="283">
        <v>32436</v>
      </c>
      <c r="AE66" s="283">
        <v>3746</v>
      </c>
      <c r="AF66" s="283">
        <v>39947</v>
      </c>
      <c r="AG66" s="283">
        <v>15653</v>
      </c>
      <c r="AH66" s="283">
        <v>9414</v>
      </c>
      <c r="AI66" s="283">
        <v>807053</v>
      </c>
      <c r="AK66" s="283" t="s">
        <v>588</v>
      </c>
    </row>
    <row r="67" spans="1:37" x14ac:dyDescent="0.2">
      <c r="A67" s="319">
        <v>38322</v>
      </c>
      <c r="B67" s="283" t="s">
        <v>771</v>
      </c>
      <c r="C67" s="283">
        <v>11912</v>
      </c>
      <c r="D67" s="283">
        <v>37438</v>
      </c>
      <c r="E67" s="283">
        <v>9259</v>
      </c>
      <c r="F67" s="283">
        <v>5415</v>
      </c>
      <c r="G67" s="283">
        <v>27980</v>
      </c>
      <c r="H67" s="283">
        <v>7539</v>
      </c>
      <c r="I67" s="283">
        <v>12475</v>
      </c>
      <c r="J67" s="283">
        <v>33263</v>
      </c>
      <c r="K67" s="283">
        <v>102484</v>
      </c>
      <c r="L67" s="283">
        <v>11252</v>
      </c>
      <c r="M67" s="283">
        <v>39070</v>
      </c>
      <c r="N67" s="283">
        <v>12302</v>
      </c>
      <c r="O67" s="283">
        <v>11393</v>
      </c>
      <c r="P67" s="283">
        <v>71373</v>
      </c>
      <c r="Q67" s="283">
        <v>52281</v>
      </c>
      <c r="R67" s="283">
        <v>24841</v>
      </c>
      <c r="S67" s="283">
        <v>10218</v>
      </c>
      <c r="T67" s="283">
        <v>10043</v>
      </c>
      <c r="U67" s="283">
        <v>56792</v>
      </c>
      <c r="V67" s="283">
        <v>11465</v>
      </c>
      <c r="W67" s="283">
        <v>24460</v>
      </c>
      <c r="X67" s="283">
        <v>15639</v>
      </c>
      <c r="Y67" s="283">
        <v>11925</v>
      </c>
      <c r="Z67" s="283">
        <v>18511</v>
      </c>
      <c r="AA67" s="283">
        <v>31029</v>
      </c>
      <c r="AB67" s="283">
        <v>31157</v>
      </c>
      <c r="AC67" s="283">
        <v>10156</v>
      </c>
      <c r="AD67" s="283">
        <v>32234</v>
      </c>
      <c r="AE67" s="283">
        <v>3698</v>
      </c>
      <c r="AF67" s="283">
        <v>39508</v>
      </c>
      <c r="AG67" s="283">
        <v>15553</v>
      </c>
      <c r="AH67" s="283">
        <v>9347</v>
      </c>
      <c r="AI67" s="283">
        <v>802012</v>
      </c>
      <c r="AK67" s="283" t="s">
        <v>589</v>
      </c>
    </row>
    <row r="68" spans="1:37" x14ac:dyDescent="0.2">
      <c r="A68" s="319">
        <v>38353</v>
      </c>
      <c r="B68" s="283" t="s">
        <v>968</v>
      </c>
      <c r="C68" s="283">
        <v>11866</v>
      </c>
      <c r="D68" s="283">
        <v>37315</v>
      </c>
      <c r="E68" s="283">
        <v>9311</v>
      </c>
      <c r="F68" s="283">
        <v>5436</v>
      </c>
      <c r="G68" s="283">
        <v>27954</v>
      </c>
      <c r="H68" s="283">
        <v>7499</v>
      </c>
      <c r="I68" s="283">
        <v>12376</v>
      </c>
      <c r="J68" s="283">
        <v>33102</v>
      </c>
      <c r="K68" s="283">
        <v>102235</v>
      </c>
      <c r="L68" s="283">
        <v>11223</v>
      </c>
      <c r="M68" s="283">
        <v>38767</v>
      </c>
      <c r="N68" s="283">
        <v>12309</v>
      </c>
      <c r="O68" s="283">
        <v>11381</v>
      </c>
      <c r="P68" s="283">
        <v>71035</v>
      </c>
      <c r="Q68" s="283">
        <v>52088</v>
      </c>
      <c r="R68" s="283">
        <v>24815</v>
      </c>
      <c r="S68" s="283">
        <v>10227</v>
      </c>
      <c r="T68" s="283">
        <v>10056</v>
      </c>
      <c r="U68" s="283">
        <v>56600</v>
      </c>
      <c r="V68" s="283">
        <v>11423</v>
      </c>
      <c r="W68" s="283">
        <v>24322</v>
      </c>
      <c r="X68" s="283">
        <v>15588</v>
      </c>
      <c r="Y68" s="283">
        <v>11941</v>
      </c>
      <c r="Z68" s="283">
        <v>18449</v>
      </c>
      <c r="AA68" s="283">
        <v>30854</v>
      </c>
      <c r="AB68" s="283">
        <v>31100</v>
      </c>
      <c r="AC68" s="283">
        <v>10075</v>
      </c>
      <c r="AD68" s="283">
        <v>32115</v>
      </c>
      <c r="AE68" s="283">
        <v>3653</v>
      </c>
      <c r="AF68" s="283">
        <v>39387</v>
      </c>
      <c r="AG68" s="283">
        <v>15513</v>
      </c>
      <c r="AH68" s="283">
        <v>9313</v>
      </c>
      <c r="AI68" s="283">
        <v>799328</v>
      </c>
      <c r="AJ68" s="283">
        <v>2005</v>
      </c>
      <c r="AK68" s="283" t="s">
        <v>581</v>
      </c>
    </row>
    <row r="69" spans="1:37" x14ac:dyDescent="0.2">
      <c r="A69" s="319">
        <v>38384</v>
      </c>
      <c r="B69" s="283" t="s">
        <v>772</v>
      </c>
      <c r="C69" s="283">
        <v>11914</v>
      </c>
      <c r="D69" s="283">
        <v>37297</v>
      </c>
      <c r="E69" s="283">
        <v>9353</v>
      </c>
      <c r="F69" s="283">
        <v>5457</v>
      </c>
      <c r="G69" s="283">
        <v>27956</v>
      </c>
      <c r="H69" s="283">
        <v>7514</v>
      </c>
      <c r="I69" s="283">
        <v>12421</v>
      </c>
      <c r="J69" s="283">
        <v>33126</v>
      </c>
      <c r="K69" s="283">
        <v>102074</v>
      </c>
      <c r="L69" s="283">
        <v>11247</v>
      </c>
      <c r="M69" s="283">
        <v>38703</v>
      </c>
      <c r="N69" s="283">
        <v>12284</v>
      </c>
      <c r="O69" s="283">
        <v>11399</v>
      </c>
      <c r="P69" s="283">
        <v>71219</v>
      </c>
      <c r="Q69" s="283">
        <v>52164</v>
      </c>
      <c r="R69" s="283">
        <v>24923</v>
      </c>
      <c r="S69" s="283">
        <v>10270</v>
      </c>
      <c r="T69" s="283">
        <v>10062</v>
      </c>
      <c r="U69" s="283">
        <v>56574</v>
      </c>
      <c r="V69" s="283">
        <v>11435</v>
      </c>
      <c r="W69" s="283">
        <v>24347</v>
      </c>
      <c r="X69" s="283">
        <v>15581</v>
      </c>
      <c r="Y69" s="283">
        <v>11987</v>
      </c>
      <c r="Z69" s="283">
        <v>18544</v>
      </c>
      <c r="AA69" s="283">
        <v>30831</v>
      </c>
      <c r="AB69" s="283">
        <v>31210</v>
      </c>
      <c r="AC69" s="283">
        <v>10140</v>
      </c>
      <c r="AD69" s="283">
        <v>32249</v>
      </c>
      <c r="AE69" s="283">
        <v>3641</v>
      </c>
      <c r="AF69" s="283">
        <v>39584</v>
      </c>
      <c r="AG69" s="283">
        <v>15590</v>
      </c>
      <c r="AH69" s="283">
        <v>9349</v>
      </c>
      <c r="AI69" s="283">
        <v>800445</v>
      </c>
      <c r="AK69" s="283" t="s">
        <v>582</v>
      </c>
    </row>
    <row r="70" spans="1:37" x14ac:dyDescent="0.2">
      <c r="A70" s="319">
        <v>38412</v>
      </c>
      <c r="B70" s="283" t="s">
        <v>773</v>
      </c>
      <c r="C70" s="283">
        <v>11878</v>
      </c>
      <c r="D70" s="283">
        <v>37339</v>
      </c>
      <c r="E70" s="283">
        <v>9381</v>
      </c>
      <c r="F70" s="283">
        <v>5478</v>
      </c>
      <c r="G70" s="283">
        <v>27975</v>
      </c>
      <c r="H70" s="283">
        <v>7477</v>
      </c>
      <c r="I70" s="283">
        <v>12517</v>
      </c>
      <c r="J70" s="283">
        <v>33124</v>
      </c>
      <c r="K70" s="283">
        <v>101979</v>
      </c>
      <c r="L70" s="283">
        <v>11229</v>
      </c>
      <c r="M70" s="283">
        <v>38578</v>
      </c>
      <c r="N70" s="283">
        <v>12299</v>
      </c>
      <c r="O70" s="283">
        <v>11344</v>
      </c>
      <c r="P70" s="283">
        <v>71205</v>
      </c>
      <c r="Q70" s="283">
        <v>52131</v>
      </c>
      <c r="R70" s="283">
        <v>24983</v>
      </c>
      <c r="S70" s="283">
        <v>10252</v>
      </c>
      <c r="T70" s="283">
        <v>10039</v>
      </c>
      <c r="U70" s="283">
        <v>56544</v>
      </c>
      <c r="V70" s="283">
        <v>11418</v>
      </c>
      <c r="W70" s="283">
        <v>24393</v>
      </c>
      <c r="X70" s="283">
        <v>15552</v>
      </c>
      <c r="Y70" s="283">
        <v>12069</v>
      </c>
      <c r="Z70" s="283">
        <v>18578</v>
      </c>
      <c r="AA70" s="283">
        <v>30742</v>
      </c>
      <c r="AB70" s="283">
        <v>31347</v>
      </c>
      <c r="AC70" s="283">
        <v>10151</v>
      </c>
      <c r="AD70" s="283">
        <v>32253</v>
      </c>
      <c r="AE70" s="283">
        <v>3615</v>
      </c>
      <c r="AF70" s="283">
        <v>39764</v>
      </c>
      <c r="AG70" s="283">
        <v>15618</v>
      </c>
      <c r="AH70" s="283">
        <v>9304</v>
      </c>
      <c r="AI70" s="283">
        <v>800556</v>
      </c>
      <c r="AK70" s="283" t="s">
        <v>542</v>
      </c>
    </row>
    <row r="71" spans="1:37" x14ac:dyDescent="0.2">
      <c r="A71" s="319">
        <v>38443</v>
      </c>
      <c r="B71" s="283" t="s">
        <v>774</v>
      </c>
      <c r="C71" s="283">
        <v>11881</v>
      </c>
      <c r="D71" s="283">
        <v>37508</v>
      </c>
      <c r="E71" s="283">
        <v>9421</v>
      </c>
      <c r="F71" s="283">
        <v>5482</v>
      </c>
      <c r="G71" s="283">
        <v>28040</v>
      </c>
      <c r="H71" s="283">
        <v>7488</v>
      </c>
      <c r="I71" s="283">
        <v>12542</v>
      </c>
      <c r="J71" s="283">
        <v>33181</v>
      </c>
      <c r="K71" s="283">
        <v>101903</v>
      </c>
      <c r="L71" s="283">
        <v>11266</v>
      </c>
      <c r="M71" s="283">
        <v>38722</v>
      </c>
      <c r="N71" s="283">
        <v>12294</v>
      </c>
      <c r="O71" s="283">
        <v>11389</v>
      </c>
      <c r="P71" s="283">
        <v>71242</v>
      </c>
      <c r="Q71" s="283">
        <v>52227</v>
      </c>
      <c r="R71" s="283">
        <v>25016</v>
      </c>
      <c r="S71" s="283">
        <v>10279</v>
      </c>
      <c r="T71" s="283">
        <v>10038</v>
      </c>
      <c r="U71" s="283">
        <v>56629</v>
      </c>
      <c r="V71" s="283">
        <v>11509</v>
      </c>
      <c r="W71" s="283">
        <v>24423</v>
      </c>
      <c r="X71" s="283">
        <v>15666</v>
      </c>
      <c r="Y71" s="283">
        <v>12162</v>
      </c>
      <c r="Z71" s="283">
        <v>18547</v>
      </c>
      <c r="AA71" s="283">
        <v>30845</v>
      </c>
      <c r="AB71" s="283">
        <v>31392</v>
      </c>
      <c r="AC71" s="283">
        <v>10177</v>
      </c>
      <c r="AD71" s="283">
        <v>32302</v>
      </c>
      <c r="AE71" s="283">
        <v>3651</v>
      </c>
      <c r="AF71" s="283">
        <v>40003</v>
      </c>
      <c r="AG71" s="283">
        <v>15639</v>
      </c>
      <c r="AH71" s="283">
        <v>9319</v>
      </c>
      <c r="AI71" s="283">
        <v>802183</v>
      </c>
      <c r="AK71" s="283" t="s">
        <v>579</v>
      </c>
    </row>
    <row r="72" spans="1:37" x14ac:dyDescent="0.2">
      <c r="A72" s="319">
        <v>38473</v>
      </c>
      <c r="B72" s="283" t="s">
        <v>775</v>
      </c>
      <c r="C72" s="283">
        <v>11888</v>
      </c>
      <c r="D72" s="283">
        <v>37500</v>
      </c>
      <c r="E72" s="283">
        <v>9489</v>
      </c>
      <c r="F72" s="283">
        <v>5461</v>
      </c>
      <c r="G72" s="283">
        <v>28045</v>
      </c>
      <c r="H72" s="283">
        <v>7496</v>
      </c>
      <c r="I72" s="283">
        <v>12551</v>
      </c>
      <c r="J72" s="283">
        <v>33202</v>
      </c>
      <c r="K72" s="283">
        <v>101822</v>
      </c>
      <c r="L72" s="283">
        <v>11234</v>
      </c>
      <c r="M72" s="283">
        <v>38806</v>
      </c>
      <c r="N72" s="283">
        <v>12284</v>
      </c>
      <c r="O72" s="283">
        <v>11390</v>
      </c>
      <c r="P72" s="283">
        <v>71398</v>
      </c>
      <c r="Q72" s="283">
        <v>52457</v>
      </c>
      <c r="R72" s="283">
        <v>24975</v>
      </c>
      <c r="S72" s="283">
        <v>10253</v>
      </c>
      <c r="T72" s="283">
        <v>10071</v>
      </c>
      <c r="U72" s="283">
        <v>56674</v>
      </c>
      <c r="V72" s="283">
        <v>11519</v>
      </c>
      <c r="W72" s="283">
        <v>24560</v>
      </c>
      <c r="X72" s="283">
        <v>15676</v>
      </c>
      <c r="Y72" s="283">
        <v>12214</v>
      </c>
      <c r="Z72" s="283">
        <v>18643</v>
      </c>
      <c r="AA72" s="283">
        <v>30810</v>
      </c>
      <c r="AB72" s="283">
        <v>31475</v>
      </c>
      <c r="AC72" s="283">
        <v>10168</v>
      </c>
      <c r="AD72" s="283">
        <v>32399</v>
      </c>
      <c r="AE72" s="283">
        <v>3665</v>
      </c>
      <c r="AF72" s="283">
        <v>40124</v>
      </c>
      <c r="AG72" s="283">
        <v>15644</v>
      </c>
      <c r="AH72" s="283">
        <v>9339</v>
      </c>
      <c r="AI72" s="283">
        <v>803232</v>
      </c>
      <c r="AK72" s="283" t="s">
        <v>580</v>
      </c>
    </row>
    <row r="73" spans="1:37" x14ac:dyDescent="0.2">
      <c r="A73" s="319">
        <v>38504</v>
      </c>
      <c r="B73" s="283" t="s">
        <v>776</v>
      </c>
      <c r="C73" s="283">
        <v>11881</v>
      </c>
      <c r="D73" s="283">
        <v>37728</v>
      </c>
      <c r="E73" s="283">
        <v>9566</v>
      </c>
      <c r="F73" s="283">
        <v>5471</v>
      </c>
      <c r="G73" s="283">
        <v>27963</v>
      </c>
      <c r="H73" s="283">
        <v>7528</v>
      </c>
      <c r="I73" s="283">
        <v>12607</v>
      </c>
      <c r="J73" s="283">
        <v>33199</v>
      </c>
      <c r="K73" s="283">
        <v>101993</v>
      </c>
      <c r="L73" s="283">
        <v>11235</v>
      </c>
      <c r="M73" s="283">
        <v>38850</v>
      </c>
      <c r="N73" s="283">
        <v>12251</v>
      </c>
      <c r="O73" s="283">
        <v>11405</v>
      </c>
      <c r="P73" s="283">
        <v>71695</v>
      </c>
      <c r="Q73" s="283">
        <v>52568</v>
      </c>
      <c r="R73" s="283">
        <v>25066</v>
      </c>
      <c r="S73" s="283">
        <v>10295</v>
      </c>
      <c r="T73" s="283">
        <v>10119</v>
      </c>
      <c r="U73" s="283">
        <v>56707</v>
      </c>
      <c r="V73" s="283">
        <v>11522</v>
      </c>
      <c r="W73" s="283">
        <v>24599</v>
      </c>
      <c r="X73" s="283">
        <v>15735</v>
      </c>
      <c r="Y73" s="283">
        <v>12261</v>
      </c>
      <c r="Z73" s="283">
        <v>18653</v>
      </c>
      <c r="AA73" s="283">
        <v>30858</v>
      </c>
      <c r="AB73" s="283">
        <v>31493</v>
      </c>
      <c r="AC73" s="283">
        <v>10237</v>
      </c>
      <c r="AD73" s="283">
        <v>32409</v>
      </c>
      <c r="AE73" s="283">
        <v>3669</v>
      </c>
      <c r="AF73" s="283">
        <v>40140</v>
      </c>
      <c r="AG73" s="283">
        <v>15696</v>
      </c>
      <c r="AH73" s="283">
        <v>9369</v>
      </c>
      <c r="AI73" s="283">
        <v>804768</v>
      </c>
      <c r="AK73" s="283" t="s">
        <v>583</v>
      </c>
    </row>
    <row r="74" spans="1:37" x14ac:dyDescent="0.2">
      <c r="A74" s="319">
        <v>38534</v>
      </c>
      <c r="B74" s="283" t="s">
        <v>777</v>
      </c>
      <c r="C74" s="283">
        <v>11815</v>
      </c>
      <c r="D74" s="283">
        <v>37716</v>
      </c>
      <c r="E74" s="283">
        <v>9546</v>
      </c>
      <c r="F74" s="283">
        <v>5480</v>
      </c>
      <c r="G74" s="283">
        <v>27947</v>
      </c>
      <c r="H74" s="283">
        <v>7499</v>
      </c>
      <c r="I74" s="283">
        <v>12669</v>
      </c>
      <c r="J74" s="283">
        <v>33111</v>
      </c>
      <c r="K74" s="283">
        <v>101959</v>
      </c>
      <c r="L74" s="283">
        <v>11213</v>
      </c>
      <c r="M74" s="283">
        <v>38730</v>
      </c>
      <c r="N74" s="283">
        <v>12228</v>
      </c>
      <c r="O74" s="283">
        <v>11409</v>
      </c>
      <c r="P74" s="283">
        <v>71419</v>
      </c>
      <c r="Q74" s="283">
        <v>52552</v>
      </c>
      <c r="R74" s="283">
        <v>24972</v>
      </c>
      <c r="S74" s="283">
        <v>10277</v>
      </c>
      <c r="T74" s="283">
        <v>10067</v>
      </c>
      <c r="U74" s="283">
        <v>56593</v>
      </c>
      <c r="V74" s="283">
        <v>11541</v>
      </c>
      <c r="W74" s="283">
        <v>24566</v>
      </c>
      <c r="X74" s="283">
        <v>15692</v>
      </c>
      <c r="Y74" s="283">
        <v>12282</v>
      </c>
      <c r="Z74" s="283">
        <v>18641</v>
      </c>
      <c r="AA74" s="283">
        <v>30676</v>
      </c>
      <c r="AB74" s="283">
        <v>31395</v>
      </c>
      <c r="AC74" s="283">
        <v>10254</v>
      </c>
      <c r="AD74" s="283">
        <v>32343</v>
      </c>
      <c r="AE74" s="283">
        <v>3662</v>
      </c>
      <c r="AF74" s="283">
        <v>40084</v>
      </c>
      <c r="AG74" s="283">
        <v>15686</v>
      </c>
      <c r="AH74" s="283">
        <v>9414</v>
      </c>
      <c r="AI74" s="283">
        <v>803438</v>
      </c>
      <c r="AK74" s="283" t="s">
        <v>584</v>
      </c>
    </row>
    <row r="75" spans="1:37" x14ac:dyDescent="0.2">
      <c r="A75" s="319">
        <v>38565</v>
      </c>
      <c r="B75" s="283" t="s">
        <v>778</v>
      </c>
      <c r="C75" s="283">
        <v>11828</v>
      </c>
      <c r="D75" s="283">
        <v>37854</v>
      </c>
      <c r="E75" s="283">
        <v>9581</v>
      </c>
      <c r="F75" s="283">
        <v>5507</v>
      </c>
      <c r="G75" s="283">
        <v>28040</v>
      </c>
      <c r="H75" s="283">
        <v>7520</v>
      </c>
      <c r="I75" s="283">
        <v>12742</v>
      </c>
      <c r="J75" s="283">
        <v>33160</v>
      </c>
      <c r="K75" s="283">
        <v>101976</v>
      </c>
      <c r="L75" s="283">
        <v>11215</v>
      </c>
      <c r="M75" s="283">
        <v>38765</v>
      </c>
      <c r="N75" s="283">
        <v>12243</v>
      </c>
      <c r="O75" s="283">
        <v>11419</v>
      </c>
      <c r="P75" s="283">
        <v>71621</v>
      </c>
      <c r="Q75" s="283">
        <v>52734</v>
      </c>
      <c r="R75" s="283">
        <v>24996</v>
      </c>
      <c r="S75" s="283">
        <v>10303</v>
      </c>
      <c r="T75" s="283">
        <v>10101</v>
      </c>
      <c r="U75" s="283">
        <v>56813</v>
      </c>
      <c r="V75" s="283">
        <v>11642</v>
      </c>
      <c r="W75" s="283">
        <v>24680</v>
      </c>
      <c r="X75" s="283">
        <v>15768</v>
      </c>
      <c r="Y75" s="283">
        <v>12345</v>
      </c>
      <c r="Z75" s="283">
        <v>18720</v>
      </c>
      <c r="AA75" s="283">
        <v>30615</v>
      </c>
      <c r="AB75" s="283">
        <v>31403</v>
      </c>
      <c r="AC75" s="283">
        <v>10293</v>
      </c>
      <c r="AD75" s="283">
        <v>32442</v>
      </c>
      <c r="AE75" s="283">
        <v>3700</v>
      </c>
      <c r="AF75" s="283">
        <v>40132</v>
      </c>
      <c r="AG75" s="283">
        <v>15710</v>
      </c>
      <c r="AH75" s="283">
        <v>9469</v>
      </c>
      <c r="AI75" s="283">
        <v>805337</v>
      </c>
      <c r="AK75" s="283" t="s">
        <v>585</v>
      </c>
    </row>
    <row r="76" spans="1:37" x14ac:dyDescent="0.2">
      <c r="A76" s="319">
        <v>38596</v>
      </c>
      <c r="B76" s="283" t="s">
        <v>779</v>
      </c>
      <c r="C76" s="283">
        <v>11837</v>
      </c>
      <c r="D76" s="283">
        <v>37977</v>
      </c>
      <c r="E76" s="283">
        <v>9591</v>
      </c>
      <c r="F76" s="283">
        <v>5509</v>
      </c>
      <c r="G76" s="283">
        <v>28042</v>
      </c>
      <c r="H76" s="283">
        <v>7524</v>
      </c>
      <c r="I76" s="283">
        <v>12738</v>
      </c>
      <c r="J76" s="283">
        <v>33107</v>
      </c>
      <c r="K76" s="283">
        <v>101996</v>
      </c>
      <c r="L76" s="283">
        <v>11237</v>
      </c>
      <c r="M76" s="283">
        <v>38749</v>
      </c>
      <c r="N76" s="283">
        <v>12294</v>
      </c>
      <c r="O76" s="283">
        <v>11451</v>
      </c>
      <c r="P76" s="283">
        <v>71594</v>
      </c>
      <c r="Q76" s="283">
        <v>52886</v>
      </c>
      <c r="R76" s="283">
        <v>25012</v>
      </c>
      <c r="S76" s="283">
        <v>10353</v>
      </c>
      <c r="T76" s="283">
        <v>10081</v>
      </c>
      <c r="U76" s="283">
        <v>56898</v>
      </c>
      <c r="V76" s="283">
        <v>11706</v>
      </c>
      <c r="W76" s="283">
        <v>24680</v>
      </c>
      <c r="X76" s="283">
        <v>15808</v>
      </c>
      <c r="Y76" s="283">
        <v>12430</v>
      </c>
      <c r="Z76" s="283">
        <v>18756</v>
      </c>
      <c r="AA76" s="283">
        <v>30541</v>
      </c>
      <c r="AB76" s="283">
        <v>31426</v>
      </c>
      <c r="AC76" s="283">
        <v>10312</v>
      </c>
      <c r="AD76" s="283">
        <v>32632</v>
      </c>
      <c r="AE76" s="283">
        <v>3743</v>
      </c>
      <c r="AF76" s="283">
        <v>40182</v>
      </c>
      <c r="AG76" s="283">
        <v>15669</v>
      </c>
      <c r="AH76" s="283">
        <v>9476</v>
      </c>
      <c r="AI76" s="283">
        <v>806237</v>
      </c>
      <c r="AK76" s="283" t="s">
        <v>586</v>
      </c>
    </row>
    <row r="77" spans="1:37" x14ac:dyDescent="0.2">
      <c r="A77" s="319">
        <v>38626</v>
      </c>
      <c r="B77" s="283" t="s">
        <v>780</v>
      </c>
      <c r="C77" s="283">
        <v>11818</v>
      </c>
      <c r="D77" s="283">
        <v>37998</v>
      </c>
      <c r="E77" s="283">
        <v>9606</v>
      </c>
      <c r="F77" s="283">
        <v>5543</v>
      </c>
      <c r="G77" s="283">
        <v>28064</v>
      </c>
      <c r="H77" s="283">
        <v>7537</v>
      </c>
      <c r="I77" s="283">
        <v>12695</v>
      </c>
      <c r="J77" s="283">
        <v>33134</v>
      </c>
      <c r="K77" s="283">
        <v>101980</v>
      </c>
      <c r="L77" s="283">
        <v>11317</v>
      </c>
      <c r="M77" s="283">
        <v>38779</v>
      </c>
      <c r="N77" s="283">
        <v>12261</v>
      </c>
      <c r="O77" s="283">
        <v>11464</v>
      </c>
      <c r="P77" s="283">
        <v>71856</v>
      </c>
      <c r="Q77" s="283">
        <v>53044</v>
      </c>
      <c r="R77" s="283">
        <v>25010</v>
      </c>
      <c r="S77" s="283">
        <v>10363</v>
      </c>
      <c r="T77" s="283">
        <v>10080</v>
      </c>
      <c r="U77" s="283">
        <v>56924</v>
      </c>
      <c r="V77" s="283">
        <v>11704</v>
      </c>
      <c r="W77" s="283">
        <v>24799</v>
      </c>
      <c r="X77" s="283">
        <v>15838</v>
      </c>
      <c r="Y77" s="283">
        <v>12407</v>
      </c>
      <c r="Z77" s="283">
        <v>18796</v>
      </c>
      <c r="AA77" s="283">
        <v>30554</v>
      </c>
      <c r="AB77" s="283">
        <v>31386</v>
      </c>
      <c r="AC77" s="283">
        <v>10324</v>
      </c>
      <c r="AD77" s="283">
        <v>32785</v>
      </c>
      <c r="AE77" s="283">
        <v>3811</v>
      </c>
      <c r="AF77" s="283">
        <v>40189</v>
      </c>
      <c r="AG77" s="283">
        <v>15682</v>
      </c>
      <c r="AH77" s="283">
        <v>9512</v>
      </c>
      <c r="AI77" s="283">
        <v>807260</v>
      </c>
      <c r="AK77" s="283" t="s">
        <v>587</v>
      </c>
    </row>
    <row r="78" spans="1:37" x14ac:dyDescent="0.2">
      <c r="A78" s="319">
        <v>38657</v>
      </c>
      <c r="B78" s="283" t="s">
        <v>781</v>
      </c>
      <c r="C78" s="283">
        <v>11820</v>
      </c>
      <c r="D78" s="283">
        <v>38058</v>
      </c>
      <c r="E78" s="283">
        <v>9633</v>
      </c>
      <c r="F78" s="283">
        <v>5579</v>
      </c>
      <c r="G78" s="283">
        <v>28072</v>
      </c>
      <c r="H78" s="283">
        <v>7520</v>
      </c>
      <c r="I78" s="283">
        <v>12629</v>
      </c>
      <c r="J78" s="283">
        <v>33151</v>
      </c>
      <c r="K78" s="283">
        <v>101805</v>
      </c>
      <c r="L78" s="283">
        <v>11352</v>
      </c>
      <c r="M78" s="283">
        <v>38793</v>
      </c>
      <c r="N78" s="283">
        <v>12287</v>
      </c>
      <c r="O78" s="283">
        <v>11463</v>
      </c>
      <c r="P78" s="283">
        <v>71972</v>
      </c>
      <c r="Q78" s="283">
        <v>53170</v>
      </c>
      <c r="R78" s="283">
        <v>25053</v>
      </c>
      <c r="S78" s="283">
        <v>10337</v>
      </c>
      <c r="T78" s="283">
        <v>10070</v>
      </c>
      <c r="U78" s="283">
        <v>56892</v>
      </c>
      <c r="V78" s="283">
        <v>11719</v>
      </c>
      <c r="W78" s="283">
        <v>24923</v>
      </c>
      <c r="X78" s="283">
        <v>15862</v>
      </c>
      <c r="Y78" s="283">
        <v>12229</v>
      </c>
      <c r="Z78" s="283">
        <v>18852</v>
      </c>
      <c r="AA78" s="283">
        <v>30544</v>
      </c>
      <c r="AB78" s="283">
        <v>31379</v>
      </c>
      <c r="AC78" s="283">
        <v>10360</v>
      </c>
      <c r="AD78" s="283">
        <v>32820</v>
      </c>
      <c r="AE78" s="283">
        <v>3841</v>
      </c>
      <c r="AF78" s="283">
        <v>40311</v>
      </c>
      <c r="AG78" s="283">
        <v>15684</v>
      </c>
      <c r="AH78" s="283">
        <v>9528</v>
      </c>
      <c r="AI78" s="283">
        <v>807708</v>
      </c>
      <c r="AK78" s="283" t="s">
        <v>588</v>
      </c>
    </row>
    <row r="79" spans="1:37" x14ac:dyDescent="0.2">
      <c r="A79" s="319">
        <v>38687</v>
      </c>
      <c r="B79" s="283" t="s">
        <v>782</v>
      </c>
      <c r="C79" s="283">
        <v>11789</v>
      </c>
      <c r="D79" s="283">
        <v>37920</v>
      </c>
      <c r="E79" s="283">
        <v>9595</v>
      </c>
      <c r="F79" s="283">
        <v>5518</v>
      </c>
      <c r="G79" s="283">
        <v>27974</v>
      </c>
      <c r="H79" s="283">
        <v>7476</v>
      </c>
      <c r="I79" s="283">
        <v>12514</v>
      </c>
      <c r="J79" s="283">
        <v>32941</v>
      </c>
      <c r="K79" s="283">
        <v>101379</v>
      </c>
      <c r="L79" s="283">
        <v>11266</v>
      </c>
      <c r="M79" s="283">
        <v>38504</v>
      </c>
      <c r="N79" s="283">
        <v>12261</v>
      </c>
      <c r="O79" s="283">
        <v>11387</v>
      </c>
      <c r="P79" s="283">
        <v>71703</v>
      </c>
      <c r="Q79" s="283">
        <v>53044</v>
      </c>
      <c r="R79" s="283">
        <v>24954</v>
      </c>
      <c r="S79" s="283">
        <v>10279</v>
      </c>
      <c r="T79" s="283">
        <v>10010</v>
      </c>
      <c r="U79" s="283">
        <v>56634</v>
      </c>
      <c r="V79" s="283">
        <v>11659</v>
      </c>
      <c r="W79" s="283">
        <v>24813</v>
      </c>
      <c r="X79" s="283">
        <v>15772</v>
      </c>
      <c r="Y79" s="283">
        <v>12139</v>
      </c>
      <c r="Z79" s="283">
        <v>18799</v>
      </c>
      <c r="AA79" s="283">
        <v>30379</v>
      </c>
      <c r="AB79" s="283">
        <v>31206</v>
      </c>
      <c r="AC79" s="283">
        <v>10261</v>
      </c>
      <c r="AD79" s="283">
        <v>32658</v>
      </c>
      <c r="AE79" s="283">
        <v>3830</v>
      </c>
      <c r="AF79" s="283">
        <v>40115</v>
      </c>
      <c r="AG79" s="283">
        <v>15608</v>
      </c>
      <c r="AH79" s="283">
        <v>9461</v>
      </c>
      <c r="AI79" s="283">
        <v>803848</v>
      </c>
      <c r="AK79" s="283" t="s">
        <v>589</v>
      </c>
    </row>
    <row r="80" spans="1:37" x14ac:dyDescent="0.2">
      <c r="A80" s="319">
        <v>38718</v>
      </c>
      <c r="B80" s="283" t="s">
        <v>969</v>
      </c>
      <c r="C80" s="283">
        <v>11762</v>
      </c>
      <c r="D80" s="283">
        <v>37827</v>
      </c>
      <c r="E80" s="283">
        <v>9641</v>
      </c>
      <c r="F80" s="283">
        <v>5525</v>
      </c>
      <c r="G80" s="283">
        <v>28011</v>
      </c>
      <c r="H80" s="283">
        <v>7456</v>
      </c>
      <c r="I80" s="283">
        <v>12504</v>
      </c>
      <c r="J80" s="283">
        <v>32853</v>
      </c>
      <c r="K80" s="283">
        <v>101184</v>
      </c>
      <c r="L80" s="283">
        <v>11324</v>
      </c>
      <c r="M80" s="283">
        <v>38367</v>
      </c>
      <c r="N80" s="283">
        <v>12215</v>
      </c>
      <c r="O80" s="283">
        <v>11366</v>
      </c>
      <c r="P80" s="283">
        <v>71670</v>
      </c>
      <c r="Q80" s="283">
        <v>53010</v>
      </c>
      <c r="R80" s="283">
        <v>24880</v>
      </c>
      <c r="S80" s="283">
        <v>10264</v>
      </c>
      <c r="T80" s="283">
        <v>10082</v>
      </c>
      <c r="U80" s="283">
        <v>56593</v>
      </c>
      <c r="V80" s="283">
        <v>11615</v>
      </c>
      <c r="W80" s="283">
        <v>24727</v>
      </c>
      <c r="X80" s="283">
        <v>15759</v>
      </c>
      <c r="Y80" s="283">
        <v>12203</v>
      </c>
      <c r="Z80" s="283">
        <v>18842</v>
      </c>
      <c r="AA80" s="283">
        <v>30334</v>
      </c>
      <c r="AB80" s="283">
        <v>31202</v>
      </c>
      <c r="AC80" s="283">
        <v>10140</v>
      </c>
      <c r="AD80" s="283">
        <v>32585</v>
      </c>
      <c r="AE80" s="283">
        <v>3810</v>
      </c>
      <c r="AF80" s="283">
        <v>40198</v>
      </c>
      <c r="AG80" s="283">
        <v>15586</v>
      </c>
      <c r="AH80" s="283">
        <v>9453</v>
      </c>
      <c r="AI80" s="283">
        <v>802988</v>
      </c>
      <c r="AJ80" s="283">
        <v>2006</v>
      </c>
      <c r="AK80" s="283" t="s">
        <v>581</v>
      </c>
    </row>
    <row r="81" spans="1:37" x14ac:dyDescent="0.2">
      <c r="A81" s="319">
        <v>38749</v>
      </c>
      <c r="B81" s="283" t="s">
        <v>783</v>
      </c>
      <c r="C81" s="283">
        <v>11755</v>
      </c>
      <c r="D81" s="283">
        <v>38007</v>
      </c>
      <c r="E81" s="283">
        <v>9691</v>
      </c>
      <c r="F81" s="283">
        <v>5531</v>
      </c>
      <c r="G81" s="283">
        <v>28047</v>
      </c>
      <c r="H81" s="283">
        <v>7426</v>
      </c>
      <c r="I81" s="283">
        <v>12509</v>
      </c>
      <c r="J81" s="283">
        <v>32980</v>
      </c>
      <c r="K81" s="283">
        <v>101091</v>
      </c>
      <c r="L81" s="283">
        <v>11336</v>
      </c>
      <c r="M81" s="283">
        <v>38365</v>
      </c>
      <c r="N81" s="283">
        <v>12250</v>
      </c>
      <c r="O81" s="283">
        <v>11426</v>
      </c>
      <c r="P81" s="283">
        <v>71807</v>
      </c>
      <c r="Q81" s="283">
        <v>53092</v>
      </c>
      <c r="R81" s="283">
        <v>25039</v>
      </c>
      <c r="S81" s="283">
        <v>10271</v>
      </c>
      <c r="T81" s="283">
        <v>10076</v>
      </c>
      <c r="U81" s="283">
        <v>56688</v>
      </c>
      <c r="V81" s="283">
        <v>11626</v>
      </c>
      <c r="W81" s="283">
        <v>24731</v>
      </c>
      <c r="X81" s="283">
        <v>15793</v>
      </c>
      <c r="Y81" s="283">
        <v>12333</v>
      </c>
      <c r="Z81" s="283">
        <v>18970</v>
      </c>
      <c r="AA81" s="283">
        <v>30458</v>
      </c>
      <c r="AB81" s="283">
        <v>31362</v>
      </c>
      <c r="AC81" s="283">
        <v>10213</v>
      </c>
      <c r="AD81" s="283">
        <v>32729</v>
      </c>
      <c r="AE81" s="283">
        <v>3803</v>
      </c>
      <c r="AF81" s="283">
        <v>40378</v>
      </c>
      <c r="AG81" s="283">
        <v>15683</v>
      </c>
      <c r="AH81" s="283">
        <v>9476</v>
      </c>
      <c r="AI81" s="283">
        <v>804942</v>
      </c>
      <c r="AK81" s="283" t="s">
        <v>582</v>
      </c>
    </row>
    <row r="82" spans="1:37" x14ac:dyDescent="0.2">
      <c r="A82" s="319">
        <v>38777</v>
      </c>
      <c r="B82" s="283" t="s">
        <v>784</v>
      </c>
      <c r="C82" s="283">
        <v>11772</v>
      </c>
      <c r="D82" s="283">
        <v>38240</v>
      </c>
      <c r="E82" s="283">
        <v>9791</v>
      </c>
      <c r="F82" s="283">
        <v>5558</v>
      </c>
      <c r="G82" s="283">
        <v>28265</v>
      </c>
      <c r="H82" s="283">
        <v>7457</v>
      </c>
      <c r="I82" s="283">
        <v>12619</v>
      </c>
      <c r="J82" s="283">
        <v>33130</v>
      </c>
      <c r="K82" s="283">
        <v>101026</v>
      </c>
      <c r="L82" s="283">
        <v>11354</v>
      </c>
      <c r="M82" s="283">
        <v>38557</v>
      </c>
      <c r="N82" s="283">
        <v>12311</v>
      </c>
      <c r="O82" s="283">
        <v>11445</v>
      </c>
      <c r="P82" s="283">
        <v>72117</v>
      </c>
      <c r="Q82" s="283">
        <v>53195</v>
      </c>
      <c r="R82" s="283">
        <v>25212</v>
      </c>
      <c r="S82" s="283">
        <v>10314</v>
      </c>
      <c r="T82" s="283">
        <v>10109</v>
      </c>
      <c r="U82" s="283">
        <v>56765</v>
      </c>
      <c r="V82" s="283">
        <v>11653</v>
      </c>
      <c r="W82" s="283">
        <v>24824</v>
      </c>
      <c r="X82" s="283">
        <v>15862</v>
      </c>
      <c r="Y82" s="283">
        <v>12422</v>
      </c>
      <c r="Z82" s="283">
        <v>19088</v>
      </c>
      <c r="AA82" s="283">
        <v>30605</v>
      </c>
      <c r="AB82" s="283">
        <v>31548</v>
      </c>
      <c r="AC82" s="283">
        <v>10287</v>
      </c>
      <c r="AD82" s="283">
        <v>32843</v>
      </c>
      <c r="AE82" s="283">
        <v>3817</v>
      </c>
      <c r="AF82" s="283">
        <v>40474</v>
      </c>
      <c r="AG82" s="283">
        <v>15793</v>
      </c>
      <c r="AH82" s="283">
        <v>9458</v>
      </c>
      <c r="AI82" s="283">
        <v>807911</v>
      </c>
      <c r="AK82" s="283" t="s">
        <v>542</v>
      </c>
    </row>
    <row r="83" spans="1:37" x14ac:dyDescent="0.2">
      <c r="A83" s="319">
        <v>38808</v>
      </c>
      <c r="B83" s="283" t="s">
        <v>785</v>
      </c>
      <c r="C83" s="283">
        <v>11792</v>
      </c>
      <c r="D83" s="283">
        <v>38330</v>
      </c>
      <c r="E83" s="283">
        <v>9812</v>
      </c>
      <c r="F83" s="283">
        <v>5596</v>
      </c>
      <c r="G83" s="283">
        <v>28287</v>
      </c>
      <c r="H83" s="283">
        <v>7464</v>
      </c>
      <c r="I83" s="283">
        <v>12694</v>
      </c>
      <c r="J83" s="283">
        <v>33109</v>
      </c>
      <c r="K83" s="283">
        <v>100998</v>
      </c>
      <c r="L83" s="283">
        <v>11366</v>
      </c>
      <c r="M83" s="283">
        <v>38596</v>
      </c>
      <c r="N83" s="283">
        <v>12415</v>
      </c>
      <c r="O83" s="283">
        <v>11451</v>
      </c>
      <c r="P83" s="283">
        <v>72086</v>
      </c>
      <c r="Q83" s="283">
        <v>53151</v>
      </c>
      <c r="R83" s="283">
        <v>25299</v>
      </c>
      <c r="S83" s="283">
        <v>10363</v>
      </c>
      <c r="T83" s="283">
        <v>10073</v>
      </c>
      <c r="U83" s="283">
        <v>56646</v>
      </c>
      <c r="V83" s="283">
        <v>11637</v>
      </c>
      <c r="W83" s="283">
        <v>24882</v>
      </c>
      <c r="X83" s="283">
        <v>15816</v>
      </c>
      <c r="Y83" s="283">
        <v>12464</v>
      </c>
      <c r="Z83" s="283">
        <v>19133</v>
      </c>
      <c r="AA83" s="283">
        <v>30611</v>
      </c>
      <c r="AB83" s="283">
        <v>31553</v>
      </c>
      <c r="AC83" s="283">
        <v>10309</v>
      </c>
      <c r="AD83" s="283">
        <v>32878</v>
      </c>
      <c r="AE83" s="283">
        <v>3797</v>
      </c>
      <c r="AF83" s="283">
        <v>40574</v>
      </c>
      <c r="AG83" s="283">
        <v>15834</v>
      </c>
      <c r="AH83" s="283">
        <v>9475</v>
      </c>
      <c r="AI83" s="283">
        <v>808491</v>
      </c>
      <c r="AK83" s="283" t="s">
        <v>579</v>
      </c>
    </row>
    <row r="84" spans="1:37" x14ac:dyDescent="0.2">
      <c r="A84" s="319">
        <v>38838</v>
      </c>
      <c r="B84" s="283" t="s">
        <v>786</v>
      </c>
      <c r="C84" s="283">
        <v>11750</v>
      </c>
      <c r="D84" s="283">
        <v>38434</v>
      </c>
      <c r="E84" s="283">
        <v>9896</v>
      </c>
      <c r="F84" s="283">
        <v>5640</v>
      </c>
      <c r="G84" s="283">
        <v>28336</v>
      </c>
      <c r="H84" s="283">
        <v>7522</v>
      </c>
      <c r="I84" s="283">
        <v>12759</v>
      </c>
      <c r="J84" s="283">
        <v>33139</v>
      </c>
      <c r="K84" s="283">
        <v>101122</v>
      </c>
      <c r="L84" s="283">
        <v>11432</v>
      </c>
      <c r="M84" s="283">
        <v>38790</v>
      </c>
      <c r="N84" s="283">
        <v>12449</v>
      </c>
      <c r="O84" s="283">
        <v>11449</v>
      </c>
      <c r="P84" s="283">
        <v>72195</v>
      </c>
      <c r="Q84" s="283">
        <v>53144</v>
      </c>
      <c r="R84" s="283">
        <v>25406</v>
      </c>
      <c r="S84" s="283">
        <v>10382</v>
      </c>
      <c r="T84" s="283">
        <v>10129</v>
      </c>
      <c r="U84" s="283">
        <v>56657</v>
      </c>
      <c r="V84" s="283">
        <v>11709</v>
      </c>
      <c r="W84" s="283">
        <v>24966</v>
      </c>
      <c r="X84" s="283">
        <v>15850</v>
      </c>
      <c r="Y84" s="283">
        <v>12547</v>
      </c>
      <c r="Z84" s="283">
        <v>19132</v>
      </c>
      <c r="AA84" s="283">
        <v>30662</v>
      </c>
      <c r="AB84" s="283">
        <v>31662</v>
      </c>
      <c r="AC84" s="283">
        <v>10350</v>
      </c>
      <c r="AD84" s="283">
        <v>32859</v>
      </c>
      <c r="AE84" s="283">
        <v>3758</v>
      </c>
      <c r="AF84" s="283">
        <v>40556</v>
      </c>
      <c r="AG84" s="283">
        <v>15901</v>
      </c>
      <c r="AH84" s="283">
        <v>9559</v>
      </c>
      <c r="AI84" s="283">
        <v>810142</v>
      </c>
      <c r="AK84" s="283" t="s">
        <v>580</v>
      </c>
    </row>
    <row r="85" spans="1:37" x14ac:dyDescent="0.2">
      <c r="A85" s="319">
        <v>38869</v>
      </c>
      <c r="B85" s="283" t="s">
        <v>787</v>
      </c>
      <c r="C85" s="283">
        <v>11800</v>
      </c>
      <c r="D85" s="283">
        <v>38557</v>
      </c>
      <c r="E85" s="283">
        <v>9928</v>
      </c>
      <c r="F85" s="283">
        <v>5701</v>
      </c>
      <c r="G85" s="283">
        <v>28427</v>
      </c>
      <c r="H85" s="283">
        <v>7533</v>
      </c>
      <c r="I85" s="283">
        <v>12892</v>
      </c>
      <c r="J85" s="283">
        <v>33238</v>
      </c>
      <c r="K85" s="283">
        <v>101306</v>
      </c>
      <c r="L85" s="283">
        <v>11481</v>
      </c>
      <c r="M85" s="283">
        <v>39055</v>
      </c>
      <c r="N85" s="283">
        <v>12476</v>
      </c>
      <c r="O85" s="283">
        <v>11432</v>
      </c>
      <c r="P85" s="283">
        <v>72517</v>
      </c>
      <c r="Q85" s="283">
        <v>53262</v>
      </c>
      <c r="R85" s="283">
        <v>25474</v>
      </c>
      <c r="S85" s="283">
        <v>10446</v>
      </c>
      <c r="T85" s="283">
        <v>10182</v>
      </c>
      <c r="U85" s="283">
        <v>56932</v>
      </c>
      <c r="V85" s="283">
        <v>11792</v>
      </c>
      <c r="W85" s="283">
        <v>25188</v>
      </c>
      <c r="X85" s="283">
        <v>15973</v>
      </c>
      <c r="Y85" s="283">
        <v>12636</v>
      </c>
      <c r="Z85" s="283">
        <v>19238</v>
      </c>
      <c r="AA85" s="283">
        <v>30745</v>
      </c>
      <c r="AB85" s="283">
        <v>31790</v>
      </c>
      <c r="AC85" s="283">
        <v>10403</v>
      </c>
      <c r="AD85" s="283">
        <v>32881</v>
      </c>
      <c r="AE85" s="283">
        <v>3785</v>
      </c>
      <c r="AF85" s="283">
        <v>40807</v>
      </c>
      <c r="AG85" s="283">
        <v>15923</v>
      </c>
      <c r="AH85" s="283">
        <v>9559</v>
      </c>
      <c r="AI85" s="283">
        <v>813359</v>
      </c>
      <c r="AK85" s="283" t="s">
        <v>583</v>
      </c>
    </row>
    <row r="86" spans="1:37" x14ac:dyDescent="0.2">
      <c r="A86" s="319">
        <v>38899</v>
      </c>
      <c r="B86" s="283" t="s">
        <v>788</v>
      </c>
      <c r="C86" s="283">
        <v>11804</v>
      </c>
      <c r="D86" s="283">
        <v>38561</v>
      </c>
      <c r="E86" s="283">
        <v>9961</v>
      </c>
      <c r="F86" s="283">
        <v>5711</v>
      </c>
      <c r="G86" s="283">
        <v>28505</v>
      </c>
      <c r="H86" s="283">
        <v>7548</v>
      </c>
      <c r="I86" s="283">
        <v>12871</v>
      </c>
      <c r="J86" s="283">
        <v>33239</v>
      </c>
      <c r="K86" s="283">
        <v>101219</v>
      </c>
      <c r="L86" s="283">
        <v>11484</v>
      </c>
      <c r="M86" s="283">
        <v>39120</v>
      </c>
      <c r="N86" s="283">
        <v>12472</v>
      </c>
      <c r="O86" s="283">
        <v>11411</v>
      </c>
      <c r="P86" s="283">
        <v>72512</v>
      </c>
      <c r="Q86" s="283">
        <v>53366</v>
      </c>
      <c r="R86" s="283">
        <v>25525</v>
      </c>
      <c r="S86" s="283">
        <v>10437</v>
      </c>
      <c r="T86" s="283">
        <v>10161</v>
      </c>
      <c r="U86" s="283">
        <v>56987</v>
      </c>
      <c r="V86" s="283">
        <v>11752</v>
      </c>
      <c r="W86" s="283">
        <v>25101</v>
      </c>
      <c r="X86" s="283">
        <v>15956</v>
      </c>
      <c r="Y86" s="283">
        <v>12711</v>
      </c>
      <c r="Z86" s="283">
        <v>19212</v>
      </c>
      <c r="AA86" s="283">
        <v>30727</v>
      </c>
      <c r="AB86" s="283">
        <v>31758</v>
      </c>
      <c r="AC86" s="283">
        <v>10393</v>
      </c>
      <c r="AD86" s="283">
        <v>32905</v>
      </c>
      <c r="AE86" s="283">
        <v>3805</v>
      </c>
      <c r="AF86" s="283">
        <v>40643</v>
      </c>
      <c r="AG86" s="283">
        <v>15917</v>
      </c>
      <c r="AH86" s="283">
        <v>9611</v>
      </c>
      <c r="AI86" s="283">
        <v>813385</v>
      </c>
      <c r="AK86" s="283" t="s">
        <v>584</v>
      </c>
    </row>
    <row r="87" spans="1:37" x14ac:dyDescent="0.2">
      <c r="A87" s="319">
        <v>38930</v>
      </c>
      <c r="B87" s="283" t="s">
        <v>789</v>
      </c>
      <c r="C87" s="283">
        <v>11806</v>
      </c>
      <c r="D87" s="283">
        <v>38450</v>
      </c>
      <c r="E87" s="283">
        <v>9983</v>
      </c>
      <c r="F87" s="283">
        <v>5729</v>
      </c>
      <c r="G87" s="283">
        <v>28615</v>
      </c>
      <c r="H87" s="283">
        <v>7593</v>
      </c>
      <c r="I87" s="283">
        <v>12931</v>
      </c>
      <c r="J87" s="283">
        <v>33275</v>
      </c>
      <c r="K87" s="283">
        <v>101382</v>
      </c>
      <c r="L87" s="283">
        <v>11492</v>
      </c>
      <c r="M87" s="283">
        <v>39312</v>
      </c>
      <c r="N87" s="283">
        <v>12562</v>
      </c>
      <c r="O87" s="283">
        <v>11487</v>
      </c>
      <c r="P87" s="283">
        <v>72680</v>
      </c>
      <c r="Q87" s="283">
        <v>53585</v>
      </c>
      <c r="R87" s="283">
        <v>25674</v>
      </c>
      <c r="S87" s="283">
        <v>10476</v>
      </c>
      <c r="T87" s="283">
        <v>10218</v>
      </c>
      <c r="U87" s="283">
        <v>57267</v>
      </c>
      <c r="V87" s="283">
        <v>11742</v>
      </c>
      <c r="W87" s="283">
        <v>25264</v>
      </c>
      <c r="X87" s="283">
        <v>16059</v>
      </c>
      <c r="Y87" s="283">
        <v>12835</v>
      </c>
      <c r="Z87" s="283">
        <v>19295</v>
      </c>
      <c r="AA87" s="283">
        <v>30797</v>
      </c>
      <c r="AB87" s="283">
        <v>31885</v>
      </c>
      <c r="AC87" s="283">
        <v>10478</v>
      </c>
      <c r="AD87" s="283">
        <v>32992</v>
      </c>
      <c r="AE87" s="283">
        <v>3843</v>
      </c>
      <c r="AF87" s="283">
        <v>40846</v>
      </c>
      <c r="AG87" s="283">
        <v>15952</v>
      </c>
      <c r="AH87" s="283">
        <v>9679</v>
      </c>
      <c r="AI87" s="283">
        <v>816184</v>
      </c>
      <c r="AK87" s="283" t="s">
        <v>585</v>
      </c>
    </row>
    <row r="88" spans="1:37" x14ac:dyDescent="0.2">
      <c r="A88" s="319">
        <v>38961</v>
      </c>
      <c r="B88" s="283" t="s">
        <v>790</v>
      </c>
      <c r="C88" s="283">
        <v>11827</v>
      </c>
      <c r="D88" s="283">
        <v>38431</v>
      </c>
      <c r="E88" s="283">
        <v>10018</v>
      </c>
      <c r="F88" s="283">
        <v>5764</v>
      </c>
      <c r="G88" s="283">
        <v>28668</v>
      </c>
      <c r="H88" s="283">
        <v>7586</v>
      </c>
      <c r="I88" s="283">
        <v>12923</v>
      </c>
      <c r="J88" s="283">
        <v>33322</v>
      </c>
      <c r="K88" s="283">
        <v>101359</v>
      </c>
      <c r="L88" s="283">
        <v>11491</v>
      </c>
      <c r="M88" s="283">
        <v>39415</v>
      </c>
      <c r="N88" s="283">
        <v>12576</v>
      </c>
      <c r="O88" s="283">
        <v>11502</v>
      </c>
      <c r="P88" s="283">
        <v>72841</v>
      </c>
      <c r="Q88" s="283">
        <v>53718</v>
      </c>
      <c r="R88" s="283">
        <v>25734</v>
      </c>
      <c r="S88" s="283">
        <v>10493</v>
      </c>
      <c r="T88" s="283">
        <v>10220</v>
      </c>
      <c r="U88" s="283">
        <v>57261</v>
      </c>
      <c r="V88" s="283">
        <v>11651</v>
      </c>
      <c r="W88" s="283">
        <v>25297</v>
      </c>
      <c r="X88" s="283">
        <v>16085</v>
      </c>
      <c r="Y88" s="283">
        <v>12816</v>
      </c>
      <c r="Z88" s="283">
        <v>19312</v>
      </c>
      <c r="AA88" s="283">
        <v>30845</v>
      </c>
      <c r="AB88" s="283">
        <v>31915</v>
      </c>
      <c r="AC88" s="283">
        <v>10524</v>
      </c>
      <c r="AD88" s="283">
        <v>32981</v>
      </c>
      <c r="AE88" s="283">
        <v>3871</v>
      </c>
      <c r="AF88" s="283">
        <v>40902</v>
      </c>
      <c r="AG88" s="283">
        <v>15983</v>
      </c>
      <c r="AH88" s="283">
        <v>9675</v>
      </c>
      <c r="AI88" s="283">
        <v>817006</v>
      </c>
      <c r="AK88" s="283" t="s">
        <v>586</v>
      </c>
    </row>
    <row r="89" spans="1:37" x14ac:dyDescent="0.2">
      <c r="A89" s="319">
        <v>38991</v>
      </c>
      <c r="B89" s="283" t="s">
        <v>791</v>
      </c>
      <c r="C89" s="283">
        <v>11891</v>
      </c>
      <c r="D89" s="283">
        <v>38497</v>
      </c>
      <c r="E89" s="283">
        <v>10066</v>
      </c>
      <c r="F89" s="283">
        <v>5788</v>
      </c>
      <c r="G89" s="283">
        <v>28813</v>
      </c>
      <c r="H89" s="283">
        <v>7614</v>
      </c>
      <c r="I89" s="283">
        <v>12977</v>
      </c>
      <c r="J89" s="283">
        <v>33483</v>
      </c>
      <c r="K89" s="283">
        <v>101465</v>
      </c>
      <c r="L89" s="283">
        <v>11608</v>
      </c>
      <c r="M89" s="283">
        <v>39659</v>
      </c>
      <c r="N89" s="283">
        <v>12702</v>
      </c>
      <c r="O89" s="283">
        <v>11551</v>
      </c>
      <c r="P89" s="283">
        <v>72942</v>
      </c>
      <c r="Q89" s="283">
        <v>53928</v>
      </c>
      <c r="R89" s="283">
        <v>25872</v>
      </c>
      <c r="S89" s="283">
        <v>10531</v>
      </c>
      <c r="T89" s="283">
        <v>10321</v>
      </c>
      <c r="U89" s="283">
        <v>57482</v>
      </c>
      <c r="V89" s="283">
        <v>11637</v>
      </c>
      <c r="W89" s="283">
        <v>25493</v>
      </c>
      <c r="X89" s="283">
        <v>16194</v>
      </c>
      <c r="Y89" s="283">
        <v>12824</v>
      </c>
      <c r="Z89" s="283">
        <v>19362</v>
      </c>
      <c r="AA89" s="283">
        <v>30938</v>
      </c>
      <c r="AB89" s="283">
        <v>31967</v>
      </c>
      <c r="AC89" s="283">
        <v>10503</v>
      </c>
      <c r="AD89" s="283">
        <v>33058</v>
      </c>
      <c r="AE89" s="283">
        <v>3939</v>
      </c>
      <c r="AF89" s="283">
        <v>41034</v>
      </c>
      <c r="AG89" s="283">
        <v>16123</v>
      </c>
      <c r="AH89" s="283">
        <v>9729</v>
      </c>
      <c r="AI89" s="283">
        <v>819991</v>
      </c>
      <c r="AK89" s="283" t="s">
        <v>587</v>
      </c>
    </row>
    <row r="90" spans="1:37" x14ac:dyDescent="0.2">
      <c r="A90" s="319">
        <v>39022</v>
      </c>
      <c r="B90" s="283" t="s">
        <v>792</v>
      </c>
      <c r="C90" s="283">
        <v>11893</v>
      </c>
      <c r="D90" s="283">
        <v>38299</v>
      </c>
      <c r="E90" s="283">
        <v>10099</v>
      </c>
      <c r="F90" s="283">
        <v>5802</v>
      </c>
      <c r="G90" s="283">
        <v>28923</v>
      </c>
      <c r="H90" s="283">
        <v>7603</v>
      </c>
      <c r="I90" s="283">
        <v>12936</v>
      </c>
      <c r="J90" s="283">
        <v>33462</v>
      </c>
      <c r="K90" s="283">
        <v>101407</v>
      </c>
      <c r="L90" s="283">
        <v>11651</v>
      </c>
      <c r="M90" s="283">
        <v>39674</v>
      </c>
      <c r="N90" s="283">
        <v>12706</v>
      </c>
      <c r="O90" s="283">
        <v>11575</v>
      </c>
      <c r="P90" s="283">
        <v>73048</v>
      </c>
      <c r="Q90" s="283">
        <v>53973</v>
      </c>
      <c r="R90" s="283">
        <v>25982</v>
      </c>
      <c r="S90" s="283">
        <v>10546</v>
      </c>
      <c r="T90" s="283">
        <v>10360</v>
      </c>
      <c r="U90" s="283">
        <v>57497</v>
      </c>
      <c r="V90" s="283">
        <v>11659</v>
      </c>
      <c r="W90" s="283">
        <v>25476</v>
      </c>
      <c r="X90" s="283">
        <v>16218</v>
      </c>
      <c r="Y90" s="283">
        <v>12880</v>
      </c>
      <c r="Z90" s="283">
        <v>19336</v>
      </c>
      <c r="AA90" s="283">
        <v>30918</v>
      </c>
      <c r="AB90" s="283">
        <v>31962</v>
      </c>
      <c r="AC90" s="283">
        <v>10481</v>
      </c>
      <c r="AD90" s="283">
        <v>33145</v>
      </c>
      <c r="AE90" s="283">
        <v>3976</v>
      </c>
      <c r="AF90" s="283">
        <v>41006</v>
      </c>
      <c r="AG90" s="283">
        <v>16151</v>
      </c>
      <c r="AH90" s="283">
        <v>9729</v>
      </c>
      <c r="AI90" s="283">
        <v>820373</v>
      </c>
      <c r="AK90" s="283" t="s">
        <v>588</v>
      </c>
    </row>
    <row r="91" spans="1:37" x14ac:dyDescent="0.2">
      <c r="A91" s="319">
        <v>39052</v>
      </c>
      <c r="B91" s="283" t="s">
        <v>793</v>
      </c>
      <c r="C91" s="283">
        <v>11821</v>
      </c>
      <c r="D91" s="283">
        <v>38113</v>
      </c>
      <c r="E91" s="283">
        <v>10048</v>
      </c>
      <c r="F91" s="283">
        <v>5771</v>
      </c>
      <c r="G91" s="283">
        <v>28833</v>
      </c>
      <c r="H91" s="283">
        <v>7536</v>
      </c>
      <c r="I91" s="283">
        <v>12788</v>
      </c>
      <c r="J91" s="283">
        <v>33214</v>
      </c>
      <c r="K91" s="283">
        <v>101213</v>
      </c>
      <c r="L91" s="283">
        <v>11555</v>
      </c>
      <c r="M91" s="283">
        <v>39445</v>
      </c>
      <c r="N91" s="283">
        <v>12656</v>
      </c>
      <c r="O91" s="283">
        <v>11512</v>
      </c>
      <c r="P91" s="283">
        <v>72651</v>
      </c>
      <c r="Q91" s="283">
        <v>53850</v>
      </c>
      <c r="R91" s="283">
        <v>25871</v>
      </c>
      <c r="S91" s="283">
        <v>10492</v>
      </c>
      <c r="T91" s="283">
        <v>10336</v>
      </c>
      <c r="U91" s="283">
        <v>57255</v>
      </c>
      <c r="V91" s="283">
        <v>11573</v>
      </c>
      <c r="W91" s="283">
        <v>25348</v>
      </c>
      <c r="X91" s="283">
        <v>16145</v>
      </c>
      <c r="Y91" s="283">
        <v>12839</v>
      </c>
      <c r="Z91" s="283">
        <v>19244</v>
      </c>
      <c r="AA91" s="283">
        <v>30748</v>
      </c>
      <c r="AB91" s="283">
        <v>31818</v>
      </c>
      <c r="AC91" s="283">
        <v>10411</v>
      </c>
      <c r="AD91" s="283">
        <v>33027</v>
      </c>
      <c r="AE91" s="283">
        <v>3923</v>
      </c>
      <c r="AF91" s="283">
        <v>40565</v>
      </c>
      <c r="AG91" s="283">
        <v>16069</v>
      </c>
      <c r="AH91" s="283">
        <v>9649</v>
      </c>
      <c r="AI91" s="283">
        <v>816319</v>
      </c>
      <c r="AK91" s="283" t="s">
        <v>589</v>
      </c>
    </row>
    <row r="92" spans="1:37" x14ac:dyDescent="0.2">
      <c r="A92" s="319">
        <v>39083</v>
      </c>
      <c r="B92" s="283" t="s">
        <v>970</v>
      </c>
      <c r="C92" s="283">
        <v>11801</v>
      </c>
      <c r="D92" s="283">
        <v>38113</v>
      </c>
      <c r="E92" s="283">
        <v>10126</v>
      </c>
      <c r="F92" s="283">
        <v>5758</v>
      </c>
      <c r="G92" s="283">
        <v>28813</v>
      </c>
      <c r="H92" s="283">
        <v>7557</v>
      </c>
      <c r="I92" s="283">
        <v>12587</v>
      </c>
      <c r="J92" s="283">
        <v>33171</v>
      </c>
      <c r="K92" s="283">
        <v>100993</v>
      </c>
      <c r="L92" s="283">
        <v>11572</v>
      </c>
      <c r="M92" s="283">
        <v>39335</v>
      </c>
      <c r="N92" s="283">
        <v>12694</v>
      </c>
      <c r="O92" s="283">
        <v>11537</v>
      </c>
      <c r="P92" s="283">
        <v>72730</v>
      </c>
      <c r="Q92" s="283">
        <v>53921</v>
      </c>
      <c r="R92" s="283">
        <v>25945</v>
      </c>
      <c r="S92" s="283">
        <v>10473</v>
      </c>
      <c r="T92" s="283">
        <v>10319</v>
      </c>
      <c r="U92" s="283">
        <v>57335</v>
      </c>
      <c r="V92" s="283">
        <v>11583</v>
      </c>
      <c r="W92" s="283">
        <v>25363</v>
      </c>
      <c r="X92" s="283">
        <v>16176</v>
      </c>
      <c r="Y92" s="283">
        <v>12792</v>
      </c>
      <c r="Z92" s="283">
        <v>19230</v>
      </c>
      <c r="AA92" s="283">
        <v>30712</v>
      </c>
      <c r="AB92" s="283">
        <v>31846</v>
      </c>
      <c r="AC92" s="283">
        <v>10405</v>
      </c>
      <c r="AD92" s="283">
        <v>33044</v>
      </c>
      <c r="AE92" s="283">
        <v>3917</v>
      </c>
      <c r="AF92" s="283">
        <v>40589</v>
      </c>
      <c r="AG92" s="283">
        <v>16012</v>
      </c>
      <c r="AH92" s="283">
        <v>9663</v>
      </c>
      <c r="AI92" s="283">
        <v>816112</v>
      </c>
      <c r="AJ92" s="283">
        <v>2007</v>
      </c>
      <c r="AK92" s="283" t="s">
        <v>581</v>
      </c>
    </row>
    <row r="93" spans="1:37" x14ac:dyDescent="0.2">
      <c r="A93" s="319">
        <v>39114</v>
      </c>
      <c r="B93" s="283" t="s">
        <v>794</v>
      </c>
      <c r="C93" s="283">
        <v>11849</v>
      </c>
      <c r="D93" s="283">
        <v>38170</v>
      </c>
      <c r="E93" s="283">
        <v>10223</v>
      </c>
      <c r="F93" s="283">
        <v>5761</v>
      </c>
      <c r="G93" s="283">
        <v>28969</v>
      </c>
      <c r="H93" s="283">
        <v>7585</v>
      </c>
      <c r="I93" s="283">
        <v>12614</v>
      </c>
      <c r="J93" s="283">
        <v>33243</v>
      </c>
      <c r="K93" s="283">
        <v>101027</v>
      </c>
      <c r="L93" s="283">
        <v>11627</v>
      </c>
      <c r="M93" s="283">
        <v>39447</v>
      </c>
      <c r="N93" s="283">
        <v>12757</v>
      </c>
      <c r="O93" s="283">
        <v>11605</v>
      </c>
      <c r="P93" s="283">
        <v>73077</v>
      </c>
      <c r="Q93" s="283">
        <v>54160</v>
      </c>
      <c r="R93" s="283">
        <v>26145</v>
      </c>
      <c r="S93" s="283">
        <v>10501</v>
      </c>
      <c r="T93" s="283">
        <v>10419</v>
      </c>
      <c r="U93" s="283">
        <v>57510</v>
      </c>
      <c r="V93" s="283">
        <v>11679</v>
      </c>
      <c r="W93" s="283">
        <v>25501</v>
      </c>
      <c r="X93" s="283">
        <v>16290</v>
      </c>
      <c r="Y93" s="283">
        <v>12853</v>
      </c>
      <c r="Z93" s="283">
        <v>19306</v>
      </c>
      <c r="AA93" s="283">
        <v>30878</v>
      </c>
      <c r="AB93" s="283">
        <v>31967</v>
      </c>
      <c r="AC93" s="283">
        <v>10492</v>
      </c>
      <c r="AD93" s="283">
        <v>33206</v>
      </c>
      <c r="AE93" s="283">
        <v>3902</v>
      </c>
      <c r="AF93" s="283">
        <v>40831</v>
      </c>
      <c r="AG93" s="283">
        <v>16082</v>
      </c>
      <c r="AH93" s="283">
        <v>9779</v>
      </c>
      <c r="AI93" s="283">
        <v>819455</v>
      </c>
      <c r="AK93" s="283" t="s">
        <v>582</v>
      </c>
    </row>
    <row r="94" spans="1:37" x14ac:dyDescent="0.2">
      <c r="A94" s="319">
        <v>39142</v>
      </c>
      <c r="B94" s="283" t="s">
        <v>795</v>
      </c>
      <c r="C94" s="283">
        <v>11856</v>
      </c>
      <c r="D94" s="283">
        <v>38215</v>
      </c>
      <c r="E94" s="283">
        <v>10312</v>
      </c>
      <c r="F94" s="283">
        <v>5801</v>
      </c>
      <c r="G94" s="283">
        <v>29041</v>
      </c>
      <c r="H94" s="283">
        <v>7586</v>
      </c>
      <c r="I94" s="283">
        <v>12731</v>
      </c>
      <c r="J94" s="283">
        <v>33453</v>
      </c>
      <c r="K94" s="283">
        <v>100973</v>
      </c>
      <c r="L94" s="283">
        <v>11668</v>
      </c>
      <c r="M94" s="283">
        <v>39567</v>
      </c>
      <c r="N94" s="283">
        <v>12744</v>
      </c>
      <c r="O94" s="283">
        <v>11574</v>
      </c>
      <c r="P94" s="283">
        <v>73348</v>
      </c>
      <c r="Q94" s="283">
        <v>54233</v>
      </c>
      <c r="R94" s="283">
        <v>26288</v>
      </c>
      <c r="S94" s="283">
        <v>10502</v>
      </c>
      <c r="T94" s="283">
        <v>10450</v>
      </c>
      <c r="U94" s="283">
        <v>57631</v>
      </c>
      <c r="V94" s="283">
        <v>11702</v>
      </c>
      <c r="W94" s="283">
        <v>25556</v>
      </c>
      <c r="X94" s="283">
        <v>16338</v>
      </c>
      <c r="Y94" s="283">
        <v>12898</v>
      </c>
      <c r="Z94" s="283">
        <v>19392</v>
      </c>
      <c r="AA94" s="283">
        <v>30965</v>
      </c>
      <c r="AB94" s="283">
        <v>32048</v>
      </c>
      <c r="AC94" s="283">
        <v>10532</v>
      </c>
      <c r="AD94" s="283">
        <v>33255</v>
      </c>
      <c r="AE94" s="283">
        <v>3905</v>
      </c>
      <c r="AF94" s="283">
        <v>41011</v>
      </c>
      <c r="AG94" s="283">
        <v>16168</v>
      </c>
      <c r="AH94" s="283">
        <v>9843</v>
      </c>
      <c r="AI94" s="283">
        <v>821586</v>
      </c>
      <c r="AK94" s="283" t="s">
        <v>542</v>
      </c>
    </row>
    <row r="95" spans="1:37" x14ac:dyDescent="0.2">
      <c r="A95" s="319">
        <v>39173</v>
      </c>
      <c r="B95" s="283" t="s">
        <v>796</v>
      </c>
      <c r="C95" s="283">
        <v>11886</v>
      </c>
      <c r="D95" s="283">
        <v>38148</v>
      </c>
      <c r="E95" s="283">
        <v>10364</v>
      </c>
      <c r="F95" s="283">
        <v>5840</v>
      </c>
      <c r="G95" s="283">
        <v>29054</v>
      </c>
      <c r="H95" s="283">
        <v>7626</v>
      </c>
      <c r="I95" s="283">
        <v>12788</v>
      </c>
      <c r="J95" s="283">
        <v>33564</v>
      </c>
      <c r="K95" s="283">
        <v>101061</v>
      </c>
      <c r="L95" s="283">
        <v>11712</v>
      </c>
      <c r="M95" s="283">
        <v>39638</v>
      </c>
      <c r="N95" s="283">
        <v>12837</v>
      </c>
      <c r="O95" s="283">
        <v>11631</v>
      </c>
      <c r="P95" s="283">
        <v>73417</v>
      </c>
      <c r="Q95" s="283">
        <v>54351</v>
      </c>
      <c r="R95" s="283">
        <v>26400</v>
      </c>
      <c r="S95" s="283">
        <v>10563</v>
      </c>
      <c r="T95" s="283">
        <v>10511</v>
      </c>
      <c r="U95" s="283">
        <v>57705</v>
      </c>
      <c r="V95" s="283">
        <v>11706</v>
      </c>
      <c r="W95" s="283">
        <v>25639</v>
      </c>
      <c r="X95" s="283">
        <v>16389</v>
      </c>
      <c r="Y95" s="283">
        <v>12974</v>
      </c>
      <c r="Z95" s="283">
        <v>19382</v>
      </c>
      <c r="AA95" s="283">
        <v>31029</v>
      </c>
      <c r="AB95" s="283">
        <v>32021</v>
      </c>
      <c r="AC95" s="283">
        <v>10564</v>
      </c>
      <c r="AD95" s="283">
        <v>33398</v>
      </c>
      <c r="AE95" s="283">
        <v>3892</v>
      </c>
      <c r="AF95" s="283">
        <v>41181</v>
      </c>
      <c r="AG95" s="283">
        <v>16296</v>
      </c>
      <c r="AH95" s="283">
        <v>9905</v>
      </c>
      <c r="AI95" s="283">
        <v>823472</v>
      </c>
      <c r="AK95" s="283" t="s">
        <v>579</v>
      </c>
    </row>
    <row r="96" spans="1:37" x14ac:dyDescent="0.2">
      <c r="A96" s="319">
        <v>39203</v>
      </c>
      <c r="B96" s="283" t="s">
        <v>797</v>
      </c>
      <c r="C96" s="283">
        <v>11870</v>
      </c>
      <c r="D96" s="283">
        <v>38106</v>
      </c>
      <c r="E96" s="283">
        <v>10410</v>
      </c>
      <c r="F96" s="283">
        <v>5845</v>
      </c>
      <c r="G96" s="283">
        <v>29125</v>
      </c>
      <c r="H96" s="283">
        <v>7646</v>
      </c>
      <c r="I96" s="283">
        <v>12805</v>
      </c>
      <c r="J96" s="283">
        <v>33650</v>
      </c>
      <c r="K96" s="283">
        <v>101057</v>
      </c>
      <c r="L96" s="283">
        <v>11754</v>
      </c>
      <c r="M96" s="283">
        <v>39732</v>
      </c>
      <c r="N96" s="283">
        <v>12834</v>
      </c>
      <c r="O96" s="283">
        <v>11655</v>
      </c>
      <c r="P96" s="283">
        <v>73601</v>
      </c>
      <c r="Q96" s="283">
        <v>54380</v>
      </c>
      <c r="R96" s="283">
        <v>26513</v>
      </c>
      <c r="S96" s="283">
        <v>10612</v>
      </c>
      <c r="T96" s="283">
        <v>10483</v>
      </c>
      <c r="U96" s="283">
        <v>57827</v>
      </c>
      <c r="V96" s="283">
        <v>11736</v>
      </c>
      <c r="W96" s="283">
        <v>25775</v>
      </c>
      <c r="X96" s="283">
        <v>16462</v>
      </c>
      <c r="Y96" s="283">
        <v>13001</v>
      </c>
      <c r="Z96" s="283">
        <v>19471</v>
      </c>
      <c r="AA96" s="283">
        <v>31096</v>
      </c>
      <c r="AB96" s="283">
        <v>32161</v>
      </c>
      <c r="AC96" s="283">
        <v>10560</v>
      </c>
      <c r="AD96" s="283">
        <v>33461</v>
      </c>
      <c r="AE96" s="283">
        <v>3873</v>
      </c>
      <c r="AF96" s="283">
        <v>41261</v>
      </c>
      <c r="AG96" s="283">
        <v>16346</v>
      </c>
      <c r="AH96" s="283">
        <v>9928</v>
      </c>
      <c r="AI96" s="283">
        <v>825036</v>
      </c>
      <c r="AK96" s="283" t="s">
        <v>580</v>
      </c>
    </row>
    <row r="97" spans="1:37" x14ac:dyDescent="0.2">
      <c r="A97" s="319">
        <v>39234</v>
      </c>
      <c r="B97" s="283" t="s">
        <v>798</v>
      </c>
      <c r="C97" s="283">
        <v>11879</v>
      </c>
      <c r="D97" s="283">
        <v>38206</v>
      </c>
      <c r="E97" s="283">
        <v>10446</v>
      </c>
      <c r="F97" s="283">
        <v>5860</v>
      </c>
      <c r="G97" s="283">
        <v>29190</v>
      </c>
      <c r="H97" s="283">
        <v>7692</v>
      </c>
      <c r="I97" s="283">
        <v>12870</v>
      </c>
      <c r="J97" s="283">
        <v>33743</v>
      </c>
      <c r="K97" s="283">
        <v>101294</v>
      </c>
      <c r="L97" s="283">
        <v>11826</v>
      </c>
      <c r="M97" s="283">
        <v>39819</v>
      </c>
      <c r="N97" s="283">
        <v>12887</v>
      </c>
      <c r="O97" s="283">
        <v>11693</v>
      </c>
      <c r="P97" s="283">
        <v>73755</v>
      </c>
      <c r="Q97" s="283">
        <v>54446</v>
      </c>
      <c r="R97" s="283">
        <v>26590</v>
      </c>
      <c r="S97" s="283">
        <v>10637</v>
      </c>
      <c r="T97" s="283">
        <v>10509</v>
      </c>
      <c r="U97" s="283">
        <v>57987</v>
      </c>
      <c r="V97" s="283">
        <v>11784</v>
      </c>
      <c r="W97" s="283">
        <v>25983</v>
      </c>
      <c r="X97" s="283">
        <v>16575</v>
      </c>
      <c r="Y97" s="283">
        <v>13058</v>
      </c>
      <c r="Z97" s="283">
        <v>19551</v>
      </c>
      <c r="AA97" s="283">
        <v>31186</v>
      </c>
      <c r="AB97" s="283">
        <v>32223</v>
      </c>
      <c r="AC97" s="283">
        <v>10634</v>
      </c>
      <c r="AD97" s="283">
        <v>33583</v>
      </c>
      <c r="AE97" s="283">
        <v>3898</v>
      </c>
      <c r="AF97" s="283">
        <v>41284</v>
      </c>
      <c r="AG97" s="283">
        <v>16356</v>
      </c>
      <c r="AH97" s="283">
        <v>9943</v>
      </c>
      <c r="AI97" s="283">
        <v>827387</v>
      </c>
      <c r="AK97" s="283" t="s">
        <v>583</v>
      </c>
    </row>
    <row r="98" spans="1:37" x14ac:dyDescent="0.2">
      <c r="A98" s="319">
        <v>39264</v>
      </c>
      <c r="B98" s="283" t="s">
        <v>799</v>
      </c>
      <c r="C98" s="283">
        <v>11908</v>
      </c>
      <c r="D98" s="283">
        <v>38191</v>
      </c>
      <c r="E98" s="283">
        <v>10490</v>
      </c>
      <c r="F98" s="283">
        <v>5836</v>
      </c>
      <c r="G98" s="283">
        <v>29236</v>
      </c>
      <c r="H98" s="283">
        <v>7723</v>
      </c>
      <c r="I98" s="283">
        <v>12882</v>
      </c>
      <c r="J98" s="283">
        <v>33748</v>
      </c>
      <c r="K98" s="283">
        <v>101389</v>
      </c>
      <c r="L98" s="283">
        <v>11795</v>
      </c>
      <c r="M98" s="283">
        <v>39925</v>
      </c>
      <c r="N98" s="283">
        <v>12953</v>
      </c>
      <c r="O98" s="283">
        <v>11679</v>
      </c>
      <c r="P98" s="283">
        <v>73868</v>
      </c>
      <c r="Q98" s="283">
        <v>54576</v>
      </c>
      <c r="R98" s="283">
        <v>26646</v>
      </c>
      <c r="S98" s="283">
        <v>10601</v>
      </c>
      <c r="T98" s="283">
        <v>10533</v>
      </c>
      <c r="U98" s="283">
        <v>58030</v>
      </c>
      <c r="V98" s="283">
        <v>11770</v>
      </c>
      <c r="W98" s="283">
        <v>26105</v>
      </c>
      <c r="X98" s="283">
        <v>16638</v>
      </c>
      <c r="Y98" s="283">
        <v>13067</v>
      </c>
      <c r="Z98" s="283">
        <v>19636</v>
      </c>
      <c r="AA98" s="283">
        <v>31202</v>
      </c>
      <c r="AB98" s="283">
        <v>32228</v>
      </c>
      <c r="AC98" s="283">
        <v>10692</v>
      </c>
      <c r="AD98" s="283">
        <v>33551</v>
      </c>
      <c r="AE98" s="283">
        <v>3883</v>
      </c>
      <c r="AF98" s="283">
        <v>41316</v>
      </c>
      <c r="AG98" s="283">
        <v>16362</v>
      </c>
      <c r="AH98" s="283">
        <v>9917</v>
      </c>
      <c r="AI98" s="283">
        <v>828376</v>
      </c>
      <c r="AK98" s="283" t="s">
        <v>584</v>
      </c>
    </row>
    <row r="99" spans="1:37" x14ac:dyDescent="0.2">
      <c r="A99" s="319">
        <v>39295</v>
      </c>
      <c r="B99" s="283" t="s">
        <v>800</v>
      </c>
      <c r="C99" s="283">
        <v>11937</v>
      </c>
      <c r="D99" s="283">
        <v>38214</v>
      </c>
      <c r="E99" s="283">
        <v>10557</v>
      </c>
      <c r="F99" s="283">
        <v>5857</v>
      </c>
      <c r="G99" s="283">
        <v>29319</v>
      </c>
      <c r="H99" s="283">
        <v>7802</v>
      </c>
      <c r="I99" s="283">
        <v>12928</v>
      </c>
      <c r="J99" s="283">
        <v>33775</v>
      </c>
      <c r="K99" s="283">
        <v>101403</v>
      </c>
      <c r="L99" s="283">
        <v>11821</v>
      </c>
      <c r="M99" s="283">
        <v>39988</v>
      </c>
      <c r="N99" s="283">
        <v>13068</v>
      </c>
      <c r="O99" s="283">
        <v>11747</v>
      </c>
      <c r="P99" s="283">
        <v>73971</v>
      </c>
      <c r="Q99" s="283">
        <v>54682</v>
      </c>
      <c r="R99" s="283">
        <v>26690</v>
      </c>
      <c r="S99" s="283">
        <v>10639</v>
      </c>
      <c r="T99" s="283">
        <v>10513</v>
      </c>
      <c r="U99" s="283">
        <v>58108</v>
      </c>
      <c r="V99" s="283">
        <v>11841</v>
      </c>
      <c r="W99" s="283">
        <v>26191</v>
      </c>
      <c r="X99" s="283">
        <v>16663</v>
      </c>
      <c r="Y99" s="283">
        <v>13062</v>
      </c>
      <c r="Z99" s="283">
        <v>19677</v>
      </c>
      <c r="AA99" s="283">
        <v>31267</v>
      </c>
      <c r="AB99" s="283">
        <v>32305</v>
      </c>
      <c r="AC99" s="283">
        <v>10673</v>
      </c>
      <c r="AD99" s="283">
        <v>33632</v>
      </c>
      <c r="AE99" s="283">
        <v>3907</v>
      </c>
      <c r="AF99" s="283">
        <v>41374</v>
      </c>
      <c r="AG99" s="283">
        <v>16380</v>
      </c>
      <c r="AH99" s="283">
        <v>10038</v>
      </c>
      <c r="AI99" s="283">
        <v>830029</v>
      </c>
      <c r="AK99" s="283" t="s">
        <v>585</v>
      </c>
    </row>
    <row r="100" spans="1:37" x14ac:dyDescent="0.2">
      <c r="A100" s="319">
        <v>39326</v>
      </c>
      <c r="B100" s="283" t="s">
        <v>801</v>
      </c>
      <c r="C100" s="283">
        <v>11901</v>
      </c>
      <c r="D100" s="283">
        <v>38273</v>
      </c>
      <c r="E100" s="283">
        <v>10567</v>
      </c>
      <c r="F100" s="283">
        <v>5886</v>
      </c>
      <c r="G100" s="283">
        <v>29360</v>
      </c>
      <c r="H100" s="283">
        <v>7791</v>
      </c>
      <c r="I100" s="283">
        <v>12838</v>
      </c>
      <c r="J100" s="283">
        <v>33682</v>
      </c>
      <c r="K100" s="283">
        <v>101360</v>
      </c>
      <c r="L100" s="283">
        <v>11826</v>
      </c>
      <c r="M100" s="283">
        <v>39970</v>
      </c>
      <c r="N100" s="283">
        <v>13024</v>
      </c>
      <c r="O100" s="283">
        <v>11771</v>
      </c>
      <c r="P100" s="283">
        <v>74036</v>
      </c>
      <c r="Q100" s="283">
        <v>54747</v>
      </c>
      <c r="R100" s="283">
        <v>26725</v>
      </c>
      <c r="S100" s="283">
        <v>10651</v>
      </c>
      <c r="T100" s="283">
        <v>10468</v>
      </c>
      <c r="U100" s="283">
        <v>57991</v>
      </c>
      <c r="V100" s="283">
        <v>11924</v>
      </c>
      <c r="W100" s="283">
        <v>26142</v>
      </c>
      <c r="X100" s="283">
        <v>16672</v>
      </c>
      <c r="Y100" s="283">
        <v>12976</v>
      </c>
      <c r="Z100" s="283">
        <v>19669</v>
      </c>
      <c r="AA100" s="283">
        <v>31288</v>
      </c>
      <c r="AB100" s="283">
        <v>32264</v>
      </c>
      <c r="AC100" s="283">
        <v>10685</v>
      </c>
      <c r="AD100" s="283">
        <v>33579</v>
      </c>
      <c r="AE100" s="283">
        <v>3922</v>
      </c>
      <c r="AF100" s="283">
        <v>41197</v>
      </c>
      <c r="AG100" s="283">
        <v>16318</v>
      </c>
      <c r="AH100" s="283">
        <v>10011</v>
      </c>
      <c r="AI100" s="283">
        <v>829514</v>
      </c>
      <c r="AK100" s="283" t="s">
        <v>586</v>
      </c>
    </row>
    <row r="101" spans="1:37" x14ac:dyDescent="0.2">
      <c r="A101" s="319">
        <v>39356</v>
      </c>
      <c r="B101" s="283" t="s">
        <v>802</v>
      </c>
      <c r="C101" s="283">
        <v>11948</v>
      </c>
      <c r="D101" s="283">
        <v>38311</v>
      </c>
      <c r="E101" s="283">
        <v>10600</v>
      </c>
      <c r="F101" s="283">
        <v>5877</v>
      </c>
      <c r="G101" s="283">
        <v>29512</v>
      </c>
      <c r="H101" s="283">
        <v>7816</v>
      </c>
      <c r="I101" s="283">
        <v>12932</v>
      </c>
      <c r="J101" s="283">
        <v>33691</v>
      </c>
      <c r="K101" s="283">
        <v>101472</v>
      </c>
      <c r="L101" s="283">
        <v>11965</v>
      </c>
      <c r="M101" s="283">
        <v>40008</v>
      </c>
      <c r="N101" s="283">
        <v>13016</v>
      </c>
      <c r="O101" s="283">
        <v>11824</v>
      </c>
      <c r="P101" s="283">
        <v>74264</v>
      </c>
      <c r="Q101" s="283">
        <v>54917</v>
      </c>
      <c r="R101" s="283">
        <v>26863</v>
      </c>
      <c r="S101" s="283">
        <v>10708</v>
      </c>
      <c r="T101" s="283">
        <v>10515</v>
      </c>
      <c r="U101" s="283">
        <v>58144</v>
      </c>
      <c r="V101" s="283">
        <v>12012</v>
      </c>
      <c r="W101" s="283">
        <v>26239</v>
      </c>
      <c r="X101" s="283">
        <v>16791</v>
      </c>
      <c r="Y101" s="283">
        <v>13020</v>
      </c>
      <c r="Z101" s="283">
        <v>19689</v>
      </c>
      <c r="AA101" s="283">
        <v>31357</v>
      </c>
      <c r="AB101" s="283">
        <v>32394</v>
      </c>
      <c r="AC101" s="283">
        <v>10745</v>
      </c>
      <c r="AD101" s="283">
        <v>33606</v>
      </c>
      <c r="AE101" s="283">
        <v>3938</v>
      </c>
      <c r="AF101" s="283">
        <v>41381</v>
      </c>
      <c r="AG101" s="283">
        <v>16422</v>
      </c>
      <c r="AH101" s="283">
        <v>10085</v>
      </c>
      <c r="AI101" s="283">
        <v>832062</v>
      </c>
      <c r="AK101" s="283" t="s">
        <v>587</v>
      </c>
    </row>
    <row r="102" spans="1:37" x14ac:dyDescent="0.2">
      <c r="A102" s="319">
        <v>39387</v>
      </c>
      <c r="B102" s="283" t="s">
        <v>803</v>
      </c>
      <c r="C102" s="283">
        <v>11978</v>
      </c>
      <c r="D102" s="283">
        <v>38270</v>
      </c>
      <c r="E102" s="283">
        <v>10602</v>
      </c>
      <c r="F102" s="283">
        <v>5879</v>
      </c>
      <c r="G102" s="283">
        <v>29548</v>
      </c>
      <c r="H102" s="283">
        <v>7776</v>
      </c>
      <c r="I102" s="283">
        <v>12903</v>
      </c>
      <c r="J102" s="283">
        <v>33672</v>
      </c>
      <c r="K102" s="283">
        <v>101328</v>
      </c>
      <c r="L102" s="283">
        <v>11984</v>
      </c>
      <c r="M102" s="283">
        <v>39955</v>
      </c>
      <c r="N102" s="283">
        <v>13013</v>
      </c>
      <c r="O102" s="283">
        <v>11812</v>
      </c>
      <c r="P102" s="283">
        <v>74212</v>
      </c>
      <c r="Q102" s="283">
        <v>54968</v>
      </c>
      <c r="R102" s="283">
        <v>26903</v>
      </c>
      <c r="S102" s="283">
        <v>10716</v>
      </c>
      <c r="T102" s="283">
        <v>10517</v>
      </c>
      <c r="U102" s="283">
        <v>58118</v>
      </c>
      <c r="V102" s="283">
        <v>12021</v>
      </c>
      <c r="W102" s="283">
        <v>26260</v>
      </c>
      <c r="X102" s="283">
        <v>16817</v>
      </c>
      <c r="Y102" s="283">
        <v>13069</v>
      </c>
      <c r="Z102" s="283">
        <v>19765</v>
      </c>
      <c r="AA102" s="283">
        <v>31406</v>
      </c>
      <c r="AB102" s="283">
        <v>32324</v>
      </c>
      <c r="AC102" s="283">
        <v>10694</v>
      </c>
      <c r="AD102" s="283">
        <v>33605</v>
      </c>
      <c r="AE102" s="283">
        <v>3949</v>
      </c>
      <c r="AF102" s="283">
        <v>41460</v>
      </c>
      <c r="AG102" s="283">
        <v>16375</v>
      </c>
      <c r="AH102" s="283">
        <v>10057</v>
      </c>
      <c r="AI102" s="283">
        <v>831956</v>
      </c>
      <c r="AK102" s="283" t="s">
        <v>588</v>
      </c>
    </row>
    <row r="103" spans="1:37" x14ac:dyDescent="0.2">
      <c r="A103" s="319">
        <v>39417</v>
      </c>
      <c r="B103" s="283" t="s">
        <v>804</v>
      </c>
      <c r="C103" s="283">
        <v>11890</v>
      </c>
      <c r="D103" s="283">
        <v>38090</v>
      </c>
      <c r="E103" s="283">
        <v>10511</v>
      </c>
      <c r="F103" s="283">
        <v>5864</v>
      </c>
      <c r="G103" s="283">
        <v>29454</v>
      </c>
      <c r="H103" s="283">
        <v>7728</v>
      </c>
      <c r="I103" s="283">
        <v>12824</v>
      </c>
      <c r="J103" s="283">
        <v>33560</v>
      </c>
      <c r="K103" s="283">
        <v>100998</v>
      </c>
      <c r="L103" s="283">
        <v>11901</v>
      </c>
      <c r="M103" s="283">
        <v>39680</v>
      </c>
      <c r="N103" s="283">
        <v>12948</v>
      </c>
      <c r="O103" s="283">
        <v>11782</v>
      </c>
      <c r="P103" s="283">
        <v>73894</v>
      </c>
      <c r="Q103" s="283">
        <v>54698</v>
      </c>
      <c r="R103" s="283">
        <v>26772</v>
      </c>
      <c r="S103" s="283">
        <v>10632</v>
      </c>
      <c r="T103" s="283">
        <v>10421</v>
      </c>
      <c r="U103" s="283">
        <v>57924</v>
      </c>
      <c r="V103" s="283">
        <v>11924</v>
      </c>
      <c r="W103" s="283">
        <v>26022</v>
      </c>
      <c r="X103" s="283">
        <v>16702</v>
      </c>
      <c r="Y103" s="283">
        <v>13019</v>
      </c>
      <c r="Z103" s="283">
        <v>19654</v>
      </c>
      <c r="AA103" s="283">
        <v>31291</v>
      </c>
      <c r="AB103" s="283">
        <v>32189</v>
      </c>
      <c r="AC103" s="283">
        <v>10657</v>
      </c>
      <c r="AD103" s="283">
        <v>33501</v>
      </c>
      <c r="AE103" s="283">
        <v>3920</v>
      </c>
      <c r="AF103" s="283">
        <v>41101</v>
      </c>
      <c r="AG103" s="283">
        <v>16309</v>
      </c>
      <c r="AH103" s="283">
        <v>9973</v>
      </c>
      <c r="AI103" s="283">
        <v>827833</v>
      </c>
      <c r="AK103" s="283" t="s">
        <v>589</v>
      </c>
    </row>
    <row r="104" spans="1:37" x14ac:dyDescent="0.2">
      <c r="A104" s="319">
        <v>39448</v>
      </c>
      <c r="B104" s="283" t="s">
        <v>971</v>
      </c>
      <c r="C104" s="283">
        <v>11857</v>
      </c>
      <c r="D104" s="283">
        <v>38005</v>
      </c>
      <c r="E104" s="283">
        <v>10558</v>
      </c>
      <c r="F104" s="283">
        <v>5843</v>
      </c>
      <c r="G104" s="283">
        <v>29431</v>
      </c>
      <c r="H104" s="283">
        <v>7756</v>
      </c>
      <c r="I104" s="283">
        <v>12822</v>
      </c>
      <c r="J104" s="283">
        <v>33494</v>
      </c>
      <c r="K104" s="283">
        <v>100611</v>
      </c>
      <c r="L104" s="283">
        <v>11893</v>
      </c>
      <c r="M104" s="283">
        <v>39531</v>
      </c>
      <c r="N104" s="283">
        <v>12887</v>
      </c>
      <c r="O104" s="283">
        <v>11733</v>
      </c>
      <c r="P104" s="283">
        <v>73677</v>
      </c>
      <c r="Q104" s="283">
        <v>54577</v>
      </c>
      <c r="R104" s="283">
        <v>26666</v>
      </c>
      <c r="S104" s="283">
        <v>10597</v>
      </c>
      <c r="T104" s="283">
        <v>10472</v>
      </c>
      <c r="U104" s="283">
        <v>57748</v>
      </c>
      <c r="V104" s="283">
        <v>11840</v>
      </c>
      <c r="W104" s="283">
        <v>25917</v>
      </c>
      <c r="X104" s="283">
        <v>16716</v>
      </c>
      <c r="Y104" s="283">
        <v>12951</v>
      </c>
      <c r="Z104" s="283">
        <v>19664</v>
      </c>
      <c r="AA104" s="283">
        <v>31245</v>
      </c>
      <c r="AB104" s="283">
        <v>32067</v>
      </c>
      <c r="AC104" s="283">
        <v>10639</v>
      </c>
      <c r="AD104" s="283">
        <v>33443</v>
      </c>
      <c r="AE104" s="283">
        <v>3859</v>
      </c>
      <c r="AF104" s="283">
        <v>41073</v>
      </c>
      <c r="AG104" s="283">
        <v>16293</v>
      </c>
      <c r="AH104" s="283">
        <v>9985</v>
      </c>
      <c r="AI104" s="283">
        <v>825850</v>
      </c>
      <c r="AJ104" s="283">
        <v>2008</v>
      </c>
      <c r="AK104" s="283" t="s">
        <v>581</v>
      </c>
    </row>
    <row r="105" spans="1:37" x14ac:dyDescent="0.2">
      <c r="A105" s="319">
        <v>39479</v>
      </c>
      <c r="B105" s="283" t="s">
        <v>805</v>
      </c>
      <c r="C105" s="283">
        <v>11899</v>
      </c>
      <c r="D105" s="283">
        <v>37791</v>
      </c>
      <c r="E105" s="283">
        <v>10581</v>
      </c>
      <c r="F105" s="283">
        <v>5860</v>
      </c>
      <c r="G105" s="283">
        <v>29450</v>
      </c>
      <c r="H105" s="283">
        <v>7750</v>
      </c>
      <c r="I105" s="283">
        <v>12892</v>
      </c>
      <c r="J105" s="283">
        <v>33578</v>
      </c>
      <c r="K105" s="283">
        <v>100417</v>
      </c>
      <c r="L105" s="283">
        <v>11942</v>
      </c>
      <c r="M105" s="283">
        <v>39609</v>
      </c>
      <c r="N105" s="283">
        <v>12893</v>
      </c>
      <c r="O105" s="283">
        <v>11770</v>
      </c>
      <c r="P105" s="283">
        <v>73804</v>
      </c>
      <c r="Q105" s="283">
        <v>54579</v>
      </c>
      <c r="R105" s="283">
        <v>26887</v>
      </c>
      <c r="S105" s="283">
        <v>10621</v>
      </c>
      <c r="T105" s="283">
        <v>10492</v>
      </c>
      <c r="U105" s="283">
        <v>57725</v>
      </c>
      <c r="V105" s="283">
        <v>11880</v>
      </c>
      <c r="W105" s="283">
        <v>25962</v>
      </c>
      <c r="X105" s="283">
        <v>16801</v>
      </c>
      <c r="Y105" s="283">
        <v>12961</v>
      </c>
      <c r="Z105" s="283">
        <v>19698</v>
      </c>
      <c r="AA105" s="283">
        <v>31273</v>
      </c>
      <c r="AB105" s="283">
        <v>32097</v>
      </c>
      <c r="AC105" s="283">
        <v>10701</v>
      </c>
      <c r="AD105" s="283">
        <v>33462</v>
      </c>
      <c r="AE105" s="283">
        <v>3855</v>
      </c>
      <c r="AF105" s="283">
        <v>41327</v>
      </c>
      <c r="AG105" s="283">
        <v>16333</v>
      </c>
      <c r="AH105" s="283">
        <v>9993</v>
      </c>
      <c r="AI105" s="283">
        <v>826883</v>
      </c>
      <c r="AK105" s="283" t="s">
        <v>582</v>
      </c>
    </row>
    <row r="106" spans="1:37" x14ac:dyDescent="0.2">
      <c r="A106" s="319">
        <v>39508</v>
      </c>
      <c r="B106" s="283" t="s">
        <v>806</v>
      </c>
      <c r="C106" s="283">
        <v>11908</v>
      </c>
      <c r="D106" s="283">
        <v>37566</v>
      </c>
      <c r="E106" s="283">
        <v>10633</v>
      </c>
      <c r="F106" s="283">
        <v>5836</v>
      </c>
      <c r="G106" s="283">
        <v>29443</v>
      </c>
      <c r="H106" s="283">
        <v>7739</v>
      </c>
      <c r="I106" s="283">
        <v>12887</v>
      </c>
      <c r="J106" s="283">
        <v>33642</v>
      </c>
      <c r="K106" s="283">
        <v>100365</v>
      </c>
      <c r="L106" s="283">
        <v>11969</v>
      </c>
      <c r="M106" s="283">
        <v>39545</v>
      </c>
      <c r="N106" s="283">
        <v>12870</v>
      </c>
      <c r="O106" s="283">
        <v>11791</v>
      </c>
      <c r="P106" s="283">
        <v>73710</v>
      </c>
      <c r="Q106" s="283">
        <v>54425</v>
      </c>
      <c r="R106" s="283">
        <v>26961</v>
      </c>
      <c r="S106" s="283">
        <v>10582</v>
      </c>
      <c r="T106" s="283">
        <v>10452</v>
      </c>
      <c r="U106" s="283">
        <v>57617</v>
      </c>
      <c r="V106" s="283">
        <v>11847</v>
      </c>
      <c r="W106" s="283">
        <v>25860</v>
      </c>
      <c r="X106" s="283">
        <v>16792</v>
      </c>
      <c r="Y106" s="283">
        <v>12932</v>
      </c>
      <c r="Z106" s="283">
        <v>19620</v>
      </c>
      <c r="AA106" s="283">
        <v>31281</v>
      </c>
      <c r="AB106" s="283">
        <v>32114</v>
      </c>
      <c r="AC106" s="283">
        <v>10661</v>
      </c>
      <c r="AD106" s="283">
        <v>33524</v>
      </c>
      <c r="AE106" s="283">
        <v>3833</v>
      </c>
      <c r="AF106" s="283">
        <v>41203</v>
      </c>
      <c r="AG106" s="283">
        <v>16361</v>
      </c>
      <c r="AH106" s="283">
        <v>9931</v>
      </c>
      <c r="AI106" s="283">
        <v>825900</v>
      </c>
      <c r="AK106" s="283" t="s">
        <v>542</v>
      </c>
    </row>
    <row r="107" spans="1:37" x14ac:dyDescent="0.2">
      <c r="A107" s="319">
        <v>39539</v>
      </c>
      <c r="B107" s="283" t="s">
        <v>807</v>
      </c>
      <c r="C107" s="283">
        <v>11928</v>
      </c>
      <c r="D107" s="283">
        <v>37473</v>
      </c>
      <c r="E107" s="283">
        <v>10653</v>
      </c>
      <c r="F107" s="283">
        <v>5840</v>
      </c>
      <c r="G107" s="283">
        <v>29487</v>
      </c>
      <c r="H107" s="283">
        <v>7755</v>
      </c>
      <c r="I107" s="283">
        <v>12949</v>
      </c>
      <c r="J107" s="283">
        <v>33623</v>
      </c>
      <c r="K107" s="283">
        <v>100230</v>
      </c>
      <c r="L107" s="283">
        <v>11998</v>
      </c>
      <c r="M107" s="283">
        <v>39636</v>
      </c>
      <c r="N107" s="283">
        <v>12911</v>
      </c>
      <c r="O107" s="283">
        <v>11784</v>
      </c>
      <c r="P107" s="283">
        <v>73891</v>
      </c>
      <c r="Q107" s="283">
        <v>54550</v>
      </c>
      <c r="R107" s="283">
        <v>27096</v>
      </c>
      <c r="S107" s="283">
        <v>10604</v>
      </c>
      <c r="T107" s="283">
        <v>10495</v>
      </c>
      <c r="U107" s="283">
        <v>57706</v>
      </c>
      <c r="V107" s="283">
        <v>11795</v>
      </c>
      <c r="W107" s="283">
        <v>25900</v>
      </c>
      <c r="X107" s="283">
        <v>16863</v>
      </c>
      <c r="Y107" s="283">
        <v>12932</v>
      </c>
      <c r="Z107" s="283">
        <v>19636</v>
      </c>
      <c r="AA107" s="283">
        <v>31441</v>
      </c>
      <c r="AB107" s="283">
        <v>32234</v>
      </c>
      <c r="AC107" s="283">
        <v>10651</v>
      </c>
      <c r="AD107" s="283">
        <v>33603</v>
      </c>
      <c r="AE107" s="283">
        <v>3863</v>
      </c>
      <c r="AF107" s="283">
        <v>41283</v>
      </c>
      <c r="AG107" s="283">
        <v>16482</v>
      </c>
      <c r="AH107" s="283">
        <v>9954</v>
      </c>
      <c r="AI107" s="283">
        <v>827246</v>
      </c>
      <c r="AK107" s="283" t="s">
        <v>579</v>
      </c>
    </row>
    <row r="108" spans="1:37" x14ac:dyDescent="0.2">
      <c r="A108" s="319">
        <v>39569</v>
      </c>
      <c r="B108" s="283" t="s">
        <v>808</v>
      </c>
      <c r="C108" s="283">
        <v>11905</v>
      </c>
      <c r="D108" s="283">
        <v>37523</v>
      </c>
      <c r="E108" s="283">
        <v>10707</v>
      </c>
      <c r="F108" s="283">
        <v>5888</v>
      </c>
      <c r="G108" s="283">
        <v>29631</v>
      </c>
      <c r="H108" s="283">
        <v>7768</v>
      </c>
      <c r="I108" s="283">
        <v>12947</v>
      </c>
      <c r="J108" s="283">
        <v>33602</v>
      </c>
      <c r="K108" s="283">
        <v>100145</v>
      </c>
      <c r="L108" s="283">
        <v>12037</v>
      </c>
      <c r="M108" s="283">
        <v>39768</v>
      </c>
      <c r="N108" s="283">
        <v>12953</v>
      </c>
      <c r="O108" s="283">
        <v>11817</v>
      </c>
      <c r="P108" s="283">
        <v>73983</v>
      </c>
      <c r="Q108" s="283">
        <v>54748</v>
      </c>
      <c r="R108" s="283">
        <v>27171</v>
      </c>
      <c r="S108" s="283">
        <v>10631</v>
      </c>
      <c r="T108" s="283">
        <v>10521</v>
      </c>
      <c r="U108" s="283">
        <v>57848</v>
      </c>
      <c r="V108" s="283">
        <v>11792</v>
      </c>
      <c r="W108" s="283">
        <v>26034</v>
      </c>
      <c r="X108" s="283">
        <v>16942</v>
      </c>
      <c r="Y108" s="283">
        <v>12990</v>
      </c>
      <c r="Z108" s="283">
        <v>19650</v>
      </c>
      <c r="AA108" s="283">
        <v>31439</v>
      </c>
      <c r="AB108" s="283">
        <v>32334</v>
      </c>
      <c r="AC108" s="283">
        <v>10627</v>
      </c>
      <c r="AD108" s="283">
        <v>33540</v>
      </c>
      <c r="AE108" s="283">
        <v>3860</v>
      </c>
      <c r="AF108" s="283">
        <v>41341</v>
      </c>
      <c r="AG108" s="283">
        <v>16538</v>
      </c>
      <c r="AH108" s="283">
        <v>9958</v>
      </c>
      <c r="AI108" s="283">
        <v>828638</v>
      </c>
      <c r="AK108" s="283" t="s">
        <v>580</v>
      </c>
    </row>
    <row r="109" spans="1:37" x14ac:dyDescent="0.2">
      <c r="A109" s="319">
        <v>39600</v>
      </c>
      <c r="B109" s="283" t="s">
        <v>809</v>
      </c>
      <c r="C109" s="283">
        <v>11940</v>
      </c>
      <c r="D109" s="283">
        <v>37555</v>
      </c>
      <c r="E109" s="283">
        <v>10741</v>
      </c>
      <c r="F109" s="283">
        <v>5907</v>
      </c>
      <c r="G109" s="283">
        <v>29715</v>
      </c>
      <c r="H109" s="283">
        <v>7781</v>
      </c>
      <c r="I109" s="283">
        <v>13012</v>
      </c>
      <c r="J109" s="283">
        <v>33628</v>
      </c>
      <c r="K109" s="283">
        <v>100116</v>
      </c>
      <c r="L109" s="283">
        <v>12057</v>
      </c>
      <c r="M109" s="283">
        <v>39791</v>
      </c>
      <c r="N109" s="283">
        <v>12933</v>
      </c>
      <c r="O109" s="283">
        <v>11853</v>
      </c>
      <c r="P109" s="283">
        <v>74327</v>
      </c>
      <c r="Q109" s="283">
        <v>54853</v>
      </c>
      <c r="R109" s="283">
        <v>27198</v>
      </c>
      <c r="S109" s="283">
        <v>10631</v>
      </c>
      <c r="T109" s="283">
        <v>10588</v>
      </c>
      <c r="U109" s="283">
        <v>57976</v>
      </c>
      <c r="V109" s="283">
        <v>11821</v>
      </c>
      <c r="W109" s="283">
        <v>26110</v>
      </c>
      <c r="X109" s="283">
        <v>17001</v>
      </c>
      <c r="Y109" s="283">
        <v>13048</v>
      </c>
      <c r="Z109" s="283">
        <v>19684</v>
      </c>
      <c r="AA109" s="283">
        <v>31500</v>
      </c>
      <c r="AB109" s="283">
        <v>32478</v>
      </c>
      <c r="AC109" s="283">
        <v>10667</v>
      </c>
      <c r="AD109" s="283">
        <v>33663</v>
      </c>
      <c r="AE109" s="283">
        <v>3856</v>
      </c>
      <c r="AF109" s="283">
        <v>41441</v>
      </c>
      <c r="AG109" s="283">
        <v>16621</v>
      </c>
      <c r="AH109" s="283">
        <v>9987</v>
      </c>
      <c r="AI109" s="283">
        <v>830479</v>
      </c>
      <c r="AK109" s="283" t="s">
        <v>583</v>
      </c>
    </row>
    <row r="110" spans="1:37" x14ac:dyDescent="0.2">
      <c r="A110" s="319">
        <v>39630</v>
      </c>
      <c r="B110" s="283" t="s">
        <v>810</v>
      </c>
      <c r="C110" s="283">
        <v>11927</v>
      </c>
      <c r="D110" s="283">
        <v>37708</v>
      </c>
      <c r="E110" s="283">
        <v>10808</v>
      </c>
      <c r="F110" s="283">
        <v>5924</v>
      </c>
      <c r="G110" s="283">
        <v>29771</v>
      </c>
      <c r="H110" s="283">
        <v>7802</v>
      </c>
      <c r="I110" s="283">
        <v>13043</v>
      </c>
      <c r="J110" s="283">
        <v>33658</v>
      </c>
      <c r="K110" s="283">
        <v>100160</v>
      </c>
      <c r="L110" s="283">
        <v>12023</v>
      </c>
      <c r="M110" s="283">
        <v>39726</v>
      </c>
      <c r="N110" s="283">
        <v>12937</v>
      </c>
      <c r="O110" s="283">
        <v>11875</v>
      </c>
      <c r="P110" s="283">
        <v>74448</v>
      </c>
      <c r="Q110" s="283">
        <v>55030</v>
      </c>
      <c r="R110" s="283">
        <v>27276</v>
      </c>
      <c r="S110" s="283">
        <v>10622</v>
      </c>
      <c r="T110" s="283">
        <v>10688</v>
      </c>
      <c r="U110" s="283">
        <v>58180</v>
      </c>
      <c r="V110" s="283">
        <v>11921</v>
      </c>
      <c r="W110" s="283">
        <v>26259</v>
      </c>
      <c r="X110" s="283">
        <v>17038</v>
      </c>
      <c r="Y110" s="283">
        <v>13029</v>
      </c>
      <c r="Z110" s="283">
        <v>19723</v>
      </c>
      <c r="AA110" s="283">
        <v>31620</v>
      </c>
      <c r="AB110" s="283">
        <v>32472</v>
      </c>
      <c r="AC110" s="283">
        <v>10715</v>
      </c>
      <c r="AD110" s="283">
        <v>33618</v>
      </c>
      <c r="AE110" s="283">
        <v>3862</v>
      </c>
      <c r="AF110" s="283">
        <v>41388</v>
      </c>
      <c r="AG110" s="283">
        <v>16660</v>
      </c>
      <c r="AH110" s="283">
        <v>9962</v>
      </c>
      <c r="AI110" s="283">
        <v>831873</v>
      </c>
      <c r="AK110" s="283" t="s">
        <v>584</v>
      </c>
    </row>
    <row r="111" spans="1:37" x14ac:dyDescent="0.2">
      <c r="A111" s="319">
        <v>39661</v>
      </c>
      <c r="B111" s="283" t="s">
        <v>811</v>
      </c>
      <c r="C111" s="283">
        <v>11954</v>
      </c>
      <c r="D111" s="283">
        <v>37616</v>
      </c>
      <c r="E111" s="283">
        <v>10807</v>
      </c>
      <c r="F111" s="283">
        <v>5916</v>
      </c>
      <c r="G111" s="283">
        <v>29748</v>
      </c>
      <c r="H111" s="283">
        <v>7794</v>
      </c>
      <c r="I111" s="283">
        <v>13071</v>
      </c>
      <c r="J111" s="283">
        <v>33593</v>
      </c>
      <c r="K111" s="283">
        <v>100219</v>
      </c>
      <c r="L111" s="283">
        <v>12019</v>
      </c>
      <c r="M111" s="283">
        <v>39730</v>
      </c>
      <c r="N111" s="283">
        <v>12920</v>
      </c>
      <c r="O111" s="283">
        <v>11873</v>
      </c>
      <c r="P111" s="283">
        <v>74387</v>
      </c>
      <c r="Q111" s="283">
        <v>55092</v>
      </c>
      <c r="R111" s="283">
        <v>27291</v>
      </c>
      <c r="S111" s="283">
        <v>10628</v>
      </c>
      <c r="T111" s="283">
        <v>10705</v>
      </c>
      <c r="U111" s="283">
        <v>58209</v>
      </c>
      <c r="V111" s="283">
        <v>11869</v>
      </c>
      <c r="W111" s="283">
        <v>26268</v>
      </c>
      <c r="X111" s="283">
        <v>17122</v>
      </c>
      <c r="Y111" s="283">
        <v>12968</v>
      </c>
      <c r="Z111" s="283">
        <v>19744</v>
      </c>
      <c r="AA111" s="283">
        <v>31649</v>
      </c>
      <c r="AB111" s="283">
        <v>32445</v>
      </c>
      <c r="AC111" s="283">
        <v>10717</v>
      </c>
      <c r="AD111" s="283">
        <v>33614</v>
      </c>
      <c r="AE111" s="283">
        <v>3841</v>
      </c>
      <c r="AF111" s="283">
        <v>41381</v>
      </c>
      <c r="AG111" s="283">
        <v>16640</v>
      </c>
      <c r="AH111" s="283">
        <v>10006</v>
      </c>
      <c r="AI111" s="283">
        <v>831836</v>
      </c>
      <c r="AK111" s="283" t="s">
        <v>585</v>
      </c>
    </row>
    <row r="112" spans="1:37" x14ac:dyDescent="0.2">
      <c r="A112" s="319">
        <v>39692</v>
      </c>
      <c r="B112" s="283" t="s">
        <v>812</v>
      </c>
      <c r="C112" s="283">
        <v>11955</v>
      </c>
      <c r="D112" s="283">
        <v>37450</v>
      </c>
      <c r="E112" s="283">
        <v>10735</v>
      </c>
      <c r="F112" s="283">
        <v>5957</v>
      </c>
      <c r="G112" s="283">
        <v>29766</v>
      </c>
      <c r="H112" s="283">
        <v>7836</v>
      </c>
      <c r="I112" s="283">
        <v>13168</v>
      </c>
      <c r="J112" s="283">
        <v>33567</v>
      </c>
      <c r="K112" s="283">
        <v>100396</v>
      </c>
      <c r="L112" s="283">
        <v>12015</v>
      </c>
      <c r="M112" s="283">
        <v>39620</v>
      </c>
      <c r="N112" s="283">
        <v>12858</v>
      </c>
      <c r="O112" s="283">
        <v>11849</v>
      </c>
      <c r="P112" s="283">
        <v>74330</v>
      </c>
      <c r="Q112" s="283">
        <v>55201</v>
      </c>
      <c r="R112" s="283">
        <v>27227</v>
      </c>
      <c r="S112" s="283">
        <v>10621</v>
      </c>
      <c r="T112" s="283">
        <v>10723</v>
      </c>
      <c r="U112" s="283">
        <v>58285</v>
      </c>
      <c r="V112" s="283">
        <v>11867</v>
      </c>
      <c r="W112" s="283">
        <v>26269</v>
      </c>
      <c r="X112" s="283">
        <v>17090</v>
      </c>
      <c r="Y112" s="283">
        <v>12996</v>
      </c>
      <c r="Z112" s="283">
        <v>19699</v>
      </c>
      <c r="AA112" s="283">
        <v>31598</v>
      </c>
      <c r="AB112" s="283">
        <v>32434</v>
      </c>
      <c r="AC112" s="283">
        <v>10641</v>
      </c>
      <c r="AD112" s="283">
        <v>33632</v>
      </c>
      <c r="AE112" s="283">
        <v>3840</v>
      </c>
      <c r="AF112" s="283">
        <v>41395</v>
      </c>
      <c r="AG112" s="283">
        <v>16696</v>
      </c>
      <c r="AH112" s="283">
        <v>9979</v>
      </c>
      <c r="AI112" s="283">
        <v>831695</v>
      </c>
      <c r="AK112" s="283" t="s">
        <v>586</v>
      </c>
    </row>
    <row r="113" spans="1:37" x14ac:dyDescent="0.2">
      <c r="A113" s="319">
        <v>39722</v>
      </c>
      <c r="B113" s="283" t="s">
        <v>813</v>
      </c>
      <c r="C113" s="283">
        <v>11977</v>
      </c>
      <c r="D113" s="283">
        <v>37413</v>
      </c>
      <c r="E113" s="283">
        <v>10770</v>
      </c>
      <c r="F113" s="283">
        <v>5978</v>
      </c>
      <c r="G113" s="283">
        <v>29681</v>
      </c>
      <c r="H113" s="283">
        <v>7856</v>
      </c>
      <c r="I113" s="283">
        <v>13273</v>
      </c>
      <c r="J113" s="283">
        <v>33513</v>
      </c>
      <c r="K113" s="283">
        <v>100591</v>
      </c>
      <c r="L113" s="283">
        <v>12059</v>
      </c>
      <c r="M113" s="283">
        <v>39657</v>
      </c>
      <c r="N113" s="283">
        <v>12805</v>
      </c>
      <c r="O113" s="283">
        <v>11911</v>
      </c>
      <c r="P113" s="283">
        <v>74501</v>
      </c>
      <c r="Q113" s="283">
        <v>55377</v>
      </c>
      <c r="R113" s="283">
        <v>27231</v>
      </c>
      <c r="S113" s="283">
        <v>10591</v>
      </c>
      <c r="T113" s="283">
        <v>10740</v>
      </c>
      <c r="U113" s="283">
        <v>58337</v>
      </c>
      <c r="V113" s="283">
        <v>11875</v>
      </c>
      <c r="W113" s="283">
        <v>26249</v>
      </c>
      <c r="X113" s="283">
        <v>17132</v>
      </c>
      <c r="Y113" s="283">
        <v>12981</v>
      </c>
      <c r="Z113" s="283">
        <v>19760</v>
      </c>
      <c r="AA113" s="283">
        <v>31647</v>
      </c>
      <c r="AB113" s="283">
        <v>32428</v>
      </c>
      <c r="AC113" s="283">
        <v>10647</v>
      </c>
      <c r="AD113" s="283">
        <v>33602</v>
      </c>
      <c r="AE113" s="283">
        <v>3840</v>
      </c>
      <c r="AF113" s="283">
        <v>41267</v>
      </c>
      <c r="AG113" s="283">
        <v>16756</v>
      </c>
      <c r="AH113" s="283">
        <v>10002</v>
      </c>
      <c r="AI113" s="283">
        <v>832447</v>
      </c>
      <c r="AK113" s="283" t="s">
        <v>587</v>
      </c>
    </row>
    <row r="114" spans="1:37" x14ac:dyDescent="0.2">
      <c r="A114" s="319">
        <v>39753</v>
      </c>
      <c r="B114" s="283" t="s">
        <v>814</v>
      </c>
      <c r="C114" s="283">
        <v>11979</v>
      </c>
      <c r="D114" s="283">
        <v>37184</v>
      </c>
      <c r="E114" s="283">
        <v>10771</v>
      </c>
      <c r="F114" s="283">
        <v>6009</v>
      </c>
      <c r="G114" s="283">
        <v>29679</v>
      </c>
      <c r="H114" s="283">
        <v>7865</v>
      </c>
      <c r="I114" s="283">
        <v>13262</v>
      </c>
      <c r="J114" s="283">
        <v>33385</v>
      </c>
      <c r="K114" s="283">
        <v>100491</v>
      </c>
      <c r="L114" s="283">
        <v>12032</v>
      </c>
      <c r="M114" s="283">
        <v>39733</v>
      </c>
      <c r="N114" s="283">
        <v>12827</v>
      </c>
      <c r="O114" s="283">
        <v>11887</v>
      </c>
      <c r="P114" s="283">
        <v>74446</v>
      </c>
      <c r="Q114" s="283">
        <v>55402</v>
      </c>
      <c r="R114" s="283">
        <v>27198</v>
      </c>
      <c r="S114" s="283">
        <v>10586</v>
      </c>
      <c r="T114" s="283">
        <v>10786</v>
      </c>
      <c r="U114" s="283">
        <v>58228</v>
      </c>
      <c r="V114" s="283">
        <v>11842</v>
      </c>
      <c r="W114" s="283">
        <v>26214</v>
      </c>
      <c r="X114" s="283">
        <v>17061</v>
      </c>
      <c r="Y114" s="283">
        <v>12994</v>
      </c>
      <c r="Z114" s="283">
        <v>19793</v>
      </c>
      <c r="AA114" s="283">
        <v>31602</v>
      </c>
      <c r="AB114" s="283">
        <v>32438</v>
      </c>
      <c r="AC114" s="283">
        <v>10692</v>
      </c>
      <c r="AD114" s="283">
        <v>33520</v>
      </c>
      <c r="AE114" s="283">
        <v>3851</v>
      </c>
      <c r="AF114" s="283">
        <v>41280</v>
      </c>
      <c r="AG114" s="283">
        <v>16770</v>
      </c>
      <c r="AH114" s="283">
        <v>10028</v>
      </c>
      <c r="AI114" s="283">
        <v>831835</v>
      </c>
      <c r="AK114" s="283" t="s">
        <v>588</v>
      </c>
    </row>
    <row r="115" spans="1:37" x14ac:dyDescent="0.2">
      <c r="A115" s="319">
        <v>39783</v>
      </c>
      <c r="B115" s="283" t="s">
        <v>815</v>
      </c>
      <c r="C115" s="283">
        <v>11935</v>
      </c>
      <c r="D115" s="283">
        <v>36958</v>
      </c>
      <c r="E115" s="283">
        <v>10684</v>
      </c>
      <c r="F115" s="283">
        <v>5981</v>
      </c>
      <c r="G115" s="283">
        <v>29554</v>
      </c>
      <c r="H115" s="283">
        <v>7821</v>
      </c>
      <c r="I115" s="283">
        <v>13214</v>
      </c>
      <c r="J115" s="283">
        <v>33102</v>
      </c>
      <c r="K115" s="283">
        <v>100415</v>
      </c>
      <c r="L115" s="283">
        <v>11976</v>
      </c>
      <c r="M115" s="283">
        <v>39552</v>
      </c>
      <c r="N115" s="283">
        <v>12774</v>
      </c>
      <c r="O115" s="283">
        <v>11867</v>
      </c>
      <c r="P115" s="283">
        <v>74287</v>
      </c>
      <c r="Q115" s="283">
        <v>55346</v>
      </c>
      <c r="R115" s="283">
        <v>27094</v>
      </c>
      <c r="S115" s="283">
        <v>10576</v>
      </c>
      <c r="T115" s="283">
        <v>10789</v>
      </c>
      <c r="U115" s="283">
        <v>58052</v>
      </c>
      <c r="V115" s="283">
        <v>11827</v>
      </c>
      <c r="W115" s="283">
        <v>26206</v>
      </c>
      <c r="X115" s="283">
        <v>16999</v>
      </c>
      <c r="Y115" s="283">
        <v>12972</v>
      </c>
      <c r="Z115" s="283">
        <v>19745</v>
      </c>
      <c r="AA115" s="283">
        <v>31593</v>
      </c>
      <c r="AB115" s="283">
        <v>32346</v>
      </c>
      <c r="AC115" s="283">
        <v>10607</v>
      </c>
      <c r="AD115" s="283">
        <v>33418</v>
      </c>
      <c r="AE115" s="283">
        <v>3839</v>
      </c>
      <c r="AF115" s="283">
        <v>40984</v>
      </c>
      <c r="AG115" s="283">
        <v>16745</v>
      </c>
      <c r="AH115" s="283">
        <v>9968</v>
      </c>
      <c r="AI115" s="283">
        <v>829226</v>
      </c>
      <c r="AK115" s="283" t="s">
        <v>589</v>
      </c>
    </row>
    <row r="116" spans="1:37" x14ac:dyDescent="0.2">
      <c r="A116" s="319">
        <v>39814</v>
      </c>
      <c r="B116" s="283" t="s">
        <v>972</v>
      </c>
      <c r="C116" s="283">
        <v>11859</v>
      </c>
      <c r="D116" s="283">
        <v>36603</v>
      </c>
      <c r="E116" s="283">
        <v>10619</v>
      </c>
      <c r="F116" s="283">
        <v>5985</v>
      </c>
      <c r="G116" s="283">
        <v>29262</v>
      </c>
      <c r="H116" s="283">
        <v>7749</v>
      </c>
      <c r="I116" s="283">
        <v>13084</v>
      </c>
      <c r="J116" s="283">
        <v>32828</v>
      </c>
      <c r="K116" s="283">
        <v>99929</v>
      </c>
      <c r="L116" s="283">
        <v>11936</v>
      </c>
      <c r="M116" s="283">
        <v>39295</v>
      </c>
      <c r="N116" s="283">
        <v>12666</v>
      </c>
      <c r="O116" s="283">
        <v>11757</v>
      </c>
      <c r="P116" s="283">
        <v>73889</v>
      </c>
      <c r="Q116" s="283">
        <v>54975</v>
      </c>
      <c r="R116" s="283">
        <v>26913</v>
      </c>
      <c r="S116" s="283">
        <v>10461</v>
      </c>
      <c r="T116" s="283">
        <v>10756</v>
      </c>
      <c r="U116" s="283">
        <v>57491</v>
      </c>
      <c r="V116" s="283">
        <v>11763</v>
      </c>
      <c r="W116" s="283">
        <v>25961</v>
      </c>
      <c r="X116" s="283">
        <v>16886</v>
      </c>
      <c r="Y116" s="283">
        <v>12838</v>
      </c>
      <c r="Z116" s="283">
        <v>19638</v>
      </c>
      <c r="AA116" s="283">
        <v>31449</v>
      </c>
      <c r="AB116" s="283">
        <v>32191</v>
      </c>
      <c r="AC116" s="283">
        <v>10461</v>
      </c>
      <c r="AD116" s="283">
        <v>33268</v>
      </c>
      <c r="AE116" s="283">
        <v>3796</v>
      </c>
      <c r="AF116" s="283">
        <v>40860</v>
      </c>
      <c r="AG116" s="283">
        <v>16720</v>
      </c>
      <c r="AH116" s="283">
        <v>9937</v>
      </c>
      <c r="AI116" s="283">
        <v>823825</v>
      </c>
      <c r="AJ116" s="283">
        <v>2009</v>
      </c>
      <c r="AK116" s="283" t="s">
        <v>581</v>
      </c>
    </row>
    <row r="117" spans="1:37" x14ac:dyDescent="0.2">
      <c r="A117" s="319">
        <v>39845</v>
      </c>
      <c r="B117" s="283" t="s">
        <v>816</v>
      </c>
      <c r="C117" s="283">
        <v>11828</v>
      </c>
      <c r="D117" s="283">
        <v>36212</v>
      </c>
      <c r="E117" s="283">
        <v>10644</v>
      </c>
      <c r="F117" s="283">
        <v>6006</v>
      </c>
      <c r="G117" s="283">
        <v>29226</v>
      </c>
      <c r="H117" s="283">
        <v>7788</v>
      </c>
      <c r="I117" s="283">
        <v>13079</v>
      </c>
      <c r="J117" s="283">
        <v>32694</v>
      </c>
      <c r="K117" s="283">
        <v>99622</v>
      </c>
      <c r="L117" s="283">
        <v>11954</v>
      </c>
      <c r="M117" s="283">
        <v>39293</v>
      </c>
      <c r="N117" s="283">
        <v>12714</v>
      </c>
      <c r="O117" s="283">
        <v>11710</v>
      </c>
      <c r="P117" s="283">
        <v>73999</v>
      </c>
      <c r="Q117" s="283">
        <v>54919</v>
      </c>
      <c r="R117" s="283">
        <v>26955</v>
      </c>
      <c r="S117" s="283">
        <v>10424</v>
      </c>
      <c r="T117" s="283">
        <v>10810</v>
      </c>
      <c r="U117" s="283">
        <v>57316</v>
      </c>
      <c r="V117" s="283">
        <v>11752</v>
      </c>
      <c r="W117" s="283">
        <v>26007</v>
      </c>
      <c r="X117" s="283">
        <v>16877</v>
      </c>
      <c r="Y117" s="283">
        <v>12894</v>
      </c>
      <c r="Z117" s="283">
        <v>19661</v>
      </c>
      <c r="AA117" s="283">
        <v>31454</v>
      </c>
      <c r="AB117" s="283">
        <v>32192</v>
      </c>
      <c r="AC117" s="283">
        <v>10472</v>
      </c>
      <c r="AD117" s="283">
        <v>33238</v>
      </c>
      <c r="AE117" s="283">
        <v>3790</v>
      </c>
      <c r="AF117" s="283">
        <v>41057</v>
      </c>
      <c r="AG117" s="283">
        <v>16736</v>
      </c>
      <c r="AH117" s="283">
        <v>9958</v>
      </c>
      <c r="AI117" s="283">
        <v>823281</v>
      </c>
      <c r="AK117" s="283" t="s">
        <v>582</v>
      </c>
    </row>
    <row r="118" spans="1:37" x14ac:dyDescent="0.2">
      <c r="A118" s="319">
        <v>39873</v>
      </c>
      <c r="B118" s="283" t="s">
        <v>817</v>
      </c>
      <c r="C118" s="283">
        <v>11852</v>
      </c>
      <c r="D118" s="283">
        <v>36003</v>
      </c>
      <c r="E118" s="283">
        <v>10603</v>
      </c>
      <c r="F118" s="283">
        <v>6063</v>
      </c>
      <c r="G118" s="283">
        <v>29293</v>
      </c>
      <c r="H118" s="283">
        <v>7785</v>
      </c>
      <c r="I118" s="283">
        <v>13166</v>
      </c>
      <c r="J118" s="283">
        <v>32598</v>
      </c>
      <c r="K118" s="283">
        <v>99815</v>
      </c>
      <c r="L118" s="283">
        <v>11966</v>
      </c>
      <c r="M118" s="283">
        <v>39344</v>
      </c>
      <c r="N118" s="283">
        <v>12760</v>
      </c>
      <c r="O118" s="283">
        <v>11706</v>
      </c>
      <c r="P118" s="283">
        <v>74091</v>
      </c>
      <c r="Q118" s="283">
        <v>54948</v>
      </c>
      <c r="R118" s="283">
        <v>27050</v>
      </c>
      <c r="S118" s="283">
        <v>10426</v>
      </c>
      <c r="T118" s="283">
        <v>10862</v>
      </c>
      <c r="U118" s="283">
        <v>57347</v>
      </c>
      <c r="V118" s="283">
        <v>11666</v>
      </c>
      <c r="W118" s="283">
        <v>26016</v>
      </c>
      <c r="X118" s="283">
        <v>16904</v>
      </c>
      <c r="Y118" s="283">
        <v>12901</v>
      </c>
      <c r="Z118" s="283">
        <v>19692</v>
      </c>
      <c r="AA118" s="283">
        <v>31488</v>
      </c>
      <c r="AB118" s="283">
        <v>32183</v>
      </c>
      <c r="AC118" s="283">
        <v>10449</v>
      </c>
      <c r="AD118" s="283">
        <v>33291</v>
      </c>
      <c r="AE118" s="283">
        <v>3809</v>
      </c>
      <c r="AF118" s="283">
        <v>41185</v>
      </c>
      <c r="AG118" s="283">
        <v>16739</v>
      </c>
      <c r="AH118" s="283">
        <v>10010</v>
      </c>
      <c r="AI118" s="283">
        <v>824011</v>
      </c>
      <c r="AK118" s="283" t="s">
        <v>542</v>
      </c>
    </row>
    <row r="119" spans="1:37" x14ac:dyDescent="0.2">
      <c r="A119" s="319">
        <v>39904</v>
      </c>
      <c r="B119" s="283" t="s">
        <v>818</v>
      </c>
      <c r="C119" s="283">
        <v>11832</v>
      </c>
      <c r="D119" s="283">
        <v>36108</v>
      </c>
      <c r="E119" s="283">
        <v>10582</v>
      </c>
      <c r="F119" s="283">
        <v>6087</v>
      </c>
      <c r="G119" s="283">
        <v>29256</v>
      </c>
      <c r="H119" s="283">
        <v>7781</v>
      </c>
      <c r="I119" s="283">
        <v>13200</v>
      </c>
      <c r="J119" s="283">
        <v>32568</v>
      </c>
      <c r="K119" s="283">
        <v>99732</v>
      </c>
      <c r="L119" s="283">
        <v>11978</v>
      </c>
      <c r="M119" s="283">
        <v>39304</v>
      </c>
      <c r="N119" s="283">
        <v>12788</v>
      </c>
      <c r="O119" s="283">
        <v>11727</v>
      </c>
      <c r="P119" s="283">
        <v>74051</v>
      </c>
      <c r="Q119" s="283">
        <v>55058</v>
      </c>
      <c r="R119" s="283">
        <v>27130</v>
      </c>
      <c r="S119" s="283">
        <v>10450</v>
      </c>
      <c r="T119" s="283">
        <v>10780</v>
      </c>
      <c r="U119" s="283">
        <v>57236</v>
      </c>
      <c r="V119" s="283">
        <v>11612</v>
      </c>
      <c r="W119" s="283">
        <v>26109</v>
      </c>
      <c r="X119" s="283">
        <v>16920</v>
      </c>
      <c r="Y119" s="283">
        <v>12955</v>
      </c>
      <c r="Z119" s="283">
        <v>19642</v>
      </c>
      <c r="AA119" s="283">
        <v>31379</v>
      </c>
      <c r="AB119" s="283">
        <v>32182</v>
      </c>
      <c r="AC119" s="283">
        <v>10484</v>
      </c>
      <c r="AD119" s="283">
        <v>33276</v>
      </c>
      <c r="AE119" s="283">
        <v>3820</v>
      </c>
      <c r="AF119" s="283">
        <v>41188</v>
      </c>
      <c r="AG119" s="283">
        <v>16760</v>
      </c>
      <c r="AH119" s="283">
        <v>10005</v>
      </c>
      <c r="AI119" s="283">
        <v>823980</v>
      </c>
      <c r="AK119" s="283" t="s">
        <v>579</v>
      </c>
    </row>
    <row r="120" spans="1:37" x14ac:dyDescent="0.2">
      <c r="A120" s="319">
        <v>39934</v>
      </c>
      <c r="B120" s="283" t="s">
        <v>819</v>
      </c>
      <c r="C120" s="283">
        <v>11769</v>
      </c>
      <c r="D120" s="283">
        <v>35976</v>
      </c>
      <c r="E120" s="283">
        <v>10556</v>
      </c>
      <c r="F120" s="283">
        <v>6068</v>
      </c>
      <c r="G120" s="283">
        <v>28943</v>
      </c>
      <c r="H120" s="283">
        <v>7789</v>
      </c>
      <c r="I120" s="283">
        <v>13268</v>
      </c>
      <c r="J120" s="283">
        <v>32582</v>
      </c>
      <c r="K120" s="283">
        <v>99407</v>
      </c>
      <c r="L120" s="283">
        <v>11964</v>
      </c>
      <c r="M120" s="283">
        <v>39166</v>
      </c>
      <c r="N120" s="283">
        <v>12719</v>
      </c>
      <c r="O120" s="283">
        <v>11678</v>
      </c>
      <c r="P120" s="283">
        <v>73938</v>
      </c>
      <c r="Q120" s="283">
        <v>54879</v>
      </c>
      <c r="R120" s="283">
        <v>27147</v>
      </c>
      <c r="S120" s="283">
        <v>10469</v>
      </c>
      <c r="T120" s="283">
        <v>10776</v>
      </c>
      <c r="U120" s="283">
        <v>56999</v>
      </c>
      <c r="V120" s="283">
        <v>11627</v>
      </c>
      <c r="W120" s="283">
        <v>26124</v>
      </c>
      <c r="X120" s="283">
        <v>16806</v>
      </c>
      <c r="Y120" s="283">
        <v>12821</v>
      </c>
      <c r="Z120" s="283">
        <v>19545</v>
      </c>
      <c r="AA120" s="283">
        <v>31324</v>
      </c>
      <c r="AB120" s="283">
        <v>32122</v>
      </c>
      <c r="AC120" s="283">
        <v>10425</v>
      </c>
      <c r="AD120" s="283">
        <v>33165</v>
      </c>
      <c r="AE120" s="283">
        <v>3824</v>
      </c>
      <c r="AF120" s="283">
        <v>41003</v>
      </c>
      <c r="AG120" s="283">
        <v>16752</v>
      </c>
      <c r="AH120" s="283">
        <v>10005</v>
      </c>
      <c r="AI120" s="283">
        <v>821636</v>
      </c>
      <c r="AK120" s="283" t="s">
        <v>580</v>
      </c>
    </row>
    <row r="121" spans="1:37" x14ac:dyDescent="0.2">
      <c r="A121" s="319">
        <v>39965</v>
      </c>
      <c r="B121" s="283" t="s">
        <v>820</v>
      </c>
      <c r="C121" s="283">
        <v>11795</v>
      </c>
      <c r="D121" s="283">
        <v>35995</v>
      </c>
      <c r="E121" s="283">
        <v>10520</v>
      </c>
      <c r="F121" s="283">
        <v>6068</v>
      </c>
      <c r="G121" s="283">
        <v>28938</v>
      </c>
      <c r="H121" s="283">
        <v>7788</v>
      </c>
      <c r="I121" s="283">
        <v>13304</v>
      </c>
      <c r="J121" s="283">
        <v>32475</v>
      </c>
      <c r="K121" s="283">
        <v>99402</v>
      </c>
      <c r="L121" s="283">
        <v>11933</v>
      </c>
      <c r="M121" s="283">
        <v>39235</v>
      </c>
      <c r="N121" s="283">
        <v>12758</v>
      </c>
      <c r="O121" s="283">
        <v>11691</v>
      </c>
      <c r="P121" s="283">
        <v>73805</v>
      </c>
      <c r="Q121" s="283">
        <v>54994</v>
      </c>
      <c r="R121" s="283">
        <v>27254</v>
      </c>
      <c r="S121" s="283">
        <v>10500</v>
      </c>
      <c r="T121" s="283">
        <v>10788</v>
      </c>
      <c r="U121" s="283">
        <v>57073</v>
      </c>
      <c r="V121" s="283">
        <v>11618</v>
      </c>
      <c r="W121" s="283">
        <v>26109</v>
      </c>
      <c r="X121" s="283">
        <v>16857</v>
      </c>
      <c r="Y121" s="283">
        <v>12796</v>
      </c>
      <c r="Z121" s="283">
        <v>19543</v>
      </c>
      <c r="AA121" s="283">
        <v>31323</v>
      </c>
      <c r="AB121" s="283">
        <v>32122</v>
      </c>
      <c r="AC121" s="283">
        <v>10446</v>
      </c>
      <c r="AD121" s="283">
        <v>33213</v>
      </c>
      <c r="AE121" s="283">
        <v>3794</v>
      </c>
      <c r="AF121" s="283">
        <v>41140</v>
      </c>
      <c r="AG121" s="283">
        <v>16832</v>
      </c>
      <c r="AH121" s="283">
        <v>10062</v>
      </c>
      <c r="AI121" s="283">
        <v>822171</v>
      </c>
      <c r="AK121" s="283" t="s">
        <v>583</v>
      </c>
    </row>
    <row r="122" spans="1:37" x14ac:dyDescent="0.2">
      <c r="A122" s="319">
        <v>39995</v>
      </c>
      <c r="B122" s="283" t="s">
        <v>821</v>
      </c>
      <c r="C122" s="283">
        <v>11829</v>
      </c>
      <c r="D122" s="283">
        <v>35984</v>
      </c>
      <c r="E122" s="283">
        <v>10437</v>
      </c>
      <c r="F122" s="283">
        <v>6081</v>
      </c>
      <c r="G122" s="283">
        <v>28784</v>
      </c>
      <c r="H122" s="283">
        <v>7778</v>
      </c>
      <c r="I122" s="283">
        <v>13288</v>
      </c>
      <c r="J122" s="283">
        <v>32441</v>
      </c>
      <c r="K122" s="283">
        <v>99249</v>
      </c>
      <c r="L122" s="283">
        <v>11867</v>
      </c>
      <c r="M122" s="283">
        <v>39153</v>
      </c>
      <c r="N122" s="283">
        <v>12764</v>
      </c>
      <c r="O122" s="283">
        <v>11711</v>
      </c>
      <c r="P122" s="283">
        <v>73666</v>
      </c>
      <c r="Q122" s="283">
        <v>54852</v>
      </c>
      <c r="R122" s="283">
        <v>27304</v>
      </c>
      <c r="S122" s="283">
        <v>10438</v>
      </c>
      <c r="T122" s="283">
        <v>10806</v>
      </c>
      <c r="U122" s="283">
        <v>57063</v>
      </c>
      <c r="V122" s="283">
        <v>11620</v>
      </c>
      <c r="W122" s="283">
        <v>26178</v>
      </c>
      <c r="X122" s="283">
        <v>16826</v>
      </c>
      <c r="Y122" s="283">
        <v>12769</v>
      </c>
      <c r="Z122" s="283">
        <v>19543</v>
      </c>
      <c r="AA122" s="283">
        <v>31325</v>
      </c>
      <c r="AB122" s="283">
        <v>32143</v>
      </c>
      <c r="AC122" s="283">
        <v>10414</v>
      </c>
      <c r="AD122" s="283">
        <v>33158</v>
      </c>
      <c r="AE122" s="283">
        <v>3786</v>
      </c>
      <c r="AF122" s="283">
        <v>41159</v>
      </c>
      <c r="AG122" s="283">
        <v>16790</v>
      </c>
      <c r="AH122" s="283">
        <v>10037</v>
      </c>
      <c r="AI122" s="283">
        <v>821243</v>
      </c>
      <c r="AK122" s="283" t="s">
        <v>584</v>
      </c>
    </row>
    <row r="123" spans="1:37" x14ac:dyDescent="0.2">
      <c r="A123" s="319">
        <v>40026</v>
      </c>
      <c r="B123" s="283" t="s">
        <v>822</v>
      </c>
      <c r="C123" s="283">
        <v>11810</v>
      </c>
      <c r="D123" s="283">
        <v>35962</v>
      </c>
      <c r="E123" s="283">
        <v>10387</v>
      </c>
      <c r="F123" s="283">
        <v>6094</v>
      </c>
      <c r="G123" s="283">
        <v>28760</v>
      </c>
      <c r="H123" s="283">
        <v>7795</v>
      </c>
      <c r="I123" s="283">
        <v>13374</v>
      </c>
      <c r="J123" s="283">
        <v>32424</v>
      </c>
      <c r="K123" s="283">
        <v>99224</v>
      </c>
      <c r="L123" s="283">
        <v>11877</v>
      </c>
      <c r="M123" s="283">
        <v>39179</v>
      </c>
      <c r="N123" s="283">
        <v>12812</v>
      </c>
      <c r="O123" s="283">
        <v>11733</v>
      </c>
      <c r="P123" s="283">
        <v>73733</v>
      </c>
      <c r="Q123" s="283">
        <v>54932</v>
      </c>
      <c r="R123" s="283">
        <v>27385</v>
      </c>
      <c r="S123" s="283">
        <v>10483</v>
      </c>
      <c r="T123" s="283">
        <v>10814</v>
      </c>
      <c r="U123" s="283">
        <v>56910</v>
      </c>
      <c r="V123" s="283">
        <v>11634</v>
      </c>
      <c r="W123" s="283">
        <v>26168</v>
      </c>
      <c r="X123" s="283">
        <v>16881</v>
      </c>
      <c r="Y123" s="283">
        <v>12785</v>
      </c>
      <c r="Z123" s="283">
        <v>19493</v>
      </c>
      <c r="AA123" s="283">
        <v>31288</v>
      </c>
      <c r="AB123" s="283">
        <v>32165</v>
      </c>
      <c r="AC123" s="283">
        <v>10414</v>
      </c>
      <c r="AD123" s="283">
        <v>33098</v>
      </c>
      <c r="AE123" s="283">
        <v>3791</v>
      </c>
      <c r="AF123" s="283">
        <v>41183</v>
      </c>
      <c r="AG123" s="283">
        <v>16804</v>
      </c>
      <c r="AH123" s="283">
        <v>10077</v>
      </c>
      <c r="AI123" s="283">
        <v>821469</v>
      </c>
      <c r="AK123" s="283" t="s">
        <v>585</v>
      </c>
    </row>
    <row r="124" spans="1:37" x14ac:dyDescent="0.2">
      <c r="A124" s="319">
        <v>40057</v>
      </c>
      <c r="B124" s="283" t="s">
        <v>823</v>
      </c>
      <c r="C124" s="283">
        <v>11813</v>
      </c>
      <c r="D124" s="283">
        <v>35982</v>
      </c>
      <c r="E124" s="283">
        <v>10369</v>
      </c>
      <c r="F124" s="283">
        <v>6110</v>
      </c>
      <c r="G124" s="283">
        <v>28770</v>
      </c>
      <c r="H124" s="283">
        <v>7845</v>
      </c>
      <c r="I124" s="283">
        <v>13466</v>
      </c>
      <c r="J124" s="283">
        <v>32363</v>
      </c>
      <c r="K124" s="283">
        <v>99233</v>
      </c>
      <c r="L124" s="283">
        <v>11859</v>
      </c>
      <c r="M124" s="283">
        <v>39041</v>
      </c>
      <c r="N124" s="283">
        <v>12765</v>
      </c>
      <c r="O124" s="283">
        <v>11715</v>
      </c>
      <c r="P124" s="283">
        <v>73640</v>
      </c>
      <c r="Q124" s="283">
        <v>55050</v>
      </c>
      <c r="R124" s="283">
        <v>27398</v>
      </c>
      <c r="S124" s="283">
        <v>10549</v>
      </c>
      <c r="T124" s="283">
        <v>10844</v>
      </c>
      <c r="U124" s="283">
        <v>57058</v>
      </c>
      <c r="V124" s="283">
        <v>11638</v>
      </c>
      <c r="W124" s="283">
        <v>26127</v>
      </c>
      <c r="X124" s="283">
        <v>16893</v>
      </c>
      <c r="Y124" s="283">
        <v>12823</v>
      </c>
      <c r="Z124" s="283">
        <v>19475</v>
      </c>
      <c r="AA124" s="283">
        <v>31278</v>
      </c>
      <c r="AB124" s="283">
        <v>32201</v>
      </c>
      <c r="AC124" s="283">
        <v>10405</v>
      </c>
      <c r="AD124" s="283">
        <v>33033</v>
      </c>
      <c r="AE124" s="283">
        <v>3809</v>
      </c>
      <c r="AF124" s="283">
        <v>41149</v>
      </c>
      <c r="AG124" s="283">
        <v>16868</v>
      </c>
      <c r="AH124" s="283">
        <v>10052</v>
      </c>
      <c r="AI124" s="283">
        <v>821621</v>
      </c>
      <c r="AK124" s="283" t="s">
        <v>586</v>
      </c>
    </row>
    <row r="125" spans="1:37" x14ac:dyDescent="0.2">
      <c r="A125" s="319">
        <v>40087</v>
      </c>
      <c r="B125" s="283" t="s">
        <v>824</v>
      </c>
      <c r="C125" s="283">
        <v>11844</v>
      </c>
      <c r="D125" s="283">
        <v>36060</v>
      </c>
      <c r="E125" s="283">
        <v>10401</v>
      </c>
      <c r="F125" s="283">
        <v>6139</v>
      </c>
      <c r="G125" s="283">
        <v>28931</v>
      </c>
      <c r="H125" s="283">
        <v>7856</v>
      </c>
      <c r="I125" s="283">
        <v>13526</v>
      </c>
      <c r="J125" s="283">
        <v>32380</v>
      </c>
      <c r="K125" s="283">
        <v>99305</v>
      </c>
      <c r="L125" s="283">
        <v>11888</v>
      </c>
      <c r="M125" s="283">
        <v>39132</v>
      </c>
      <c r="N125" s="283">
        <v>12751</v>
      </c>
      <c r="O125" s="283">
        <v>11774</v>
      </c>
      <c r="P125" s="283">
        <v>73864</v>
      </c>
      <c r="Q125" s="283">
        <v>55155</v>
      </c>
      <c r="R125" s="283">
        <v>27527</v>
      </c>
      <c r="S125" s="283">
        <v>10572</v>
      </c>
      <c r="T125" s="283">
        <v>10888</v>
      </c>
      <c r="U125" s="283">
        <v>56971</v>
      </c>
      <c r="V125" s="283">
        <v>11656</v>
      </c>
      <c r="W125" s="283">
        <v>26286</v>
      </c>
      <c r="X125" s="283">
        <v>16954</v>
      </c>
      <c r="Y125" s="283">
        <v>12792</v>
      </c>
      <c r="Z125" s="283">
        <v>19448</v>
      </c>
      <c r="AA125" s="283">
        <v>31378</v>
      </c>
      <c r="AB125" s="283">
        <v>32221</v>
      </c>
      <c r="AC125" s="283">
        <v>10464</v>
      </c>
      <c r="AD125" s="283">
        <v>33118</v>
      </c>
      <c r="AE125" s="283">
        <v>3834</v>
      </c>
      <c r="AF125" s="283">
        <v>41175</v>
      </c>
      <c r="AG125" s="283">
        <v>16955</v>
      </c>
      <c r="AH125" s="283">
        <v>10075</v>
      </c>
      <c r="AI125" s="283">
        <v>823320</v>
      </c>
      <c r="AK125" s="283" t="s">
        <v>587</v>
      </c>
    </row>
    <row r="126" spans="1:37" x14ac:dyDescent="0.2">
      <c r="A126" s="319">
        <v>40118</v>
      </c>
      <c r="B126" s="283" t="s">
        <v>825</v>
      </c>
      <c r="C126" s="283">
        <v>11914</v>
      </c>
      <c r="D126" s="283">
        <v>35903</v>
      </c>
      <c r="E126" s="283">
        <v>10405</v>
      </c>
      <c r="F126" s="283">
        <v>6179</v>
      </c>
      <c r="G126" s="283">
        <v>28877</v>
      </c>
      <c r="H126" s="283">
        <v>7831</v>
      </c>
      <c r="I126" s="283">
        <v>13464</v>
      </c>
      <c r="J126" s="283">
        <v>32361</v>
      </c>
      <c r="K126" s="283">
        <v>99416</v>
      </c>
      <c r="L126" s="283">
        <v>11932</v>
      </c>
      <c r="M126" s="283">
        <v>39177</v>
      </c>
      <c r="N126" s="283">
        <v>12789</v>
      </c>
      <c r="O126" s="283">
        <v>11801</v>
      </c>
      <c r="P126" s="283">
        <v>73952</v>
      </c>
      <c r="Q126" s="283">
        <v>55218</v>
      </c>
      <c r="R126" s="283">
        <v>27640</v>
      </c>
      <c r="S126" s="283">
        <v>10577</v>
      </c>
      <c r="T126" s="283">
        <v>10925</v>
      </c>
      <c r="U126" s="283">
        <v>56899</v>
      </c>
      <c r="V126" s="283">
        <v>11642</v>
      </c>
      <c r="W126" s="283">
        <v>26332</v>
      </c>
      <c r="X126" s="283">
        <v>17071</v>
      </c>
      <c r="Y126" s="283">
        <v>12791</v>
      </c>
      <c r="Z126" s="283">
        <v>19429</v>
      </c>
      <c r="AA126" s="283">
        <v>31466</v>
      </c>
      <c r="AB126" s="283">
        <v>32245</v>
      </c>
      <c r="AC126" s="283">
        <v>10450</v>
      </c>
      <c r="AD126" s="283">
        <v>33158</v>
      </c>
      <c r="AE126" s="283">
        <v>3845</v>
      </c>
      <c r="AF126" s="283">
        <v>41174</v>
      </c>
      <c r="AG126" s="283">
        <v>16946</v>
      </c>
      <c r="AH126" s="283">
        <v>10068</v>
      </c>
      <c r="AI126" s="283">
        <v>823877</v>
      </c>
      <c r="AK126" s="283" t="s">
        <v>588</v>
      </c>
    </row>
    <row r="127" spans="1:37" x14ac:dyDescent="0.2">
      <c r="A127" s="319">
        <v>40148</v>
      </c>
      <c r="B127" s="283" t="s">
        <v>826</v>
      </c>
      <c r="C127" s="283">
        <v>11927</v>
      </c>
      <c r="D127" s="283">
        <v>35820</v>
      </c>
      <c r="E127" s="283">
        <v>10352</v>
      </c>
      <c r="F127" s="283">
        <v>6138</v>
      </c>
      <c r="G127" s="283">
        <v>28727</v>
      </c>
      <c r="H127" s="283">
        <v>7818</v>
      </c>
      <c r="I127" s="283">
        <v>13428</v>
      </c>
      <c r="J127" s="283">
        <v>32290</v>
      </c>
      <c r="K127" s="283">
        <v>99490</v>
      </c>
      <c r="L127" s="283">
        <v>11874</v>
      </c>
      <c r="M127" s="283">
        <v>39201</v>
      </c>
      <c r="N127" s="283">
        <v>12743</v>
      </c>
      <c r="O127" s="283">
        <v>11795</v>
      </c>
      <c r="P127" s="283">
        <v>73791</v>
      </c>
      <c r="Q127" s="283">
        <v>55070</v>
      </c>
      <c r="R127" s="283">
        <v>27553</v>
      </c>
      <c r="S127" s="283">
        <v>10560</v>
      </c>
      <c r="T127" s="283">
        <v>10875</v>
      </c>
      <c r="U127" s="283">
        <v>56824</v>
      </c>
      <c r="V127" s="283">
        <v>11615</v>
      </c>
      <c r="W127" s="283">
        <v>26276</v>
      </c>
      <c r="X127" s="283">
        <v>17046</v>
      </c>
      <c r="Y127" s="283">
        <v>12738</v>
      </c>
      <c r="Z127" s="283">
        <v>19350</v>
      </c>
      <c r="AA127" s="283">
        <v>31462</v>
      </c>
      <c r="AB127" s="283">
        <v>32146</v>
      </c>
      <c r="AC127" s="283">
        <v>10421</v>
      </c>
      <c r="AD127" s="283">
        <v>33120</v>
      </c>
      <c r="AE127" s="283">
        <v>3824</v>
      </c>
      <c r="AF127" s="283">
        <v>41123</v>
      </c>
      <c r="AG127" s="283">
        <v>16932</v>
      </c>
      <c r="AH127" s="283">
        <v>10045</v>
      </c>
      <c r="AI127" s="283">
        <v>822374</v>
      </c>
      <c r="AK127" s="283" t="s">
        <v>589</v>
      </c>
    </row>
    <row r="128" spans="1:37" x14ac:dyDescent="0.2">
      <c r="A128" s="319">
        <v>40179</v>
      </c>
      <c r="B128" s="283" t="s">
        <v>973</v>
      </c>
      <c r="C128" s="283">
        <v>11890</v>
      </c>
      <c r="D128" s="283">
        <v>35645</v>
      </c>
      <c r="E128" s="283">
        <v>10342</v>
      </c>
      <c r="F128" s="283">
        <v>6128</v>
      </c>
      <c r="G128" s="283">
        <v>28710</v>
      </c>
      <c r="H128" s="283">
        <v>7810</v>
      </c>
      <c r="I128" s="283">
        <v>13293</v>
      </c>
      <c r="J128" s="283">
        <v>32074</v>
      </c>
      <c r="K128" s="283">
        <v>99346</v>
      </c>
      <c r="L128" s="283">
        <v>11850</v>
      </c>
      <c r="M128" s="283">
        <v>39127</v>
      </c>
      <c r="N128" s="283">
        <v>12648</v>
      </c>
      <c r="O128" s="283">
        <v>11742</v>
      </c>
      <c r="P128" s="283">
        <v>73647</v>
      </c>
      <c r="Q128" s="283">
        <v>54961</v>
      </c>
      <c r="R128" s="283">
        <v>27421</v>
      </c>
      <c r="S128" s="283">
        <v>10486</v>
      </c>
      <c r="T128" s="283">
        <v>10914</v>
      </c>
      <c r="U128" s="283">
        <v>56692</v>
      </c>
      <c r="V128" s="283">
        <v>11538</v>
      </c>
      <c r="W128" s="283">
        <v>26154</v>
      </c>
      <c r="X128" s="283">
        <v>17010</v>
      </c>
      <c r="Y128" s="283">
        <v>12661</v>
      </c>
      <c r="Z128" s="283">
        <v>19285</v>
      </c>
      <c r="AA128" s="283">
        <v>31437</v>
      </c>
      <c r="AB128" s="283">
        <v>32087</v>
      </c>
      <c r="AC128" s="283">
        <v>10433</v>
      </c>
      <c r="AD128" s="283">
        <v>33036</v>
      </c>
      <c r="AE128" s="283">
        <v>3817</v>
      </c>
      <c r="AF128" s="283">
        <v>40997</v>
      </c>
      <c r="AG128" s="283">
        <v>16883</v>
      </c>
      <c r="AH128" s="283">
        <v>10011</v>
      </c>
      <c r="AI128" s="283">
        <v>820075</v>
      </c>
      <c r="AJ128" s="283">
        <v>2010</v>
      </c>
      <c r="AK128" s="283" t="s">
        <v>581</v>
      </c>
    </row>
    <row r="129" spans="1:37" x14ac:dyDescent="0.2">
      <c r="A129" s="319">
        <v>40210</v>
      </c>
      <c r="B129" s="283" t="s">
        <v>827</v>
      </c>
      <c r="C129" s="283">
        <v>11876</v>
      </c>
      <c r="D129" s="283">
        <v>35685</v>
      </c>
      <c r="E129" s="283">
        <v>10332</v>
      </c>
      <c r="F129" s="283">
        <v>6143</v>
      </c>
      <c r="G129" s="283">
        <v>28776</v>
      </c>
      <c r="H129" s="283">
        <v>7848</v>
      </c>
      <c r="I129" s="283">
        <v>13264</v>
      </c>
      <c r="J129" s="283">
        <v>32021</v>
      </c>
      <c r="K129" s="283">
        <v>99564</v>
      </c>
      <c r="L129" s="283">
        <v>11873</v>
      </c>
      <c r="M129" s="283">
        <v>39318</v>
      </c>
      <c r="N129" s="283">
        <v>12705</v>
      </c>
      <c r="O129" s="283">
        <v>11743</v>
      </c>
      <c r="P129" s="283">
        <v>73894</v>
      </c>
      <c r="Q129" s="283">
        <v>55015</v>
      </c>
      <c r="R129" s="283">
        <v>27514</v>
      </c>
      <c r="S129" s="283">
        <v>10504</v>
      </c>
      <c r="T129" s="283">
        <v>10958</v>
      </c>
      <c r="U129" s="283">
        <v>56919</v>
      </c>
      <c r="V129" s="283">
        <v>11540</v>
      </c>
      <c r="W129" s="283">
        <v>26209</v>
      </c>
      <c r="X129" s="283">
        <v>17048</v>
      </c>
      <c r="Y129" s="283">
        <v>12646</v>
      </c>
      <c r="Z129" s="283">
        <v>19354</v>
      </c>
      <c r="AA129" s="283">
        <v>31555</v>
      </c>
      <c r="AB129" s="283">
        <v>32182</v>
      </c>
      <c r="AC129" s="283">
        <v>10485</v>
      </c>
      <c r="AD129" s="283">
        <v>33168</v>
      </c>
      <c r="AE129" s="283">
        <v>3833</v>
      </c>
      <c r="AF129" s="283">
        <v>41113</v>
      </c>
      <c r="AG129" s="283">
        <v>16907</v>
      </c>
      <c r="AH129" s="283">
        <v>10040</v>
      </c>
      <c r="AI129" s="283">
        <v>822032</v>
      </c>
      <c r="AK129" s="283" t="s">
        <v>582</v>
      </c>
    </row>
    <row r="130" spans="1:37" x14ac:dyDescent="0.2">
      <c r="A130" s="319">
        <v>40238</v>
      </c>
      <c r="B130" s="283" t="s">
        <v>828</v>
      </c>
      <c r="C130" s="283">
        <v>11949</v>
      </c>
      <c r="D130" s="283">
        <v>35711</v>
      </c>
      <c r="E130" s="283">
        <v>10338</v>
      </c>
      <c r="F130" s="283">
        <v>6171</v>
      </c>
      <c r="G130" s="283">
        <v>28945</v>
      </c>
      <c r="H130" s="283">
        <v>7878</v>
      </c>
      <c r="I130" s="283">
        <v>13383</v>
      </c>
      <c r="J130" s="283">
        <v>32030</v>
      </c>
      <c r="K130" s="283">
        <v>99969</v>
      </c>
      <c r="L130" s="283">
        <v>11893</v>
      </c>
      <c r="M130" s="283">
        <v>39267</v>
      </c>
      <c r="N130" s="283">
        <v>12742</v>
      </c>
      <c r="O130" s="283">
        <v>11776</v>
      </c>
      <c r="P130" s="283">
        <v>74033</v>
      </c>
      <c r="Q130" s="283">
        <v>55040</v>
      </c>
      <c r="R130" s="283">
        <v>27661</v>
      </c>
      <c r="S130" s="283">
        <v>10566</v>
      </c>
      <c r="T130" s="283">
        <v>10935</v>
      </c>
      <c r="U130" s="283">
        <v>57099</v>
      </c>
      <c r="V130" s="283">
        <v>11606</v>
      </c>
      <c r="W130" s="283">
        <v>26274</v>
      </c>
      <c r="X130" s="283">
        <v>17143</v>
      </c>
      <c r="Y130" s="283">
        <v>12681</v>
      </c>
      <c r="Z130" s="283">
        <v>19473</v>
      </c>
      <c r="AA130" s="283">
        <v>31555</v>
      </c>
      <c r="AB130" s="283">
        <v>32284</v>
      </c>
      <c r="AC130" s="283">
        <v>10534</v>
      </c>
      <c r="AD130" s="283">
        <v>33288</v>
      </c>
      <c r="AE130" s="283">
        <v>3867</v>
      </c>
      <c r="AF130" s="283">
        <v>41341</v>
      </c>
      <c r="AG130" s="283">
        <v>17068</v>
      </c>
      <c r="AH130" s="283">
        <v>10087</v>
      </c>
      <c r="AI130" s="283">
        <v>824587</v>
      </c>
      <c r="AK130" s="283" t="s">
        <v>542</v>
      </c>
    </row>
    <row r="131" spans="1:37" x14ac:dyDescent="0.2">
      <c r="A131" s="319">
        <v>40269</v>
      </c>
      <c r="B131" s="283" t="s">
        <v>829</v>
      </c>
      <c r="C131" s="283">
        <v>12002</v>
      </c>
      <c r="D131" s="283">
        <v>35761</v>
      </c>
      <c r="E131" s="283">
        <v>10331</v>
      </c>
      <c r="F131" s="283">
        <v>6216</v>
      </c>
      <c r="G131" s="283">
        <v>28939</v>
      </c>
      <c r="H131" s="283">
        <v>7924</v>
      </c>
      <c r="I131" s="283">
        <v>13372</v>
      </c>
      <c r="J131" s="283">
        <v>32135</v>
      </c>
      <c r="K131" s="283">
        <v>99332</v>
      </c>
      <c r="L131" s="283">
        <v>11933</v>
      </c>
      <c r="M131" s="283">
        <v>39339</v>
      </c>
      <c r="N131" s="283">
        <v>12775</v>
      </c>
      <c r="O131" s="283">
        <v>11816</v>
      </c>
      <c r="P131" s="283">
        <v>74187</v>
      </c>
      <c r="Q131" s="283">
        <v>55022</v>
      </c>
      <c r="R131" s="283">
        <v>27717</v>
      </c>
      <c r="S131" s="283">
        <v>10644</v>
      </c>
      <c r="T131" s="283">
        <v>10949</v>
      </c>
      <c r="U131" s="283">
        <v>57165</v>
      </c>
      <c r="V131" s="283">
        <v>11609</v>
      </c>
      <c r="W131" s="283">
        <v>26320</v>
      </c>
      <c r="X131" s="283">
        <v>17170</v>
      </c>
      <c r="Y131" s="283">
        <v>12675</v>
      </c>
      <c r="Z131" s="283">
        <v>19511</v>
      </c>
      <c r="AA131" s="283">
        <v>31573</v>
      </c>
      <c r="AB131" s="283">
        <v>32358</v>
      </c>
      <c r="AC131" s="283">
        <v>10525</v>
      </c>
      <c r="AD131" s="283">
        <v>33305</v>
      </c>
      <c r="AE131" s="283">
        <v>3875</v>
      </c>
      <c r="AF131" s="283">
        <v>41359</v>
      </c>
      <c r="AG131" s="283">
        <v>17072</v>
      </c>
      <c r="AH131" s="283">
        <v>10145</v>
      </c>
      <c r="AI131" s="283">
        <v>825056</v>
      </c>
      <c r="AK131" s="283" t="s">
        <v>579</v>
      </c>
    </row>
    <row r="132" spans="1:37" x14ac:dyDescent="0.2">
      <c r="A132" s="319">
        <v>40299</v>
      </c>
      <c r="B132" s="283" t="s">
        <v>830</v>
      </c>
      <c r="C132" s="283">
        <v>11978</v>
      </c>
      <c r="D132" s="283">
        <v>35774</v>
      </c>
      <c r="E132" s="283">
        <v>10329</v>
      </c>
      <c r="F132" s="283">
        <v>6210</v>
      </c>
      <c r="G132" s="283">
        <v>28981</v>
      </c>
      <c r="H132" s="283">
        <v>7950</v>
      </c>
      <c r="I132" s="283">
        <v>13389</v>
      </c>
      <c r="J132" s="283">
        <v>32116</v>
      </c>
      <c r="K132" s="283">
        <v>99402</v>
      </c>
      <c r="L132" s="283">
        <v>11887</v>
      </c>
      <c r="M132" s="283">
        <v>39386</v>
      </c>
      <c r="N132" s="283">
        <v>12825</v>
      </c>
      <c r="O132" s="283">
        <v>11850</v>
      </c>
      <c r="P132" s="283">
        <v>74342</v>
      </c>
      <c r="Q132" s="283">
        <v>55138</v>
      </c>
      <c r="R132" s="283">
        <v>27799</v>
      </c>
      <c r="S132" s="283">
        <v>10732</v>
      </c>
      <c r="T132" s="283">
        <v>10964</v>
      </c>
      <c r="U132" s="283">
        <v>57214</v>
      </c>
      <c r="V132" s="283">
        <v>11557</v>
      </c>
      <c r="W132" s="283">
        <v>26291</v>
      </c>
      <c r="X132" s="283">
        <v>17251</v>
      </c>
      <c r="Y132" s="283">
        <v>12623</v>
      </c>
      <c r="Z132" s="283">
        <v>19478</v>
      </c>
      <c r="AA132" s="283">
        <v>31640</v>
      </c>
      <c r="AB132" s="283">
        <v>32371</v>
      </c>
      <c r="AC132" s="283">
        <v>10505</v>
      </c>
      <c r="AD132" s="283">
        <v>33263</v>
      </c>
      <c r="AE132" s="283">
        <v>3915</v>
      </c>
      <c r="AF132" s="283">
        <v>41398</v>
      </c>
      <c r="AG132" s="283">
        <v>17067</v>
      </c>
      <c r="AH132" s="283">
        <v>10109</v>
      </c>
      <c r="AI132" s="283">
        <v>825734</v>
      </c>
      <c r="AK132" s="283" t="s">
        <v>580</v>
      </c>
    </row>
    <row r="133" spans="1:37" x14ac:dyDescent="0.2">
      <c r="A133" s="319">
        <v>40330</v>
      </c>
      <c r="B133" s="283" t="s">
        <v>831</v>
      </c>
      <c r="C133" s="283">
        <v>12035</v>
      </c>
      <c r="D133" s="283">
        <v>35804</v>
      </c>
      <c r="E133" s="283">
        <v>10349</v>
      </c>
      <c r="F133" s="283">
        <v>6242</v>
      </c>
      <c r="G133" s="283">
        <v>29101</v>
      </c>
      <c r="H133" s="283">
        <v>7957</v>
      </c>
      <c r="I133" s="283">
        <v>13452</v>
      </c>
      <c r="J133" s="283">
        <v>32235</v>
      </c>
      <c r="K133" s="283">
        <v>99635</v>
      </c>
      <c r="L133" s="283">
        <v>11873</v>
      </c>
      <c r="M133" s="283">
        <v>39450</v>
      </c>
      <c r="N133" s="283">
        <v>12831</v>
      </c>
      <c r="O133" s="283">
        <v>11924</v>
      </c>
      <c r="P133" s="283">
        <v>74385</v>
      </c>
      <c r="Q133" s="283">
        <v>55283</v>
      </c>
      <c r="R133" s="283">
        <v>27857</v>
      </c>
      <c r="S133" s="283">
        <v>10763</v>
      </c>
      <c r="T133" s="283">
        <v>10931</v>
      </c>
      <c r="U133" s="283">
        <v>57427</v>
      </c>
      <c r="V133" s="283">
        <v>11572</v>
      </c>
      <c r="W133" s="283">
        <v>26361</v>
      </c>
      <c r="X133" s="283">
        <v>17335</v>
      </c>
      <c r="Y133" s="283">
        <v>12682</v>
      </c>
      <c r="Z133" s="283">
        <v>19594</v>
      </c>
      <c r="AA133" s="283">
        <v>31775</v>
      </c>
      <c r="AB133" s="283">
        <v>32486</v>
      </c>
      <c r="AC133" s="283">
        <v>10548</v>
      </c>
      <c r="AD133" s="283">
        <v>33277</v>
      </c>
      <c r="AE133" s="283">
        <v>3912</v>
      </c>
      <c r="AF133" s="283">
        <v>41564</v>
      </c>
      <c r="AG133" s="283">
        <v>17116</v>
      </c>
      <c r="AH133" s="283">
        <v>10107</v>
      </c>
      <c r="AI133" s="283">
        <v>827863</v>
      </c>
      <c r="AK133" s="283" t="s">
        <v>583</v>
      </c>
    </row>
    <row r="134" spans="1:37" x14ac:dyDescent="0.2">
      <c r="A134" s="319">
        <v>40360</v>
      </c>
      <c r="B134" s="283" t="s">
        <v>832</v>
      </c>
      <c r="C134" s="283">
        <v>12028</v>
      </c>
      <c r="D134" s="283">
        <v>35904</v>
      </c>
      <c r="E134" s="283">
        <v>10298</v>
      </c>
      <c r="F134" s="283">
        <v>6236</v>
      </c>
      <c r="G134" s="283">
        <v>29072</v>
      </c>
      <c r="H134" s="283">
        <v>7994</v>
      </c>
      <c r="I134" s="283">
        <v>13478</v>
      </c>
      <c r="J134" s="283">
        <v>32237</v>
      </c>
      <c r="K134" s="283">
        <v>99831</v>
      </c>
      <c r="L134" s="283">
        <v>11792</v>
      </c>
      <c r="M134" s="283">
        <v>39355</v>
      </c>
      <c r="N134" s="283">
        <v>12866</v>
      </c>
      <c r="O134" s="283">
        <v>11943</v>
      </c>
      <c r="P134" s="283">
        <v>74337</v>
      </c>
      <c r="Q134" s="283">
        <v>55466</v>
      </c>
      <c r="R134" s="283">
        <v>27829</v>
      </c>
      <c r="S134" s="283">
        <v>10739</v>
      </c>
      <c r="T134" s="283">
        <v>10919</v>
      </c>
      <c r="U134" s="283">
        <v>57369</v>
      </c>
      <c r="V134" s="283">
        <v>11559</v>
      </c>
      <c r="W134" s="283">
        <v>26395</v>
      </c>
      <c r="X134" s="283">
        <v>17436</v>
      </c>
      <c r="Y134" s="283">
        <v>12706</v>
      </c>
      <c r="Z134" s="283">
        <v>19562</v>
      </c>
      <c r="AA134" s="283">
        <v>31793</v>
      </c>
      <c r="AB134" s="283">
        <v>32503</v>
      </c>
      <c r="AC134" s="283">
        <v>10504</v>
      </c>
      <c r="AD134" s="283">
        <v>33170</v>
      </c>
      <c r="AE134" s="283">
        <v>3921</v>
      </c>
      <c r="AF134" s="283">
        <v>41493</v>
      </c>
      <c r="AG134" s="283">
        <v>17060</v>
      </c>
      <c r="AH134" s="283">
        <v>10072</v>
      </c>
      <c r="AI134" s="283">
        <v>827867</v>
      </c>
      <c r="AK134" s="283" t="s">
        <v>584</v>
      </c>
    </row>
    <row r="135" spans="1:37" x14ac:dyDescent="0.2">
      <c r="A135" s="319">
        <v>40391</v>
      </c>
      <c r="B135" s="283" t="s">
        <v>833</v>
      </c>
      <c r="C135" s="283">
        <v>12034</v>
      </c>
      <c r="D135" s="283">
        <v>36051</v>
      </c>
      <c r="E135" s="283">
        <v>10283</v>
      </c>
      <c r="F135" s="283">
        <v>6241</v>
      </c>
      <c r="G135" s="283">
        <v>29131</v>
      </c>
      <c r="H135" s="283">
        <v>7999</v>
      </c>
      <c r="I135" s="283">
        <v>13525</v>
      </c>
      <c r="J135" s="283">
        <v>32259</v>
      </c>
      <c r="K135" s="283">
        <v>99924</v>
      </c>
      <c r="L135" s="283">
        <v>11755</v>
      </c>
      <c r="M135" s="283">
        <v>39360</v>
      </c>
      <c r="N135" s="283">
        <v>12886</v>
      </c>
      <c r="O135" s="283">
        <v>11976</v>
      </c>
      <c r="P135" s="283">
        <v>74525</v>
      </c>
      <c r="Q135" s="283">
        <v>55581</v>
      </c>
      <c r="R135" s="283">
        <v>27882</v>
      </c>
      <c r="S135" s="283">
        <v>10759</v>
      </c>
      <c r="T135" s="283">
        <v>10951</v>
      </c>
      <c r="U135" s="283">
        <v>57407</v>
      </c>
      <c r="V135" s="283">
        <v>11542</v>
      </c>
      <c r="W135" s="283">
        <v>26389</v>
      </c>
      <c r="X135" s="283">
        <v>17460</v>
      </c>
      <c r="Y135" s="283">
        <v>12701</v>
      </c>
      <c r="Z135" s="283">
        <v>19586</v>
      </c>
      <c r="AA135" s="283">
        <v>31793</v>
      </c>
      <c r="AB135" s="283">
        <v>32574</v>
      </c>
      <c r="AC135" s="283">
        <v>10561</v>
      </c>
      <c r="AD135" s="283">
        <v>33155</v>
      </c>
      <c r="AE135" s="283">
        <v>3935</v>
      </c>
      <c r="AF135" s="283">
        <v>41503</v>
      </c>
      <c r="AG135" s="283">
        <v>17054</v>
      </c>
      <c r="AH135" s="283">
        <v>10099</v>
      </c>
      <c r="AI135" s="283">
        <v>828881</v>
      </c>
      <c r="AK135" s="283" t="s">
        <v>585</v>
      </c>
    </row>
    <row r="136" spans="1:37" x14ac:dyDescent="0.2">
      <c r="A136" s="319">
        <v>40422</v>
      </c>
      <c r="B136" s="283" t="s">
        <v>834</v>
      </c>
      <c r="C136" s="283">
        <v>11995</v>
      </c>
      <c r="D136" s="283">
        <v>36144</v>
      </c>
      <c r="E136" s="283">
        <v>10258</v>
      </c>
      <c r="F136" s="283">
        <v>6211</v>
      </c>
      <c r="G136" s="283">
        <v>29094</v>
      </c>
      <c r="H136" s="283">
        <v>8020</v>
      </c>
      <c r="I136" s="283">
        <v>13510</v>
      </c>
      <c r="J136" s="283">
        <v>32181</v>
      </c>
      <c r="K136" s="283">
        <v>99949</v>
      </c>
      <c r="L136" s="283">
        <v>11756</v>
      </c>
      <c r="M136" s="283">
        <v>39391</v>
      </c>
      <c r="N136" s="283">
        <v>12839</v>
      </c>
      <c r="O136" s="283">
        <v>11934</v>
      </c>
      <c r="P136" s="283">
        <v>74463</v>
      </c>
      <c r="Q136" s="283">
        <v>55636</v>
      </c>
      <c r="R136" s="283">
        <v>27817</v>
      </c>
      <c r="S136" s="283">
        <v>10771</v>
      </c>
      <c r="T136" s="283">
        <v>10950</v>
      </c>
      <c r="U136" s="283">
        <v>57359</v>
      </c>
      <c r="V136" s="283">
        <v>11491</v>
      </c>
      <c r="W136" s="283">
        <v>26362</v>
      </c>
      <c r="X136" s="283">
        <v>17481</v>
      </c>
      <c r="Y136" s="283">
        <v>12726</v>
      </c>
      <c r="Z136" s="283">
        <v>19563</v>
      </c>
      <c r="AA136" s="283">
        <v>31737</v>
      </c>
      <c r="AB136" s="283">
        <v>32561</v>
      </c>
      <c r="AC136" s="283">
        <v>10455</v>
      </c>
      <c r="AD136" s="283">
        <v>33093</v>
      </c>
      <c r="AE136" s="283">
        <v>3950</v>
      </c>
      <c r="AF136" s="283">
        <v>41442</v>
      </c>
      <c r="AG136" s="283">
        <v>17088</v>
      </c>
      <c r="AH136" s="283">
        <v>10037</v>
      </c>
      <c r="AI136" s="283">
        <v>828264</v>
      </c>
      <c r="AK136" s="283" t="s">
        <v>586</v>
      </c>
    </row>
    <row r="137" spans="1:37" x14ac:dyDescent="0.2">
      <c r="A137" s="319">
        <v>40452</v>
      </c>
      <c r="B137" s="283" t="s">
        <v>835</v>
      </c>
      <c r="C137" s="283">
        <v>11980</v>
      </c>
      <c r="D137" s="283">
        <v>36248</v>
      </c>
      <c r="E137" s="283">
        <v>10239</v>
      </c>
      <c r="F137" s="283">
        <v>6227</v>
      </c>
      <c r="G137" s="283">
        <v>29098</v>
      </c>
      <c r="H137" s="283">
        <v>8044</v>
      </c>
      <c r="I137" s="283">
        <v>13502</v>
      </c>
      <c r="J137" s="283">
        <v>32183</v>
      </c>
      <c r="K137" s="283">
        <v>100034</v>
      </c>
      <c r="L137" s="283">
        <v>11800</v>
      </c>
      <c r="M137" s="283">
        <v>39496</v>
      </c>
      <c r="N137" s="283">
        <v>12836</v>
      </c>
      <c r="O137" s="283">
        <v>11956</v>
      </c>
      <c r="P137" s="283">
        <v>74721</v>
      </c>
      <c r="Q137" s="283">
        <v>55773</v>
      </c>
      <c r="R137" s="283">
        <v>27786</v>
      </c>
      <c r="S137" s="283">
        <v>10814</v>
      </c>
      <c r="T137" s="283">
        <v>10934</v>
      </c>
      <c r="U137" s="283">
        <v>57527</v>
      </c>
      <c r="V137" s="283">
        <v>11548</v>
      </c>
      <c r="W137" s="283">
        <v>26448</v>
      </c>
      <c r="X137" s="283">
        <v>17587</v>
      </c>
      <c r="Y137" s="283">
        <v>12757</v>
      </c>
      <c r="Z137" s="283">
        <v>19610</v>
      </c>
      <c r="AA137" s="283">
        <v>31783</v>
      </c>
      <c r="AB137" s="283">
        <v>32484</v>
      </c>
      <c r="AC137" s="283">
        <v>10477</v>
      </c>
      <c r="AD137" s="283">
        <v>32977</v>
      </c>
      <c r="AE137" s="283">
        <v>3929</v>
      </c>
      <c r="AF137" s="283">
        <v>41446</v>
      </c>
      <c r="AG137" s="283">
        <v>17151</v>
      </c>
      <c r="AH137" s="283">
        <v>10033</v>
      </c>
      <c r="AI137" s="283">
        <v>829428</v>
      </c>
      <c r="AK137" s="283" t="s">
        <v>587</v>
      </c>
    </row>
    <row r="138" spans="1:37" x14ac:dyDescent="0.2">
      <c r="A138" s="319">
        <v>40483</v>
      </c>
      <c r="B138" s="283" t="s">
        <v>836</v>
      </c>
      <c r="C138" s="283">
        <v>12000</v>
      </c>
      <c r="D138" s="283">
        <v>36359</v>
      </c>
      <c r="E138" s="283">
        <v>10213</v>
      </c>
      <c r="F138" s="283">
        <v>6254</v>
      </c>
      <c r="G138" s="283">
        <v>29082</v>
      </c>
      <c r="H138" s="283">
        <v>8061</v>
      </c>
      <c r="I138" s="283">
        <v>13527</v>
      </c>
      <c r="J138" s="283">
        <v>32077</v>
      </c>
      <c r="K138" s="283">
        <v>99772</v>
      </c>
      <c r="L138" s="283">
        <v>11713</v>
      </c>
      <c r="M138" s="283">
        <v>39481</v>
      </c>
      <c r="N138" s="283">
        <v>12757</v>
      </c>
      <c r="O138" s="283">
        <v>11974</v>
      </c>
      <c r="P138" s="283">
        <v>74584</v>
      </c>
      <c r="Q138" s="283">
        <v>55860</v>
      </c>
      <c r="R138" s="283">
        <v>27805</v>
      </c>
      <c r="S138" s="283">
        <v>10836</v>
      </c>
      <c r="T138" s="283">
        <v>10943</v>
      </c>
      <c r="U138" s="283">
        <v>57464</v>
      </c>
      <c r="V138" s="283">
        <v>11525</v>
      </c>
      <c r="W138" s="283">
        <v>26409</v>
      </c>
      <c r="X138" s="283">
        <v>17563</v>
      </c>
      <c r="Y138" s="283">
        <v>12760</v>
      </c>
      <c r="Z138" s="283">
        <v>19633</v>
      </c>
      <c r="AA138" s="283">
        <v>31784</v>
      </c>
      <c r="AB138" s="283">
        <v>32451</v>
      </c>
      <c r="AC138" s="283">
        <v>10442</v>
      </c>
      <c r="AD138" s="283">
        <v>32944</v>
      </c>
      <c r="AE138" s="283">
        <v>3903</v>
      </c>
      <c r="AF138" s="283">
        <v>41353</v>
      </c>
      <c r="AG138" s="283">
        <v>17210</v>
      </c>
      <c r="AH138" s="283">
        <v>9974</v>
      </c>
      <c r="AI138" s="283">
        <v>828713</v>
      </c>
      <c r="AK138" s="283" t="s">
        <v>588</v>
      </c>
    </row>
    <row r="139" spans="1:37" x14ac:dyDescent="0.2">
      <c r="A139" s="319">
        <v>40513</v>
      </c>
      <c r="B139" s="283" t="s">
        <v>837</v>
      </c>
      <c r="C139" s="283">
        <v>11964</v>
      </c>
      <c r="D139" s="283">
        <v>36210</v>
      </c>
      <c r="E139" s="283">
        <v>10176</v>
      </c>
      <c r="F139" s="283">
        <v>6275</v>
      </c>
      <c r="G139" s="283">
        <v>28999</v>
      </c>
      <c r="H139" s="283">
        <v>8065</v>
      </c>
      <c r="I139" s="283">
        <v>13489</v>
      </c>
      <c r="J139" s="283">
        <v>31949</v>
      </c>
      <c r="K139" s="283">
        <v>99623</v>
      </c>
      <c r="L139" s="283">
        <v>11699</v>
      </c>
      <c r="M139" s="283">
        <v>39428</v>
      </c>
      <c r="N139" s="283">
        <v>12696</v>
      </c>
      <c r="O139" s="283">
        <v>11937</v>
      </c>
      <c r="P139" s="283">
        <v>74713</v>
      </c>
      <c r="Q139" s="283">
        <v>55699</v>
      </c>
      <c r="R139" s="283">
        <v>27787</v>
      </c>
      <c r="S139" s="283">
        <v>10852</v>
      </c>
      <c r="T139" s="283">
        <v>10898</v>
      </c>
      <c r="U139" s="283">
        <v>57480</v>
      </c>
      <c r="V139" s="283">
        <v>11479</v>
      </c>
      <c r="W139" s="283">
        <v>26354</v>
      </c>
      <c r="X139" s="283">
        <v>17514</v>
      </c>
      <c r="Y139" s="283">
        <v>12724</v>
      </c>
      <c r="Z139" s="283">
        <v>19607</v>
      </c>
      <c r="AA139" s="283">
        <v>31692</v>
      </c>
      <c r="AB139" s="283">
        <v>32327</v>
      </c>
      <c r="AC139" s="283">
        <v>10372</v>
      </c>
      <c r="AD139" s="283">
        <v>32781</v>
      </c>
      <c r="AE139" s="283">
        <v>3892</v>
      </c>
      <c r="AF139" s="283">
        <v>41179</v>
      </c>
      <c r="AG139" s="283">
        <v>17152</v>
      </c>
      <c r="AH139" s="283">
        <v>9947</v>
      </c>
      <c r="AI139" s="283">
        <v>826959</v>
      </c>
      <c r="AK139" s="283" t="s">
        <v>589</v>
      </c>
    </row>
    <row r="140" spans="1:37" x14ac:dyDescent="0.2">
      <c r="A140" s="319">
        <v>40544</v>
      </c>
      <c r="B140" s="283" t="s">
        <v>974</v>
      </c>
      <c r="C140" s="283">
        <v>11899</v>
      </c>
      <c r="D140" s="283">
        <v>36058</v>
      </c>
      <c r="E140" s="283">
        <v>10125</v>
      </c>
      <c r="F140" s="283">
        <v>6219</v>
      </c>
      <c r="G140" s="283">
        <v>28851</v>
      </c>
      <c r="H140" s="283">
        <v>8030</v>
      </c>
      <c r="I140" s="283">
        <v>13323</v>
      </c>
      <c r="J140" s="283">
        <v>31880</v>
      </c>
      <c r="K140" s="283">
        <v>99292</v>
      </c>
      <c r="L140" s="283">
        <v>11660</v>
      </c>
      <c r="M140" s="283">
        <v>39181</v>
      </c>
      <c r="N140" s="283">
        <v>12616</v>
      </c>
      <c r="O140" s="283">
        <v>11864</v>
      </c>
      <c r="P140" s="283">
        <v>74555</v>
      </c>
      <c r="Q140" s="283">
        <v>55400</v>
      </c>
      <c r="R140" s="283">
        <v>27649</v>
      </c>
      <c r="S140" s="283">
        <v>10816</v>
      </c>
      <c r="T140" s="283">
        <v>10836</v>
      </c>
      <c r="U140" s="283">
        <v>57247</v>
      </c>
      <c r="V140" s="283">
        <v>11338</v>
      </c>
      <c r="W140" s="283">
        <v>26205</v>
      </c>
      <c r="X140" s="283">
        <v>17405</v>
      </c>
      <c r="Y140" s="283">
        <v>12633</v>
      </c>
      <c r="Z140" s="283">
        <v>19499</v>
      </c>
      <c r="AA140" s="283">
        <v>31596</v>
      </c>
      <c r="AB140" s="283">
        <v>32227</v>
      </c>
      <c r="AC140" s="283">
        <v>10262</v>
      </c>
      <c r="AD140" s="283">
        <v>32499</v>
      </c>
      <c r="AE140" s="283">
        <v>3844</v>
      </c>
      <c r="AF140" s="283">
        <v>40967</v>
      </c>
      <c r="AG140" s="283">
        <v>17082</v>
      </c>
      <c r="AH140" s="283">
        <v>9908</v>
      </c>
      <c r="AI140" s="283">
        <v>822966</v>
      </c>
      <c r="AJ140" s="283">
        <v>2011</v>
      </c>
      <c r="AK140" s="283" t="s">
        <v>581</v>
      </c>
    </row>
    <row r="141" spans="1:37" x14ac:dyDescent="0.2">
      <c r="A141" s="319">
        <v>40575</v>
      </c>
      <c r="B141" s="283" t="s">
        <v>838</v>
      </c>
      <c r="C141" s="283">
        <v>11970</v>
      </c>
      <c r="D141" s="283">
        <v>36187</v>
      </c>
      <c r="E141" s="283">
        <v>10134</v>
      </c>
      <c r="F141" s="283">
        <v>6242</v>
      </c>
      <c r="G141" s="283">
        <v>28902</v>
      </c>
      <c r="H141" s="283">
        <v>8067</v>
      </c>
      <c r="I141" s="283">
        <v>13387</v>
      </c>
      <c r="J141" s="283">
        <v>31978</v>
      </c>
      <c r="K141" s="283">
        <v>99361</v>
      </c>
      <c r="L141" s="283">
        <v>11711</v>
      </c>
      <c r="M141" s="283">
        <v>39293</v>
      </c>
      <c r="N141" s="283">
        <v>12600</v>
      </c>
      <c r="O141" s="283">
        <v>11874</v>
      </c>
      <c r="P141" s="283">
        <v>74888</v>
      </c>
      <c r="Q141" s="283">
        <v>55504</v>
      </c>
      <c r="R141" s="283">
        <v>27648</v>
      </c>
      <c r="S141" s="283">
        <v>10867</v>
      </c>
      <c r="T141" s="283">
        <v>10880</v>
      </c>
      <c r="U141" s="283">
        <v>57265</v>
      </c>
      <c r="V141" s="283">
        <v>11305</v>
      </c>
      <c r="W141" s="283">
        <v>26257</v>
      </c>
      <c r="X141" s="283">
        <v>17449</v>
      </c>
      <c r="Y141" s="283">
        <v>12654</v>
      </c>
      <c r="Z141" s="283">
        <v>19518</v>
      </c>
      <c r="AA141" s="283">
        <v>31612</v>
      </c>
      <c r="AB141" s="283">
        <v>32324</v>
      </c>
      <c r="AC141" s="283">
        <v>10256</v>
      </c>
      <c r="AD141" s="283">
        <v>32424</v>
      </c>
      <c r="AE141" s="283">
        <v>3832</v>
      </c>
      <c r="AF141" s="283">
        <v>41046</v>
      </c>
      <c r="AG141" s="283">
        <v>17145</v>
      </c>
      <c r="AH141" s="283">
        <v>9947</v>
      </c>
      <c r="AI141" s="283">
        <v>824527</v>
      </c>
      <c r="AK141" s="283" t="s">
        <v>582</v>
      </c>
    </row>
    <row r="142" spans="1:37" x14ac:dyDescent="0.2">
      <c r="A142" s="319">
        <v>40603</v>
      </c>
      <c r="B142" s="283" t="s">
        <v>839</v>
      </c>
      <c r="C142" s="283">
        <v>11980</v>
      </c>
      <c r="D142" s="283">
        <v>36294</v>
      </c>
      <c r="E142" s="283">
        <v>10165</v>
      </c>
      <c r="F142" s="283">
        <v>6264</v>
      </c>
      <c r="G142" s="283">
        <v>28940</v>
      </c>
      <c r="H142" s="283">
        <v>8107</v>
      </c>
      <c r="I142" s="283">
        <v>13411</v>
      </c>
      <c r="J142" s="283">
        <v>32052</v>
      </c>
      <c r="K142" s="283">
        <v>99606</v>
      </c>
      <c r="L142" s="283">
        <v>11720</v>
      </c>
      <c r="M142" s="283">
        <v>39396</v>
      </c>
      <c r="N142" s="283">
        <v>12594</v>
      </c>
      <c r="O142" s="283">
        <v>11895</v>
      </c>
      <c r="P142" s="283">
        <v>75096</v>
      </c>
      <c r="Q142" s="283">
        <v>55815</v>
      </c>
      <c r="R142" s="283">
        <v>27736</v>
      </c>
      <c r="S142" s="283">
        <v>10892</v>
      </c>
      <c r="T142" s="283">
        <v>10833</v>
      </c>
      <c r="U142" s="283">
        <v>57427</v>
      </c>
      <c r="V142" s="283">
        <v>11313</v>
      </c>
      <c r="W142" s="283">
        <v>26354</v>
      </c>
      <c r="X142" s="283">
        <v>17511</v>
      </c>
      <c r="Y142" s="283">
        <v>12680</v>
      </c>
      <c r="Z142" s="283">
        <v>19585</v>
      </c>
      <c r="AA142" s="283">
        <v>31677</v>
      </c>
      <c r="AB142" s="283">
        <v>32421</v>
      </c>
      <c r="AC142" s="283">
        <v>10316</v>
      </c>
      <c r="AD142" s="283">
        <v>32456</v>
      </c>
      <c r="AE142" s="283">
        <v>3846</v>
      </c>
      <c r="AF142" s="283">
        <v>41203</v>
      </c>
      <c r="AG142" s="283">
        <v>17223</v>
      </c>
      <c r="AH142" s="283">
        <v>10017</v>
      </c>
      <c r="AI142" s="283">
        <v>826825</v>
      </c>
      <c r="AK142" s="283" t="s">
        <v>542</v>
      </c>
    </row>
    <row r="143" spans="1:37" x14ac:dyDescent="0.2">
      <c r="A143" s="319">
        <v>40634</v>
      </c>
      <c r="B143" s="283" t="s">
        <v>840</v>
      </c>
      <c r="C143" s="283">
        <v>11990</v>
      </c>
      <c r="D143" s="283">
        <v>36399</v>
      </c>
      <c r="E143" s="283">
        <v>10130</v>
      </c>
      <c r="F143" s="283">
        <v>6273</v>
      </c>
      <c r="G143" s="283">
        <v>29027</v>
      </c>
      <c r="H143" s="283">
        <v>8146</v>
      </c>
      <c r="I143" s="283">
        <v>13437</v>
      </c>
      <c r="J143" s="283">
        <v>31973</v>
      </c>
      <c r="K143" s="283">
        <v>99629</v>
      </c>
      <c r="L143" s="283">
        <v>11780</v>
      </c>
      <c r="M143" s="283">
        <v>39383</v>
      </c>
      <c r="N143" s="283">
        <v>12620</v>
      </c>
      <c r="O143" s="283">
        <v>11909</v>
      </c>
      <c r="P143" s="283">
        <v>75245</v>
      </c>
      <c r="Q143" s="283">
        <v>55904</v>
      </c>
      <c r="R143" s="283">
        <v>27812</v>
      </c>
      <c r="S143" s="283">
        <v>10903</v>
      </c>
      <c r="T143" s="283">
        <v>10837</v>
      </c>
      <c r="U143" s="283">
        <v>57396</v>
      </c>
      <c r="V143" s="283">
        <v>11362</v>
      </c>
      <c r="W143" s="283">
        <v>26469</v>
      </c>
      <c r="X143" s="283">
        <v>17593</v>
      </c>
      <c r="Y143" s="283">
        <v>12689</v>
      </c>
      <c r="Z143" s="283">
        <v>19566</v>
      </c>
      <c r="AA143" s="283">
        <v>31700</v>
      </c>
      <c r="AB143" s="283">
        <v>32400</v>
      </c>
      <c r="AC143" s="283">
        <v>10296</v>
      </c>
      <c r="AD143" s="283">
        <v>32408</v>
      </c>
      <c r="AE143" s="283">
        <v>3860</v>
      </c>
      <c r="AF143" s="283">
        <v>41205</v>
      </c>
      <c r="AG143" s="283">
        <v>17232</v>
      </c>
      <c r="AH143" s="283">
        <v>9977</v>
      </c>
      <c r="AI143" s="283">
        <v>827550</v>
      </c>
      <c r="AK143" s="283" t="s">
        <v>579</v>
      </c>
    </row>
    <row r="144" spans="1:37" x14ac:dyDescent="0.2">
      <c r="A144" s="319">
        <v>40664</v>
      </c>
      <c r="B144" s="283" t="s">
        <v>841</v>
      </c>
      <c r="C144" s="283">
        <v>11984</v>
      </c>
      <c r="D144" s="283">
        <v>36534</v>
      </c>
      <c r="E144" s="283">
        <v>10105</v>
      </c>
      <c r="F144" s="283">
        <v>6263</v>
      </c>
      <c r="G144" s="283">
        <v>29047</v>
      </c>
      <c r="H144" s="283">
        <v>8134</v>
      </c>
      <c r="I144" s="283">
        <v>13500</v>
      </c>
      <c r="J144" s="283">
        <v>32038</v>
      </c>
      <c r="K144" s="283">
        <v>99756</v>
      </c>
      <c r="L144" s="283">
        <v>11827</v>
      </c>
      <c r="M144" s="283">
        <v>39425</v>
      </c>
      <c r="N144" s="283">
        <v>12602</v>
      </c>
      <c r="O144" s="283">
        <v>11964</v>
      </c>
      <c r="P144" s="283">
        <v>75410</v>
      </c>
      <c r="Q144" s="283">
        <v>56035</v>
      </c>
      <c r="R144" s="283">
        <v>27885</v>
      </c>
      <c r="S144" s="283">
        <v>10909</v>
      </c>
      <c r="T144" s="283">
        <v>10844</v>
      </c>
      <c r="U144" s="283">
        <v>57395</v>
      </c>
      <c r="V144" s="283">
        <v>11355</v>
      </c>
      <c r="W144" s="283">
        <v>26533</v>
      </c>
      <c r="X144" s="283">
        <v>17622</v>
      </c>
      <c r="Y144" s="283">
        <v>12752</v>
      </c>
      <c r="Z144" s="283">
        <v>19598</v>
      </c>
      <c r="AA144" s="283">
        <v>31708</v>
      </c>
      <c r="AB144" s="283">
        <v>32465</v>
      </c>
      <c r="AC144" s="283">
        <v>10299</v>
      </c>
      <c r="AD144" s="283">
        <v>32433</v>
      </c>
      <c r="AE144" s="283">
        <v>3884</v>
      </c>
      <c r="AF144" s="283">
        <v>41281</v>
      </c>
      <c r="AG144" s="283">
        <v>17261</v>
      </c>
      <c r="AH144" s="283">
        <v>9994</v>
      </c>
      <c r="AI144" s="283">
        <v>828842</v>
      </c>
      <c r="AK144" s="283" t="s">
        <v>580</v>
      </c>
    </row>
    <row r="145" spans="1:37" x14ac:dyDescent="0.2">
      <c r="A145" s="319">
        <v>40695</v>
      </c>
      <c r="B145" s="283" t="s">
        <v>842</v>
      </c>
      <c r="C145" s="283">
        <v>12003</v>
      </c>
      <c r="D145" s="283">
        <v>36569</v>
      </c>
      <c r="E145" s="283">
        <v>10129</v>
      </c>
      <c r="F145" s="283">
        <v>6272</v>
      </c>
      <c r="G145" s="283">
        <v>29142</v>
      </c>
      <c r="H145" s="283">
        <v>8179</v>
      </c>
      <c r="I145" s="283">
        <v>13527</v>
      </c>
      <c r="J145" s="283">
        <v>32011</v>
      </c>
      <c r="K145" s="283">
        <v>99901</v>
      </c>
      <c r="L145" s="283">
        <v>11828</v>
      </c>
      <c r="M145" s="283">
        <v>39455</v>
      </c>
      <c r="N145" s="283">
        <v>12625</v>
      </c>
      <c r="O145" s="283">
        <v>11945</v>
      </c>
      <c r="P145" s="283">
        <v>75543</v>
      </c>
      <c r="Q145" s="283">
        <v>56181</v>
      </c>
      <c r="R145" s="283">
        <v>28003</v>
      </c>
      <c r="S145" s="283">
        <v>10930</v>
      </c>
      <c r="T145" s="283">
        <v>10821</v>
      </c>
      <c r="U145" s="283">
        <v>57623</v>
      </c>
      <c r="V145" s="283">
        <v>11382</v>
      </c>
      <c r="W145" s="283">
        <v>26690</v>
      </c>
      <c r="X145" s="283">
        <v>17656</v>
      </c>
      <c r="Y145" s="283">
        <v>12744</v>
      </c>
      <c r="Z145" s="283">
        <v>19698</v>
      </c>
      <c r="AA145" s="283">
        <v>31799</v>
      </c>
      <c r="AB145" s="283">
        <v>32602</v>
      </c>
      <c r="AC145" s="283">
        <v>10308</v>
      </c>
      <c r="AD145" s="283">
        <v>32407</v>
      </c>
      <c r="AE145" s="283">
        <v>3955</v>
      </c>
      <c r="AF145" s="283">
        <v>41482</v>
      </c>
      <c r="AG145" s="283">
        <v>17322</v>
      </c>
      <c r="AH145" s="283">
        <v>10038</v>
      </c>
      <c r="AI145" s="283">
        <v>830770</v>
      </c>
      <c r="AK145" s="283" t="s">
        <v>583</v>
      </c>
    </row>
    <row r="146" spans="1:37" x14ac:dyDescent="0.2">
      <c r="A146" s="319">
        <v>40725</v>
      </c>
      <c r="B146" s="283" t="s">
        <v>843</v>
      </c>
      <c r="C146" s="283">
        <v>11999</v>
      </c>
      <c r="D146" s="283">
        <v>36505</v>
      </c>
      <c r="E146" s="283">
        <v>10123</v>
      </c>
      <c r="F146" s="283">
        <v>6248</v>
      </c>
      <c r="G146" s="283">
        <v>29117</v>
      </c>
      <c r="H146" s="283">
        <v>8205</v>
      </c>
      <c r="I146" s="283">
        <v>13550</v>
      </c>
      <c r="J146" s="283">
        <v>31995</v>
      </c>
      <c r="K146" s="283">
        <v>100140</v>
      </c>
      <c r="L146" s="283">
        <v>11792</v>
      </c>
      <c r="M146" s="283">
        <v>39480</v>
      </c>
      <c r="N146" s="283">
        <v>12601</v>
      </c>
      <c r="O146" s="283">
        <v>11941</v>
      </c>
      <c r="P146" s="283">
        <v>75515</v>
      </c>
      <c r="Q146" s="283">
        <v>56355</v>
      </c>
      <c r="R146" s="283">
        <v>28004</v>
      </c>
      <c r="S146" s="283">
        <v>10965</v>
      </c>
      <c r="T146" s="283">
        <v>10788</v>
      </c>
      <c r="U146" s="283">
        <v>57610</v>
      </c>
      <c r="V146" s="283">
        <v>11356</v>
      </c>
      <c r="W146" s="283">
        <v>26752</v>
      </c>
      <c r="X146" s="283">
        <v>17659</v>
      </c>
      <c r="Y146" s="283">
        <v>12723</v>
      </c>
      <c r="Z146" s="283">
        <v>19730</v>
      </c>
      <c r="AA146" s="283">
        <v>31808</v>
      </c>
      <c r="AB146" s="283">
        <v>32576</v>
      </c>
      <c r="AC146" s="283">
        <v>10303</v>
      </c>
      <c r="AD146" s="283">
        <v>32309</v>
      </c>
      <c r="AE146" s="283">
        <v>3969</v>
      </c>
      <c r="AF146" s="283">
        <v>41554</v>
      </c>
      <c r="AG146" s="283">
        <v>17317</v>
      </c>
      <c r="AH146" s="283">
        <v>10022</v>
      </c>
      <c r="AI146" s="283">
        <v>831011</v>
      </c>
      <c r="AK146" s="283" t="s">
        <v>584</v>
      </c>
    </row>
    <row r="147" spans="1:37" x14ac:dyDescent="0.2">
      <c r="A147" s="319">
        <v>40756</v>
      </c>
      <c r="B147" s="283" t="s">
        <v>844</v>
      </c>
      <c r="C147" s="283">
        <v>12048</v>
      </c>
      <c r="D147" s="283">
        <v>36549</v>
      </c>
      <c r="E147" s="283">
        <v>10110</v>
      </c>
      <c r="F147" s="283">
        <v>6224</v>
      </c>
      <c r="G147" s="283">
        <v>29134</v>
      </c>
      <c r="H147" s="283">
        <v>8249</v>
      </c>
      <c r="I147" s="283">
        <v>13601</v>
      </c>
      <c r="J147" s="283">
        <v>31943</v>
      </c>
      <c r="K147" s="283">
        <v>100034</v>
      </c>
      <c r="L147" s="283">
        <v>11797</v>
      </c>
      <c r="M147" s="283">
        <v>39494</v>
      </c>
      <c r="N147" s="283">
        <v>12553</v>
      </c>
      <c r="O147" s="283">
        <v>11972</v>
      </c>
      <c r="P147" s="283">
        <v>75719</v>
      </c>
      <c r="Q147" s="283">
        <v>56485</v>
      </c>
      <c r="R147" s="283">
        <v>28096</v>
      </c>
      <c r="S147" s="283">
        <v>11011</v>
      </c>
      <c r="T147" s="283">
        <v>10741</v>
      </c>
      <c r="U147" s="283">
        <v>57579</v>
      </c>
      <c r="V147" s="283">
        <v>11375</v>
      </c>
      <c r="W147" s="283">
        <v>26760</v>
      </c>
      <c r="X147" s="283">
        <v>17747</v>
      </c>
      <c r="Y147" s="283">
        <v>12699</v>
      </c>
      <c r="Z147" s="283">
        <v>19723</v>
      </c>
      <c r="AA147" s="283">
        <v>31735</v>
      </c>
      <c r="AB147" s="283">
        <v>32531</v>
      </c>
      <c r="AC147" s="283">
        <v>10359</v>
      </c>
      <c r="AD147" s="283">
        <v>32248</v>
      </c>
      <c r="AE147" s="283">
        <v>3995</v>
      </c>
      <c r="AF147" s="283">
        <v>41614</v>
      </c>
      <c r="AG147" s="283">
        <v>17352</v>
      </c>
      <c r="AH147" s="283">
        <v>10062</v>
      </c>
      <c r="AI147" s="283">
        <v>831539</v>
      </c>
      <c r="AK147" s="283" t="s">
        <v>585</v>
      </c>
    </row>
    <row r="148" spans="1:37" x14ac:dyDescent="0.2">
      <c r="A148" s="319">
        <v>40787</v>
      </c>
      <c r="B148" s="283" t="s">
        <v>845</v>
      </c>
      <c r="C148" s="283">
        <v>12031</v>
      </c>
      <c r="D148" s="283">
        <v>36492</v>
      </c>
      <c r="E148" s="283">
        <v>10127</v>
      </c>
      <c r="F148" s="283">
        <v>6217</v>
      </c>
      <c r="G148" s="283">
        <v>29180</v>
      </c>
      <c r="H148" s="283">
        <v>8275</v>
      </c>
      <c r="I148" s="283">
        <v>13618</v>
      </c>
      <c r="J148" s="283">
        <v>31925</v>
      </c>
      <c r="K148" s="283">
        <v>100262</v>
      </c>
      <c r="L148" s="283">
        <v>11820</v>
      </c>
      <c r="M148" s="283">
        <v>39484</v>
      </c>
      <c r="N148" s="283">
        <v>12457</v>
      </c>
      <c r="O148" s="283">
        <v>11994</v>
      </c>
      <c r="P148" s="283">
        <v>75739</v>
      </c>
      <c r="Q148" s="283">
        <v>56600</v>
      </c>
      <c r="R148" s="283">
        <v>28098</v>
      </c>
      <c r="S148" s="283">
        <v>11053</v>
      </c>
      <c r="T148" s="283">
        <v>10669</v>
      </c>
      <c r="U148" s="283">
        <v>57457</v>
      </c>
      <c r="V148" s="283">
        <v>11399</v>
      </c>
      <c r="W148" s="283">
        <v>26703</v>
      </c>
      <c r="X148" s="283">
        <v>17760</v>
      </c>
      <c r="Y148" s="283">
        <v>12669</v>
      </c>
      <c r="Z148" s="283">
        <v>19689</v>
      </c>
      <c r="AA148" s="283">
        <v>31654</v>
      </c>
      <c r="AB148" s="283">
        <v>32687</v>
      </c>
      <c r="AC148" s="283">
        <v>10336</v>
      </c>
      <c r="AD148" s="283">
        <v>32139</v>
      </c>
      <c r="AE148" s="283">
        <v>4025</v>
      </c>
      <c r="AF148" s="283">
        <v>41629</v>
      </c>
      <c r="AG148" s="283">
        <v>17302</v>
      </c>
      <c r="AH148" s="283">
        <v>10048</v>
      </c>
      <c r="AI148" s="283">
        <v>831538</v>
      </c>
      <c r="AK148" s="283" t="s">
        <v>586</v>
      </c>
    </row>
    <row r="149" spans="1:37" x14ac:dyDescent="0.2">
      <c r="A149" s="319">
        <v>40817</v>
      </c>
      <c r="B149" s="283" t="s">
        <v>846</v>
      </c>
      <c r="C149" s="283">
        <v>12072</v>
      </c>
      <c r="D149" s="283">
        <v>36409</v>
      </c>
      <c r="E149" s="283">
        <v>10077</v>
      </c>
      <c r="F149" s="283">
        <v>6215</v>
      </c>
      <c r="G149" s="283">
        <v>29193</v>
      </c>
      <c r="H149" s="283">
        <v>8274</v>
      </c>
      <c r="I149" s="283">
        <v>13683</v>
      </c>
      <c r="J149" s="283">
        <v>31952</v>
      </c>
      <c r="K149" s="283">
        <v>99983</v>
      </c>
      <c r="L149" s="283">
        <v>11864</v>
      </c>
      <c r="M149" s="283">
        <v>39599</v>
      </c>
      <c r="N149" s="283">
        <v>12365</v>
      </c>
      <c r="O149" s="283">
        <v>12033</v>
      </c>
      <c r="P149" s="283">
        <v>75866</v>
      </c>
      <c r="Q149" s="283">
        <v>56407</v>
      </c>
      <c r="R149" s="283">
        <v>28090</v>
      </c>
      <c r="S149" s="283">
        <v>11099</v>
      </c>
      <c r="T149" s="283">
        <v>10567</v>
      </c>
      <c r="U149" s="283">
        <v>57570</v>
      </c>
      <c r="V149" s="283">
        <v>11449</v>
      </c>
      <c r="W149" s="283">
        <v>26727</v>
      </c>
      <c r="X149" s="283">
        <v>17859</v>
      </c>
      <c r="Y149" s="283">
        <v>12654</v>
      </c>
      <c r="Z149" s="283">
        <v>19729</v>
      </c>
      <c r="AA149" s="283">
        <v>31798</v>
      </c>
      <c r="AB149" s="283">
        <v>32728</v>
      </c>
      <c r="AC149" s="283">
        <v>10340</v>
      </c>
      <c r="AD149" s="283">
        <v>32108</v>
      </c>
      <c r="AE149" s="283">
        <v>4029</v>
      </c>
      <c r="AF149" s="283">
        <v>41693</v>
      </c>
      <c r="AG149" s="283">
        <v>17365</v>
      </c>
      <c r="AH149" s="283">
        <v>10054</v>
      </c>
      <c r="AI149" s="283">
        <v>831851</v>
      </c>
      <c r="AK149" s="283" t="s">
        <v>587</v>
      </c>
    </row>
    <row r="150" spans="1:37" x14ac:dyDescent="0.2">
      <c r="A150" s="319">
        <v>40848</v>
      </c>
      <c r="B150" s="283" t="s">
        <v>847</v>
      </c>
      <c r="C150" s="283">
        <v>12047</v>
      </c>
      <c r="D150" s="283">
        <v>36285</v>
      </c>
      <c r="E150" s="283">
        <v>10068</v>
      </c>
      <c r="F150" s="283">
        <v>6184</v>
      </c>
      <c r="G150" s="283">
        <v>29113</v>
      </c>
      <c r="H150" s="283">
        <v>8285</v>
      </c>
      <c r="I150" s="283">
        <v>13633</v>
      </c>
      <c r="J150" s="283">
        <v>31888</v>
      </c>
      <c r="K150" s="283">
        <v>99982</v>
      </c>
      <c r="L150" s="283">
        <v>11866</v>
      </c>
      <c r="M150" s="283">
        <v>39487</v>
      </c>
      <c r="N150" s="283">
        <v>12354</v>
      </c>
      <c r="O150" s="283">
        <v>12016</v>
      </c>
      <c r="P150" s="283">
        <v>75832</v>
      </c>
      <c r="Q150" s="283">
        <v>56476</v>
      </c>
      <c r="R150" s="283">
        <v>28040</v>
      </c>
      <c r="S150" s="283">
        <v>11065</v>
      </c>
      <c r="T150" s="283">
        <v>10556</v>
      </c>
      <c r="U150" s="283">
        <v>57416</v>
      </c>
      <c r="V150" s="283">
        <v>11474</v>
      </c>
      <c r="W150" s="283">
        <v>26702</v>
      </c>
      <c r="X150" s="283">
        <v>17874</v>
      </c>
      <c r="Y150" s="283">
        <v>12586</v>
      </c>
      <c r="Z150" s="283">
        <v>19741</v>
      </c>
      <c r="AA150" s="283">
        <v>31659</v>
      </c>
      <c r="AB150" s="283">
        <v>32663</v>
      </c>
      <c r="AC150" s="283">
        <v>10343</v>
      </c>
      <c r="AD150" s="283">
        <v>31917</v>
      </c>
      <c r="AE150" s="283">
        <v>4025</v>
      </c>
      <c r="AF150" s="283">
        <v>41578</v>
      </c>
      <c r="AG150" s="283">
        <v>17316</v>
      </c>
      <c r="AH150" s="283">
        <v>10000</v>
      </c>
      <c r="AI150" s="283">
        <v>830471</v>
      </c>
      <c r="AK150" s="283" t="s">
        <v>588</v>
      </c>
    </row>
    <row r="151" spans="1:37" x14ac:dyDescent="0.2">
      <c r="A151" s="319">
        <v>40878</v>
      </c>
      <c r="B151" s="283" t="s">
        <v>848</v>
      </c>
      <c r="C151" s="283">
        <v>12017</v>
      </c>
      <c r="D151" s="283">
        <v>36154</v>
      </c>
      <c r="E151" s="283">
        <v>10043</v>
      </c>
      <c r="F151" s="283">
        <v>6167</v>
      </c>
      <c r="G151" s="283">
        <v>28966</v>
      </c>
      <c r="H151" s="283">
        <v>8226</v>
      </c>
      <c r="I151" s="283">
        <v>13534</v>
      </c>
      <c r="J151" s="283">
        <v>31659</v>
      </c>
      <c r="K151" s="283">
        <v>99450</v>
      </c>
      <c r="L151" s="283">
        <v>11851</v>
      </c>
      <c r="M151" s="283">
        <v>39457</v>
      </c>
      <c r="N151" s="283">
        <v>12294</v>
      </c>
      <c r="O151" s="283">
        <v>11964</v>
      </c>
      <c r="P151" s="283">
        <v>75571</v>
      </c>
      <c r="Q151" s="283">
        <v>56456</v>
      </c>
      <c r="R151" s="283">
        <v>27964</v>
      </c>
      <c r="S151" s="283">
        <v>11045</v>
      </c>
      <c r="T151" s="283">
        <v>10569</v>
      </c>
      <c r="U151" s="283">
        <v>57190</v>
      </c>
      <c r="V151" s="283">
        <v>11452</v>
      </c>
      <c r="W151" s="283">
        <v>26643</v>
      </c>
      <c r="X151" s="283">
        <v>17831</v>
      </c>
      <c r="Y151" s="283">
        <v>12516</v>
      </c>
      <c r="Z151" s="283">
        <v>19712</v>
      </c>
      <c r="AA151" s="283">
        <v>31550</v>
      </c>
      <c r="AB151" s="283">
        <v>32529</v>
      </c>
      <c r="AC151" s="283">
        <v>10281</v>
      </c>
      <c r="AD151" s="283">
        <v>31743</v>
      </c>
      <c r="AE151" s="283">
        <v>3995</v>
      </c>
      <c r="AF151" s="283">
        <v>41389</v>
      </c>
      <c r="AG151" s="283">
        <v>17304</v>
      </c>
      <c r="AH151" s="283">
        <v>9976</v>
      </c>
      <c r="AI151" s="283">
        <v>827498</v>
      </c>
      <c r="AK151" s="283" t="s">
        <v>589</v>
      </c>
    </row>
    <row r="152" spans="1:37" x14ac:dyDescent="0.2">
      <c r="A152" s="319">
        <v>40909</v>
      </c>
      <c r="B152" s="283" t="s">
        <v>975</v>
      </c>
      <c r="C152" s="283">
        <v>11994</v>
      </c>
      <c r="D152" s="283">
        <v>36047</v>
      </c>
      <c r="E152" s="283">
        <v>9985</v>
      </c>
      <c r="F152" s="283">
        <v>6147</v>
      </c>
      <c r="G152" s="283">
        <v>28945</v>
      </c>
      <c r="H152" s="283">
        <v>8163</v>
      </c>
      <c r="I152" s="283">
        <v>13465</v>
      </c>
      <c r="J152" s="283">
        <v>31598</v>
      </c>
      <c r="K152" s="283">
        <v>99371</v>
      </c>
      <c r="L152" s="283">
        <v>11873</v>
      </c>
      <c r="M152" s="283">
        <v>39327</v>
      </c>
      <c r="N152" s="283">
        <v>12233</v>
      </c>
      <c r="O152" s="283">
        <v>11980</v>
      </c>
      <c r="P152" s="283">
        <v>75496</v>
      </c>
      <c r="Q152" s="283">
        <v>56365</v>
      </c>
      <c r="R152" s="283">
        <v>27858</v>
      </c>
      <c r="S152" s="283">
        <v>10984</v>
      </c>
      <c r="T152" s="283">
        <v>10483</v>
      </c>
      <c r="U152" s="283">
        <v>57054</v>
      </c>
      <c r="V152" s="283">
        <v>11425</v>
      </c>
      <c r="W152" s="283">
        <v>26605</v>
      </c>
      <c r="X152" s="283">
        <v>17819</v>
      </c>
      <c r="Y152" s="283">
        <v>12208</v>
      </c>
      <c r="Z152" s="283">
        <v>19599</v>
      </c>
      <c r="AA152" s="283">
        <v>31537</v>
      </c>
      <c r="AB152" s="283">
        <v>32463</v>
      </c>
      <c r="AC152" s="283">
        <v>10254</v>
      </c>
      <c r="AD152" s="283">
        <v>31578</v>
      </c>
      <c r="AE152" s="283">
        <v>3974</v>
      </c>
      <c r="AF152" s="283">
        <v>41256</v>
      </c>
      <c r="AG152" s="283">
        <v>17273</v>
      </c>
      <c r="AH152" s="283">
        <v>9940</v>
      </c>
      <c r="AI152" s="283">
        <v>825299</v>
      </c>
      <c r="AJ152" s="283">
        <v>2012</v>
      </c>
      <c r="AK152" s="283" t="s">
        <v>581</v>
      </c>
    </row>
    <row r="153" spans="1:37" x14ac:dyDescent="0.2">
      <c r="A153" s="319">
        <v>40940</v>
      </c>
      <c r="B153" s="283" t="s">
        <v>849</v>
      </c>
      <c r="C153" s="283">
        <v>12042</v>
      </c>
      <c r="D153" s="283">
        <v>36076</v>
      </c>
      <c r="E153" s="283">
        <v>10022</v>
      </c>
      <c r="F153" s="283">
        <v>6171</v>
      </c>
      <c r="G153" s="283">
        <v>28993</v>
      </c>
      <c r="H153" s="283">
        <v>8173</v>
      </c>
      <c r="I153" s="283">
        <v>13473</v>
      </c>
      <c r="J153" s="283">
        <v>31666</v>
      </c>
      <c r="K153" s="283">
        <v>99478</v>
      </c>
      <c r="L153" s="283">
        <v>11921</v>
      </c>
      <c r="M153" s="283">
        <v>39340</v>
      </c>
      <c r="N153" s="283">
        <v>12259</v>
      </c>
      <c r="O153" s="283">
        <v>12007</v>
      </c>
      <c r="P153" s="283">
        <v>75794</v>
      </c>
      <c r="Q153" s="283">
        <v>56532</v>
      </c>
      <c r="R153" s="283">
        <v>27851</v>
      </c>
      <c r="S153" s="283">
        <v>10997</v>
      </c>
      <c r="T153" s="283">
        <v>10443</v>
      </c>
      <c r="U153" s="283">
        <v>57129</v>
      </c>
      <c r="V153" s="283">
        <v>11466</v>
      </c>
      <c r="W153" s="283">
        <v>26654</v>
      </c>
      <c r="X153" s="283">
        <v>17922</v>
      </c>
      <c r="Y153" s="283">
        <v>11892</v>
      </c>
      <c r="Z153" s="283">
        <v>19677</v>
      </c>
      <c r="AA153" s="283">
        <v>31596</v>
      </c>
      <c r="AB153" s="283">
        <v>32547</v>
      </c>
      <c r="AC153" s="283">
        <v>10242</v>
      </c>
      <c r="AD153" s="283">
        <v>31565</v>
      </c>
      <c r="AE153" s="283">
        <v>3984</v>
      </c>
      <c r="AF153" s="283">
        <v>41337</v>
      </c>
      <c r="AG153" s="283">
        <v>17291</v>
      </c>
      <c r="AH153" s="283">
        <v>9951</v>
      </c>
      <c r="AI153" s="283">
        <v>826491</v>
      </c>
      <c r="AK153" s="283" t="s">
        <v>582</v>
      </c>
    </row>
    <row r="154" spans="1:37" x14ac:dyDescent="0.2">
      <c r="A154" s="319">
        <v>40969</v>
      </c>
      <c r="B154" s="283" t="s">
        <v>850</v>
      </c>
      <c r="C154" s="283">
        <v>12075</v>
      </c>
      <c r="D154" s="283">
        <v>36089</v>
      </c>
      <c r="E154" s="283">
        <v>10107</v>
      </c>
      <c r="F154" s="283">
        <v>6187</v>
      </c>
      <c r="G154" s="283">
        <v>29129</v>
      </c>
      <c r="H154" s="283">
        <v>8190</v>
      </c>
      <c r="I154" s="283">
        <v>13500</v>
      </c>
      <c r="J154" s="283">
        <v>31804</v>
      </c>
      <c r="K154" s="283">
        <v>99790</v>
      </c>
      <c r="L154" s="283">
        <v>11966</v>
      </c>
      <c r="M154" s="283">
        <v>39447</v>
      </c>
      <c r="N154" s="283">
        <v>12304</v>
      </c>
      <c r="O154" s="283">
        <v>12028</v>
      </c>
      <c r="P154" s="283">
        <v>76020</v>
      </c>
      <c r="Q154" s="283">
        <v>56688</v>
      </c>
      <c r="R154" s="283">
        <v>27900</v>
      </c>
      <c r="S154" s="283">
        <v>10998</v>
      </c>
      <c r="T154" s="283">
        <v>10474</v>
      </c>
      <c r="U154" s="283">
        <v>57239</v>
      </c>
      <c r="V154" s="283">
        <v>11485</v>
      </c>
      <c r="W154" s="283">
        <v>26685</v>
      </c>
      <c r="X154" s="283">
        <v>17980</v>
      </c>
      <c r="Y154" s="283">
        <v>11832</v>
      </c>
      <c r="Z154" s="283">
        <v>19701</v>
      </c>
      <c r="AA154" s="283">
        <v>31663</v>
      </c>
      <c r="AB154" s="283">
        <v>32649</v>
      </c>
      <c r="AC154" s="283">
        <v>10286</v>
      </c>
      <c r="AD154" s="283">
        <v>31709</v>
      </c>
      <c r="AE154" s="283">
        <v>3997</v>
      </c>
      <c r="AF154" s="283">
        <v>41480</v>
      </c>
      <c r="AG154" s="283">
        <v>17333</v>
      </c>
      <c r="AH154" s="283">
        <v>9953</v>
      </c>
      <c r="AI154" s="283">
        <v>828688</v>
      </c>
      <c r="AK154" s="283" t="s">
        <v>542</v>
      </c>
    </row>
    <row r="155" spans="1:37" x14ac:dyDescent="0.2">
      <c r="A155" s="319">
        <v>41000</v>
      </c>
      <c r="B155" s="283" t="s">
        <v>851</v>
      </c>
      <c r="C155" s="283">
        <v>12098</v>
      </c>
      <c r="D155" s="283">
        <v>36048</v>
      </c>
      <c r="E155" s="283">
        <v>10085</v>
      </c>
      <c r="F155" s="283">
        <v>6199</v>
      </c>
      <c r="G155" s="283">
        <v>29028</v>
      </c>
      <c r="H155" s="283">
        <v>8220</v>
      </c>
      <c r="I155" s="283">
        <v>13411</v>
      </c>
      <c r="J155" s="283">
        <v>31827</v>
      </c>
      <c r="K155" s="283">
        <v>99811</v>
      </c>
      <c r="L155" s="283">
        <v>11973</v>
      </c>
      <c r="M155" s="283">
        <v>39407</v>
      </c>
      <c r="N155" s="283">
        <v>12300</v>
      </c>
      <c r="O155" s="283">
        <v>12058</v>
      </c>
      <c r="P155" s="283">
        <v>75997</v>
      </c>
      <c r="Q155" s="283">
        <v>56636</v>
      </c>
      <c r="R155" s="283">
        <v>27963</v>
      </c>
      <c r="S155" s="283">
        <v>10996</v>
      </c>
      <c r="T155" s="283">
        <v>10481</v>
      </c>
      <c r="U155" s="283">
        <v>57282</v>
      </c>
      <c r="V155" s="283">
        <v>11499</v>
      </c>
      <c r="W155" s="283">
        <v>26676</v>
      </c>
      <c r="X155" s="283">
        <v>17976</v>
      </c>
      <c r="Y155" s="283">
        <v>11869</v>
      </c>
      <c r="Z155" s="283">
        <v>19757</v>
      </c>
      <c r="AA155" s="283">
        <v>31664</v>
      </c>
      <c r="AB155" s="283">
        <v>32648</v>
      </c>
      <c r="AC155" s="283">
        <v>10246</v>
      </c>
      <c r="AD155" s="283">
        <v>31531</v>
      </c>
      <c r="AE155" s="283">
        <v>4008</v>
      </c>
      <c r="AF155" s="283">
        <v>41550</v>
      </c>
      <c r="AG155" s="283">
        <v>17346</v>
      </c>
      <c r="AH155" s="283">
        <v>9942</v>
      </c>
      <c r="AI155" s="283">
        <v>828532</v>
      </c>
      <c r="AK155" s="283" t="s">
        <v>579</v>
      </c>
    </row>
    <row r="156" spans="1:37" x14ac:dyDescent="0.2">
      <c r="A156" s="319">
        <v>41030</v>
      </c>
      <c r="B156" s="283" t="s">
        <v>852</v>
      </c>
      <c r="C156" s="283">
        <v>12103</v>
      </c>
      <c r="D156" s="283">
        <v>36064</v>
      </c>
      <c r="E156" s="283">
        <v>10111</v>
      </c>
      <c r="F156" s="283">
        <v>6230</v>
      </c>
      <c r="G156" s="283">
        <v>29080</v>
      </c>
      <c r="H156" s="283">
        <v>8213</v>
      </c>
      <c r="I156" s="283">
        <v>13407</v>
      </c>
      <c r="J156" s="283">
        <v>31878</v>
      </c>
      <c r="K156" s="283">
        <v>99920</v>
      </c>
      <c r="L156" s="283">
        <v>12012</v>
      </c>
      <c r="M156" s="283">
        <v>39556</v>
      </c>
      <c r="N156" s="283">
        <v>12335</v>
      </c>
      <c r="O156" s="283">
        <v>12111</v>
      </c>
      <c r="P156" s="283">
        <v>75984</v>
      </c>
      <c r="Q156" s="283">
        <v>56753</v>
      </c>
      <c r="R156" s="283">
        <v>27989</v>
      </c>
      <c r="S156" s="283">
        <v>11014</v>
      </c>
      <c r="T156" s="283">
        <v>10452</v>
      </c>
      <c r="U156" s="283">
        <v>57297</v>
      </c>
      <c r="V156" s="283">
        <v>11473</v>
      </c>
      <c r="W156" s="283">
        <v>26706</v>
      </c>
      <c r="X156" s="283">
        <v>18045</v>
      </c>
      <c r="Y156" s="283">
        <v>11967</v>
      </c>
      <c r="Z156" s="283">
        <v>19753</v>
      </c>
      <c r="AA156" s="283">
        <v>31728</v>
      </c>
      <c r="AB156" s="283">
        <v>32702</v>
      </c>
      <c r="AC156" s="283">
        <v>10236</v>
      </c>
      <c r="AD156" s="283">
        <v>31455</v>
      </c>
      <c r="AE156" s="283">
        <v>4026</v>
      </c>
      <c r="AF156" s="283">
        <v>41660</v>
      </c>
      <c r="AG156" s="283">
        <v>17249</v>
      </c>
      <c r="AH156" s="283">
        <v>9997</v>
      </c>
      <c r="AI156" s="283">
        <v>829506</v>
      </c>
      <c r="AK156" s="283" t="s">
        <v>580</v>
      </c>
    </row>
    <row r="157" spans="1:37" x14ac:dyDescent="0.2">
      <c r="A157" s="319">
        <v>41061</v>
      </c>
      <c r="B157" s="283" t="s">
        <v>853</v>
      </c>
      <c r="C157" s="283">
        <v>12160</v>
      </c>
      <c r="D157" s="283">
        <v>36143</v>
      </c>
      <c r="E157" s="283">
        <v>10166</v>
      </c>
      <c r="F157" s="283">
        <v>6249</v>
      </c>
      <c r="G157" s="283">
        <v>29183</v>
      </c>
      <c r="H157" s="283">
        <v>8284</v>
      </c>
      <c r="I157" s="283">
        <v>13387</v>
      </c>
      <c r="J157" s="283">
        <v>31951</v>
      </c>
      <c r="K157" s="283">
        <v>100167</v>
      </c>
      <c r="L157" s="283">
        <v>12053</v>
      </c>
      <c r="M157" s="283">
        <v>39701</v>
      </c>
      <c r="N157" s="283">
        <v>12357</v>
      </c>
      <c r="O157" s="283">
        <v>12195</v>
      </c>
      <c r="P157" s="283">
        <v>76096</v>
      </c>
      <c r="Q157" s="283">
        <v>56999</v>
      </c>
      <c r="R157" s="283">
        <v>28091</v>
      </c>
      <c r="S157" s="283">
        <v>11083</v>
      </c>
      <c r="T157" s="283">
        <v>10512</v>
      </c>
      <c r="U157" s="283">
        <v>57490</v>
      </c>
      <c r="V157" s="283">
        <v>11522</v>
      </c>
      <c r="W157" s="283">
        <v>26838</v>
      </c>
      <c r="X157" s="283">
        <v>18143</v>
      </c>
      <c r="Y157" s="283">
        <v>12033</v>
      </c>
      <c r="Z157" s="283">
        <v>19722</v>
      </c>
      <c r="AA157" s="283">
        <v>31711</v>
      </c>
      <c r="AB157" s="283">
        <v>32762</v>
      </c>
      <c r="AC157" s="283">
        <v>10234</v>
      </c>
      <c r="AD157" s="283">
        <v>31522</v>
      </c>
      <c r="AE157" s="283">
        <v>4004</v>
      </c>
      <c r="AF157" s="283">
        <v>41826</v>
      </c>
      <c r="AG157" s="283">
        <v>17244</v>
      </c>
      <c r="AH157" s="283">
        <v>10027</v>
      </c>
      <c r="AI157" s="283">
        <v>831855</v>
      </c>
      <c r="AK157" s="283" t="s">
        <v>583</v>
      </c>
    </row>
    <row r="158" spans="1:37" x14ac:dyDescent="0.2">
      <c r="A158" s="319">
        <v>41091</v>
      </c>
      <c r="B158" s="283" t="s">
        <v>854</v>
      </c>
      <c r="C158" s="283">
        <v>12187</v>
      </c>
      <c r="D158" s="283">
        <v>36025</v>
      </c>
      <c r="E158" s="283">
        <v>10151</v>
      </c>
      <c r="F158" s="283">
        <v>6226</v>
      </c>
      <c r="G158" s="283">
        <v>29228</v>
      </c>
      <c r="H158" s="283">
        <v>8293</v>
      </c>
      <c r="I158" s="283">
        <v>13413</v>
      </c>
      <c r="J158" s="283">
        <v>31996</v>
      </c>
      <c r="K158" s="283">
        <v>100350</v>
      </c>
      <c r="L158" s="283">
        <v>12022</v>
      </c>
      <c r="M158" s="283">
        <v>39768</v>
      </c>
      <c r="N158" s="283">
        <v>12338</v>
      </c>
      <c r="O158" s="283">
        <v>12204</v>
      </c>
      <c r="P158" s="283">
        <v>76329</v>
      </c>
      <c r="Q158" s="283">
        <v>57133</v>
      </c>
      <c r="R158" s="283">
        <v>28115</v>
      </c>
      <c r="S158" s="283">
        <v>11111</v>
      </c>
      <c r="T158" s="283">
        <v>10465</v>
      </c>
      <c r="U158" s="283">
        <v>57524</v>
      </c>
      <c r="V158" s="283">
        <v>11559</v>
      </c>
      <c r="W158" s="283">
        <v>26778</v>
      </c>
      <c r="X158" s="283">
        <v>18232</v>
      </c>
      <c r="Y158" s="283">
        <v>12046</v>
      </c>
      <c r="Z158" s="283">
        <v>19750</v>
      </c>
      <c r="AA158" s="283">
        <v>31644</v>
      </c>
      <c r="AB158" s="283">
        <v>32673</v>
      </c>
      <c r="AC158" s="283">
        <v>10233</v>
      </c>
      <c r="AD158" s="283">
        <v>31433</v>
      </c>
      <c r="AE158" s="283">
        <v>4007</v>
      </c>
      <c r="AF158" s="283">
        <v>41758</v>
      </c>
      <c r="AG158" s="283">
        <v>16879</v>
      </c>
      <c r="AH158" s="283">
        <v>10063</v>
      </c>
      <c r="AI158" s="283">
        <v>831933</v>
      </c>
      <c r="AK158" s="283" t="s">
        <v>584</v>
      </c>
    </row>
    <row r="159" spans="1:37" x14ac:dyDescent="0.2">
      <c r="A159" s="319">
        <v>41122</v>
      </c>
      <c r="B159" s="283" t="s">
        <v>855</v>
      </c>
      <c r="C159" s="283">
        <v>12199</v>
      </c>
      <c r="D159" s="283">
        <v>36003</v>
      </c>
      <c r="E159" s="283">
        <v>10185</v>
      </c>
      <c r="F159" s="283">
        <v>6217</v>
      </c>
      <c r="G159" s="283">
        <v>29146</v>
      </c>
      <c r="H159" s="283">
        <v>8296</v>
      </c>
      <c r="I159" s="283">
        <v>13478</v>
      </c>
      <c r="J159" s="283">
        <v>32065</v>
      </c>
      <c r="K159" s="283">
        <v>100522</v>
      </c>
      <c r="L159" s="283">
        <v>12044</v>
      </c>
      <c r="M159" s="283">
        <v>39883</v>
      </c>
      <c r="N159" s="283">
        <v>12406</v>
      </c>
      <c r="O159" s="283">
        <v>12241</v>
      </c>
      <c r="P159" s="283">
        <v>76697</v>
      </c>
      <c r="Q159" s="283">
        <v>57441</v>
      </c>
      <c r="R159" s="283">
        <v>28167</v>
      </c>
      <c r="S159" s="283">
        <v>11190</v>
      </c>
      <c r="T159" s="283">
        <v>10457</v>
      </c>
      <c r="U159" s="283">
        <v>57608</v>
      </c>
      <c r="V159" s="283">
        <v>11647</v>
      </c>
      <c r="W159" s="283">
        <v>26831</v>
      </c>
      <c r="X159" s="283">
        <v>18279</v>
      </c>
      <c r="Y159" s="283">
        <v>12085</v>
      </c>
      <c r="Z159" s="283">
        <v>19768</v>
      </c>
      <c r="AA159" s="283">
        <v>31648</v>
      </c>
      <c r="AB159" s="283">
        <v>32842</v>
      </c>
      <c r="AC159" s="283">
        <v>10276</v>
      </c>
      <c r="AD159" s="283">
        <v>31270</v>
      </c>
      <c r="AE159" s="283">
        <v>4074</v>
      </c>
      <c r="AF159" s="283">
        <v>41851</v>
      </c>
      <c r="AG159" s="283">
        <v>16885</v>
      </c>
      <c r="AH159" s="283">
        <v>10061</v>
      </c>
      <c r="AI159" s="283">
        <v>833762</v>
      </c>
      <c r="AK159" s="283" t="s">
        <v>585</v>
      </c>
    </row>
    <row r="160" spans="1:37" x14ac:dyDescent="0.2">
      <c r="A160" s="319">
        <v>41153</v>
      </c>
      <c r="B160" s="283" t="s">
        <v>856</v>
      </c>
      <c r="C160" s="283">
        <v>12229</v>
      </c>
      <c r="D160" s="283">
        <v>35990</v>
      </c>
      <c r="E160" s="283">
        <v>10206</v>
      </c>
      <c r="F160" s="283">
        <v>6237</v>
      </c>
      <c r="G160" s="283">
        <v>29168</v>
      </c>
      <c r="H160" s="283">
        <v>8325</v>
      </c>
      <c r="I160" s="283">
        <v>13516</v>
      </c>
      <c r="J160" s="283">
        <v>32143</v>
      </c>
      <c r="K160" s="283">
        <v>100781</v>
      </c>
      <c r="L160" s="283">
        <v>12030</v>
      </c>
      <c r="M160" s="283">
        <v>39881</v>
      </c>
      <c r="N160" s="283">
        <v>12448</v>
      </c>
      <c r="O160" s="283">
        <v>12271</v>
      </c>
      <c r="P160" s="283">
        <v>76848</v>
      </c>
      <c r="Q160" s="283">
        <v>57564</v>
      </c>
      <c r="R160" s="283">
        <v>28181</v>
      </c>
      <c r="S160" s="283">
        <v>11210</v>
      </c>
      <c r="T160" s="283">
        <v>10455</v>
      </c>
      <c r="U160" s="283">
        <v>57697</v>
      </c>
      <c r="V160" s="283">
        <v>11682</v>
      </c>
      <c r="W160" s="283">
        <v>26853</v>
      </c>
      <c r="X160" s="283">
        <v>18329</v>
      </c>
      <c r="Y160" s="283">
        <v>12098</v>
      </c>
      <c r="Z160" s="283">
        <v>19806</v>
      </c>
      <c r="AA160" s="283">
        <v>31744</v>
      </c>
      <c r="AB160" s="283">
        <v>32912</v>
      </c>
      <c r="AC160" s="283">
        <v>10273</v>
      </c>
      <c r="AD160" s="283">
        <v>31325</v>
      </c>
      <c r="AE160" s="283">
        <v>4107</v>
      </c>
      <c r="AF160" s="283">
        <v>41869</v>
      </c>
      <c r="AG160" s="283">
        <v>16899</v>
      </c>
      <c r="AH160" s="283">
        <v>10093</v>
      </c>
      <c r="AI160" s="283">
        <v>835170</v>
      </c>
      <c r="AK160" s="283" t="s">
        <v>586</v>
      </c>
    </row>
    <row r="161" spans="1:37" x14ac:dyDescent="0.2">
      <c r="A161" s="319">
        <v>41183</v>
      </c>
      <c r="B161" s="283" t="s">
        <v>857</v>
      </c>
      <c r="C161" s="283">
        <v>12297</v>
      </c>
      <c r="D161" s="283">
        <v>36047</v>
      </c>
      <c r="E161" s="283">
        <v>10226</v>
      </c>
      <c r="F161" s="283">
        <v>6256</v>
      </c>
      <c r="G161" s="283">
        <v>29168</v>
      </c>
      <c r="H161" s="283">
        <v>8334</v>
      </c>
      <c r="I161" s="283">
        <v>13559</v>
      </c>
      <c r="J161" s="283">
        <v>32218</v>
      </c>
      <c r="K161" s="283">
        <v>101207</v>
      </c>
      <c r="L161" s="283">
        <v>12086</v>
      </c>
      <c r="M161" s="283">
        <v>40094</v>
      </c>
      <c r="N161" s="283">
        <v>12516</v>
      </c>
      <c r="O161" s="283">
        <v>12355</v>
      </c>
      <c r="P161" s="283">
        <v>77238</v>
      </c>
      <c r="Q161" s="283">
        <v>57920</v>
      </c>
      <c r="R161" s="283">
        <v>28263</v>
      </c>
      <c r="S161" s="283">
        <v>11233</v>
      </c>
      <c r="T161" s="283">
        <v>10475</v>
      </c>
      <c r="U161" s="283">
        <v>57879</v>
      </c>
      <c r="V161" s="283">
        <v>11720</v>
      </c>
      <c r="W161" s="283">
        <v>26950</v>
      </c>
      <c r="X161" s="283">
        <v>18431</v>
      </c>
      <c r="Y161" s="283">
        <v>12127</v>
      </c>
      <c r="Z161" s="283">
        <v>19881</v>
      </c>
      <c r="AA161" s="283">
        <v>31878</v>
      </c>
      <c r="AB161" s="283">
        <v>32823</v>
      </c>
      <c r="AC161" s="283">
        <v>10320</v>
      </c>
      <c r="AD161" s="283">
        <v>31429</v>
      </c>
      <c r="AE161" s="283">
        <v>4152</v>
      </c>
      <c r="AF161" s="283">
        <v>41884</v>
      </c>
      <c r="AG161" s="283">
        <v>16985</v>
      </c>
      <c r="AH161" s="283">
        <v>10155</v>
      </c>
      <c r="AI161" s="283">
        <v>838106</v>
      </c>
      <c r="AK161" s="283" t="s">
        <v>587</v>
      </c>
    </row>
    <row r="162" spans="1:37" x14ac:dyDescent="0.2">
      <c r="A162" s="319">
        <v>41214</v>
      </c>
      <c r="B162" s="283" t="s">
        <v>858</v>
      </c>
      <c r="C162" s="283">
        <v>12358</v>
      </c>
      <c r="D162" s="283">
        <v>35944</v>
      </c>
      <c r="E162" s="283">
        <v>10222</v>
      </c>
      <c r="F162" s="283">
        <v>6258</v>
      </c>
      <c r="G162" s="283">
        <v>29171</v>
      </c>
      <c r="H162" s="283">
        <v>8385</v>
      </c>
      <c r="I162" s="283">
        <v>13521</v>
      </c>
      <c r="J162" s="283">
        <v>32185</v>
      </c>
      <c r="K162" s="283">
        <v>101061</v>
      </c>
      <c r="L162" s="283">
        <v>12114</v>
      </c>
      <c r="M162" s="283">
        <v>40186</v>
      </c>
      <c r="N162" s="283">
        <v>12489</v>
      </c>
      <c r="O162" s="283">
        <v>12389</v>
      </c>
      <c r="P162" s="283">
        <v>77407</v>
      </c>
      <c r="Q162" s="283">
        <v>57984</v>
      </c>
      <c r="R162" s="283">
        <v>28249</v>
      </c>
      <c r="S162" s="283">
        <v>11214</v>
      </c>
      <c r="T162" s="283">
        <v>10484</v>
      </c>
      <c r="U162" s="283">
        <v>58001</v>
      </c>
      <c r="V162" s="283">
        <v>11715</v>
      </c>
      <c r="W162" s="283">
        <v>26948</v>
      </c>
      <c r="X162" s="283">
        <v>18476</v>
      </c>
      <c r="Y162" s="283">
        <v>12096</v>
      </c>
      <c r="Z162" s="283">
        <v>19888</v>
      </c>
      <c r="AA162" s="283">
        <v>31933</v>
      </c>
      <c r="AB162" s="283">
        <v>32857</v>
      </c>
      <c r="AC162" s="283">
        <v>10318</v>
      </c>
      <c r="AD162" s="283">
        <v>31442</v>
      </c>
      <c r="AE162" s="283">
        <v>4144</v>
      </c>
      <c r="AF162" s="283">
        <v>41889</v>
      </c>
      <c r="AG162" s="283">
        <v>17028</v>
      </c>
      <c r="AH162" s="283">
        <v>10122</v>
      </c>
      <c r="AI162" s="283">
        <v>838478</v>
      </c>
      <c r="AK162" s="283" t="s">
        <v>588</v>
      </c>
    </row>
    <row r="163" spans="1:37" x14ac:dyDescent="0.2">
      <c r="A163" s="319">
        <v>41244</v>
      </c>
      <c r="B163" s="283" t="s">
        <v>859</v>
      </c>
      <c r="C163" s="283">
        <v>12345</v>
      </c>
      <c r="D163" s="283">
        <v>35865</v>
      </c>
      <c r="E163" s="283">
        <v>10224</v>
      </c>
      <c r="F163" s="283">
        <v>6247</v>
      </c>
      <c r="G163" s="283">
        <v>29136</v>
      </c>
      <c r="H163" s="283">
        <v>8352</v>
      </c>
      <c r="I163" s="283">
        <v>13455</v>
      </c>
      <c r="J163" s="283">
        <v>32180</v>
      </c>
      <c r="K163" s="283">
        <v>101027</v>
      </c>
      <c r="L163" s="283">
        <v>12102</v>
      </c>
      <c r="M163" s="283">
        <v>40199</v>
      </c>
      <c r="N163" s="283">
        <v>12519</v>
      </c>
      <c r="O163" s="283">
        <v>12381</v>
      </c>
      <c r="P163" s="283">
        <v>77290</v>
      </c>
      <c r="Q163" s="283">
        <v>57834</v>
      </c>
      <c r="R163" s="283">
        <v>28145</v>
      </c>
      <c r="S163" s="283">
        <v>11200</v>
      </c>
      <c r="T163" s="283">
        <v>10435</v>
      </c>
      <c r="U163" s="283">
        <v>57822</v>
      </c>
      <c r="V163" s="283">
        <v>11606</v>
      </c>
      <c r="W163" s="283">
        <v>26877</v>
      </c>
      <c r="X163" s="283">
        <v>18392</v>
      </c>
      <c r="Y163" s="283">
        <v>11998</v>
      </c>
      <c r="Z163" s="283">
        <v>19748</v>
      </c>
      <c r="AA163" s="283">
        <v>31763</v>
      </c>
      <c r="AB163" s="283">
        <v>32798</v>
      </c>
      <c r="AC163" s="283">
        <v>10263</v>
      </c>
      <c r="AD163" s="283">
        <v>31392</v>
      </c>
      <c r="AE163" s="283">
        <v>4119</v>
      </c>
      <c r="AF163" s="283">
        <v>41587</v>
      </c>
      <c r="AG163" s="283">
        <v>16838</v>
      </c>
      <c r="AH163" s="283">
        <v>10076</v>
      </c>
      <c r="AI163" s="283">
        <v>836215</v>
      </c>
      <c r="AK163" s="283" t="s">
        <v>589</v>
      </c>
    </row>
    <row r="164" spans="1:37" x14ac:dyDescent="0.2">
      <c r="A164" s="319">
        <v>41275</v>
      </c>
      <c r="B164" s="283" t="s">
        <v>976</v>
      </c>
      <c r="C164" s="283">
        <v>12347</v>
      </c>
      <c r="D164" s="283">
        <v>35657</v>
      </c>
      <c r="E164" s="283">
        <v>10216</v>
      </c>
      <c r="F164" s="283">
        <v>6212</v>
      </c>
      <c r="G164" s="283">
        <v>29077</v>
      </c>
      <c r="H164" s="283">
        <v>8350</v>
      </c>
      <c r="I164" s="283">
        <v>13342</v>
      </c>
      <c r="J164" s="283">
        <v>32101</v>
      </c>
      <c r="K164" s="283">
        <v>101057</v>
      </c>
      <c r="L164" s="283">
        <v>12126</v>
      </c>
      <c r="M164" s="283">
        <v>39974</v>
      </c>
      <c r="N164" s="283">
        <v>12450</v>
      </c>
      <c r="O164" s="283">
        <v>12357</v>
      </c>
      <c r="P164" s="316">
        <v>77000</v>
      </c>
      <c r="Q164" s="283">
        <v>57641</v>
      </c>
      <c r="R164" s="283">
        <v>28038</v>
      </c>
      <c r="S164" s="283">
        <v>11148</v>
      </c>
      <c r="T164" s="283">
        <v>10400</v>
      </c>
      <c r="U164" s="283">
        <v>57638</v>
      </c>
      <c r="V164" s="283">
        <v>11515</v>
      </c>
      <c r="W164" s="283">
        <v>26791</v>
      </c>
      <c r="X164" s="283">
        <v>18355</v>
      </c>
      <c r="Y164" s="283">
        <v>11889</v>
      </c>
      <c r="Z164" s="283">
        <v>19727</v>
      </c>
      <c r="AA164" s="283">
        <v>31712</v>
      </c>
      <c r="AB164" s="283">
        <v>32777</v>
      </c>
      <c r="AC164" s="283">
        <v>10208</v>
      </c>
      <c r="AD164" s="283">
        <v>31331</v>
      </c>
      <c r="AE164" s="283">
        <v>4111</v>
      </c>
      <c r="AF164" s="283">
        <v>41412</v>
      </c>
      <c r="AG164" s="283">
        <v>16811</v>
      </c>
      <c r="AH164" s="283">
        <v>10085</v>
      </c>
      <c r="AI164" s="283">
        <v>833855</v>
      </c>
      <c r="AJ164" s="283">
        <v>2013</v>
      </c>
      <c r="AK164" s="283" t="s">
        <v>581</v>
      </c>
    </row>
    <row r="165" spans="1:37" x14ac:dyDescent="0.2">
      <c r="A165" s="319">
        <v>41306</v>
      </c>
      <c r="B165" s="283" t="s">
        <v>860</v>
      </c>
      <c r="C165" s="283">
        <v>12396</v>
      </c>
      <c r="D165" s="283">
        <v>35583</v>
      </c>
      <c r="E165" s="283">
        <v>10220</v>
      </c>
      <c r="F165" s="283">
        <v>6206</v>
      </c>
      <c r="G165" s="283">
        <v>29096</v>
      </c>
      <c r="H165" s="283">
        <v>8399</v>
      </c>
      <c r="I165" s="283">
        <v>13357</v>
      </c>
      <c r="J165" s="283">
        <v>32179</v>
      </c>
      <c r="K165" s="283">
        <v>101184</v>
      </c>
      <c r="L165" s="283">
        <v>12180</v>
      </c>
      <c r="M165" s="283">
        <v>40063</v>
      </c>
      <c r="N165" s="283">
        <v>12505</v>
      </c>
      <c r="O165" s="283">
        <v>12412</v>
      </c>
      <c r="P165" s="316">
        <v>77247</v>
      </c>
      <c r="Q165" s="283">
        <v>57830</v>
      </c>
      <c r="R165" s="283">
        <v>28116</v>
      </c>
      <c r="S165" s="283">
        <v>11187</v>
      </c>
      <c r="T165" s="283">
        <v>10397</v>
      </c>
      <c r="U165" s="283">
        <v>57578</v>
      </c>
      <c r="V165" s="283">
        <v>11515</v>
      </c>
      <c r="W165" s="283">
        <v>26796</v>
      </c>
      <c r="X165" s="283">
        <v>18435</v>
      </c>
      <c r="Y165" s="283">
        <v>11891</v>
      </c>
      <c r="Z165" s="283">
        <v>19801</v>
      </c>
      <c r="AA165" s="283">
        <v>31777</v>
      </c>
      <c r="AB165" s="283">
        <v>32844</v>
      </c>
      <c r="AC165" s="283">
        <v>10254</v>
      </c>
      <c r="AD165" s="283">
        <v>31381</v>
      </c>
      <c r="AE165" s="283">
        <v>4165</v>
      </c>
      <c r="AF165" s="283">
        <v>41532</v>
      </c>
      <c r="AG165" s="283">
        <v>16872</v>
      </c>
      <c r="AH165" s="283">
        <v>10157</v>
      </c>
      <c r="AI165" s="283">
        <v>835555</v>
      </c>
      <c r="AK165" s="283" t="s">
        <v>582</v>
      </c>
    </row>
    <row r="166" spans="1:37" x14ac:dyDescent="0.2">
      <c r="A166" s="319">
        <v>41334</v>
      </c>
      <c r="B166" s="283" t="s">
        <v>861</v>
      </c>
      <c r="C166" s="283">
        <v>12462</v>
      </c>
      <c r="D166" s="283">
        <v>35544</v>
      </c>
      <c r="E166" s="283">
        <v>10263</v>
      </c>
      <c r="F166" s="283">
        <v>6240</v>
      </c>
      <c r="G166" s="283">
        <v>29139</v>
      </c>
      <c r="H166" s="283">
        <v>8394</v>
      </c>
      <c r="I166" s="283">
        <v>13329</v>
      </c>
      <c r="J166" s="283">
        <v>32265</v>
      </c>
      <c r="K166" s="283">
        <v>101389</v>
      </c>
      <c r="L166" s="283">
        <v>12203</v>
      </c>
      <c r="M166" s="283">
        <v>40187</v>
      </c>
      <c r="N166" s="283">
        <v>12566</v>
      </c>
      <c r="O166" s="283">
        <v>12413</v>
      </c>
      <c r="P166" s="316">
        <v>77422</v>
      </c>
      <c r="Q166" s="283">
        <v>58008</v>
      </c>
      <c r="R166" s="283">
        <v>28126</v>
      </c>
      <c r="S166" s="283">
        <v>11224</v>
      </c>
      <c r="T166" s="283">
        <v>10421</v>
      </c>
      <c r="U166" s="283">
        <v>57802</v>
      </c>
      <c r="V166" s="283">
        <v>11506</v>
      </c>
      <c r="W166" s="283">
        <v>26848</v>
      </c>
      <c r="X166" s="283">
        <v>18489</v>
      </c>
      <c r="Y166" s="283">
        <v>11930</v>
      </c>
      <c r="Z166" s="283">
        <v>19828</v>
      </c>
      <c r="AA166" s="283">
        <v>31877</v>
      </c>
      <c r="AB166" s="283">
        <v>32840</v>
      </c>
      <c r="AC166" s="283">
        <v>10298</v>
      </c>
      <c r="AD166" s="283">
        <v>31351</v>
      </c>
      <c r="AE166" s="283">
        <v>4127</v>
      </c>
      <c r="AF166" s="283">
        <v>41537</v>
      </c>
      <c r="AG166" s="283">
        <v>16921</v>
      </c>
      <c r="AH166" s="283">
        <v>10173</v>
      </c>
      <c r="AI166" s="283">
        <v>837122</v>
      </c>
      <c r="AK166" s="283" t="s">
        <v>542</v>
      </c>
    </row>
    <row r="167" spans="1:37" x14ac:dyDescent="0.2">
      <c r="A167" s="319">
        <v>41365</v>
      </c>
      <c r="B167" s="283" t="s">
        <v>862</v>
      </c>
      <c r="C167" s="283">
        <v>12515</v>
      </c>
      <c r="D167" s="283">
        <v>35532</v>
      </c>
      <c r="E167" s="283">
        <v>10310</v>
      </c>
      <c r="F167" s="283">
        <v>6238</v>
      </c>
      <c r="G167" s="283">
        <v>29133</v>
      </c>
      <c r="H167" s="283">
        <v>8447</v>
      </c>
      <c r="I167" s="283">
        <v>13380</v>
      </c>
      <c r="J167" s="283">
        <v>32434</v>
      </c>
      <c r="K167" s="283">
        <v>101623</v>
      </c>
      <c r="L167" s="283">
        <v>12230</v>
      </c>
      <c r="M167" s="283">
        <v>40338</v>
      </c>
      <c r="N167" s="283">
        <v>12587</v>
      </c>
      <c r="O167" s="283">
        <v>12407</v>
      </c>
      <c r="P167" s="316">
        <v>77558</v>
      </c>
      <c r="Q167" s="283">
        <v>58189</v>
      </c>
      <c r="R167" s="283">
        <v>28165</v>
      </c>
      <c r="S167" s="283">
        <v>11204</v>
      </c>
      <c r="T167" s="283">
        <v>10412</v>
      </c>
      <c r="U167" s="283">
        <v>57865</v>
      </c>
      <c r="V167" s="283">
        <v>11542</v>
      </c>
      <c r="W167" s="283">
        <v>26932</v>
      </c>
      <c r="X167" s="283">
        <v>18544</v>
      </c>
      <c r="Y167" s="283">
        <v>11906</v>
      </c>
      <c r="Z167" s="283">
        <v>19877</v>
      </c>
      <c r="AA167" s="283">
        <v>31918</v>
      </c>
      <c r="AB167" s="283">
        <v>32917</v>
      </c>
      <c r="AC167" s="283">
        <v>10298</v>
      </c>
      <c r="AD167" s="283">
        <v>31245</v>
      </c>
      <c r="AE167" s="283">
        <v>4128</v>
      </c>
      <c r="AF167" s="283">
        <v>41666</v>
      </c>
      <c r="AG167" s="283">
        <v>16974</v>
      </c>
      <c r="AH167" s="283">
        <v>10238</v>
      </c>
      <c r="AI167" s="283">
        <v>838752</v>
      </c>
      <c r="AK167" s="283" t="s">
        <v>579</v>
      </c>
    </row>
    <row r="168" spans="1:37" x14ac:dyDescent="0.2">
      <c r="A168" s="319">
        <v>41395</v>
      </c>
      <c r="B168" s="283" t="s">
        <v>863</v>
      </c>
      <c r="C168" s="283">
        <v>12531</v>
      </c>
      <c r="D168" s="283">
        <v>35455</v>
      </c>
      <c r="E168" s="283">
        <v>10323</v>
      </c>
      <c r="F168" s="283">
        <v>6219</v>
      </c>
      <c r="G168" s="283">
        <v>29080</v>
      </c>
      <c r="H168" s="283">
        <v>8470</v>
      </c>
      <c r="I168" s="283">
        <v>13395</v>
      </c>
      <c r="J168" s="283">
        <v>32452</v>
      </c>
      <c r="K168" s="283">
        <v>101782</v>
      </c>
      <c r="L168" s="283">
        <v>12217</v>
      </c>
      <c r="M168" s="283">
        <v>40422</v>
      </c>
      <c r="N168" s="283">
        <v>12588</v>
      </c>
      <c r="O168" s="283">
        <v>12471</v>
      </c>
      <c r="P168" s="316">
        <v>77685</v>
      </c>
      <c r="Q168" s="283">
        <v>58283</v>
      </c>
      <c r="R168" s="283">
        <v>28166</v>
      </c>
      <c r="S168" s="283">
        <v>11216</v>
      </c>
      <c r="T168" s="283">
        <v>10355</v>
      </c>
      <c r="U168" s="283">
        <v>57925</v>
      </c>
      <c r="V168" s="283">
        <v>11603</v>
      </c>
      <c r="W168" s="283">
        <v>26917</v>
      </c>
      <c r="X168" s="283">
        <v>18659</v>
      </c>
      <c r="Y168" s="283">
        <v>11939</v>
      </c>
      <c r="Z168" s="283">
        <v>19867</v>
      </c>
      <c r="AA168" s="283">
        <v>31996</v>
      </c>
      <c r="AB168" s="283">
        <v>32927</v>
      </c>
      <c r="AC168" s="283">
        <v>10290</v>
      </c>
      <c r="AD168" s="283">
        <v>31302</v>
      </c>
      <c r="AE168" s="283">
        <v>4128</v>
      </c>
      <c r="AF168" s="283">
        <v>41634</v>
      </c>
      <c r="AG168" s="283">
        <v>16946</v>
      </c>
      <c r="AH168" s="283">
        <v>10279</v>
      </c>
      <c r="AI168" s="283">
        <v>839522</v>
      </c>
      <c r="AK168" s="283" t="s">
        <v>580</v>
      </c>
    </row>
    <row r="169" spans="1:37" x14ac:dyDescent="0.2">
      <c r="A169" s="319">
        <v>41426</v>
      </c>
      <c r="B169" s="283" t="s">
        <v>864</v>
      </c>
      <c r="C169" s="283">
        <v>12585</v>
      </c>
      <c r="D169" s="283">
        <v>35423</v>
      </c>
      <c r="E169" s="283">
        <v>10332</v>
      </c>
      <c r="F169" s="283">
        <v>6206</v>
      </c>
      <c r="G169" s="283">
        <v>28980</v>
      </c>
      <c r="H169" s="283">
        <v>8525</v>
      </c>
      <c r="I169" s="283">
        <v>13464</v>
      </c>
      <c r="J169" s="283">
        <v>32491</v>
      </c>
      <c r="K169" s="283">
        <v>101908</v>
      </c>
      <c r="L169" s="283">
        <v>12198</v>
      </c>
      <c r="M169" s="283">
        <v>40583</v>
      </c>
      <c r="N169" s="283">
        <v>12581</v>
      </c>
      <c r="O169" s="283">
        <v>12509</v>
      </c>
      <c r="P169" s="316">
        <v>77781</v>
      </c>
      <c r="Q169" s="283">
        <v>58389</v>
      </c>
      <c r="R169" s="283">
        <v>28276</v>
      </c>
      <c r="S169" s="283">
        <v>11230</v>
      </c>
      <c r="T169" s="283">
        <v>10396</v>
      </c>
      <c r="U169" s="283">
        <v>58038</v>
      </c>
      <c r="V169" s="283">
        <v>11660</v>
      </c>
      <c r="W169" s="283">
        <v>26928</v>
      </c>
      <c r="X169" s="283">
        <v>18714</v>
      </c>
      <c r="Y169" s="283">
        <v>11969</v>
      </c>
      <c r="Z169" s="283">
        <v>19900</v>
      </c>
      <c r="AA169" s="283">
        <v>31977</v>
      </c>
      <c r="AB169" s="283">
        <v>32967</v>
      </c>
      <c r="AC169" s="283">
        <v>10343</v>
      </c>
      <c r="AD169" s="283">
        <v>31265</v>
      </c>
      <c r="AE169" s="283">
        <v>4124</v>
      </c>
      <c r="AF169" s="283">
        <v>41672</v>
      </c>
      <c r="AG169" s="283">
        <v>16861</v>
      </c>
      <c r="AH169" s="283">
        <v>10235</v>
      </c>
      <c r="AI169" s="283">
        <v>840510</v>
      </c>
      <c r="AK169" s="283" t="s">
        <v>583</v>
      </c>
    </row>
    <row r="170" spans="1:37" x14ac:dyDescent="0.2">
      <c r="A170" s="319">
        <v>41456</v>
      </c>
      <c r="B170" s="283" t="s">
        <v>865</v>
      </c>
      <c r="C170" s="283">
        <v>12609</v>
      </c>
      <c r="D170" s="283">
        <v>35348</v>
      </c>
      <c r="E170" s="283">
        <v>10321</v>
      </c>
      <c r="F170" s="283">
        <v>6176</v>
      </c>
      <c r="G170" s="283">
        <v>29038</v>
      </c>
      <c r="H170" s="283">
        <v>8533</v>
      </c>
      <c r="I170" s="283">
        <v>13427</v>
      </c>
      <c r="J170" s="283">
        <v>32537</v>
      </c>
      <c r="K170" s="283">
        <v>102076</v>
      </c>
      <c r="L170" s="283">
        <v>12167</v>
      </c>
      <c r="M170" s="283">
        <v>40740</v>
      </c>
      <c r="N170" s="283">
        <v>12589</v>
      </c>
      <c r="O170" s="283">
        <v>12515</v>
      </c>
      <c r="P170" s="316">
        <v>77887</v>
      </c>
      <c r="Q170" s="283">
        <v>58411</v>
      </c>
      <c r="R170" s="283">
        <v>28351</v>
      </c>
      <c r="S170" s="283">
        <v>11199</v>
      </c>
      <c r="T170" s="283">
        <v>10386</v>
      </c>
      <c r="U170" s="283">
        <v>58133</v>
      </c>
      <c r="V170" s="283">
        <v>11717</v>
      </c>
      <c r="W170" s="283">
        <v>26943</v>
      </c>
      <c r="X170" s="283">
        <v>18741</v>
      </c>
      <c r="Y170" s="283">
        <v>12016</v>
      </c>
      <c r="Z170" s="283">
        <v>19940</v>
      </c>
      <c r="AA170" s="283">
        <v>31943</v>
      </c>
      <c r="AB170" s="283">
        <v>33017</v>
      </c>
      <c r="AC170" s="283">
        <v>10395</v>
      </c>
      <c r="AD170" s="283">
        <v>31307</v>
      </c>
      <c r="AE170" s="283">
        <v>4126</v>
      </c>
      <c r="AF170" s="283">
        <v>41784</v>
      </c>
      <c r="AG170" s="283">
        <v>16897</v>
      </c>
      <c r="AH170" s="283">
        <v>10264</v>
      </c>
      <c r="AI170" s="283">
        <v>841533</v>
      </c>
      <c r="AK170" s="283" t="s">
        <v>584</v>
      </c>
    </row>
    <row r="171" spans="1:37" x14ac:dyDescent="0.2">
      <c r="A171" s="319">
        <v>41487</v>
      </c>
      <c r="B171" s="283" t="s">
        <v>866</v>
      </c>
      <c r="C171" s="283">
        <v>12661</v>
      </c>
      <c r="D171" s="283">
        <v>35374</v>
      </c>
      <c r="E171" s="283">
        <v>10367</v>
      </c>
      <c r="F171" s="283">
        <v>6190</v>
      </c>
      <c r="G171" s="283">
        <v>28969</v>
      </c>
      <c r="H171" s="283">
        <v>8522</v>
      </c>
      <c r="I171" s="283">
        <v>13437</v>
      </c>
      <c r="J171" s="283">
        <v>32518</v>
      </c>
      <c r="K171" s="283">
        <v>102340</v>
      </c>
      <c r="L171" s="283">
        <v>12146</v>
      </c>
      <c r="M171" s="283">
        <v>40872</v>
      </c>
      <c r="N171" s="283">
        <v>12622</v>
      </c>
      <c r="O171" s="283">
        <v>12565</v>
      </c>
      <c r="P171" s="316">
        <v>77956</v>
      </c>
      <c r="Q171" s="283">
        <v>58297</v>
      </c>
      <c r="R171" s="283">
        <v>28427</v>
      </c>
      <c r="S171" s="283">
        <v>11197</v>
      </c>
      <c r="T171" s="283">
        <v>10424</v>
      </c>
      <c r="U171" s="283">
        <v>58193</v>
      </c>
      <c r="V171" s="283">
        <v>11731</v>
      </c>
      <c r="W171" s="283">
        <v>27012</v>
      </c>
      <c r="X171" s="283">
        <v>18806</v>
      </c>
      <c r="Y171" s="283">
        <v>12006</v>
      </c>
      <c r="Z171" s="283">
        <v>20002</v>
      </c>
      <c r="AA171" s="283">
        <v>32034</v>
      </c>
      <c r="AB171" s="283">
        <v>33087</v>
      </c>
      <c r="AC171" s="283">
        <v>10436</v>
      </c>
      <c r="AD171" s="283">
        <v>31328</v>
      </c>
      <c r="AE171" s="283">
        <v>4121</v>
      </c>
      <c r="AF171" s="283">
        <v>41852</v>
      </c>
      <c r="AG171" s="283">
        <v>16899</v>
      </c>
      <c r="AH171" s="283">
        <v>10301</v>
      </c>
      <c r="AI171" s="283">
        <v>842692</v>
      </c>
      <c r="AK171" s="283" t="s">
        <v>585</v>
      </c>
    </row>
    <row r="172" spans="1:37" x14ac:dyDescent="0.2">
      <c r="A172" s="319">
        <v>41518</v>
      </c>
      <c r="B172" s="283" t="s">
        <v>867</v>
      </c>
      <c r="C172" s="283">
        <v>12684</v>
      </c>
      <c r="D172" s="283">
        <v>35423</v>
      </c>
      <c r="E172" s="283">
        <v>10365</v>
      </c>
      <c r="F172" s="283">
        <v>6170</v>
      </c>
      <c r="G172" s="283">
        <v>29024</v>
      </c>
      <c r="H172" s="283">
        <v>8488</v>
      </c>
      <c r="I172" s="283">
        <v>13482</v>
      </c>
      <c r="J172" s="283">
        <v>32459</v>
      </c>
      <c r="K172" s="283">
        <v>102459</v>
      </c>
      <c r="L172" s="283">
        <v>12139</v>
      </c>
      <c r="M172" s="283">
        <v>40979</v>
      </c>
      <c r="N172" s="283">
        <v>12640</v>
      </c>
      <c r="O172" s="283">
        <v>12615</v>
      </c>
      <c r="P172" s="316">
        <v>78101</v>
      </c>
      <c r="Q172" s="283">
        <v>58326</v>
      </c>
      <c r="R172" s="283">
        <v>28462</v>
      </c>
      <c r="S172" s="283">
        <v>11225</v>
      </c>
      <c r="T172" s="283">
        <v>10436</v>
      </c>
      <c r="U172" s="283">
        <v>58275</v>
      </c>
      <c r="V172" s="283">
        <v>11757</v>
      </c>
      <c r="W172" s="283">
        <v>27068</v>
      </c>
      <c r="X172" s="283">
        <v>18888</v>
      </c>
      <c r="Y172" s="283">
        <v>12033</v>
      </c>
      <c r="Z172" s="283">
        <v>20041</v>
      </c>
      <c r="AA172" s="283">
        <v>32019</v>
      </c>
      <c r="AB172" s="283">
        <v>33108</v>
      </c>
      <c r="AC172" s="283">
        <v>10473</v>
      </c>
      <c r="AD172" s="283">
        <v>31272</v>
      </c>
      <c r="AE172" s="283">
        <v>4150</v>
      </c>
      <c r="AF172" s="283">
        <v>41796</v>
      </c>
      <c r="AG172" s="283">
        <v>16872</v>
      </c>
      <c r="AH172" s="283">
        <v>10321</v>
      </c>
      <c r="AI172" s="283">
        <v>843550</v>
      </c>
      <c r="AK172" s="283" t="s">
        <v>586</v>
      </c>
    </row>
    <row r="173" spans="1:37" x14ac:dyDescent="0.2">
      <c r="A173" s="319">
        <v>41548</v>
      </c>
      <c r="B173" s="283" t="s">
        <v>868</v>
      </c>
      <c r="C173" s="283">
        <v>12728</v>
      </c>
      <c r="D173" s="283">
        <v>35449</v>
      </c>
      <c r="E173" s="283">
        <v>10391</v>
      </c>
      <c r="F173" s="283">
        <v>6196</v>
      </c>
      <c r="G173" s="283">
        <v>29117</v>
      </c>
      <c r="H173" s="283">
        <v>8525</v>
      </c>
      <c r="I173" s="283">
        <v>13490</v>
      </c>
      <c r="J173" s="283">
        <v>32473</v>
      </c>
      <c r="K173" s="283">
        <v>103034</v>
      </c>
      <c r="L173" s="283">
        <v>12202</v>
      </c>
      <c r="M173" s="283">
        <v>41111</v>
      </c>
      <c r="N173" s="283">
        <v>12625</v>
      </c>
      <c r="O173" s="283">
        <v>12687</v>
      </c>
      <c r="P173" s="316">
        <v>78279</v>
      </c>
      <c r="Q173" s="283">
        <v>58490</v>
      </c>
      <c r="R173" s="283">
        <v>28541</v>
      </c>
      <c r="S173" s="283">
        <v>11257</v>
      </c>
      <c r="T173" s="283">
        <v>10477</v>
      </c>
      <c r="U173" s="283">
        <v>58324</v>
      </c>
      <c r="V173" s="283">
        <v>11804</v>
      </c>
      <c r="W173" s="283">
        <v>27185</v>
      </c>
      <c r="X173" s="283">
        <v>18996</v>
      </c>
      <c r="Y173" s="283">
        <v>12084</v>
      </c>
      <c r="Z173" s="283">
        <v>20141</v>
      </c>
      <c r="AA173" s="283">
        <v>32170</v>
      </c>
      <c r="AB173" s="283">
        <v>33145</v>
      </c>
      <c r="AC173" s="283">
        <v>10530</v>
      </c>
      <c r="AD173" s="283">
        <v>31273</v>
      </c>
      <c r="AE173" s="283">
        <v>4172</v>
      </c>
      <c r="AF173" s="283">
        <v>41839</v>
      </c>
      <c r="AG173" s="283">
        <v>16928</v>
      </c>
      <c r="AH173" s="283">
        <v>10333</v>
      </c>
      <c r="AI173" s="283">
        <v>845996</v>
      </c>
      <c r="AK173" s="283" t="s">
        <v>587</v>
      </c>
    </row>
    <row r="174" spans="1:37" x14ac:dyDescent="0.2">
      <c r="A174" s="319">
        <v>41579</v>
      </c>
      <c r="B174" s="283" t="s">
        <v>869</v>
      </c>
      <c r="C174" s="283">
        <v>12724</v>
      </c>
      <c r="D174" s="283">
        <v>35451</v>
      </c>
      <c r="E174" s="283">
        <v>10394</v>
      </c>
      <c r="F174" s="283">
        <v>6113</v>
      </c>
      <c r="G174" s="283">
        <v>29054</v>
      </c>
      <c r="H174" s="283">
        <v>8522</v>
      </c>
      <c r="I174" s="283">
        <v>13452</v>
      </c>
      <c r="J174" s="283">
        <v>32503</v>
      </c>
      <c r="K174" s="283">
        <v>103283</v>
      </c>
      <c r="L174" s="283">
        <v>12221</v>
      </c>
      <c r="M174" s="283">
        <v>41108</v>
      </c>
      <c r="N174" s="283">
        <v>12647</v>
      </c>
      <c r="O174" s="283">
        <v>12707</v>
      </c>
      <c r="P174" s="316">
        <v>78340</v>
      </c>
      <c r="Q174" s="283">
        <v>58580</v>
      </c>
      <c r="R174" s="283">
        <v>28530</v>
      </c>
      <c r="S174" s="283">
        <v>11294</v>
      </c>
      <c r="T174" s="283">
        <v>10471</v>
      </c>
      <c r="U174" s="283">
        <v>58455</v>
      </c>
      <c r="V174" s="283">
        <v>11758</v>
      </c>
      <c r="W174" s="283">
        <v>27123</v>
      </c>
      <c r="X174" s="283">
        <v>18995</v>
      </c>
      <c r="Y174" s="283">
        <v>12081</v>
      </c>
      <c r="Z174" s="283">
        <v>20128</v>
      </c>
      <c r="AA174" s="283">
        <v>32224</v>
      </c>
      <c r="AB174" s="283">
        <v>33183</v>
      </c>
      <c r="AC174" s="283">
        <v>10561</v>
      </c>
      <c r="AD174" s="283">
        <v>31221</v>
      </c>
      <c r="AE174" s="283">
        <v>4184</v>
      </c>
      <c r="AF174" s="283">
        <v>41801</v>
      </c>
      <c r="AG174" s="283">
        <v>16888</v>
      </c>
      <c r="AH174" s="283">
        <v>10314</v>
      </c>
      <c r="AI174" s="283">
        <v>846310</v>
      </c>
      <c r="AK174" s="283" t="s">
        <v>588</v>
      </c>
    </row>
    <row r="175" spans="1:37" x14ac:dyDescent="0.2">
      <c r="A175" s="319">
        <v>41609</v>
      </c>
      <c r="B175" s="283" t="s">
        <v>870</v>
      </c>
      <c r="C175" s="283">
        <v>12680</v>
      </c>
      <c r="D175" s="283">
        <v>35336</v>
      </c>
      <c r="E175" s="283">
        <v>10323</v>
      </c>
      <c r="F175" s="283">
        <v>6109</v>
      </c>
      <c r="G175" s="283">
        <v>28948</v>
      </c>
      <c r="H175" s="283">
        <v>8494</v>
      </c>
      <c r="I175" s="283">
        <v>13399</v>
      </c>
      <c r="J175" s="283">
        <v>32387</v>
      </c>
      <c r="K175" s="283">
        <v>103035</v>
      </c>
      <c r="L175" s="283">
        <v>12155</v>
      </c>
      <c r="M175" s="283">
        <v>40915</v>
      </c>
      <c r="N175" s="283">
        <v>12612</v>
      </c>
      <c r="O175" s="283">
        <v>12675</v>
      </c>
      <c r="P175" s="316">
        <v>78051</v>
      </c>
      <c r="Q175" s="283">
        <v>58320</v>
      </c>
      <c r="R175" s="283">
        <v>28496</v>
      </c>
      <c r="S175" s="283">
        <v>11231</v>
      </c>
      <c r="T175" s="283">
        <v>10468</v>
      </c>
      <c r="U175" s="283">
        <v>58344</v>
      </c>
      <c r="V175" s="283">
        <v>11639</v>
      </c>
      <c r="W175" s="283">
        <v>26988</v>
      </c>
      <c r="X175" s="283">
        <v>18879</v>
      </c>
      <c r="Y175" s="283">
        <v>12010</v>
      </c>
      <c r="Z175" s="283">
        <v>20059</v>
      </c>
      <c r="AA175" s="283">
        <v>32070</v>
      </c>
      <c r="AB175" s="283">
        <v>32981</v>
      </c>
      <c r="AC175" s="283">
        <v>10563</v>
      </c>
      <c r="AD175" s="283">
        <v>31002</v>
      </c>
      <c r="AE175" s="283">
        <v>4133</v>
      </c>
      <c r="AF175" s="283">
        <v>41475</v>
      </c>
      <c r="AG175" s="283">
        <v>16804</v>
      </c>
      <c r="AH175" s="283">
        <v>10267</v>
      </c>
      <c r="AI175" s="283">
        <v>842848</v>
      </c>
      <c r="AK175" s="283" t="s">
        <v>589</v>
      </c>
    </row>
    <row r="176" spans="1:37" x14ac:dyDescent="0.2">
      <c r="A176" s="319">
        <v>41640</v>
      </c>
      <c r="B176" s="283" t="s">
        <v>977</v>
      </c>
      <c r="C176" s="283">
        <v>12612</v>
      </c>
      <c r="D176" s="283">
        <v>34897</v>
      </c>
      <c r="E176" s="283">
        <v>10199</v>
      </c>
      <c r="F176" s="283">
        <v>5992</v>
      </c>
      <c r="G176" s="283">
        <v>28733</v>
      </c>
      <c r="H176" s="283">
        <v>8418</v>
      </c>
      <c r="I176" s="283">
        <v>13243</v>
      </c>
      <c r="J176" s="283">
        <v>32211</v>
      </c>
      <c r="K176" s="283">
        <v>102571</v>
      </c>
      <c r="L176" s="283">
        <v>12093</v>
      </c>
      <c r="M176" s="283">
        <v>40576</v>
      </c>
      <c r="N176" s="283">
        <v>12488</v>
      </c>
      <c r="O176" s="283">
        <v>12568</v>
      </c>
      <c r="P176" s="316">
        <v>77415</v>
      </c>
      <c r="Q176" s="283">
        <v>57888</v>
      </c>
      <c r="R176" s="283">
        <v>28264</v>
      </c>
      <c r="S176" s="283">
        <v>11109</v>
      </c>
      <c r="T176" s="283">
        <v>10376</v>
      </c>
      <c r="U176" s="283">
        <v>58046</v>
      </c>
      <c r="V176" s="283">
        <v>11461</v>
      </c>
      <c r="W176" s="283">
        <v>26785</v>
      </c>
      <c r="X176" s="283">
        <v>18798</v>
      </c>
      <c r="Y176" s="283">
        <v>11879</v>
      </c>
      <c r="Z176" s="283">
        <v>19813</v>
      </c>
      <c r="AA176" s="283">
        <v>31749</v>
      </c>
      <c r="AB176" s="283">
        <v>32801</v>
      </c>
      <c r="AC176" s="283">
        <v>10485</v>
      </c>
      <c r="AD176" s="283">
        <v>30746</v>
      </c>
      <c r="AE176" s="283">
        <v>4071</v>
      </c>
      <c r="AF176" s="283">
        <v>40920</v>
      </c>
      <c r="AG176" s="283">
        <v>16569</v>
      </c>
      <c r="AH176" s="283">
        <v>10155</v>
      </c>
      <c r="AI176" s="283">
        <v>835931</v>
      </c>
      <c r="AJ176" s="283">
        <v>2014</v>
      </c>
      <c r="AK176" s="283" t="s">
        <v>581</v>
      </c>
    </row>
    <row r="177" spans="1:37" x14ac:dyDescent="0.2">
      <c r="A177" s="319">
        <v>41671</v>
      </c>
      <c r="B177" s="283" t="s">
        <v>871</v>
      </c>
      <c r="C177" s="283">
        <v>12574</v>
      </c>
      <c r="D177" s="283">
        <v>34833</v>
      </c>
      <c r="E177" s="283">
        <v>10204</v>
      </c>
      <c r="F177" s="283">
        <v>6016</v>
      </c>
      <c r="G177" s="283">
        <v>28713</v>
      </c>
      <c r="H177" s="283">
        <v>8404</v>
      </c>
      <c r="I177" s="283">
        <v>13200</v>
      </c>
      <c r="J177" s="283">
        <v>32282</v>
      </c>
      <c r="K177" s="283">
        <v>102659</v>
      </c>
      <c r="L177" s="283">
        <v>12090</v>
      </c>
      <c r="M177" s="283">
        <v>40591</v>
      </c>
      <c r="N177" s="283">
        <v>12504</v>
      </c>
      <c r="O177" s="283">
        <v>12571</v>
      </c>
      <c r="P177" s="316">
        <v>77447</v>
      </c>
      <c r="Q177" s="283">
        <v>57745</v>
      </c>
      <c r="R177" s="283">
        <v>28329</v>
      </c>
      <c r="S177" s="283">
        <v>11078</v>
      </c>
      <c r="T177" s="283">
        <v>10321</v>
      </c>
      <c r="U177" s="283">
        <v>58069</v>
      </c>
      <c r="V177" s="283">
        <v>11499</v>
      </c>
      <c r="W177" s="283">
        <v>26809</v>
      </c>
      <c r="X177" s="283">
        <v>18806</v>
      </c>
      <c r="Y177" s="283">
        <v>11904</v>
      </c>
      <c r="Z177" s="283">
        <v>19763</v>
      </c>
      <c r="AA177" s="283">
        <v>31783</v>
      </c>
      <c r="AB177" s="283">
        <v>32792</v>
      </c>
      <c r="AC177" s="283">
        <v>10509</v>
      </c>
      <c r="AD177" s="283">
        <v>30673</v>
      </c>
      <c r="AE177" s="283">
        <v>4073</v>
      </c>
      <c r="AF177" s="283">
        <v>40865</v>
      </c>
      <c r="AG177" s="283">
        <v>16589</v>
      </c>
      <c r="AH177" s="283">
        <v>10178</v>
      </c>
      <c r="AI177" s="283">
        <v>835873</v>
      </c>
      <c r="AK177" s="283" t="s">
        <v>582</v>
      </c>
    </row>
    <row r="178" spans="1:37" x14ac:dyDescent="0.2">
      <c r="A178" s="319">
        <v>41699</v>
      </c>
      <c r="B178" s="283" t="s">
        <v>872</v>
      </c>
      <c r="C178" s="283">
        <v>12569</v>
      </c>
      <c r="D178" s="283">
        <v>34822</v>
      </c>
      <c r="E178" s="283">
        <v>10269</v>
      </c>
      <c r="F178" s="283">
        <v>5987</v>
      </c>
      <c r="G178" s="283">
        <v>28762</v>
      </c>
      <c r="H178" s="283">
        <v>8445</v>
      </c>
      <c r="I178" s="283">
        <v>13257</v>
      </c>
      <c r="J178" s="283">
        <v>32319</v>
      </c>
      <c r="K178" s="283">
        <v>103034</v>
      </c>
      <c r="L178" s="283">
        <v>12146</v>
      </c>
      <c r="M178" s="283">
        <v>40652</v>
      </c>
      <c r="N178" s="283">
        <v>12512</v>
      </c>
      <c r="O178" s="283">
        <v>12555</v>
      </c>
      <c r="P178" s="316">
        <v>77887</v>
      </c>
      <c r="Q178" s="283">
        <v>57785</v>
      </c>
      <c r="R178" s="283">
        <v>28361</v>
      </c>
      <c r="S178" s="283">
        <v>11123</v>
      </c>
      <c r="T178" s="283">
        <v>10365</v>
      </c>
      <c r="U178" s="283">
        <v>58199</v>
      </c>
      <c r="V178" s="283">
        <v>11496</v>
      </c>
      <c r="W178" s="283">
        <v>26759</v>
      </c>
      <c r="X178" s="283">
        <v>18931</v>
      </c>
      <c r="Y178" s="283">
        <v>11955</v>
      </c>
      <c r="Z178" s="283">
        <v>19778</v>
      </c>
      <c r="AA178" s="283">
        <v>31941</v>
      </c>
      <c r="AB178" s="283">
        <v>32922</v>
      </c>
      <c r="AC178" s="283">
        <v>10552</v>
      </c>
      <c r="AD178" s="283">
        <v>30646</v>
      </c>
      <c r="AE178" s="283">
        <v>4076</v>
      </c>
      <c r="AF178" s="283">
        <v>40892</v>
      </c>
      <c r="AG178" s="283">
        <v>16632</v>
      </c>
      <c r="AH178" s="283">
        <v>10234</v>
      </c>
      <c r="AI178" s="283">
        <v>837863</v>
      </c>
      <c r="AK178" s="283" t="s">
        <v>542</v>
      </c>
    </row>
    <row r="179" spans="1:37" x14ac:dyDescent="0.2">
      <c r="A179" s="319">
        <v>41730</v>
      </c>
      <c r="B179" s="283" t="s">
        <v>873</v>
      </c>
      <c r="C179" s="283">
        <v>12595</v>
      </c>
      <c r="D179" s="283">
        <v>34831</v>
      </c>
      <c r="E179" s="283">
        <v>10301</v>
      </c>
      <c r="F179" s="283">
        <v>6000</v>
      </c>
      <c r="G179" s="283">
        <v>28759</v>
      </c>
      <c r="H179" s="283">
        <v>8472</v>
      </c>
      <c r="I179" s="283">
        <v>13268</v>
      </c>
      <c r="J179" s="283">
        <v>32371</v>
      </c>
      <c r="K179" s="283">
        <v>103118</v>
      </c>
      <c r="L179" s="283">
        <v>12151</v>
      </c>
      <c r="M179" s="283">
        <v>40702</v>
      </c>
      <c r="N179" s="283">
        <v>12509</v>
      </c>
      <c r="O179" s="283">
        <v>12609</v>
      </c>
      <c r="P179" s="316">
        <v>78075</v>
      </c>
      <c r="Q179" s="283">
        <v>57888</v>
      </c>
      <c r="R179" s="283">
        <v>28386</v>
      </c>
      <c r="S179" s="283">
        <v>11123</v>
      </c>
      <c r="T179" s="283">
        <v>10348</v>
      </c>
      <c r="U179" s="283">
        <v>58164</v>
      </c>
      <c r="V179" s="283">
        <v>11522</v>
      </c>
      <c r="W179" s="283">
        <v>26818</v>
      </c>
      <c r="X179" s="283">
        <v>18951</v>
      </c>
      <c r="Y179" s="283">
        <v>11936</v>
      </c>
      <c r="Z179" s="283">
        <v>19700</v>
      </c>
      <c r="AA179" s="283">
        <v>32001</v>
      </c>
      <c r="AB179" s="283">
        <v>32869</v>
      </c>
      <c r="AC179" s="283">
        <v>10567</v>
      </c>
      <c r="AD179" s="283">
        <v>30612</v>
      </c>
      <c r="AE179" s="283">
        <v>4105</v>
      </c>
      <c r="AF179" s="283">
        <v>41006</v>
      </c>
      <c r="AG179" s="283">
        <v>16678</v>
      </c>
      <c r="AH179" s="283">
        <v>10243</v>
      </c>
      <c r="AI179" s="283">
        <v>838678</v>
      </c>
      <c r="AK179" s="283" t="s">
        <v>579</v>
      </c>
    </row>
    <row r="180" spans="1:37" x14ac:dyDescent="0.2">
      <c r="A180" s="319">
        <v>41760</v>
      </c>
      <c r="B180" s="283" t="s">
        <v>874</v>
      </c>
      <c r="C180" s="283">
        <v>12644</v>
      </c>
      <c r="D180" s="283">
        <v>34842</v>
      </c>
      <c r="E180" s="283">
        <v>10303</v>
      </c>
      <c r="F180" s="283">
        <v>5997</v>
      </c>
      <c r="G180" s="283">
        <v>28801</v>
      </c>
      <c r="H180" s="283">
        <v>8477</v>
      </c>
      <c r="I180" s="283">
        <v>13211</v>
      </c>
      <c r="J180" s="283">
        <v>32479</v>
      </c>
      <c r="K180" s="283">
        <v>103451</v>
      </c>
      <c r="L180" s="283">
        <v>12210</v>
      </c>
      <c r="M180" s="283">
        <v>40846</v>
      </c>
      <c r="N180" s="283">
        <v>12549</v>
      </c>
      <c r="O180" s="283">
        <v>12639</v>
      </c>
      <c r="P180" s="316">
        <v>78263</v>
      </c>
      <c r="Q180" s="283">
        <v>58118</v>
      </c>
      <c r="R180" s="283">
        <v>28390</v>
      </c>
      <c r="S180" s="283">
        <v>11161</v>
      </c>
      <c r="T180" s="283">
        <v>10334</v>
      </c>
      <c r="U180" s="283">
        <v>58355</v>
      </c>
      <c r="V180" s="283">
        <v>11525</v>
      </c>
      <c r="W180" s="283">
        <v>26968</v>
      </c>
      <c r="X180" s="283">
        <v>18957</v>
      </c>
      <c r="Y180" s="283">
        <v>11952</v>
      </c>
      <c r="Z180" s="283">
        <v>19687</v>
      </c>
      <c r="AA180" s="283">
        <v>32107</v>
      </c>
      <c r="AB180" s="283">
        <v>32886</v>
      </c>
      <c r="AC180" s="283">
        <v>10599</v>
      </c>
      <c r="AD180" s="283">
        <v>30658</v>
      </c>
      <c r="AE180" s="283">
        <v>4130</v>
      </c>
      <c r="AF180" s="283">
        <v>41110</v>
      </c>
      <c r="AG180" s="283">
        <v>16770</v>
      </c>
      <c r="AH180" s="283">
        <v>10261</v>
      </c>
      <c r="AI180" s="283">
        <v>840680</v>
      </c>
      <c r="AK180" s="283" t="s">
        <v>580</v>
      </c>
    </row>
    <row r="181" spans="1:37" x14ac:dyDescent="0.2">
      <c r="A181" s="319">
        <v>41791</v>
      </c>
      <c r="B181" s="283" t="s">
        <v>875</v>
      </c>
      <c r="C181" s="283">
        <v>12680</v>
      </c>
      <c r="D181" s="283">
        <v>34908</v>
      </c>
      <c r="E181" s="283">
        <v>10314</v>
      </c>
      <c r="F181" s="283">
        <v>6032</v>
      </c>
      <c r="G181" s="283">
        <v>28930</v>
      </c>
      <c r="H181" s="283">
        <v>8508</v>
      </c>
      <c r="I181" s="283">
        <v>13263</v>
      </c>
      <c r="J181" s="283">
        <v>32628</v>
      </c>
      <c r="K181" s="283">
        <v>103724</v>
      </c>
      <c r="L181" s="283">
        <v>12230</v>
      </c>
      <c r="M181" s="283">
        <v>41052</v>
      </c>
      <c r="N181" s="283">
        <v>12630</v>
      </c>
      <c r="O181" s="283">
        <v>12675</v>
      </c>
      <c r="P181" s="316">
        <v>78625</v>
      </c>
      <c r="Q181" s="283">
        <v>58437</v>
      </c>
      <c r="R181" s="283">
        <v>28515</v>
      </c>
      <c r="S181" s="283">
        <v>11205</v>
      </c>
      <c r="T181" s="283">
        <v>10379</v>
      </c>
      <c r="U181" s="283">
        <v>58701</v>
      </c>
      <c r="V181" s="283">
        <v>11601</v>
      </c>
      <c r="W181" s="283">
        <v>27057</v>
      </c>
      <c r="X181" s="283">
        <v>19038</v>
      </c>
      <c r="Y181" s="283">
        <v>11999</v>
      </c>
      <c r="Z181" s="283">
        <v>19735</v>
      </c>
      <c r="AA181" s="283">
        <v>32284</v>
      </c>
      <c r="AB181" s="283">
        <v>32905</v>
      </c>
      <c r="AC181" s="283">
        <v>10654</v>
      </c>
      <c r="AD181" s="283">
        <v>30656</v>
      </c>
      <c r="AE181" s="283">
        <v>4149</v>
      </c>
      <c r="AF181" s="283">
        <v>41261</v>
      </c>
      <c r="AG181" s="283">
        <v>16818</v>
      </c>
      <c r="AH181" s="283">
        <v>10296</v>
      </c>
      <c r="AI181" s="283">
        <v>843889</v>
      </c>
      <c r="AK181" s="283" t="s">
        <v>583</v>
      </c>
    </row>
    <row r="182" spans="1:37" x14ac:dyDescent="0.2">
      <c r="A182" s="319">
        <v>41821</v>
      </c>
      <c r="B182" s="283" t="s">
        <v>876</v>
      </c>
      <c r="C182" s="283">
        <v>12789</v>
      </c>
      <c r="D182" s="283">
        <v>34914</v>
      </c>
      <c r="E182" s="283">
        <v>10310</v>
      </c>
      <c r="F182" s="283">
        <v>6074</v>
      </c>
      <c r="G182" s="283">
        <v>29005</v>
      </c>
      <c r="H182" s="283">
        <v>8543</v>
      </c>
      <c r="I182" s="283">
        <v>13259</v>
      </c>
      <c r="J182" s="283">
        <v>32681</v>
      </c>
      <c r="K182" s="283">
        <v>104028</v>
      </c>
      <c r="L182" s="283">
        <v>12218</v>
      </c>
      <c r="M182" s="283">
        <v>41183</v>
      </c>
      <c r="N182" s="283">
        <v>12670</v>
      </c>
      <c r="O182" s="283">
        <v>12735</v>
      </c>
      <c r="P182" s="316">
        <v>78814</v>
      </c>
      <c r="Q182" s="283">
        <v>58721</v>
      </c>
      <c r="R182" s="283">
        <v>28567</v>
      </c>
      <c r="S182" s="283">
        <v>11239</v>
      </c>
      <c r="T182" s="283">
        <v>10436</v>
      </c>
      <c r="U182" s="283">
        <v>58757</v>
      </c>
      <c r="V182" s="283">
        <v>11624</v>
      </c>
      <c r="W182" s="283">
        <v>27069</v>
      </c>
      <c r="X182" s="283">
        <v>19143</v>
      </c>
      <c r="Y182" s="283">
        <v>12080</v>
      </c>
      <c r="Z182" s="283">
        <v>19766</v>
      </c>
      <c r="AA182" s="283">
        <v>32364</v>
      </c>
      <c r="AB182" s="283">
        <v>32895</v>
      </c>
      <c r="AC182" s="283">
        <v>10683</v>
      </c>
      <c r="AD182" s="283">
        <v>30681</v>
      </c>
      <c r="AE182" s="283">
        <v>4177</v>
      </c>
      <c r="AF182" s="283">
        <v>41323</v>
      </c>
      <c r="AG182" s="283">
        <v>16856</v>
      </c>
      <c r="AH182" s="283">
        <v>10319</v>
      </c>
      <c r="AI182" s="283">
        <v>845923</v>
      </c>
      <c r="AK182" s="283" t="s">
        <v>584</v>
      </c>
    </row>
    <row r="183" spans="1:37" x14ac:dyDescent="0.2">
      <c r="A183" s="319">
        <v>41852</v>
      </c>
      <c r="B183" s="283" t="s">
        <v>877</v>
      </c>
      <c r="C183" s="283">
        <v>12852</v>
      </c>
      <c r="D183" s="283">
        <v>35041</v>
      </c>
      <c r="E183" s="283">
        <v>10341</v>
      </c>
      <c r="F183" s="283">
        <v>6101</v>
      </c>
      <c r="G183" s="283">
        <v>29068</v>
      </c>
      <c r="H183" s="283">
        <v>8569</v>
      </c>
      <c r="I183" s="283">
        <v>13317</v>
      </c>
      <c r="J183" s="283">
        <v>32753</v>
      </c>
      <c r="K183" s="283">
        <v>104409</v>
      </c>
      <c r="L183" s="283">
        <v>12276</v>
      </c>
      <c r="M183" s="283">
        <v>41335</v>
      </c>
      <c r="N183" s="283">
        <v>12696</v>
      </c>
      <c r="O183" s="283">
        <v>12805</v>
      </c>
      <c r="P183" s="316">
        <v>79270</v>
      </c>
      <c r="Q183" s="283">
        <v>58888</v>
      </c>
      <c r="R183" s="283">
        <v>28616</v>
      </c>
      <c r="S183" s="283">
        <v>11224</v>
      </c>
      <c r="T183" s="283">
        <v>10469</v>
      </c>
      <c r="U183" s="283">
        <v>58941</v>
      </c>
      <c r="V183" s="283">
        <v>11719</v>
      </c>
      <c r="W183" s="283">
        <v>27077</v>
      </c>
      <c r="X183" s="283">
        <v>19283</v>
      </c>
      <c r="Y183" s="283">
        <v>12213</v>
      </c>
      <c r="Z183" s="283">
        <v>19823</v>
      </c>
      <c r="AA183" s="283">
        <v>32499</v>
      </c>
      <c r="AB183" s="283">
        <v>33020</v>
      </c>
      <c r="AC183" s="283">
        <v>10711</v>
      </c>
      <c r="AD183" s="283">
        <v>30755</v>
      </c>
      <c r="AE183" s="283">
        <v>4188</v>
      </c>
      <c r="AF183" s="283">
        <v>41456</v>
      </c>
      <c r="AG183" s="283">
        <v>16895</v>
      </c>
      <c r="AH183" s="283">
        <v>10395</v>
      </c>
      <c r="AI183" s="283">
        <v>849005</v>
      </c>
      <c r="AK183" s="283" t="s">
        <v>585</v>
      </c>
    </row>
    <row r="184" spans="1:37" x14ac:dyDescent="0.2">
      <c r="A184" s="319">
        <v>41883</v>
      </c>
      <c r="B184" s="283" t="s">
        <v>878</v>
      </c>
      <c r="C184" s="283">
        <v>12858</v>
      </c>
      <c r="D184" s="283">
        <v>35080</v>
      </c>
      <c r="E184" s="283">
        <v>10347</v>
      </c>
      <c r="F184" s="283">
        <v>6132</v>
      </c>
      <c r="G184" s="283">
        <v>29177</v>
      </c>
      <c r="H184" s="283">
        <v>8614</v>
      </c>
      <c r="I184" s="283">
        <v>13356</v>
      </c>
      <c r="J184" s="283">
        <v>32826</v>
      </c>
      <c r="K184" s="283">
        <v>104720</v>
      </c>
      <c r="L184" s="283">
        <v>12328</v>
      </c>
      <c r="M184" s="283">
        <v>41463</v>
      </c>
      <c r="N184" s="283">
        <v>12709</v>
      </c>
      <c r="O184" s="283">
        <v>12853</v>
      </c>
      <c r="P184" s="316">
        <v>79467</v>
      </c>
      <c r="Q184" s="283">
        <v>59112</v>
      </c>
      <c r="R184" s="283">
        <v>28662</v>
      </c>
      <c r="S184" s="283">
        <v>11255</v>
      </c>
      <c r="T184" s="283">
        <v>10475</v>
      </c>
      <c r="U184" s="283">
        <v>59117</v>
      </c>
      <c r="V184" s="283">
        <v>11729</v>
      </c>
      <c r="W184" s="283">
        <v>27070</v>
      </c>
      <c r="X184" s="283">
        <v>19437</v>
      </c>
      <c r="Y184" s="283">
        <v>12243</v>
      </c>
      <c r="Z184" s="283">
        <v>19862</v>
      </c>
      <c r="AA184" s="283">
        <v>32609</v>
      </c>
      <c r="AB184" s="283">
        <v>33076</v>
      </c>
      <c r="AC184" s="283">
        <v>10745</v>
      </c>
      <c r="AD184" s="283">
        <v>30826</v>
      </c>
      <c r="AE184" s="283">
        <v>4225</v>
      </c>
      <c r="AF184" s="283">
        <v>41442</v>
      </c>
      <c r="AG184" s="283">
        <v>16914</v>
      </c>
      <c r="AH184" s="283">
        <v>10416</v>
      </c>
      <c r="AI184" s="283">
        <v>851145</v>
      </c>
      <c r="AK184" s="283" t="s">
        <v>586</v>
      </c>
    </row>
    <row r="185" spans="1:37" x14ac:dyDescent="0.2">
      <c r="A185" s="319">
        <v>41913</v>
      </c>
      <c r="B185" s="283" t="s">
        <v>879</v>
      </c>
      <c r="C185" s="283">
        <v>12870</v>
      </c>
      <c r="D185" s="283">
        <v>35242</v>
      </c>
      <c r="E185" s="283">
        <v>10334</v>
      </c>
      <c r="F185" s="283">
        <v>6174</v>
      </c>
      <c r="G185" s="283">
        <v>29279</v>
      </c>
      <c r="H185" s="283">
        <v>8647</v>
      </c>
      <c r="I185" s="283">
        <v>13466</v>
      </c>
      <c r="J185" s="283">
        <v>32901</v>
      </c>
      <c r="K185" s="283">
        <v>104914</v>
      </c>
      <c r="L185" s="283">
        <v>12397</v>
      </c>
      <c r="M185" s="283">
        <v>41701</v>
      </c>
      <c r="N185" s="283">
        <v>12811</v>
      </c>
      <c r="O185" s="283">
        <v>12928</v>
      </c>
      <c r="P185" s="316">
        <v>79726</v>
      </c>
      <c r="Q185" s="283">
        <v>59448</v>
      </c>
      <c r="R185" s="283">
        <v>28693</v>
      </c>
      <c r="S185" s="283">
        <v>11285</v>
      </c>
      <c r="T185" s="283">
        <v>10521</v>
      </c>
      <c r="U185" s="283">
        <v>59294</v>
      </c>
      <c r="V185" s="283">
        <v>11827</v>
      </c>
      <c r="W185" s="283">
        <v>27077</v>
      </c>
      <c r="X185" s="283">
        <v>19538</v>
      </c>
      <c r="Y185" s="283">
        <v>12303</v>
      </c>
      <c r="Z185" s="283">
        <v>19958</v>
      </c>
      <c r="AA185" s="283">
        <v>32693</v>
      </c>
      <c r="AB185" s="283">
        <v>33231</v>
      </c>
      <c r="AC185" s="283">
        <v>10754</v>
      </c>
      <c r="AD185" s="283">
        <v>30856</v>
      </c>
      <c r="AE185" s="283">
        <v>4255</v>
      </c>
      <c r="AF185" s="283">
        <v>41573</v>
      </c>
      <c r="AG185" s="283">
        <v>16979</v>
      </c>
      <c r="AH185" s="283">
        <v>10477</v>
      </c>
      <c r="AI185" s="283">
        <v>854152</v>
      </c>
      <c r="AK185" s="283" t="s">
        <v>587</v>
      </c>
    </row>
    <row r="186" spans="1:37" x14ac:dyDescent="0.2">
      <c r="A186" s="319">
        <v>41944</v>
      </c>
      <c r="B186" s="283" t="s">
        <v>880</v>
      </c>
      <c r="C186" s="283">
        <v>12896</v>
      </c>
      <c r="D186" s="283">
        <v>35216</v>
      </c>
      <c r="E186" s="283">
        <v>10367</v>
      </c>
      <c r="F186" s="283">
        <v>6160</v>
      </c>
      <c r="G186" s="283">
        <v>29392</v>
      </c>
      <c r="H186" s="283">
        <v>8684</v>
      </c>
      <c r="I186" s="283">
        <v>13463</v>
      </c>
      <c r="J186" s="283">
        <v>32995</v>
      </c>
      <c r="K186" s="283">
        <v>105015</v>
      </c>
      <c r="L186" s="283">
        <v>12404</v>
      </c>
      <c r="M186" s="283">
        <v>41768</v>
      </c>
      <c r="N186" s="283">
        <v>12884</v>
      </c>
      <c r="O186" s="283">
        <v>12998</v>
      </c>
      <c r="P186" s="316">
        <v>79972</v>
      </c>
      <c r="Q186" s="283">
        <v>59573</v>
      </c>
      <c r="R186" s="283">
        <v>28760</v>
      </c>
      <c r="S186" s="283">
        <v>11269</v>
      </c>
      <c r="T186" s="283">
        <v>10534</v>
      </c>
      <c r="U186" s="283">
        <v>59384</v>
      </c>
      <c r="V186" s="283">
        <v>11927</v>
      </c>
      <c r="W186" s="283">
        <v>27208</v>
      </c>
      <c r="X186" s="283">
        <v>19639</v>
      </c>
      <c r="Y186" s="283">
        <v>12294</v>
      </c>
      <c r="Z186" s="283">
        <v>19985</v>
      </c>
      <c r="AA186" s="283">
        <v>32689</v>
      </c>
      <c r="AB186" s="283">
        <v>33228</v>
      </c>
      <c r="AC186" s="283">
        <v>10758</v>
      </c>
      <c r="AD186" s="283">
        <v>30969</v>
      </c>
      <c r="AE186" s="283">
        <v>4260</v>
      </c>
      <c r="AF186" s="283">
        <v>41602</v>
      </c>
      <c r="AG186" s="283">
        <v>16926</v>
      </c>
      <c r="AH186" s="283">
        <v>10516</v>
      </c>
      <c r="AI186" s="283">
        <v>855735</v>
      </c>
      <c r="AK186" s="283" t="s">
        <v>588</v>
      </c>
    </row>
    <row r="187" spans="1:37" x14ac:dyDescent="0.2">
      <c r="A187" s="319">
        <v>41974</v>
      </c>
      <c r="B187" s="283" t="s">
        <v>881</v>
      </c>
      <c r="C187" s="283">
        <v>12855</v>
      </c>
      <c r="D187" s="283">
        <v>35148</v>
      </c>
      <c r="E187" s="283">
        <v>10414</v>
      </c>
      <c r="F187" s="283">
        <v>6086</v>
      </c>
      <c r="G187" s="283">
        <v>29353</v>
      </c>
      <c r="H187" s="283">
        <v>8665</v>
      </c>
      <c r="I187" s="283">
        <v>13481</v>
      </c>
      <c r="J187" s="283">
        <v>32953</v>
      </c>
      <c r="K187" s="283">
        <v>105070</v>
      </c>
      <c r="L187" s="283">
        <v>12351</v>
      </c>
      <c r="M187" s="283">
        <v>41797</v>
      </c>
      <c r="N187" s="283">
        <v>12778</v>
      </c>
      <c r="O187" s="283">
        <v>13012</v>
      </c>
      <c r="P187" s="316">
        <v>79961</v>
      </c>
      <c r="Q187" s="283">
        <v>59539</v>
      </c>
      <c r="R187" s="283">
        <v>28764</v>
      </c>
      <c r="S187" s="283">
        <v>11236</v>
      </c>
      <c r="T187" s="283">
        <v>10514</v>
      </c>
      <c r="U187" s="283">
        <v>59428</v>
      </c>
      <c r="V187" s="283">
        <v>11899</v>
      </c>
      <c r="W187" s="283">
        <v>27204</v>
      </c>
      <c r="X187" s="283">
        <v>19592</v>
      </c>
      <c r="Y187" s="283">
        <v>12253</v>
      </c>
      <c r="Z187" s="283">
        <v>19950</v>
      </c>
      <c r="AA187" s="283">
        <v>32637</v>
      </c>
      <c r="AB187" s="283">
        <v>33168</v>
      </c>
      <c r="AC187" s="283">
        <v>10735</v>
      </c>
      <c r="AD187" s="283">
        <v>30889</v>
      </c>
      <c r="AE187" s="283">
        <v>4231</v>
      </c>
      <c r="AF187" s="283">
        <v>41528</v>
      </c>
      <c r="AG187" s="283">
        <v>16942</v>
      </c>
      <c r="AH187" s="283">
        <v>10476</v>
      </c>
      <c r="AI187" s="283">
        <v>854909</v>
      </c>
      <c r="AK187" s="283" t="s">
        <v>589</v>
      </c>
    </row>
    <row r="188" spans="1:37" x14ac:dyDescent="0.2">
      <c r="A188" s="319">
        <v>42005</v>
      </c>
      <c r="B188" s="283" t="s">
        <v>978</v>
      </c>
      <c r="C188" s="283">
        <v>12846</v>
      </c>
      <c r="D188" s="283">
        <v>35067</v>
      </c>
      <c r="E188" s="283">
        <v>10443</v>
      </c>
      <c r="F188" s="283">
        <v>6090</v>
      </c>
      <c r="G188" s="283">
        <v>29380</v>
      </c>
      <c r="H188" s="283">
        <v>8644</v>
      </c>
      <c r="I188" s="283">
        <v>13430</v>
      </c>
      <c r="J188" s="283">
        <v>32901</v>
      </c>
      <c r="K188" s="283">
        <v>105252</v>
      </c>
      <c r="L188" s="283">
        <v>12348</v>
      </c>
      <c r="M188" s="283">
        <v>41763</v>
      </c>
      <c r="N188" s="283">
        <v>12746</v>
      </c>
      <c r="O188" s="283">
        <v>13038</v>
      </c>
      <c r="P188" s="316">
        <v>79838</v>
      </c>
      <c r="Q188" s="283">
        <v>59541</v>
      </c>
      <c r="R188" s="283">
        <v>28729</v>
      </c>
      <c r="S188" s="283">
        <v>11213</v>
      </c>
      <c r="T188" s="283">
        <v>10473</v>
      </c>
      <c r="U188" s="283">
        <v>59364</v>
      </c>
      <c r="V188" s="283">
        <v>11884</v>
      </c>
      <c r="W188" s="283">
        <v>27123</v>
      </c>
      <c r="X188" s="283">
        <v>19650</v>
      </c>
      <c r="Y188" s="283">
        <v>12241</v>
      </c>
      <c r="Z188" s="283">
        <v>19955</v>
      </c>
      <c r="AA188" s="283">
        <v>32646</v>
      </c>
      <c r="AB188" s="283">
        <v>33136</v>
      </c>
      <c r="AC188" s="283">
        <v>10650</v>
      </c>
      <c r="AD188" s="283">
        <v>30781</v>
      </c>
      <c r="AE188" s="283">
        <v>4249</v>
      </c>
      <c r="AF188" s="283">
        <v>41463</v>
      </c>
      <c r="AG188" s="283">
        <v>16905</v>
      </c>
      <c r="AH188" s="283">
        <v>10441</v>
      </c>
      <c r="AI188" s="283">
        <v>854230</v>
      </c>
      <c r="AJ188" s="283">
        <v>2015</v>
      </c>
      <c r="AK188" s="283" t="s">
        <v>581</v>
      </c>
    </row>
    <row r="189" spans="1:37" x14ac:dyDescent="0.2">
      <c r="A189" s="319">
        <v>42036</v>
      </c>
      <c r="B189" s="283" t="s">
        <v>882</v>
      </c>
      <c r="C189" s="283">
        <v>12935</v>
      </c>
      <c r="D189" s="283">
        <v>35297</v>
      </c>
      <c r="E189" s="283">
        <v>10550</v>
      </c>
      <c r="F189" s="283">
        <v>6108</v>
      </c>
      <c r="G189" s="283">
        <v>29591</v>
      </c>
      <c r="H189" s="283">
        <v>8729</v>
      </c>
      <c r="I189" s="283">
        <v>13443</v>
      </c>
      <c r="J189" s="283">
        <v>33101</v>
      </c>
      <c r="K189" s="283">
        <v>105728</v>
      </c>
      <c r="L189" s="283">
        <v>12419</v>
      </c>
      <c r="M189" s="283">
        <v>41833</v>
      </c>
      <c r="N189" s="283">
        <v>12784</v>
      </c>
      <c r="O189" s="283">
        <v>13094</v>
      </c>
      <c r="P189" s="316">
        <v>80280</v>
      </c>
      <c r="Q189" s="283">
        <v>59864</v>
      </c>
      <c r="R189" s="283">
        <v>28848</v>
      </c>
      <c r="S189" s="283">
        <v>11274</v>
      </c>
      <c r="T189" s="283">
        <v>10525</v>
      </c>
      <c r="U189" s="283">
        <v>59588</v>
      </c>
      <c r="V189" s="283">
        <v>11881</v>
      </c>
      <c r="W189" s="283">
        <v>27275</v>
      </c>
      <c r="X189" s="283">
        <v>19721</v>
      </c>
      <c r="Y189" s="283">
        <v>12297</v>
      </c>
      <c r="Z189" s="283">
        <v>20027</v>
      </c>
      <c r="AA189" s="283">
        <v>32829</v>
      </c>
      <c r="AB189" s="283">
        <v>33257</v>
      </c>
      <c r="AC189" s="283">
        <v>10697</v>
      </c>
      <c r="AD189" s="283">
        <v>30685</v>
      </c>
      <c r="AE189" s="283">
        <v>4232</v>
      </c>
      <c r="AF189" s="283">
        <v>41558</v>
      </c>
      <c r="AG189" s="283">
        <v>16985</v>
      </c>
      <c r="AH189" s="283">
        <v>10511</v>
      </c>
      <c r="AI189" s="283">
        <v>857946</v>
      </c>
      <c r="AK189" s="283" t="s">
        <v>582</v>
      </c>
    </row>
    <row r="190" spans="1:37" x14ac:dyDescent="0.2">
      <c r="A190" s="319">
        <v>42064</v>
      </c>
      <c r="B190" s="283" t="s">
        <v>883</v>
      </c>
      <c r="C190" s="283">
        <v>13029</v>
      </c>
      <c r="D190" s="283">
        <v>35466</v>
      </c>
      <c r="E190" s="283">
        <v>10677</v>
      </c>
      <c r="F190" s="283">
        <v>6163</v>
      </c>
      <c r="G190" s="283">
        <v>29922</v>
      </c>
      <c r="H190" s="283">
        <v>8806</v>
      </c>
      <c r="I190" s="283">
        <v>13502</v>
      </c>
      <c r="J190" s="283">
        <v>33330</v>
      </c>
      <c r="K190" s="283">
        <v>106065</v>
      </c>
      <c r="L190" s="283">
        <v>12497</v>
      </c>
      <c r="M190" s="283">
        <v>42007</v>
      </c>
      <c r="N190" s="283">
        <v>12876</v>
      </c>
      <c r="O190" s="283">
        <v>13153</v>
      </c>
      <c r="P190" s="316">
        <v>80658</v>
      </c>
      <c r="Q190" s="283">
        <v>60117</v>
      </c>
      <c r="R190" s="283">
        <v>29044</v>
      </c>
      <c r="S190" s="283">
        <v>11342</v>
      </c>
      <c r="T190" s="283">
        <v>10597</v>
      </c>
      <c r="U190" s="283">
        <v>59791</v>
      </c>
      <c r="V190" s="283">
        <v>11956</v>
      </c>
      <c r="W190" s="283">
        <v>27432</v>
      </c>
      <c r="X190" s="283">
        <v>19783</v>
      </c>
      <c r="Y190" s="283">
        <v>12395</v>
      </c>
      <c r="Z190" s="283">
        <v>20216</v>
      </c>
      <c r="AA190" s="283">
        <v>33115</v>
      </c>
      <c r="AB190" s="283">
        <v>33467</v>
      </c>
      <c r="AC190" s="283">
        <v>10757</v>
      </c>
      <c r="AD190" s="283">
        <v>30793</v>
      </c>
      <c r="AE190" s="283">
        <v>4247</v>
      </c>
      <c r="AF190" s="283">
        <v>41745</v>
      </c>
      <c r="AG190" s="283">
        <v>17116</v>
      </c>
      <c r="AH190" s="283">
        <v>10559</v>
      </c>
      <c r="AI190" s="283">
        <v>862623</v>
      </c>
      <c r="AK190" s="283" t="s">
        <v>542</v>
      </c>
    </row>
    <row r="191" spans="1:37" x14ac:dyDescent="0.2">
      <c r="A191" s="319">
        <v>42095</v>
      </c>
      <c r="B191" s="283" t="s">
        <v>884</v>
      </c>
      <c r="C191" s="283">
        <v>13109</v>
      </c>
      <c r="D191" s="283">
        <v>35610</v>
      </c>
      <c r="E191" s="283">
        <v>10632</v>
      </c>
      <c r="F191" s="283">
        <v>6176</v>
      </c>
      <c r="G191" s="283">
        <v>30129</v>
      </c>
      <c r="H191" s="283">
        <v>8844</v>
      </c>
      <c r="I191" s="283">
        <v>13513</v>
      </c>
      <c r="J191" s="283">
        <v>33481</v>
      </c>
      <c r="K191" s="283">
        <v>106501</v>
      </c>
      <c r="L191" s="283">
        <v>12554</v>
      </c>
      <c r="M191" s="283">
        <v>42183</v>
      </c>
      <c r="N191" s="283">
        <v>12928</v>
      </c>
      <c r="O191" s="283">
        <v>13215</v>
      </c>
      <c r="P191" s="316">
        <v>81007</v>
      </c>
      <c r="Q191" s="283">
        <v>60355</v>
      </c>
      <c r="R191" s="283">
        <v>29143</v>
      </c>
      <c r="S191" s="283">
        <v>11375</v>
      </c>
      <c r="T191" s="283">
        <v>10641</v>
      </c>
      <c r="U191" s="283">
        <v>60023</v>
      </c>
      <c r="V191" s="283">
        <v>12036</v>
      </c>
      <c r="W191" s="283">
        <v>27564</v>
      </c>
      <c r="X191" s="283">
        <v>19868</v>
      </c>
      <c r="Y191" s="283">
        <v>12541</v>
      </c>
      <c r="Z191" s="283">
        <v>20270</v>
      </c>
      <c r="AA191" s="283">
        <v>33303</v>
      </c>
      <c r="AB191" s="283">
        <v>33603</v>
      </c>
      <c r="AC191" s="283">
        <v>10773</v>
      </c>
      <c r="AD191" s="283">
        <v>30920</v>
      </c>
      <c r="AE191" s="283">
        <v>4261</v>
      </c>
      <c r="AF191" s="283">
        <v>41875</v>
      </c>
      <c r="AG191" s="283">
        <v>17133</v>
      </c>
      <c r="AH191" s="283">
        <v>10606</v>
      </c>
      <c r="AI191" s="283">
        <v>866172</v>
      </c>
      <c r="AK191" s="283" t="s">
        <v>579</v>
      </c>
    </row>
    <row r="192" spans="1:37" x14ac:dyDescent="0.2">
      <c r="A192" s="319">
        <v>42125</v>
      </c>
      <c r="B192" s="283" t="s">
        <v>885</v>
      </c>
      <c r="C192" s="283">
        <v>13114</v>
      </c>
      <c r="D192" s="283">
        <v>35649</v>
      </c>
      <c r="E192" s="283">
        <v>10693</v>
      </c>
      <c r="F192" s="283">
        <v>6177</v>
      </c>
      <c r="G192" s="283">
        <v>30204</v>
      </c>
      <c r="H192" s="283">
        <v>8902</v>
      </c>
      <c r="I192" s="283">
        <v>13543</v>
      </c>
      <c r="J192" s="283">
        <v>33638</v>
      </c>
      <c r="K192" s="283">
        <v>106685</v>
      </c>
      <c r="L192" s="283">
        <v>12621</v>
      </c>
      <c r="M192" s="283">
        <v>42358</v>
      </c>
      <c r="N192" s="283">
        <v>12946</v>
      </c>
      <c r="O192" s="283">
        <v>13255</v>
      </c>
      <c r="P192" s="316">
        <v>81244</v>
      </c>
      <c r="Q192" s="283">
        <v>60552</v>
      </c>
      <c r="R192" s="283">
        <v>29282</v>
      </c>
      <c r="S192" s="283">
        <v>11404</v>
      </c>
      <c r="T192" s="283">
        <v>10693</v>
      </c>
      <c r="U192" s="283">
        <v>60120</v>
      </c>
      <c r="V192" s="283">
        <v>12127</v>
      </c>
      <c r="W192" s="283">
        <v>27596</v>
      </c>
      <c r="X192" s="283">
        <v>19943</v>
      </c>
      <c r="Y192" s="283">
        <v>12574</v>
      </c>
      <c r="Z192" s="283">
        <v>20293</v>
      </c>
      <c r="AA192" s="283">
        <v>33462</v>
      </c>
      <c r="AB192" s="283">
        <v>33650</v>
      </c>
      <c r="AC192" s="283">
        <v>10800</v>
      </c>
      <c r="AD192" s="283">
        <v>31007</v>
      </c>
      <c r="AE192" s="283">
        <v>4275</v>
      </c>
      <c r="AF192" s="283">
        <v>41968</v>
      </c>
      <c r="AG192" s="283">
        <v>17080</v>
      </c>
      <c r="AH192" s="283">
        <v>10621</v>
      </c>
      <c r="AI192" s="283">
        <v>868476</v>
      </c>
      <c r="AK192" s="283" t="s">
        <v>580</v>
      </c>
    </row>
    <row r="193" spans="1:37" x14ac:dyDescent="0.2">
      <c r="A193" s="319">
        <v>42156</v>
      </c>
      <c r="B193" s="283" t="s">
        <v>886</v>
      </c>
      <c r="C193" s="283">
        <v>13204</v>
      </c>
      <c r="D193" s="283">
        <v>35858</v>
      </c>
      <c r="E193" s="283">
        <v>10752</v>
      </c>
      <c r="F193" s="283">
        <v>6188</v>
      </c>
      <c r="G193" s="283">
        <v>30395</v>
      </c>
      <c r="H193" s="283">
        <v>8978</v>
      </c>
      <c r="I193" s="283">
        <v>13607</v>
      </c>
      <c r="J193" s="283">
        <v>33854</v>
      </c>
      <c r="K193" s="283">
        <v>107378</v>
      </c>
      <c r="L193" s="283">
        <v>12699</v>
      </c>
      <c r="M193" s="283">
        <v>42622</v>
      </c>
      <c r="N193" s="283">
        <v>12993</v>
      </c>
      <c r="O193" s="283">
        <v>13325</v>
      </c>
      <c r="P193" s="316">
        <v>81685</v>
      </c>
      <c r="Q193" s="283">
        <v>61016</v>
      </c>
      <c r="R193" s="283">
        <v>29497</v>
      </c>
      <c r="S193" s="283">
        <v>11437</v>
      </c>
      <c r="T193" s="283">
        <v>10792</v>
      </c>
      <c r="U193" s="283">
        <v>60447</v>
      </c>
      <c r="V193" s="283">
        <v>12258</v>
      </c>
      <c r="W193" s="283">
        <v>27840</v>
      </c>
      <c r="X193" s="283">
        <v>20067</v>
      </c>
      <c r="Y193" s="283">
        <v>12638</v>
      </c>
      <c r="Z193" s="283">
        <v>20332</v>
      </c>
      <c r="AA193" s="283">
        <v>33717</v>
      </c>
      <c r="AB193" s="283">
        <v>33765</v>
      </c>
      <c r="AC193" s="283">
        <v>10851</v>
      </c>
      <c r="AD193" s="283">
        <v>31226</v>
      </c>
      <c r="AE193" s="283">
        <v>4292</v>
      </c>
      <c r="AF193" s="283">
        <v>42165</v>
      </c>
      <c r="AG193" s="283">
        <v>17201</v>
      </c>
      <c r="AH193" s="283">
        <v>10629</v>
      </c>
      <c r="AI193" s="283">
        <v>873708</v>
      </c>
      <c r="AK193" s="283" t="s">
        <v>583</v>
      </c>
    </row>
    <row r="194" spans="1:37" x14ac:dyDescent="0.2">
      <c r="A194" s="319">
        <v>42186</v>
      </c>
      <c r="B194" s="283" t="s">
        <v>887</v>
      </c>
      <c r="C194" s="283">
        <v>13271</v>
      </c>
      <c r="D194" s="283">
        <v>35937</v>
      </c>
      <c r="E194" s="283">
        <v>10767</v>
      </c>
      <c r="F194" s="283">
        <v>6208</v>
      </c>
      <c r="G194" s="283">
        <v>30545</v>
      </c>
      <c r="H194" s="283">
        <v>8993</v>
      </c>
      <c r="I194" s="283">
        <v>13644</v>
      </c>
      <c r="J194" s="283">
        <v>34080</v>
      </c>
      <c r="K194" s="283">
        <v>107850</v>
      </c>
      <c r="L194" s="283">
        <v>12723</v>
      </c>
      <c r="M194" s="283">
        <v>42705</v>
      </c>
      <c r="N194" s="283">
        <v>13049</v>
      </c>
      <c r="O194" s="283">
        <v>13395</v>
      </c>
      <c r="P194" s="316">
        <v>81999</v>
      </c>
      <c r="Q194" s="283">
        <v>61332</v>
      </c>
      <c r="R194" s="283">
        <v>29655</v>
      </c>
      <c r="S194" s="283">
        <v>11466</v>
      </c>
      <c r="T194" s="283">
        <v>10818</v>
      </c>
      <c r="U194" s="283">
        <v>60666</v>
      </c>
      <c r="V194" s="283">
        <v>12341</v>
      </c>
      <c r="W194" s="283">
        <v>27937</v>
      </c>
      <c r="X194" s="283">
        <v>20219</v>
      </c>
      <c r="Y194" s="283">
        <v>12773</v>
      </c>
      <c r="Z194" s="283">
        <v>20370</v>
      </c>
      <c r="AA194" s="283">
        <v>33782</v>
      </c>
      <c r="AB194" s="283">
        <v>33875</v>
      </c>
      <c r="AC194" s="283">
        <v>10871</v>
      </c>
      <c r="AD194" s="283">
        <v>31245</v>
      </c>
      <c r="AE194" s="283">
        <v>4314</v>
      </c>
      <c r="AF194" s="283">
        <v>42395</v>
      </c>
      <c r="AG194" s="283">
        <v>17135</v>
      </c>
      <c r="AH194" s="283">
        <v>10676</v>
      </c>
      <c r="AI194" s="283">
        <v>877036</v>
      </c>
      <c r="AK194" s="283" t="s">
        <v>584</v>
      </c>
    </row>
    <row r="195" spans="1:37" x14ac:dyDescent="0.2">
      <c r="A195" s="319">
        <v>42217</v>
      </c>
      <c r="B195" s="283" t="s">
        <v>888</v>
      </c>
      <c r="C195" s="283">
        <v>13380</v>
      </c>
      <c r="D195" s="283">
        <v>35976</v>
      </c>
      <c r="E195" s="283">
        <v>10786</v>
      </c>
      <c r="F195" s="283">
        <v>6192</v>
      </c>
      <c r="G195" s="283">
        <v>30657</v>
      </c>
      <c r="H195" s="283">
        <v>9040</v>
      </c>
      <c r="I195" s="283">
        <v>13647</v>
      </c>
      <c r="J195" s="283">
        <v>34154</v>
      </c>
      <c r="K195" s="283">
        <v>108145</v>
      </c>
      <c r="L195" s="283">
        <v>12734</v>
      </c>
      <c r="M195" s="283">
        <v>42913</v>
      </c>
      <c r="N195" s="283">
        <v>13097</v>
      </c>
      <c r="O195" s="283">
        <v>13444</v>
      </c>
      <c r="P195" s="316">
        <v>82416</v>
      </c>
      <c r="Q195" s="283">
        <v>61576</v>
      </c>
      <c r="R195" s="283">
        <v>29813</v>
      </c>
      <c r="S195" s="283">
        <v>11490</v>
      </c>
      <c r="T195" s="283">
        <v>10833</v>
      </c>
      <c r="U195" s="283">
        <v>60759</v>
      </c>
      <c r="V195" s="283">
        <v>12444</v>
      </c>
      <c r="W195" s="283">
        <v>28131</v>
      </c>
      <c r="X195" s="283">
        <v>20353</v>
      </c>
      <c r="Y195" s="283">
        <v>12865</v>
      </c>
      <c r="Z195" s="283">
        <v>20452</v>
      </c>
      <c r="AA195" s="283">
        <v>33867</v>
      </c>
      <c r="AB195" s="283">
        <v>34014</v>
      </c>
      <c r="AC195" s="283">
        <v>10893</v>
      </c>
      <c r="AD195" s="283">
        <v>31289</v>
      </c>
      <c r="AE195" s="283">
        <v>4367</v>
      </c>
      <c r="AF195" s="283">
        <v>42502</v>
      </c>
      <c r="AG195" s="283">
        <v>17153</v>
      </c>
      <c r="AH195" s="283">
        <v>10703</v>
      </c>
      <c r="AI195" s="283">
        <v>880085</v>
      </c>
      <c r="AK195" s="283" t="s">
        <v>585</v>
      </c>
    </row>
    <row r="196" spans="1:37" x14ac:dyDescent="0.2">
      <c r="A196" s="319">
        <v>42248</v>
      </c>
      <c r="B196" s="283" t="s">
        <v>889</v>
      </c>
      <c r="C196" s="283">
        <v>13454</v>
      </c>
      <c r="D196" s="283">
        <v>35966</v>
      </c>
      <c r="E196" s="283">
        <v>10847</v>
      </c>
      <c r="F196" s="283">
        <v>6193</v>
      </c>
      <c r="G196" s="283">
        <v>30752</v>
      </c>
      <c r="H196" s="283">
        <v>9035</v>
      </c>
      <c r="I196" s="283">
        <v>13626</v>
      </c>
      <c r="J196" s="283">
        <v>34245</v>
      </c>
      <c r="K196" s="283">
        <v>108357</v>
      </c>
      <c r="L196" s="283">
        <v>12769</v>
      </c>
      <c r="M196" s="283">
        <v>42981</v>
      </c>
      <c r="N196" s="283">
        <v>13119</v>
      </c>
      <c r="O196" s="283">
        <v>13504</v>
      </c>
      <c r="P196" s="316">
        <v>82549</v>
      </c>
      <c r="Q196" s="283">
        <v>61707</v>
      </c>
      <c r="R196" s="283">
        <v>29928</v>
      </c>
      <c r="S196" s="283">
        <v>11509</v>
      </c>
      <c r="T196" s="283">
        <v>10873</v>
      </c>
      <c r="U196" s="283">
        <v>60933</v>
      </c>
      <c r="V196" s="283">
        <v>12518</v>
      </c>
      <c r="W196" s="283">
        <v>28249</v>
      </c>
      <c r="X196" s="283">
        <v>20425</v>
      </c>
      <c r="Y196" s="283">
        <v>12958</v>
      </c>
      <c r="Z196" s="283">
        <v>20473</v>
      </c>
      <c r="AA196" s="283">
        <v>33991</v>
      </c>
      <c r="AB196" s="283">
        <v>34070</v>
      </c>
      <c r="AC196" s="283">
        <v>10898</v>
      </c>
      <c r="AD196" s="283">
        <v>31305</v>
      </c>
      <c r="AE196" s="283">
        <v>4404</v>
      </c>
      <c r="AF196" s="283">
        <v>42476</v>
      </c>
      <c r="AG196" s="283">
        <v>17226</v>
      </c>
      <c r="AH196" s="283">
        <v>10736</v>
      </c>
      <c r="AI196" s="283">
        <v>882076</v>
      </c>
      <c r="AK196" s="283" t="s">
        <v>586</v>
      </c>
    </row>
    <row r="197" spans="1:37" x14ac:dyDescent="0.2">
      <c r="A197" s="319">
        <v>42278</v>
      </c>
      <c r="B197" s="283" t="s">
        <v>890</v>
      </c>
      <c r="C197" s="283">
        <v>13565</v>
      </c>
      <c r="D197" s="283">
        <v>36160</v>
      </c>
      <c r="E197" s="283">
        <v>10899</v>
      </c>
      <c r="F197" s="283">
        <v>6202</v>
      </c>
      <c r="G197" s="283">
        <v>30875</v>
      </c>
      <c r="H197" s="283">
        <v>9049</v>
      </c>
      <c r="I197" s="283">
        <v>13651</v>
      </c>
      <c r="J197" s="283">
        <v>34411</v>
      </c>
      <c r="K197" s="283">
        <v>108641</v>
      </c>
      <c r="L197" s="283">
        <v>12845</v>
      </c>
      <c r="M197" s="283">
        <v>43181</v>
      </c>
      <c r="N197" s="283">
        <v>13135</v>
      </c>
      <c r="O197" s="283">
        <v>13624</v>
      </c>
      <c r="P197" s="316">
        <v>82929</v>
      </c>
      <c r="Q197" s="283">
        <v>62140</v>
      </c>
      <c r="R197" s="283">
        <v>30038</v>
      </c>
      <c r="S197" s="283">
        <v>11575</v>
      </c>
      <c r="T197" s="283">
        <v>10912</v>
      </c>
      <c r="U197" s="283">
        <v>61103</v>
      </c>
      <c r="V197" s="283">
        <v>12507</v>
      </c>
      <c r="W197" s="283">
        <v>28336</v>
      </c>
      <c r="X197" s="283">
        <v>20581</v>
      </c>
      <c r="Y197" s="283">
        <v>13047</v>
      </c>
      <c r="Z197" s="283">
        <v>20586</v>
      </c>
      <c r="AA197" s="283">
        <v>34119</v>
      </c>
      <c r="AB197" s="283">
        <v>34159</v>
      </c>
      <c r="AC197" s="283">
        <v>10873</v>
      </c>
      <c r="AD197" s="283">
        <v>31244</v>
      </c>
      <c r="AE197" s="283">
        <v>4422</v>
      </c>
      <c r="AF197" s="283">
        <v>42592</v>
      </c>
      <c r="AG197" s="283">
        <v>17273</v>
      </c>
      <c r="AH197" s="283">
        <v>10779</v>
      </c>
      <c r="AI197" s="283">
        <v>885453</v>
      </c>
      <c r="AK197" s="283" t="s">
        <v>587</v>
      </c>
    </row>
    <row r="198" spans="1:37" x14ac:dyDescent="0.2">
      <c r="A198" s="319">
        <v>42309</v>
      </c>
      <c r="B198" s="283" t="s">
        <v>891</v>
      </c>
      <c r="C198" s="283">
        <v>13634</v>
      </c>
      <c r="D198" s="283">
        <v>36237</v>
      </c>
      <c r="E198" s="283">
        <v>10892</v>
      </c>
      <c r="F198" s="283">
        <v>6219</v>
      </c>
      <c r="G198" s="283">
        <v>30961</v>
      </c>
      <c r="H198" s="283">
        <v>9060</v>
      </c>
      <c r="I198" s="283">
        <v>13606</v>
      </c>
      <c r="J198" s="283">
        <v>34559</v>
      </c>
      <c r="K198" s="283">
        <v>108725</v>
      </c>
      <c r="L198" s="283">
        <v>12869</v>
      </c>
      <c r="M198" s="283">
        <v>43322</v>
      </c>
      <c r="N198" s="283">
        <v>13108</v>
      </c>
      <c r="O198" s="283">
        <v>13647</v>
      </c>
      <c r="P198" s="316">
        <v>83012</v>
      </c>
      <c r="Q198" s="283">
        <v>62269</v>
      </c>
      <c r="R198" s="283">
        <v>30145</v>
      </c>
      <c r="S198" s="283">
        <v>11585</v>
      </c>
      <c r="T198" s="283">
        <v>10950</v>
      </c>
      <c r="U198" s="283">
        <v>61321</v>
      </c>
      <c r="V198" s="283">
        <v>12506</v>
      </c>
      <c r="W198" s="283">
        <v>28425</v>
      </c>
      <c r="X198" s="283">
        <v>20590</v>
      </c>
      <c r="Y198" s="283">
        <v>13055</v>
      </c>
      <c r="Z198" s="283">
        <v>20599</v>
      </c>
      <c r="AA198" s="283">
        <v>34232</v>
      </c>
      <c r="AB198" s="283">
        <v>34261</v>
      </c>
      <c r="AC198" s="283">
        <v>10823</v>
      </c>
      <c r="AD198" s="283">
        <v>31258</v>
      </c>
      <c r="AE198" s="283">
        <v>4425</v>
      </c>
      <c r="AF198" s="283">
        <v>42551</v>
      </c>
      <c r="AG198" s="283">
        <v>17296</v>
      </c>
      <c r="AH198" s="283">
        <v>10791</v>
      </c>
      <c r="AI198" s="283">
        <v>886933</v>
      </c>
      <c r="AK198" s="283" t="s">
        <v>588</v>
      </c>
    </row>
    <row r="199" spans="1:37" x14ac:dyDescent="0.2">
      <c r="A199" s="319">
        <v>42339</v>
      </c>
      <c r="B199" s="283" t="s">
        <v>892</v>
      </c>
      <c r="C199" s="283">
        <v>13686</v>
      </c>
      <c r="D199" s="283">
        <v>36220</v>
      </c>
      <c r="E199" s="283">
        <v>10879</v>
      </c>
      <c r="F199" s="283">
        <v>6232</v>
      </c>
      <c r="G199" s="283">
        <v>30865</v>
      </c>
      <c r="H199" s="283">
        <v>9019</v>
      </c>
      <c r="I199" s="283">
        <v>13528</v>
      </c>
      <c r="J199" s="283">
        <v>34530</v>
      </c>
      <c r="K199" s="283">
        <v>108757</v>
      </c>
      <c r="L199" s="283">
        <v>12845</v>
      </c>
      <c r="M199" s="283">
        <v>43218</v>
      </c>
      <c r="N199" s="283">
        <v>13070</v>
      </c>
      <c r="O199" s="283">
        <v>13583</v>
      </c>
      <c r="P199" s="316">
        <v>82957</v>
      </c>
      <c r="Q199" s="283">
        <v>62229</v>
      </c>
      <c r="R199" s="283">
        <v>30153</v>
      </c>
      <c r="S199" s="283">
        <v>11570</v>
      </c>
      <c r="T199" s="283">
        <v>10942</v>
      </c>
      <c r="U199" s="283">
        <v>61269</v>
      </c>
      <c r="V199" s="283">
        <v>12431</v>
      </c>
      <c r="W199" s="283">
        <v>28388</v>
      </c>
      <c r="X199" s="283">
        <v>20644</v>
      </c>
      <c r="Y199" s="283">
        <v>13012</v>
      </c>
      <c r="Z199" s="283">
        <v>20565</v>
      </c>
      <c r="AA199" s="283">
        <v>34256</v>
      </c>
      <c r="AB199" s="283">
        <v>34181</v>
      </c>
      <c r="AC199" s="283">
        <v>10699</v>
      </c>
      <c r="AD199" s="283">
        <v>31249</v>
      </c>
      <c r="AE199" s="283">
        <v>4400</v>
      </c>
      <c r="AF199" s="283">
        <v>42381</v>
      </c>
      <c r="AG199" s="283">
        <v>17285</v>
      </c>
      <c r="AH199" s="283">
        <v>10803</v>
      </c>
      <c r="AI199" s="283">
        <v>885846</v>
      </c>
      <c r="AK199" s="283" t="s">
        <v>589</v>
      </c>
    </row>
    <row r="200" spans="1:37" x14ac:dyDescent="0.2">
      <c r="A200" s="319">
        <v>42370</v>
      </c>
      <c r="B200" s="283" t="s">
        <v>979</v>
      </c>
      <c r="C200" s="283">
        <v>13697</v>
      </c>
      <c r="D200" s="283">
        <v>36144</v>
      </c>
      <c r="E200" s="283">
        <v>10878</v>
      </c>
      <c r="F200" s="283">
        <v>6168</v>
      </c>
      <c r="G200" s="283">
        <v>30857</v>
      </c>
      <c r="H200" s="283">
        <v>9001</v>
      </c>
      <c r="I200" s="283">
        <v>13453</v>
      </c>
      <c r="J200" s="283">
        <v>34598</v>
      </c>
      <c r="K200" s="283">
        <v>108579</v>
      </c>
      <c r="L200" s="283">
        <v>12853</v>
      </c>
      <c r="M200" s="283">
        <v>43191</v>
      </c>
      <c r="N200" s="283">
        <v>12980</v>
      </c>
      <c r="O200" s="283">
        <v>13571</v>
      </c>
      <c r="P200" s="316">
        <v>82734</v>
      </c>
      <c r="Q200" s="283">
        <v>62234</v>
      </c>
      <c r="R200" s="283">
        <v>30118</v>
      </c>
      <c r="S200" s="283">
        <v>11533</v>
      </c>
      <c r="T200" s="283">
        <v>10956</v>
      </c>
      <c r="U200" s="283">
        <v>61172</v>
      </c>
      <c r="V200" s="283">
        <v>12406</v>
      </c>
      <c r="W200" s="283">
        <v>28354</v>
      </c>
      <c r="X200" s="283">
        <v>20588</v>
      </c>
      <c r="Y200" s="283">
        <v>12983</v>
      </c>
      <c r="Z200" s="283">
        <v>20555</v>
      </c>
      <c r="AA200" s="283">
        <v>34204</v>
      </c>
      <c r="AB200" s="283">
        <v>34187</v>
      </c>
      <c r="AC200" s="283">
        <v>10636</v>
      </c>
      <c r="AD200" s="283">
        <v>31193</v>
      </c>
      <c r="AE200" s="283">
        <v>4402</v>
      </c>
      <c r="AF200" s="283">
        <v>42124</v>
      </c>
      <c r="AG200" s="283">
        <v>17286</v>
      </c>
      <c r="AH200" s="283">
        <v>10799</v>
      </c>
      <c r="AI200" s="283">
        <v>884434</v>
      </c>
      <c r="AJ200" s="283">
        <v>2016</v>
      </c>
      <c r="AK200" s="283" t="s">
        <v>581</v>
      </c>
    </row>
    <row r="201" spans="1:37" x14ac:dyDescent="0.2">
      <c r="A201" s="319">
        <v>42401</v>
      </c>
      <c r="B201" s="283" t="s">
        <v>893</v>
      </c>
      <c r="C201" s="283">
        <v>13800</v>
      </c>
      <c r="D201" s="283">
        <v>36366</v>
      </c>
      <c r="E201" s="283">
        <v>10934</v>
      </c>
      <c r="F201" s="283">
        <v>6163</v>
      </c>
      <c r="G201" s="283">
        <v>30940</v>
      </c>
      <c r="H201" s="283">
        <v>9038</v>
      </c>
      <c r="I201" s="283">
        <v>13456</v>
      </c>
      <c r="J201" s="283">
        <v>34788</v>
      </c>
      <c r="K201" s="283">
        <v>108646</v>
      </c>
      <c r="L201" s="283">
        <v>12923</v>
      </c>
      <c r="M201" s="283">
        <v>43389</v>
      </c>
      <c r="N201" s="283">
        <v>13038</v>
      </c>
      <c r="O201" s="283">
        <v>13657</v>
      </c>
      <c r="P201" s="316">
        <v>83079</v>
      </c>
      <c r="Q201" s="283">
        <v>62618</v>
      </c>
      <c r="R201" s="283">
        <v>30270</v>
      </c>
      <c r="S201" s="283">
        <v>11532</v>
      </c>
      <c r="T201" s="283">
        <v>10978</v>
      </c>
      <c r="U201" s="283">
        <v>61347</v>
      </c>
      <c r="V201" s="283">
        <v>12457</v>
      </c>
      <c r="W201" s="283">
        <v>28517</v>
      </c>
      <c r="X201" s="283">
        <v>20724</v>
      </c>
      <c r="Y201" s="283">
        <v>13078</v>
      </c>
      <c r="Z201" s="283">
        <v>20606</v>
      </c>
      <c r="AA201" s="283">
        <v>34424</v>
      </c>
      <c r="AB201" s="283">
        <v>34347</v>
      </c>
      <c r="AC201" s="283">
        <v>10643</v>
      </c>
      <c r="AD201" s="283">
        <v>31296</v>
      </c>
      <c r="AE201" s="283">
        <v>4419</v>
      </c>
      <c r="AF201" s="283">
        <v>42300</v>
      </c>
      <c r="AG201" s="283">
        <v>17362</v>
      </c>
      <c r="AH201" s="283">
        <v>10840</v>
      </c>
      <c r="AI201" s="283">
        <v>887975</v>
      </c>
      <c r="AK201" s="283" t="s">
        <v>582</v>
      </c>
    </row>
    <row r="202" spans="1:37" x14ac:dyDescent="0.2">
      <c r="A202" s="319">
        <v>42430</v>
      </c>
      <c r="B202" s="283" t="s">
        <v>894</v>
      </c>
      <c r="C202" s="283">
        <v>13853</v>
      </c>
      <c r="D202" s="283">
        <v>36478</v>
      </c>
      <c r="E202" s="283">
        <v>11004</v>
      </c>
      <c r="F202" s="283">
        <v>6154</v>
      </c>
      <c r="G202" s="283">
        <v>31082</v>
      </c>
      <c r="H202" s="283">
        <v>9071</v>
      </c>
      <c r="I202" s="283">
        <v>13550</v>
      </c>
      <c r="J202" s="283">
        <v>34896</v>
      </c>
      <c r="K202" s="283">
        <v>108836</v>
      </c>
      <c r="L202" s="283">
        <v>12948</v>
      </c>
      <c r="M202" s="283">
        <v>43630</v>
      </c>
      <c r="N202" s="283">
        <v>13049</v>
      </c>
      <c r="O202" s="283">
        <v>13696</v>
      </c>
      <c r="P202" s="316">
        <v>83290</v>
      </c>
      <c r="Q202" s="283">
        <v>62784</v>
      </c>
      <c r="R202" s="283">
        <v>30411</v>
      </c>
      <c r="S202" s="283">
        <v>11580</v>
      </c>
      <c r="T202" s="283">
        <v>11023</v>
      </c>
      <c r="U202" s="283">
        <v>61404</v>
      </c>
      <c r="V202" s="283">
        <v>12586</v>
      </c>
      <c r="W202" s="283">
        <v>28545</v>
      </c>
      <c r="X202" s="283">
        <v>20886</v>
      </c>
      <c r="Y202" s="283">
        <v>13172</v>
      </c>
      <c r="Z202" s="283">
        <v>20685</v>
      </c>
      <c r="AA202" s="283">
        <v>34677</v>
      </c>
      <c r="AB202" s="283">
        <v>34499</v>
      </c>
      <c r="AC202" s="283">
        <v>10666</v>
      </c>
      <c r="AD202" s="283">
        <v>31423</v>
      </c>
      <c r="AE202" s="283">
        <v>4430</v>
      </c>
      <c r="AF202" s="283">
        <v>42396</v>
      </c>
      <c r="AG202" s="283">
        <v>17465</v>
      </c>
      <c r="AH202" s="283">
        <v>10878</v>
      </c>
      <c r="AI202" s="283">
        <v>891047</v>
      </c>
      <c r="AK202" s="283" t="s">
        <v>542</v>
      </c>
    </row>
    <row r="203" spans="1:37" x14ac:dyDescent="0.2">
      <c r="A203" s="319">
        <v>42461</v>
      </c>
      <c r="B203" s="283" t="s">
        <v>895</v>
      </c>
      <c r="C203" s="283">
        <v>13984</v>
      </c>
      <c r="D203" s="283">
        <v>36516</v>
      </c>
      <c r="E203" s="283">
        <v>11113</v>
      </c>
      <c r="F203" s="283">
        <v>6137</v>
      </c>
      <c r="G203" s="283">
        <v>31295</v>
      </c>
      <c r="H203" s="283">
        <v>9066</v>
      </c>
      <c r="I203" s="283">
        <v>13578</v>
      </c>
      <c r="J203" s="283">
        <v>35163</v>
      </c>
      <c r="K203" s="283">
        <v>108990</v>
      </c>
      <c r="L203" s="283">
        <v>12994</v>
      </c>
      <c r="M203" s="283">
        <v>43926</v>
      </c>
      <c r="N203" s="283">
        <v>13069</v>
      </c>
      <c r="O203" s="283">
        <v>13755</v>
      </c>
      <c r="P203" s="316">
        <v>83635</v>
      </c>
      <c r="Q203" s="283">
        <v>62930</v>
      </c>
      <c r="R203" s="283">
        <v>30619</v>
      </c>
      <c r="S203" s="283">
        <v>11605</v>
      </c>
      <c r="T203" s="283">
        <v>11039</v>
      </c>
      <c r="U203" s="283">
        <v>61680</v>
      </c>
      <c r="V203" s="283">
        <v>12696</v>
      </c>
      <c r="W203" s="283">
        <v>28753</v>
      </c>
      <c r="X203" s="283">
        <v>21006</v>
      </c>
      <c r="Y203" s="283">
        <v>13261</v>
      </c>
      <c r="Z203" s="283">
        <v>20751</v>
      </c>
      <c r="AA203" s="283">
        <v>34894</v>
      </c>
      <c r="AB203" s="283">
        <v>34657</v>
      </c>
      <c r="AC203" s="283">
        <v>10715</v>
      </c>
      <c r="AD203" s="283">
        <v>31572</v>
      </c>
      <c r="AE203" s="283">
        <v>4466</v>
      </c>
      <c r="AF203" s="283">
        <v>42543</v>
      </c>
      <c r="AG203" s="283">
        <v>17543</v>
      </c>
      <c r="AH203" s="283">
        <v>10953</v>
      </c>
      <c r="AI203" s="283">
        <v>894904</v>
      </c>
      <c r="AK203" s="283" t="s">
        <v>579</v>
      </c>
    </row>
    <row r="204" spans="1:37" x14ac:dyDescent="0.2">
      <c r="A204" s="319">
        <v>42491</v>
      </c>
      <c r="B204" s="283" t="s">
        <v>896</v>
      </c>
      <c r="C204" s="283">
        <v>13986</v>
      </c>
      <c r="D204" s="283">
        <v>36730</v>
      </c>
      <c r="E204" s="283">
        <v>11165</v>
      </c>
      <c r="F204" s="283">
        <v>6167</v>
      </c>
      <c r="G204" s="283">
        <v>31389</v>
      </c>
      <c r="H204" s="283">
        <v>9115</v>
      </c>
      <c r="I204" s="283">
        <v>13598</v>
      </c>
      <c r="J204" s="283">
        <v>35402</v>
      </c>
      <c r="K204" s="283">
        <v>109453</v>
      </c>
      <c r="L204" s="283">
        <v>13064</v>
      </c>
      <c r="M204" s="283">
        <v>44169</v>
      </c>
      <c r="N204" s="283">
        <v>13121</v>
      </c>
      <c r="O204" s="283">
        <v>13807</v>
      </c>
      <c r="P204" s="316">
        <v>84001</v>
      </c>
      <c r="Q204" s="283">
        <v>63161</v>
      </c>
      <c r="R204" s="283">
        <v>30758</v>
      </c>
      <c r="S204" s="283">
        <v>11630</v>
      </c>
      <c r="T204" s="283">
        <v>11126</v>
      </c>
      <c r="U204" s="283">
        <v>61897</v>
      </c>
      <c r="V204" s="283">
        <v>12725</v>
      </c>
      <c r="W204" s="283">
        <v>29010</v>
      </c>
      <c r="X204" s="283">
        <v>21049</v>
      </c>
      <c r="Y204" s="283">
        <v>13345</v>
      </c>
      <c r="Z204" s="283">
        <v>20819</v>
      </c>
      <c r="AA204" s="283">
        <v>34958</v>
      </c>
      <c r="AB204" s="283">
        <v>34717</v>
      </c>
      <c r="AC204" s="283">
        <v>10727</v>
      </c>
      <c r="AD204" s="283">
        <v>31723</v>
      </c>
      <c r="AE204" s="283">
        <v>4497</v>
      </c>
      <c r="AF204" s="283">
        <v>42603</v>
      </c>
      <c r="AG204" s="283">
        <v>17611</v>
      </c>
      <c r="AH204" s="283">
        <v>10987</v>
      </c>
      <c r="AI204" s="283">
        <v>898510</v>
      </c>
      <c r="AK204" s="283" t="s">
        <v>580</v>
      </c>
    </row>
    <row r="205" spans="1:37" x14ac:dyDescent="0.2">
      <c r="A205" s="319">
        <v>42522</v>
      </c>
      <c r="B205" s="283" t="s">
        <v>897</v>
      </c>
      <c r="C205" s="283">
        <v>14108</v>
      </c>
      <c r="D205" s="283">
        <v>37016</v>
      </c>
      <c r="E205" s="283">
        <v>11254</v>
      </c>
      <c r="F205" s="283">
        <v>6196</v>
      </c>
      <c r="G205" s="283">
        <v>31587</v>
      </c>
      <c r="H205" s="283">
        <v>9177</v>
      </c>
      <c r="I205" s="283">
        <v>13677</v>
      </c>
      <c r="J205" s="283">
        <v>35653</v>
      </c>
      <c r="K205" s="283">
        <v>109813</v>
      </c>
      <c r="L205" s="283">
        <v>13096</v>
      </c>
      <c r="M205" s="283">
        <v>44419</v>
      </c>
      <c r="N205" s="283">
        <v>13207</v>
      </c>
      <c r="O205" s="283">
        <v>13920</v>
      </c>
      <c r="P205" s="316">
        <v>84379</v>
      </c>
      <c r="Q205" s="283">
        <v>63635</v>
      </c>
      <c r="R205" s="283">
        <v>30977</v>
      </c>
      <c r="S205" s="283">
        <v>11652</v>
      </c>
      <c r="T205" s="283">
        <v>11191</v>
      </c>
      <c r="U205" s="283">
        <v>62164</v>
      </c>
      <c r="V205" s="283">
        <v>12777</v>
      </c>
      <c r="W205" s="283">
        <v>29316</v>
      </c>
      <c r="X205" s="283">
        <v>21248</v>
      </c>
      <c r="Y205" s="283">
        <v>13404</v>
      </c>
      <c r="Z205" s="283">
        <v>20903</v>
      </c>
      <c r="AA205" s="283">
        <v>35254</v>
      </c>
      <c r="AB205" s="283">
        <v>34917</v>
      </c>
      <c r="AC205" s="283">
        <v>10742</v>
      </c>
      <c r="AD205" s="283">
        <v>31836</v>
      </c>
      <c r="AE205" s="283">
        <v>4535</v>
      </c>
      <c r="AF205" s="283">
        <v>42737</v>
      </c>
      <c r="AG205" s="283">
        <v>17719</v>
      </c>
      <c r="AH205" s="283">
        <v>11035</v>
      </c>
      <c r="AI205" s="283">
        <v>903544</v>
      </c>
      <c r="AK205" s="283" t="s">
        <v>583</v>
      </c>
    </row>
    <row r="206" spans="1:37" x14ac:dyDescent="0.2">
      <c r="A206" s="319">
        <v>42552</v>
      </c>
      <c r="B206" s="283" t="s">
        <v>898</v>
      </c>
      <c r="C206" s="283">
        <v>14158</v>
      </c>
      <c r="D206" s="283">
        <v>36977</v>
      </c>
      <c r="E206" s="283">
        <v>11312</v>
      </c>
      <c r="F206" s="283">
        <v>6165</v>
      </c>
      <c r="G206" s="283">
        <v>31590</v>
      </c>
      <c r="H206" s="283">
        <v>9181</v>
      </c>
      <c r="I206" s="283">
        <v>13656</v>
      </c>
      <c r="J206" s="283">
        <v>35743</v>
      </c>
      <c r="K206" s="283">
        <v>110005</v>
      </c>
      <c r="L206" s="283">
        <v>13118</v>
      </c>
      <c r="M206" s="283">
        <v>44545</v>
      </c>
      <c r="N206" s="283">
        <v>13210</v>
      </c>
      <c r="O206" s="283">
        <v>13990</v>
      </c>
      <c r="P206" s="316">
        <v>84559</v>
      </c>
      <c r="Q206" s="283">
        <v>63854</v>
      </c>
      <c r="R206" s="283">
        <v>31077</v>
      </c>
      <c r="S206" s="283">
        <v>11681</v>
      </c>
      <c r="T206" s="283">
        <v>11190</v>
      </c>
      <c r="U206" s="283">
        <v>62217</v>
      </c>
      <c r="V206" s="283">
        <v>12802</v>
      </c>
      <c r="W206" s="283">
        <v>29420</v>
      </c>
      <c r="X206" s="283">
        <v>21366</v>
      </c>
      <c r="Y206" s="283">
        <v>13488</v>
      </c>
      <c r="Z206" s="283">
        <v>20979</v>
      </c>
      <c r="AA206" s="283">
        <v>35409</v>
      </c>
      <c r="AB206" s="283">
        <v>35050</v>
      </c>
      <c r="AC206" s="283">
        <v>10732</v>
      </c>
      <c r="AD206" s="283">
        <v>31881</v>
      </c>
      <c r="AE206" s="283">
        <v>4574</v>
      </c>
      <c r="AF206" s="283">
        <v>42733</v>
      </c>
      <c r="AG206" s="283">
        <v>17787</v>
      </c>
      <c r="AH206" s="283">
        <v>11026</v>
      </c>
      <c r="AI206" s="283">
        <v>905475</v>
      </c>
      <c r="AK206" s="283" t="s">
        <v>584</v>
      </c>
    </row>
    <row r="207" spans="1:37" x14ac:dyDescent="0.2">
      <c r="A207" s="319">
        <v>42583</v>
      </c>
      <c r="B207" s="283" t="s">
        <v>899</v>
      </c>
      <c r="C207" s="283">
        <v>14255</v>
      </c>
      <c r="D207" s="283">
        <v>37258</v>
      </c>
      <c r="E207" s="283">
        <v>11337</v>
      </c>
      <c r="F207" s="283">
        <v>6149</v>
      </c>
      <c r="G207" s="283">
        <v>31733</v>
      </c>
      <c r="H207" s="283">
        <v>9225</v>
      </c>
      <c r="I207" s="283">
        <v>13734</v>
      </c>
      <c r="J207" s="283">
        <v>35935</v>
      </c>
      <c r="K207" s="283">
        <v>110431</v>
      </c>
      <c r="L207" s="283">
        <v>13099</v>
      </c>
      <c r="M207" s="283">
        <v>44712</v>
      </c>
      <c r="N207" s="283">
        <v>13295</v>
      </c>
      <c r="O207" s="283">
        <v>14067</v>
      </c>
      <c r="P207" s="316">
        <v>85024</v>
      </c>
      <c r="Q207" s="283">
        <v>64313</v>
      </c>
      <c r="R207" s="283">
        <v>31169</v>
      </c>
      <c r="S207" s="283">
        <v>11676</v>
      </c>
      <c r="T207" s="283">
        <v>11214</v>
      </c>
      <c r="U207" s="283">
        <v>62423</v>
      </c>
      <c r="V207" s="283">
        <v>12826</v>
      </c>
      <c r="W207" s="283">
        <v>29629</v>
      </c>
      <c r="X207" s="283">
        <v>21509</v>
      </c>
      <c r="Y207" s="283">
        <v>13593</v>
      </c>
      <c r="Z207" s="283">
        <v>21074</v>
      </c>
      <c r="AA207" s="283">
        <v>35625</v>
      </c>
      <c r="AB207" s="283">
        <v>35150</v>
      </c>
      <c r="AC207" s="283">
        <v>10792</v>
      </c>
      <c r="AD207" s="283">
        <v>32002</v>
      </c>
      <c r="AE207" s="283">
        <v>4643</v>
      </c>
      <c r="AF207" s="283">
        <v>42877</v>
      </c>
      <c r="AG207" s="283">
        <v>17872</v>
      </c>
      <c r="AH207" s="283">
        <v>11108</v>
      </c>
      <c r="AI207" s="283">
        <v>909749</v>
      </c>
      <c r="AK207" s="283" t="s">
        <v>585</v>
      </c>
    </row>
    <row r="208" spans="1:37" x14ac:dyDescent="0.2">
      <c r="A208" s="319">
        <v>42614</v>
      </c>
      <c r="B208" s="283" t="s">
        <v>900</v>
      </c>
      <c r="C208" s="283">
        <v>14301</v>
      </c>
      <c r="D208" s="283">
        <v>37092</v>
      </c>
      <c r="E208" s="283">
        <v>11375</v>
      </c>
      <c r="F208" s="283">
        <v>6158</v>
      </c>
      <c r="G208" s="283">
        <v>31824</v>
      </c>
      <c r="H208" s="283">
        <v>9249</v>
      </c>
      <c r="I208" s="283">
        <v>13761</v>
      </c>
      <c r="J208" s="283">
        <v>36135</v>
      </c>
      <c r="K208" s="283">
        <v>110672</v>
      </c>
      <c r="L208" s="283">
        <v>13173</v>
      </c>
      <c r="M208" s="283">
        <v>44935</v>
      </c>
      <c r="N208" s="283">
        <v>13274</v>
      </c>
      <c r="O208" s="283">
        <v>14172</v>
      </c>
      <c r="P208" s="316">
        <v>85363</v>
      </c>
      <c r="Q208" s="283">
        <v>64628</v>
      </c>
      <c r="R208" s="283">
        <v>31338</v>
      </c>
      <c r="S208" s="283">
        <v>11675</v>
      </c>
      <c r="T208" s="283">
        <v>11230</v>
      </c>
      <c r="U208" s="283">
        <v>62638</v>
      </c>
      <c r="V208" s="283">
        <v>12870</v>
      </c>
      <c r="W208" s="283">
        <v>29859</v>
      </c>
      <c r="X208" s="283">
        <v>21582</v>
      </c>
      <c r="Y208" s="283">
        <v>13683</v>
      </c>
      <c r="Z208" s="283">
        <v>21114</v>
      </c>
      <c r="AA208" s="283">
        <v>35692</v>
      </c>
      <c r="AB208" s="283">
        <v>35173</v>
      </c>
      <c r="AC208" s="283">
        <v>10827</v>
      </c>
      <c r="AD208" s="283">
        <v>32019</v>
      </c>
      <c r="AE208" s="283">
        <v>4664</v>
      </c>
      <c r="AF208" s="283">
        <v>42830</v>
      </c>
      <c r="AG208" s="283">
        <v>17908</v>
      </c>
      <c r="AH208" s="283">
        <v>11114</v>
      </c>
      <c r="AI208" s="283">
        <v>912328</v>
      </c>
      <c r="AK208" s="283" t="s">
        <v>586</v>
      </c>
    </row>
    <row r="209" spans="1:37" x14ac:dyDescent="0.2">
      <c r="A209" s="319">
        <v>42644</v>
      </c>
      <c r="B209" s="283" t="s">
        <v>901</v>
      </c>
      <c r="C209" s="283">
        <v>14365</v>
      </c>
      <c r="D209" s="283">
        <v>37303</v>
      </c>
      <c r="E209" s="283">
        <v>11432</v>
      </c>
      <c r="F209" s="283">
        <v>6143</v>
      </c>
      <c r="G209" s="283">
        <v>31970</v>
      </c>
      <c r="H209" s="283">
        <v>9322</v>
      </c>
      <c r="I209" s="283">
        <v>13859</v>
      </c>
      <c r="J209" s="283">
        <v>36266</v>
      </c>
      <c r="K209" s="283">
        <v>111014</v>
      </c>
      <c r="L209" s="283">
        <v>13245</v>
      </c>
      <c r="M209" s="283">
        <v>45184</v>
      </c>
      <c r="N209" s="283">
        <v>13317</v>
      </c>
      <c r="O209" s="283">
        <v>14227</v>
      </c>
      <c r="P209" s="316">
        <v>85743</v>
      </c>
      <c r="Q209" s="283">
        <v>64858</v>
      </c>
      <c r="R209" s="283">
        <v>31628</v>
      </c>
      <c r="S209" s="283">
        <v>11726</v>
      </c>
      <c r="T209" s="283">
        <v>11328</v>
      </c>
      <c r="U209" s="283">
        <v>63027</v>
      </c>
      <c r="V209" s="283">
        <v>12899</v>
      </c>
      <c r="W209" s="283">
        <v>30058</v>
      </c>
      <c r="X209" s="283">
        <v>21786</v>
      </c>
      <c r="Y209" s="283">
        <v>13748</v>
      </c>
      <c r="Z209" s="283">
        <v>21173</v>
      </c>
      <c r="AA209" s="283">
        <v>35932</v>
      </c>
      <c r="AB209" s="283">
        <v>35291</v>
      </c>
      <c r="AC209" s="283">
        <v>10864</v>
      </c>
      <c r="AD209" s="283">
        <v>32066</v>
      </c>
      <c r="AE209" s="283">
        <v>4687</v>
      </c>
      <c r="AF209" s="283">
        <v>42938</v>
      </c>
      <c r="AG209" s="283">
        <v>17927</v>
      </c>
      <c r="AH209" s="283">
        <v>11149</v>
      </c>
      <c r="AI209" s="283">
        <v>916475</v>
      </c>
      <c r="AK209" s="283" t="s">
        <v>587</v>
      </c>
    </row>
    <row r="210" spans="1:37" x14ac:dyDescent="0.2">
      <c r="A210" s="319">
        <v>42675</v>
      </c>
      <c r="B210" s="283" t="s">
        <v>902</v>
      </c>
      <c r="C210" s="283">
        <v>14418</v>
      </c>
      <c r="D210" s="283">
        <v>37387</v>
      </c>
      <c r="E210" s="283">
        <v>11496</v>
      </c>
      <c r="F210" s="283">
        <v>6147</v>
      </c>
      <c r="G210" s="283">
        <v>32065</v>
      </c>
      <c r="H210" s="283">
        <v>9334</v>
      </c>
      <c r="I210" s="283">
        <v>13805</v>
      </c>
      <c r="J210" s="283">
        <v>36369</v>
      </c>
      <c r="K210" s="283">
        <v>111271</v>
      </c>
      <c r="L210" s="283">
        <v>13298</v>
      </c>
      <c r="M210" s="283">
        <v>45320</v>
      </c>
      <c r="N210" s="283">
        <v>13354</v>
      </c>
      <c r="O210" s="283">
        <v>14268</v>
      </c>
      <c r="P210" s="316">
        <v>86078</v>
      </c>
      <c r="Q210" s="283">
        <v>65005</v>
      </c>
      <c r="R210" s="283">
        <v>31798</v>
      </c>
      <c r="S210" s="283">
        <v>11737</v>
      </c>
      <c r="T210" s="283">
        <v>11363</v>
      </c>
      <c r="U210" s="283">
        <v>63162</v>
      </c>
      <c r="V210" s="283">
        <v>12982</v>
      </c>
      <c r="W210" s="283">
        <v>30119</v>
      </c>
      <c r="X210" s="283">
        <v>21887</v>
      </c>
      <c r="Y210" s="283">
        <v>13805</v>
      </c>
      <c r="Z210" s="283">
        <v>21203</v>
      </c>
      <c r="AA210" s="283">
        <v>36118</v>
      </c>
      <c r="AB210" s="283">
        <v>35334</v>
      </c>
      <c r="AC210" s="283">
        <v>10753</v>
      </c>
      <c r="AD210" s="283">
        <v>32122</v>
      </c>
      <c r="AE210" s="283">
        <v>4700</v>
      </c>
      <c r="AF210" s="283">
        <v>42811</v>
      </c>
      <c r="AG210" s="283">
        <v>17922</v>
      </c>
      <c r="AH210" s="283">
        <v>11222</v>
      </c>
      <c r="AI210" s="283">
        <v>918653</v>
      </c>
      <c r="AK210" s="283" t="s">
        <v>588</v>
      </c>
    </row>
    <row r="211" spans="1:37" x14ac:dyDescent="0.2">
      <c r="A211" s="319">
        <v>42705</v>
      </c>
      <c r="B211" s="283" t="s">
        <v>903</v>
      </c>
      <c r="C211" s="283">
        <v>14407</v>
      </c>
      <c r="D211" s="283">
        <v>37463</v>
      </c>
      <c r="E211" s="283">
        <v>11472</v>
      </c>
      <c r="F211" s="283">
        <v>6076</v>
      </c>
      <c r="G211" s="283">
        <v>31987</v>
      </c>
      <c r="H211" s="283">
        <v>9348</v>
      </c>
      <c r="I211" s="283">
        <v>13754</v>
      </c>
      <c r="J211" s="283">
        <v>36344</v>
      </c>
      <c r="K211" s="283">
        <v>111126</v>
      </c>
      <c r="L211" s="283">
        <v>13274</v>
      </c>
      <c r="M211" s="283">
        <v>45368</v>
      </c>
      <c r="N211" s="283">
        <v>13317</v>
      </c>
      <c r="O211" s="283">
        <v>14271</v>
      </c>
      <c r="P211" s="316">
        <v>86097</v>
      </c>
      <c r="Q211" s="283">
        <v>64861</v>
      </c>
      <c r="R211" s="283">
        <v>31814</v>
      </c>
      <c r="S211" s="283">
        <v>11727</v>
      </c>
      <c r="T211" s="283">
        <v>11368</v>
      </c>
      <c r="U211" s="283">
        <v>63130</v>
      </c>
      <c r="V211" s="283">
        <v>12961</v>
      </c>
      <c r="W211" s="283">
        <v>30161</v>
      </c>
      <c r="X211" s="283">
        <v>21884</v>
      </c>
      <c r="Y211" s="283">
        <v>13747</v>
      </c>
      <c r="Z211" s="283">
        <v>21132</v>
      </c>
      <c r="AA211" s="283">
        <v>36118</v>
      </c>
      <c r="AB211" s="283">
        <v>35301</v>
      </c>
      <c r="AC211" s="283">
        <v>10691</v>
      </c>
      <c r="AD211" s="283">
        <v>32093</v>
      </c>
      <c r="AE211" s="283">
        <v>4700</v>
      </c>
      <c r="AF211" s="283">
        <v>42607</v>
      </c>
      <c r="AG211" s="283">
        <v>17837</v>
      </c>
      <c r="AH211" s="283">
        <v>11244</v>
      </c>
      <c r="AI211" s="283">
        <v>917680</v>
      </c>
      <c r="AK211" s="283" t="s">
        <v>589</v>
      </c>
    </row>
    <row r="212" spans="1:37" x14ac:dyDescent="0.2">
      <c r="A212" s="319">
        <v>42736</v>
      </c>
      <c r="B212" s="283" t="s">
        <v>980</v>
      </c>
      <c r="C212" s="283">
        <v>14405</v>
      </c>
      <c r="D212" s="283">
        <v>37456</v>
      </c>
      <c r="E212" s="283">
        <v>11498</v>
      </c>
      <c r="F212" s="283">
        <v>6038</v>
      </c>
      <c r="G212" s="283">
        <v>31916</v>
      </c>
      <c r="H212" s="283">
        <v>9346</v>
      </c>
      <c r="I212" s="283">
        <v>13670</v>
      </c>
      <c r="J212" s="283">
        <v>36355</v>
      </c>
      <c r="K212" s="283">
        <v>111040</v>
      </c>
      <c r="L212" s="283">
        <v>13296</v>
      </c>
      <c r="M212" s="283">
        <v>45270</v>
      </c>
      <c r="N212" s="283">
        <v>13222</v>
      </c>
      <c r="O212" s="283">
        <v>14243</v>
      </c>
      <c r="P212" s="316">
        <v>86101</v>
      </c>
      <c r="Q212" s="283">
        <v>64854</v>
      </c>
      <c r="R212" s="283">
        <v>31804</v>
      </c>
      <c r="S212" s="283">
        <v>11689</v>
      </c>
      <c r="T212" s="283">
        <v>11331</v>
      </c>
      <c r="U212" s="283">
        <v>63082</v>
      </c>
      <c r="V212" s="283">
        <v>12887</v>
      </c>
      <c r="W212" s="283">
        <v>30149</v>
      </c>
      <c r="X212" s="283">
        <v>21970</v>
      </c>
      <c r="Y212" s="283">
        <v>13789</v>
      </c>
      <c r="Z212" s="283">
        <v>21213</v>
      </c>
      <c r="AA212" s="283">
        <v>36129</v>
      </c>
      <c r="AB212" s="283">
        <v>35315</v>
      </c>
      <c r="AC212" s="283">
        <v>10578</v>
      </c>
      <c r="AD212" s="283">
        <v>32015</v>
      </c>
      <c r="AE212" s="283">
        <v>4661</v>
      </c>
      <c r="AF212" s="283">
        <v>42414</v>
      </c>
      <c r="AG212" s="283">
        <v>17874</v>
      </c>
      <c r="AH212" s="283">
        <v>11195</v>
      </c>
      <c r="AI212" s="283">
        <v>916805</v>
      </c>
      <c r="AJ212" s="283">
        <v>2017</v>
      </c>
      <c r="AK212" s="283" t="s">
        <v>581</v>
      </c>
    </row>
    <row r="213" spans="1:37" x14ac:dyDescent="0.2">
      <c r="A213" s="319">
        <v>42767</v>
      </c>
      <c r="B213" s="283" t="s">
        <v>904</v>
      </c>
      <c r="C213" s="283">
        <v>14500</v>
      </c>
      <c r="D213" s="283">
        <v>37495</v>
      </c>
      <c r="E213" s="283">
        <v>11559</v>
      </c>
      <c r="F213" s="283">
        <v>6024</v>
      </c>
      <c r="G213" s="283">
        <v>32109</v>
      </c>
      <c r="H213" s="283">
        <v>9406</v>
      </c>
      <c r="I213" s="283">
        <v>13700</v>
      </c>
      <c r="J213" s="283">
        <v>36520</v>
      </c>
      <c r="K213" s="283">
        <v>111246</v>
      </c>
      <c r="L213" s="283">
        <v>13324</v>
      </c>
      <c r="M213" s="283">
        <v>45456</v>
      </c>
      <c r="N213" s="283">
        <v>13295</v>
      </c>
      <c r="O213" s="283">
        <v>14296</v>
      </c>
      <c r="P213" s="316">
        <v>86609</v>
      </c>
      <c r="Q213" s="283">
        <v>65138</v>
      </c>
      <c r="R213" s="283">
        <v>32030</v>
      </c>
      <c r="S213" s="283">
        <v>11750</v>
      </c>
      <c r="T213" s="283">
        <v>11380</v>
      </c>
      <c r="U213" s="283">
        <v>63208</v>
      </c>
      <c r="V213" s="283">
        <v>12877</v>
      </c>
      <c r="W213" s="283">
        <v>30271</v>
      </c>
      <c r="X213" s="283">
        <v>22125</v>
      </c>
      <c r="Y213" s="283">
        <v>13889</v>
      </c>
      <c r="Z213" s="283">
        <v>21313</v>
      </c>
      <c r="AA213" s="283">
        <v>36296</v>
      </c>
      <c r="AB213" s="283">
        <v>35412</v>
      </c>
      <c r="AC213" s="283">
        <v>10551</v>
      </c>
      <c r="AD213" s="283">
        <v>32162</v>
      </c>
      <c r="AE213" s="283">
        <v>4681</v>
      </c>
      <c r="AF213" s="283">
        <v>42480</v>
      </c>
      <c r="AG213" s="283">
        <v>17979</v>
      </c>
      <c r="AH213" s="283">
        <v>11228</v>
      </c>
      <c r="AI213" s="283">
        <v>920309</v>
      </c>
      <c r="AK213" s="283" t="s">
        <v>582</v>
      </c>
    </row>
    <row r="214" spans="1:37" x14ac:dyDescent="0.2">
      <c r="A214" s="319">
        <v>42795</v>
      </c>
      <c r="B214" s="283" t="s">
        <v>905</v>
      </c>
      <c r="C214" s="283">
        <v>14596</v>
      </c>
      <c r="D214" s="283">
        <v>37844</v>
      </c>
      <c r="E214" s="283">
        <v>11608</v>
      </c>
      <c r="F214" s="283">
        <v>6063</v>
      </c>
      <c r="G214" s="283">
        <v>32289</v>
      </c>
      <c r="H214" s="283">
        <v>9479</v>
      </c>
      <c r="I214" s="283">
        <v>13795</v>
      </c>
      <c r="J214" s="283">
        <v>36768</v>
      </c>
      <c r="K214" s="283">
        <v>111517</v>
      </c>
      <c r="L214" s="283">
        <v>13367</v>
      </c>
      <c r="M214" s="283">
        <v>45769</v>
      </c>
      <c r="N214" s="283">
        <v>13368</v>
      </c>
      <c r="O214" s="283">
        <v>14348</v>
      </c>
      <c r="P214" s="316">
        <v>87244</v>
      </c>
      <c r="Q214" s="283">
        <v>65449</v>
      </c>
      <c r="R214" s="283">
        <v>32247</v>
      </c>
      <c r="S214" s="283">
        <v>11788</v>
      </c>
      <c r="T214" s="283">
        <v>11415</v>
      </c>
      <c r="U214" s="283">
        <v>63472</v>
      </c>
      <c r="V214" s="283">
        <v>12903</v>
      </c>
      <c r="W214" s="283">
        <v>30381</v>
      </c>
      <c r="X214" s="283">
        <v>22300</v>
      </c>
      <c r="Y214" s="283">
        <v>14056</v>
      </c>
      <c r="Z214" s="283">
        <v>21404</v>
      </c>
      <c r="AA214" s="283">
        <v>36492</v>
      </c>
      <c r="AB214" s="283">
        <v>35544</v>
      </c>
      <c r="AC214" s="283">
        <v>10589</v>
      </c>
      <c r="AD214" s="283">
        <v>32273</v>
      </c>
      <c r="AE214" s="283">
        <v>4683</v>
      </c>
      <c r="AF214" s="283">
        <v>42540</v>
      </c>
      <c r="AG214" s="283">
        <v>18047</v>
      </c>
      <c r="AH214" s="283">
        <v>11319</v>
      </c>
      <c r="AI214" s="283">
        <v>924957</v>
      </c>
      <c r="AK214" s="283" t="s">
        <v>542</v>
      </c>
    </row>
    <row r="215" spans="1:37" x14ac:dyDescent="0.2">
      <c r="A215" s="319">
        <v>42826</v>
      </c>
      <c r="B215" s="283" t="s">
        <v>906</v>
      </c>
      <c r="C215" s="283">
        <v>14692</v>
      </c>
      <c r="D215" s="283">
        <v>38059</v>
      </c>
      <c r="E215" s="283">
        <v>11666</v>
      </c>
      <c r="F215" s="283">
        <v>6032</v>
      </c>
      <c r="G215" s="283">
        <v>32375</v>
      </c>
      <c r="H215" s="283">
        <v>9528</v>
      </c>
      <c r="I215" s="283">
        <v>13767</v>
      </c>
      <c r="J215" s="283">
        <v>36929</v>
      </c>
      <c r="K215" s="283">
        <v>111761</v>
      </c>
      <c r="L215" s="283">
        <v>13438</v>
      </c>
      <c r="M215" s="283">
        <v>45848</v>
      </c>
      <c r="N215" s="283">
        <v>13390</v>
      </c>
      <c r="O215" s="283">
        <v>14409</v>
      </c>
      <c r="P215" s="316">
        <v>87457</v>
      </c>
      <c r="Q215" s="283">
        <v>65572</v>
      </c>
      <c r="R215" s="283">
        <v>32411</v>
      </c>
      <c r="S215" s="283">
        <v>11814</v>
      </c>
      <c r="T215" s="283">
        <v>11480</v>
      </c>
      <c r="U215" s="283">
        <v>63593</v>
      </c>
      <c r="V215" s="283">
        <v>12927</v>
      </c>
      <c r="W215" s="283">
        <v>30537</v>
      </c>
      <c r="X215" s="283">
        <v>22355</v>
      </c>
      <c r="Y215" s="283">
        <v>14222</v>
      </c>
      <c r="Z215" s="283">
        <v>21412</v>
      </c>
      <c r="AA215" s="283">
        <v>36559</v>
      </c>
      <c r="AB215" s="283">
        <v>35691</v>
      </c>
      <c r="AC215" s="283">
        <v>10574</v>
      </c>
      <c r="AD215" s="283">
        <v>32377</v>
      </c>
      <c r="AE215" s="283">
        <v>4715</v>
      </c>
      <c r="AF215" s="283">
        <v>42653</v>
      </c>
      <c r="AG215" s="283">
        <v>18133</v>
      </c>
      <c r="AH215" s="283">
        <v>11346</v>
      </c>
      <c r="AI215" s="283">
        <v>927722</v>
      </c>
      <c r="AK215" s="283" t="s">
        <v>579</v>
      </c>
    </row>
    <row r="216" spans="1:37" x14ac:dyDescent="0.2">
      <c r="A216" s="319">
        <v>42856</v>
      </c>
      <c r="B216" s="283" t="s">
        <v>907</v>
      </c>
      <c r="C216" s="283">
        <v>14716</v>
      </c>
      <c r="D216" s="283">
        <v>38174</v>
      </c>
      <c r="E216" s="283">
        <v>11708</v>
      </c>
      <c r="F216" s="283">
        <v>6055</v>
      </c>
      <c r="G216" s="283">
        <v>32509</v>
      </c>
      <c r="H216" s="283">
        <v>9563</v>
      </c>
      <c r="I216" s="283">
        <v>13864</v>
      </c>
      <c r="J216" s="283">
        <v>37065</v>
      </c>
      <c r="K216" s="283">
        <v>112079</v>
      </c>
      <c r="L216" s="283">
        <v>13497</v>
      </c>
      <c r="M216" s="283">
        <v>46083</v>
      </c>
      <c r="N216" s="283">
        <v>13404</v>
      </c>
      <c r="O216" s="283">
        <v>14456</v>
      </c>
      <c r="P216" s="316">
        <v>87686</v>
      </c>
      <c r="Q216" s="283">
        <v>65951</v>
      </c>
      <c r="R216" s="283">
        <v>32555</v>
      </c>
      <c r="S216" s="283">
        <v>11817</v>
      </c>
      <c r="T216" s="283">
        <v>11531</v>
      </c>
      <c r="U216" s="283">
        <v>63798</v>
      </c>
      <c r="V216" s="283">
        <v>12934</v>
      </c>
      <c r="W216" s="283">
        <v>30614</v>
      </c>
      <c r="X216" s="283">
        <v>22526</v>
      </c>
      <c r="Y216" s="283">
        <v>14300</v>
      </c>
      <c r="Z216" s="283">
        <v>21485</v>
      </c>
      <c r="AA216" s="283">
        <v>36680</v>
      </c>
      <c r="AB216" s="283">
        <v>35763</v>
      </c>
      <c r="AC216" s="283">
        <v>10578</v>
      </c>
      <c r="AD216" s="283">
        <v>32468</v>
      </c>
      <c r="AE216" s="283">
        <v>4685</v>
      </c>
      <c r="AF216" s="283">
        <v>42706</v>
      </c>
      <c r="AG216" s="283">
        <v>18236</v>
      </c>
      <c r="AH216" s="283">
        <v>11371</v>
      </c>
      <c r="AI216" s="283">
        <v>930857</v>
      </c>
      <c r="AK216" s="283" t="s">
        <v>580</v>
      </c>
    </row>
    <row r="217" spans="1:37" x14ac:dyDescent="0.2">
      <c r="A217" s="319">
        <v>42887</v>
      </c>
      <c r="B217" s="283" t="s">
        <v>908</v>
      </c>
      <c r="C217" s="283">
        <v>14758</v>
      </c>
      <c r="D217" s="283">
        <v>38438</v>
      </c>
      <c r="E217" s="283">
        <v>11850</v>
      </c>
      <c r="F217" s="283">
        <v>6070</v>
      </c>
      <c r="G217" s="283">
        <v>32639</v>
      </c>
      <c r="H217" s="283">
        <v>9610</v>
      </c>
      <c r="I217" s="283">
        <v>13936</v>
      </c>
      <c r="J217" s="283">
        <v>37189</v>
      </c>
      <c r="K217" s="283">
        <v>112552</v>
      </c>
      <c r="L217" s="283">
        <v>13522</v>
      </c>
      <c r="M217" s="283">
        <v>46294</v>
      </c>
      <c r="N217" s="283">
        <v>13479</v>
      </c>
      <c r="O217" s="283">
        <v>14490</v>
      </c>
      <c r="P217" s="316">
        <v>88171</v>
      </c>
      <c r="Q217" s="283">
        <v>66319</v>
      </c>
      <c r="R217" s="283">
        <v>32854</v>
      </c>
      <c r="S217" s="283">
        <v>11863</v>
      </c>
      <c r="T217" s="283">
        <v>11566</v>
      </c>
      <c r="U217" s="283">
        <v>64038</v>
      </c>
      <c r="V217" s="283">
        <v>13003</v>
      </c>
      <c r="W217" s="283">
        <v>30818</v>
      </c>
      <c r="X217" s="283">
        <v>22752</v>
      </c>
      <c r="Y217" s="283">
        <v>14467</v>
      </c>
      <c r="Z217" s="283">
        <v>21570</v>
      </c>
      <c r="AA217" s="283">
        <v>36930</v>
      </c>
      <c r="AB217" s="283">
        <v>35945</v>
      </c>
      <c r="AC217" s="283">
        <v>10597</v>
      </c>
      <c r="AD217" s="283">
        <v>32638</v>
      </c>
      <c r="AE217" s="283">
        <v>4718</v>
      </c>
      <c r="AF217" s="283">
        <v>42836</v>
      </c>
      <c r="AG217" s="283">
        <v>18344</v>
      </c>
      <c r="AH217" s="283">
        <v>11399</v>
      </c>
      <c r="AI217" s="283">
        <v>935655</v>
      </c>
      <c r="AK217" s="283" t="s">
        <v>583</v>
      </c>
    </row>
    <row r="218" spans="1:37" x14ac:dyDescent="0.2">
      <c r="A218" s="319">
        <v>42917</v>
      </c>
      <c r="B218" s="283" t="s">
        <v>909</v>
      </c>
      <c r="C218" s="283">
        <v>14797</v>
      </c>
      <c r="D218" s="283">
        <v>38633</v>
      </c>
      <c r="E218" s="283">
        <v>11874</v>
      </c>
      <c r="F218" s="283">
        <v>6081</v>
      </c>
      <c r="G218" s="283">
        <v>32673</v>
      </c>
      <c r="H218" s="283">
        <v>9670</v>
      </c>
      <c r="I218" s="283">
        <v>13978</v>
      </c>
      <c r="J218" s="283">
        <v>37248</v>
      </c>
      <c r="K218" s="283">
        <v>112808</v>
      </c>
      <c r="L218" s="283">
        <v>13500</v>
      </c>
      <c r="M218" s="283">
        <v>46340</v>
      </c>
      <c r="N218" s="283">
        <v>13467</v>
      </c>
      <c r="O218" s="283">
        <v>14495</v>
      </c>
      <c r="P218" s="316">
        <v>88539</v>
      </c>
      <c r="Q218" s="283">
        <v>66652</v>
      </c>
      <c r="R218" s="283">
        <v>32974</v>
      </c>
      <c r="S218" s="283">
        <v>11926</v>
      </c>
      <c r="T218" s="283">
        <v>11601</v>
      </c>
      <c r="U218" s="283">
        <v>64194</v>
      </c>
      <c r="V218" s="283">
        <v>13088</v>
      </c>
      <c r="W218" s="283">
        <v>30919</v>
      </c>
      <c r="X218" s="283">
        <v>22872</v>
      </c>
      <c r="Y218" s="283">
        <v>14560</v>
      </c>
      <c r="Z218" s="283">
        <v>21608</v>
      </c>
      <c r="AA218" s="283">
        <v>37030</v>
      </c>
      <c r="AB218" s="283">
        <v>36002</v>
      </c>
      <c r="AC218" s="283">
        <v>10578</v>
      </c>
      <c r="AD218" s="283">
        <v>32713</v>
      </c>
      <c r="AE218" s="283">
        <v>4714</v>
      </c>
      <c r="AF218" s="283">
        <v>42758</v>
      </c>
      <c r="AG218" s="283">
        <v>18393</v>
      </c>
      <c r="AH218" s="283">
        <v>11441</v>
      </c>
      <c r="AI218" s="283">
        <v>938126</v>
      </c>
      <c r="AK218" s="283" t="s">
        <v>584</v>
      </c>
    </row>
    <row r="219" spans="1:37" x14ac:dyDescent="0.2">
      <c r="A219" s="319">
        <v>42948</v>
      </c>
      <c r="B219" s="283" t="s">
        <v>910</v>
      </c>
      <c r="C219" s="283">
        <v>14876</v>
      </c>
      <c r="D219" s="283">
        <v>38888</v>
      </c>
      <c r="E219" s="283">
        <v>11891</v>
      </c>
      <c r="F219" s="283">
        <v>6069</v>
      </c>
      <c r="G219" s="283">
        <v>32804</v>
      </c>
      <c r="H219" s="283">
        <v>9730</v>
      </c>
      <c r="I219" s="283">
        <v>14094</v>
      </c>
      <c r="J219" s="283">
        <v>37386</v>
      </c>
      <c r="K219" s="283">
        <v>113137</v>
      </c>
      <c r="L219" s="283">
        <v>13557</v>
      </c>
      <c r="M219" s="283">
        <v>46607</v>
      </c>
      <c r="N219" s="283">
        <v>13498</v>
      </c>
      <c r="O219" s="283">
        <v>14586</v>
      </c>
      <c r="P219" s="316">
        <v>89150</v>
      </c>
      <c r="Q219" s="283">
        <v>67044</v>
      </c>
      <c r="R219" s="283">
        <v>33132</v>
      </c>
      <c r="S219" s="283">
        <v>11962</v>
      </c>
      <c r="T219" s="283">
        <v>11695</v>
      </c>
      <c r="U219" s="283">
        <v>64531</v>
      </c>
      <c r="V219" s="283">
        <v>13154</v>
      </c>
      <c r="W219" s="283">
        <v>31054</v>
      </c>
      <c r="X219" s="283">
        <v>22997</v>
      </c>
      <c r="Y219" s="283">
        <v>14717</v>
      </c>
      <c r="Z219" s="283">
        <v>21640</v>
      </c>
      <c r="AA219" s="283">
        <v>37207</v>
      </c>
      <c r="AB219" s="283">
        <v>36097</v>
      </c>
      <c r="AC219" s="283">
        <v>10588</v>
      </c>
      <c r="AD219" s="283">
        <v>32782</v>
      </c>
      <c r="AE219" s="283">
        <v>4774</v>
      </c>
      <c r="AF219" s="283">
        <v>42903</v>
      </c>
      <c r="AG219" s="283">
        <v>18395</v>
      </c>
      <c r="AH219" s="283">
        <v>11517</v>
      </c>
      <c r="AI219" s="283">
        <v>942462</v>
      </c>
      <c r="AK219" s="283" t="s">
        <v>585</v>
      </c>
    </row>
    <row r="220" spans="1:37" x14ac:dyDescent="0.2">
      <c r="A220" s="319">
        <v>42979</v>
      </c>
      <c r="B220" s="283" t="s">
        <v>911</v>
      </c>
      <c r="C220" s="283">
        <v>14918</v>
      </c>
      <c r="D220" s="283">
        <v>39067</v>
      </c>
      <c r="E220" s="283">
        <v>11885</v>
      </c>
      <c r="F220" s="283">
        <v>6070</v>
      </c>
      <c r="G220" s="283">
        <v>32864</v>
      </c>
      <c r="H220" s="283">
        <v>9749</v>
      </c>
      <c r="I220" s="283">
        <v>14103</v>
      </c>
      <c r="J220" s="283">
        <v>37564</v>
      </c>
      <c r="K220" s="283">
        <v>113284</v>
      </c>
      <c r="L220" s="283">
        <v>13604</v>
      </c>
      <c r="M220" s="283">
        <v>46793</v>
      </c>
      <c r="N220" s="283">
        <v>13551</v>
      </c>
      <c r="O220" s="283">
        <v>14640</v>
      </c>
      <c r="P220" s="316">
        <v>89455</v>
      </c>
      <c r="Q220" s="283">
        <v>67272</v>
      </c>
      <c r="R220" s="283">
        <v>33277</v>
      </c>
      <c r="S220" s="283">
        <v>11982</v>
      </c>
      <c r="T220" s="283">
        <v>11734</v>
      </c>
      <c r="U220" s="283">
        <v>64652</v>
      </c>
      <c r="V220" s="283">
        <v>13130</v>
      </c>
      <c r="W220" s="283">
        <v>31121</v>
      </c>
      <c r="X220" s="283">
        <v>23091</v>
      </c>
      <c r="Y220" s="283">
        <v>14822</v>
      </c>
      <c r="Z220" s="283">
        <v>21681</v>
      </c>
      <c r="AA220" s="283">
        <v>37310</v>
      </c>
      <c r="AB220" s="283">
        <v>36140</v>
      </c>
      <c r="AC220" s="283">
        <v>10581</v>
      </c>
      <c r="AD220" s="283">
        <v>32902</v>
      </c>
      <c r="AE220" s="283">
        <v>4805</v>
      </c>
      <c r="AF220" s="283">
        <v>42941</v>
      </c>
      <c r="AG220" s="283">
        <v>18474</v>
      </c>
      <c r="AH220" s="283">
        <v>11516</v>
      </c>
      <c r="AI220" s="283">
        <v>944978</v>
      </c>
      <c r="AK220" s="283" t="s">
        <v>586</v>
      </c>
    </row>
    <row r="221" spans="1:37" x14ac:dyDescent="0.2">
      <c r="A221" s="319">
        <v>43009</v>
      </c>
      <c r="B221" s="283" t="s">
        <v>912</v>
      </c>
      <c r="C221" s="283">
        <v>15008</v>
      </c>
      <c r="D221" s="283">
        <v>39300</v>
      </c>
      <c r="E221" s="283">
        <v>11915</v>
      </c>
      <c r="F221" s="283">
        <v>6044</v>
      </c>
      <c r="G221" s="283">
        <v>32949</v>
      </c>
      <c r="H221" s="283">
        <v>9803</v>
      </c>
      <c r="I221" s="283">
        <v>14191</v>
      </c>
      <c r="J221" s="283">
        <v>37748</v>
      </c>
      <c r="K221" s="283">
        <v>113593</v>
      </c>
      <c r="L221" s="283">
        <v>13688</v>
      </c>
      <c r="M221" s="283">
        <v>47021</v>
      </c>
      <c r="N221" s="283">
        <v>13566</v>
      </c>
      <c r="O221" s="283">
        <v>14697</v>
      </c>
      <c r="P221" s="316">
        <v>89952</v>
      </c>
      <c r="Q221" s="283">
        <v>67658</v>
      </c>
      <c r="R221" s="283">
        <v>33539</v>
      </c>
      <c r="S221" s="283">
        <v>11959</v>
      </c>
      <c r="T221" s="283">
        <v>11749</v>
      </c>
      <c r="U221" s="283">
        <v>64941</v>
      </c>
      <c r="V221" s="283">
        <v>13195</v>
      </c>
      <c r="W221" s="283">
        <v>31290</v>
      </c>
      <c r="X221" s="283">
        <v>23213</v>
      </c>
      <c r="Y221" s="283">
        <v>14952</v>
      </c>
      <c r="Z221" s="283">
        <v>21735</v>
      </c>
      <c r="AA221" s="283">
        <v>37580</v>
      </c>
      <c r="AB221" s="283">
        <v>36303</v>
      </c>
      <c r="AC221" s="283">
        <v>10623</v>
      </c>
      <c r="AD221" s="283">
        <v>33063</v>
      </c>
      <c r="AE221" s="283">
        <v>4830</v>
      </c>
      <c r="AF221" s="283">
        <v>43017</v>
      </c>
      <c r="AG221" s="283">
        <v>18550</v>
      </c>
      <c r="AH221" s="283">
        <v>11585</v>
      </c>
      <c r="AI221" s="283">
        <v>949257</v>
      </c>
      <c r="AK221" s="283" t="s">
        <v>587</v>
      </c>
    </row>
    <row r="222" spans="1:37" x14ac:dyDescent="0.2">
      <c r="A222" s="319">
        <v>43040</v>
      </c>
      <c r="B222" s="283" t="s">
        <v>913</v>
      </c>
      <c r="C222" s="283">
        <v>15056</v>
      </c>
      <c r="D222" s="283">
        <v>39426</v>
      </c>
      <c r="E222" s="283">
        <v>11956</v>
      </c>
      <c r="F222" s="283">
        <v>6042</v>
      </c>
      <c r="G222" s="283">
        <v>32991</v>
      </c>
      <c r="H222" s="283">
        <v>9811</v>
      </c>
      <c r="I222" s="283">
        <v>14179</v>
      </c>
      <c r="J222" s="283">
        <v>37897</v>
      </c>
      <c r="K222" s="283">
        <v>113665</v>
      </c>
      <c r="L222" s="283">
        <v>13708</v>
      </c>
      <c r="M222" s="283">
        <v>47119</v>
      </c>
      <c r="N222" s="283">
        <v>13607</v>
      </c>
      <c r="O222" s="283">
        <v>14715</v>
      </c>
      <c r="P222" s="316">
        <v>90154</v>
      </c>
      <c r="Q222" s="283">
        <v>67967</v>
      </c>
      <c r="R222" s="283">
        <v>33605</v>
      </c>
      <c r="S222" s="283">
        <v>11978</v>
      </c>
      <c r="T222" s="283">
        <v>11758</v>
      </c>
      <c r="U222" s="283">
        <v>65120</v>
      </c>
      <c r="V222" s="283">
        <v>13241</v>
      </c>
      <c r="W222" s="283">
        <v>31368</v>
      </c>
      <c r="X222" s="283">
        <v>23357</v>
      </c>
      <c r="Y222" s="283">
        <v>15016</v>
      </c>
      <c r="Z222" s="283">
        <v>21873</v>
      </c>
      <c r="AA222" s="283">
        <v>37644</v>
      </c>
      <c r="AB222" s="283">
        <v>36443</v>
      </c>
      <c r="AC222" s="283">
        <v>10614</v>
      </c>
      <c r="AD222" s="283">
        <v>33125</v>
      </c>
      <c r="AE222" s="283">
        <v>4839</v>
      </c>
      <c r="AF222" s="283">
        <v>43065</v>
      </c>
      <c r="AG222" s="283">
        <v>18605</v>
      </c>
      <c r="AH222" s="283">
        <v>11617</v>
      </c>
      <c r="AI222" s="283">
        <v>951561</v>
      </c>
      <c r="AK222" s="283" t="s">
        <v>588</v>
      </c>
    </row>
    <row r="223" spans="1:37" x14ac:dyDescent="0.2">
      <c r="A223" s="319">
        <v>43070</v>
      </c>
      <c r="B223" s="283" t="s">
        <v>914</v>
      </c>
      <c r="C223" s="283">
        <v>15013</v>
      </c>
      <c r="D223" s="283">
        <v>39227</v>
      </c>
      <c r="E223" s="283">
        <v>11919</v>
      </c>
      <c r="F223" s="283">
        <v>6010</v>
      </c>
      <c r="G223" s="283">
        <v>32856</v>
      </c>
      <c r="H223" s="283">
        <v>9793</v>
      </c>
      <c r="I223" s="283">
        <v>14169</v>
      </c>
      <c r="J223" s="283">
        <v>37761</v>
      </c>
      <c r="K223" s="283">
        <v>113263</v>
      </c>
      <c r="L223" s="283">
        <v>13634</v>
      </c>
      <c r="M223" s="283">
        <v>46986</v>
      </c>
      <c r="N223" s="283">
        <v>13596</v>
      </c>
      <c r="O223" s="283">
        <v>14655</v>
      </c>
      <c r="P223" s="316">
        <v>90125</v>
      </c>
      <c r="Q223" s="283">
        <v>67926</v>
      </c>
      <c r="R223" s="283">
        <v>33657</v>
      </c>
      <c r="S223" s="283">
        <v>11957</v>
      </c>
      <c r="T223" s="283">
        <v>11722</v>
      </c>
      <c r="U223" s="283">
        <v>65063</v>
      </c>
      <c r="V223" s="283">
        <v>13180</v>
      </c>
      <c r="W223" s="283">
        <v>31322</v>
      </c>
      <c r="X223" s="283">
        <v>23295</v>
      </c>
      <c r="Y223" s="283">
        <v>15031</v>
      </c>
      <c r="Z223" s="283">
        <v>21793</v>
      </c>
      <c r="AA223" s="283">
        <v>37620</v>
      </c>
      <c r="AB223" s="283">
        <v>36359</v>
      </c>
      <c r="AC223" s="283">
        <v>10479</v>
      </c>
      <c r="AD223" s="283">
        <v>33114</v>
      </c>
      <c r="AE223" s="283">
        <v>4811</v>
      </c>
      <c r="AF223" s="283">
        <v>42947</v>
      </c>
      <c r="AG223" s="283">
        <v>18570</v>
      </c>
      <c r="AH223" s="283">
        <v>11558</v>
      </c>
      <c r="AI223" s="283">
        <v>949411</v>
      </c>
      <c r="AK223" s="283" t="s">
        <v>589</v>
      </c>
    </row>
    <row r="224" spans="1:37" x14ac:dyDescent="0.2">
      <c r="A224" s="319">
        <v>43101</v>
      </c>
      <c r="B224" s="283" t="s">
        <v>981</v>
      </c>
      <c r="C224" s="283">
        <v>14989</v>
      </c>
      <c r="D224" s="283">
        <v>39295</v>
      </c>
      <c r="E224" s="283">
        <v>11941</v>
      </c>
      <c r="F224" s="283">
        <v>6015</v>
      </c>
      <c r="G224" s="283">
        <v>32843</v>
      </c>
      <c r="H224" s="283">
        <v>9799</v>
      </c>
      <c r="I224" s="283">
        <v>14127</v>
      </c>
      <c r="J224" s="283">
        <v>37798</v>
      </c>
      <c r="K224" s="283">
        <v>113306</v>
      </c>
      <c r="L224" s="283">
        <v>13630</v>
      </c>
      <c r="M224" s="283">
        <v>46963</v>
      </c>
      <c r="N224" s="283">
        <v>13566</v>
      </c>
      <c r="O224" s="283">
        <v>14647</v>
      </c>
      <c r="P224" s="316">
        <v>90113</v>
      </c>
      <c r="Q224" s="283">
        <v>67919</v>
      </c>
      <c r="R224" s="283">
        <v>33629</v>
      </c>
      <c r="S224" s="283">
        <v>11912</v>
      </c>
      <c r="T224" s="283">
        <v>11760</v>
      </c>
      <c r="U224" s="283">
        <v>65202</v>
      </c>
      <c r="V224" s="283">
        <v>13164</v>
      </c>
      <c r="W224" s="283">
        <v>31286</v>
      </c>
      <c r="X224" s="283">
        <v>23352</v>
      </c>
      <c r="Y224" s="283">
        <v>15062</v>
      </c>
      <c r="Z224" s="283">
        <v>21843</v>
      </c>
      <c r="AA224" s="283">
        <v>37572</v>
      </c>
      <c r="AB224" s="283">
        <v>36369</v>
      </c>
      <c r="AC224" s="283">
        <v>10445</v>
      </c>
      <c r="AD224" s="283">
        <v>33051</v>
      </c>
      <c r="AE224" s="283">
        <v>4803</v>
      </c>
      <c r="AF224" s="283">
        <v>42944</v>
      </c>
      <c r="AG224" s="283">
        <v>18566</v>
      </c>
      <c r="AH224" s="283">
        <v>11501</v>
      </c>
      <c r="AI224" s="283">
        <v>949412</v>
      </c>
      <c r="AJ224" s="283">
        <v>2018</v>
      </c>
      <c r="AK224" s="283" t="s">
        <v>581</v>
      </c>
    </row>
    <row r="225" spans="1:37" x14ac:dyDescent="0.2">
      <c r="A225" s="319">
        <v>43132</v>
      </c>
      <c r="B225" s="283" t="s">
        <v>915</v>
      </c>
      <c r="C225" s="283">
        <v>15062</v>
      </c>
      <c r="D225" s="283">
        <v>39301</v>
      </c>
      <c r="E225" s="283">
        <v>11980</v>
      </c>
      <c r="F225" s="283">
        <v>6038</v>
      </c>
      <c r="G225" s="283">
        <v>32980</v>
      </c>
      <c r="H225" s="283">
        <v>9861</v>
      </c>
      <c r="I225" s="283">
        <v>14180</v>
      </c>
      <c r="J225" s="283">
        <v>38033</v>
      </c>
      <c r="K225" s="283">
        <v>113642</v>
      </c>
      <c r="L225" s="283">
        <v>13643</v>
      </c>
      <c r="M225" s="283">
        <v>47132</v>
      </c>
      <c r="N225" s="283">
        <v>13667</v>
      </c>
      <c r="O225" s="283">
        <v>14691</v>
      </c>
      <c r="P225" s="316">
        <v>90583</v>
      </c>
      <c r="Q225" s="283">
        <v>68223</v>
      </c>
      <c r="R225" s="283">
        <v>33758</v>
      </c>
      <c r="S225" s="283">
        <v>11937</v>
      </c>
      <c r="T225" s="283">
        <v>11807</v>
      </c>
      <c r="U225" s="283">
        <v>65464</v>
      </c>
      <c r="V225" s="283">
        <v>13198</v>
      </c>
      <c r="W225" s="283">
        <v>31339</v>
      </c>
      <c r="X225" s="283">
        <v>23448</v>
      </c>
      <c r="Y225" s="283">
        <v>15181</v>
      </c>
      <c r="Z225" s="283">
        <v>21920</v>
      </c>
      <c r="AA225" s="283">
        <v>37807</v>
      </c>
      <c r="AB225" s="283">
        <v>36499</v>
      </c>
      <c r="AC225" s="283">
        <v>10474</v>
      </c>
      <c r="AD225" s="283">
        <v>33192</v>
      </c>
      <c r="AE225" s="283">
        <v>4818</v>
      </c>
      <c r="AF225" s="283">
        <v>43074</v>
      </c>
      <c r="AG225" s="283">
        <v>18662</v>
      </c>
      <c r="AH225" s="283">
        <v>11574</v>
      </c>
      <c r="AI225" s="283">
        <v>953168</v>
      </c>
      <c r="AK225" s="283" t="s">
        <v>582</v>
      </c>
    </row>
    <row r="226" spans="1:37" x14ac:dyDescent="0.2">
      <c r="A226" s="319">
        <v>43160</v>
      </c>
      <c r="B226" s="283" t="s">
        <v>916</v>
      </c>
      <c r="C226" s="283">
        <v>15169</v>
      </c>
      <c r="D226" s="283">
        <v>39549</v>
      </c>
      <c r="E226" s="283">
        <v>11992</v>
      </c>
      <c r="F226" s="283">
        <v>6021</v>
      </c>
      <c r="G226" s="283">
        <v>33064</v>
      </c>
      <c r="H226" s="283">
        <v>9905</v>
      </c>
      <c r="I226" s="283">
        <v>14196</v>
      </c>
      <c r="J226" s="283">
        <v>38249</v>
      </c>
      <c r="K226" s="283">
        <v>113854</v>
      </c>
      <c r="L226" s="283">
        <v>13709</v>
      </c>
      <c r="M226" s="283">
        <v>47239</v>
      </c>
      <c r="N226" s="283">
        <v>13686</v>
      </c>
      <c r="O226" s="283">
        <v>14719</v>
      </c>
      <c r="P226" s="316">
        <v>90934</v>
      </c>
      <c r="Q226" s="283">
        <v>68602</v>
      </c>
      <c r="R226" s="283">
        <v>33895</v>
      </c>
      <c r="S226" s="283">
        <v>11945</v>
      </c>
      <c r="T226" s="283">
        <v>11834</v>
      </c>
      <c r="U226" s="283">
        <v>65693</v>
      </c>
      <c r="V226" s="283">
        <v>13195</v>
      </c>
      <c r="W226" s="283">
        <v>31471</v>
      </c>
      <c r="X226" s="283">
        <v>23560</v>
      </c>
      <c r="Y226" s="283">
        <v>15330</v>
      </c>
      <c r="Z226" s="283">
        <v>22012</v>
      </c>
      <c r="AA226" s="283">
        <v>38023</v>
      </c>
      <c r="AB226" s="283">
        <v>36668</v>
      </c>
      <c r="AC226" s="283">
        <v>10497</v>
      </c>
      <c r="AD226" s="283">
        <v>33344</v>
      </c>
      <c r="AE226" s="283">
        <v>4809</v>
      </c>
      <c r="AF226" s="283">
        <v>43164</v>
      </c>
      <c r="AG226" s="283">
        <v>18722</v>
      </c>
      <c r="AH226" s="283">
        <v>11602</v>
      </c>
      <c r="AI226" s="283">
        <v>956652</v>
      </c>
      <c r="AK226" s="283" t="s">
        <v>542</v>
      </c>
    </row>
    <row r="227" spans="1:37" x14ac:dyDescent="0.2">
      <c r="A227" s="319">
        <v>43191</v>
      </c>
      <c r="B227" s="283" t="s">
        <v>917</v>
      </c>
      <c r="C227" s="283">
        <v>15271</v>
      </c>
      <c r="D227" s="283">
        <v>39806</v>
      </c>
      <c r="E227" s="283">
        <v>12105</v>
      </c>
      <c r="F227" s="283">
        <v>6038</v>
      </c>
      <c r="G227" s="283">
        <v>33260</v>
      </c>
      <c r="H227" s="283">
        <v>9921</v>
      </c>
      <c r="I227" s="283">
        <v>14290</v>
      </c>
      <c r="J227" s="283">
        <v>38452</v>
      </c>
      <c r="K227" s="283">
        <v>114196</v>
      </c>
      <c r="L227" s="283">
        <v>13806</v>
      </c>
      <c r="M227" s="283">
        <v>47430</v>
      </c>
      <c r="N227" s="283">
        <v>13759</v>
      </c>
      <c r="O227" s="283">
        <v>14783</v>
      </c>
      <c r="P227" s="316">
        <v>91410</v>
      </c>
      <c r="Q227" s="283">
        <v>69059</v>
      </c>
      <c r="R227" s="283">
        <v>34055</v>
      </c>
      <c r="S227" s="283">
        <v>11991</v>
      </c>
      <c r="T227" s="283">
        <v>11910</v>
      </c>
      <c r="U227" s="283">
        <v>65994</v>
      </c>
      <c r="V227" s="283">
        <v>13276</v>
      </c>
      <c r="W227" s="283">
        <v>31640</v>
      </c>
      <c r="X227" s="283">
        <v>23704</v>
      </c>
      <c r="Y227" s="283">
        <v>15471</v>
      </c>
      <c r="Z227" s="283">
        <v>22048</v>
      </c>
      <c r="AA227" s="283">
        <v>38253</v>
      </c>
      <c r="AB227" s="283">
        <v>36772</v>
      </c>
      <c r="AC227" s="283">
        <v>10552</v>
      </c>
      <c r="AD227" s="283">
        <v>33513</v>
      </c>
      <c r="AE227" s="283">
        <v>4833</v>
      </c>
      <c r="AF227" s="283">
        <v>43317</v>
      </c>
      <c r="AG227" s="283">
        <v>18832</v>
      </c>
      <c r="AH227" s="283">
        <v>11666</v>
      </c>
      <c r="AI227" s="283">
        <v>961413</v>
      </c>
      <c r="AK227" s="283" t="s">
        <v>579</v>
      </c>
    </row>
    <row r="228" spans="1:37" x14ac:dyDescent="0.2">
      <c r="A228" s="319">
        <v>43221</v>
      </c>
      <c r="B228" s="283" t="s">
        <v>918</v>
      </c>
      <c r="C228" s="283">
        <v>15280</v>
      </c>
      <c r="D228" s="283">
        <v>40002</v>
      </c>
      <c r="E228" s="283">
        <v>12160</v>
      </c>
      <c r="F228" s="283">
        <v>6056</v>
      </c>
      <c r="G228" s="283">
        <v>33266</v>
      </c>
      <c r="H228" s="283">
        <v>9959</v>
      </c>
      <c r="I228" s="283">
        <v>14323</v>
      </c>
      <c r="J228" s="283">
        <v>38522</v>
      </c>
      <c r="K228" s="283">
        <v>114431</v>
      </c>
      <c r="L228" s="283">
        <v>13865</v>
      </c>
      <c r="M228" s="283">
        <v>47463</v>
      </c>
      <c r="N228" s="283">
        <v>13779</v>
      </c>
      <c r="O228" s="283">
        <v>14794</v>
      </c>
      <c r="P228" s="316">
        <v>91600</v>
      </c>
      <c r="Q228" s="283">
        <v>69304</v>
      </c>
      <c r="R228" s="283">
        <v>34175</v>
      </c>
      <c r="S228" s="283">
        <v>12056</v>
      </c>
      <c r="T228" s="283">
        <v>11965</v>
      </c>
      <c r="U228" s="283">
        <v>66059</v>
      </c>
      <c r="V228" s="283">
        <v>13274</v>
      </c>
      <c r="W228" s="283">
        <v>31703</v>
      </c>
      <c r="X228" s="283">
        <v>23790</v>
      </c>
      <c r="Y228" s="283">
        <v>15534</v>
      </c>
      <c r="Z228" s="283">
        <v>22100</v>
      </c>
      <c r="AA228" s="283">
        <v>38285</v>
      </c>
      <c r="AB228" s="283">
        <v>36873</v>
      </c>
      <c r="AC228" s="283">
        <v>10530</v>
      </c>
      <c r="AD228" s="283">
        <v>33602</v>
      </c>
      <c r="AE228" s="283">
        <v>4847</v>
      </c>
      <c r="AF228" s="283">
        <v>43427</v>
      </c>
      <c r="AG228" s="283">
        <v>18859</v>
      </c>
      <c r="AH228" s="283">
        <v>11705</v>
      </c>
      <c r="AI228" s="283">
        <v>963588</v>
      </c>
      <c r="AK228" s="283" t="s">
        <v>580</v>
      </c>
    </row>
    <row r="229" spans="1:37" x14ac:dyDescent="0.2">
      <c r="A229" s="319">
        <v>43252</v>
      </c>
      <c r="B229" s="283" t="s">
        <v>919</v>
      </c>
      <c r="C229" s="283">
        <v>15333</v>
      </c>
      <c r="D229" s="283">
        <v>40189</v>
      </c>
      <c r="E229" s="283">
        <v>12188</v>
      </c>
      <c r="F229" s="283">
        <v>6078</v>
      </c>
      <c r="G229" s="283">
        <v>33407</v>
      </c>
      <c r="H229" s="283">
        <v>10047</v>
      </c>
      <c r="I229" s="283">
        <v>14314</v>
      </c>
      <c r="J229" s="283">
        <v>38741</v>
      </c>
      <c r="K229" s="283">
        <v>114506</v>
      </c>
      <c r="L229" s="283">
        <v>13878</v>
      </c>
      <c r="M229" s="283">
        <v>47735</v>
      </c>
      <c r="N229" s="283">
        <v>13853</v>
      </c>
      <c r="O229" s="283">
        <v>14842</v>
      </c>
      <c r="P229" s="316">
        <v>91964</v>
      </c>
      <c r="Q229" s="283">
        <v>69681</v>
      </c>
      <c r="R229" s="283">
        <v>34342</v>
      </c>
      <c r="S229" s="283">
        <v>12100</v>
      </c>
      <c r="T229" s="283">
        <v>12051</v>
      </c>
      <c r="U229" s="283">
        <v>66291</v>
      </c>
      <c r="V229" s="283">
        <v>13323</v>
      </c>
      <c r="W229" s="283">
        <v>31796</v>
      </c>
      <c r="X229" s="283">
        <v>23924</v>
      </c>
      <c r="Y229" s="283">
        <v>15642</v>
      </c>
      <c r="Z229" s="283">
        <v>22071</v>
      </c>
      <c r="AA229" s="283">
        <v>38541</v>
      </c>
      <c r="AB229" s="283">
        <v>37022</v>
      </c>
      <c r="AC229" s="283">
        <v>10533</v>
      </c>
      <c r="AD229" s="283">
        <v>33621</v>
      </c>
      <c r="AE229" s="283">
        <v>4898</v>
      </c>
      <c r="AF229" s="283">
        <v>43555</v>
      </c>
      <c r="AG229" s="283">
        <v>18871</v>
      </c>
      <c r="AH229" s="283">
        <v>11745</v>
      </c>
      <c r="AI229" s="283">
        <v>967082</v>
      </c>
      <c r="AK229" s="283" t="s">
        <v>583</v>
      </c>
    </row>
    <row r="230" spans="1:37" x14ac:dyDescent="0.2">
      <c r="A230" s="319">
        <v>43282</v>
      </c>
      <c r="B230" s="283" t="s">
        <v>920</v>
      </c>
      <c r="C230" s="283">
        <v>15388</v>
      </c>
      <c r="D230" s="283">
        <v>40289</v>
      </c>
      <c r="E230" s="283">
        <v>12225</v>
      </c>
      <c r="F230" s="283">
        <v>6086</v>
      </c>
      <c r="G230" s="283">
        <v>33520</v>
      </c>
      <c r="H230" s="283">
        <v>10081</v>
      </c>
      <c r="I230" s="283">
        <v>14400</v>
      </c>
      <c r="J230" s="283">
        <v>38792</v>
      </c>
      <c r="K230" s="283">
        <v>114708</v>
      </c>
      <c r="L230" s="283">
        <v>13881</v>
      </c>
      <c r="M230" s="283">
        <v>48035</v>
      </c>
      <c r="N230" s="283">
        <v>13933</v>
      </c>
      <c r="O230" s="283">
        <v>14917</v>
      </c>
      <c r="P230" s="316">
        <v>92282</v>
      </c>
      <c r="Q230" s="283">
        <v>69854</v>
      </c>
      <c r="R230" s="283">
        <v>34438</v>
      </c>
      <c r="S230" s="283">
        <v>12087</v>
      </c>
      <c r="T230" s="283">
        <v>12104</v>
      </c>
      <c r="U230" s="283">
        <v>66519</v>
      </c>
      <c r="V230" s="283">
        <v>13351</v>
      </c>
      <c r="W230" s="283">
        <v>31853</v>
      </c>
      <c r="X230" s="283">
        <v>24006</v>
      </c>
      <c r="Y230" s="283">
        <v>15805</v>
      </c>
      <c r="Z230" s="283">
        <v>22135</v>
      </c>
      <c r="AA230" s="283">
        <v>38621</v>
      </c>
      <c r="AB230" s="283">
        <v>37092</v>
      </c>
      <c r="AC230" s="283">
        <v>10488</v>
      </c>
      <c r="AD230" s="283">
        <v>33695</v>
      </c>
      <c r="AE230" s="283">
        <v>4933</v>
      </c>
      <c r="AF230" s="283">
        <v>43442</v>
      </c>
      <c r="AG230" s="283">
        <v>18977</v>
      </c>
      <c r="AH230" s="283">
        <v>11762</v>
      </c>
      <c r="AI230" s="283">
        <v>969699</v>
      </c>
      <c r="AK230" s="283" t="s">
        <v>584</v>
      </c>
    </row>
    <row r="231" spans="1:37" x14ac:dyDescent="0.2">
      <c r="A231" s="319">
        <v>43313</v>
      </c>
      <c r="B231" s="283" t="s">
        <v>921</v>
      </c>
      <c r="C231" s="283">
        <v>15520</v>
      </c>
      <c r="D231" s="283">
        <v>40527</v>
      </c>
      <c r="E231" s="283">
        <v>12238</v>
      </c>
      <c r="F231" s="283">
        <v>6093</v>
      </c>
      <c r="G231" s="283">
        <v>33688</v>
      </c>
      <c r="H231" s="283">
        <v>10149</v>
      </c>
      <c r="I231" s="283">
        <v>14385</v>
      </c>
      <c r="J231" s="283">
        <v>38896</v>
      </c>
      <c r="K231" s="283">
        <v>115210</v>
      </c>
      <c r="L231" s="283">
        <v>13959</v>
      </c>
      <c r="M231" s="283">
        <v>48178</v>
      </c>
      <c r="N231" s="283">
        <v>13903</v>
      </c>
      <c r="O231" s="283">
        <v>15041</v>
      </c>
      <c r="P231" s="316">
        <v>92804</v>
      </c>
      <c r="Q231" s="283">
        <v>70267</v>
      </c>
      <c r="R231" s="283">
        <v>34581</v>
      </c>
      <c r="S231" s="283">
        <v>12167</v>
      </c>
      <c r="T231" s="283">
        <v>12188</v>
      </c>
      <c r="U231" s="283">
        <v>66855</v>
      </c>
      <c r="V231" s="283">
        <v>13415</v>
      </c>
      <c r="W231" s="283">
        <v>32008</v>
      </c>
      <c r="X231" s="283">
        <v>24161</v>
      </c>
      <c r="Y231" s="283">
        <v>15941</v>
      </c>
      <c r="Z231" s="283">
        <v>22259</v>
      </c>
      <c r="AA231" s="283">
        <v>38762</v>
      </c>
      <c r="AB231" s="283">
        <v>37222</v>
      </c>
      <c r="AC231" s="283">
        <v>10523</v>
      </c>
      <c r="AD231" s="283">
        <v>33765</v>
      </c>
      <c r="AE231" s="283">
        <v>4959</v>
      </c>
      <c r="AF231" s="283">
        <v>43607</v>
      </c>
      <c r="AG231" s="283">
        <v>19116</v>
      </c>
      <c r="AH231" s="283">
        <v>11809</v>
      </c>
      <c r="AI231" s="283">
        <v>974196</v>
      </c>
      <c r="AK231" s="283" t="s">
        <v>585</v>
      </c>
    </row>
    <row r="232" spans="1:37" x14ac:dyDescent="0.2">
      <c r="A232" s="319">
        <v>43344</v>
      </c>
      <c r="B232" s="283" t="s">
        <v>922</v>
      </c>
      <c r="C232" s="283">
        <v>15601</v>
      </c>
      <c r="D232" s="283">
        <v>40698</v>
      </c>
      <c r="E232" s="283">
        <v>12287</v>
      </c>
      <c r="F232" s="283">
        <v>6101</v>
      </c>
      <c r="G232" s="283">
        <v>33751</v>
      </c>
      <c r="H232" s="283">
        <v>10159</v>
      </c>
      <c r="I232" s="283">
        <v>14278</v>
      </c>
      <c r="J232" s="283">
        <v>39032</v>
      </c>
      <c r="K232" s="283">
        <v>115404</v>
      </c>
      <c r="L232" s="283">
        <v>14001</v>
      </c>
      <c r="M232" s="283">
        <v>48338</v>
      </c>
      <c r="N232" s="283">
        <v>13878</v>
      </c>
      <c r="O232" s="283">
        <v>15126</v>
      </c>
      <c r="P232" s="316">
        <v>93058</v>
      </c>
      <c r="Q232" s="283">
        <v>70578</v>
      </c>
      <c r="R232" s="283">
        <v>34756</v>
      </c>
      <c r="S232" s="283">
        <v>12192</v>
      </c>
      <c r="T232" s="283">
        <v>12253</v>
      </c>
      <c r="U232" s="283">
        <v>66935</v>
      </c>
      <c r="V232" s="283">
        <v>13479</v>
      </c>
      <c r="W232" s="283">
        <v>32100</v>
      </c>
      <c r="X232" s="283">
        <v>24215</v>
      </c>
      <c r="Y232" s="283">
        <v>16002</v>
      </c>
      <c r="Z232" s="283">
        <v>22300</v>
      </c>
      <c r="AA232" s="283">
        <v>38998</v>
      </c>
      <c r="AB232" s="283">
        <v>37355</v>
      </c>
      <c r="AC232" s="283">
        <v>10545</v>
      </c>
      <c r="AD232" s="283">
        <v>33866</v>
      </c>
      <c r="AE232" s="283">
        <v>4995</v>
      </c>
      <c r="AF232" s="283">
        <v>43737</v>
      </c>
      <c r="AG232" s="283">
        <v>19182</v>
      </c>
      <c r="AH232" s="283">
        <v>11775</v>
      </c>
      <c r="AI232" s="283">
        <v>976975</v>
      </c>
      <c r="AK232" s="283" t="s">
        <v>586</v>
      </c>
    </row>
    <row r="233" spans="1:37" x14ac:dyDescent="0.2">
      <c r="A233" s="319">
        <v>43374</v>
      </c>
      <c r="B233" s="283" t="s">
        <v>923</v>
      </c>
      <c r="C233" s="283">
        <v>15674</v>
      </c>
      <c r="D233" s="283">
        <v>40913</v>
      </c>
      <c r="E233" s="283">
        <v>12370</v>
      </c>
      <c r="F233" s="283">
        <v>6120</v>
      </c>
      <c r="G233" s="283">
        <v>33831</v>
      </c>
      <c r="H233" s="283">
        <v>10164</v>
      </c>
      <c r="I233" s="283">
        <v>14339</v>
      </c>
      <c r="J233" s="283">
        <v>39182</v>
      </c>
      <c r="K233" s="283">
        <v>115787</v>
      </c>
      <c r="L233" s="283">
        <v>14116</v>
      </c>
      <c r="M233" s="283">
        <v>48529</v>
      </c>
      <c r="N233" s="283">
        <v>13920</v>
      </c>
      <c r="O233" s="283">
        <v>15252</v>
      </c>
      <c r="P233" s="316">
        <v>93466</v>
      </c>
      <c r="Q233" s="283">
        <v>70878</v>
      </c>
      <c r="R233" s="283">
        <v>34917</v>
      </c>
      <c r="S233" s="283">
        <v>12251</v>
      </c>
      <c r="T233" s="283">
        <v>12300</v>
      </c>
      <c r="U233" s="283">
        <v>67171</v>
      </c>
      <c r="V233" s="283">
        <v>13532</v>
      </c>
      <c r="W233" s="283">
        <v>32213</v>
      </c>
      <c r="X233" s="283">
        <v>24432</v>
      </c>
      <c r="Y233" s="283">
        <v>16181</v>
      </c>
      <c r="Z233" s="283">
        <v>22419</v>
      </c>
      <c r="AA233" s="283">
        <v>39019</v>
      </c>
      <c r="AB233" s="283">
        <v>37549</v>
      </c>
      <c r="AC233" s="283">
        <v>10530</v>
      </c>
      <c r="AD233" s="283">
        <v>34006</v>
      </c>
      <c r="AE233" s="283">
        <v>5032</v>
      </c>
      <c r="AF233" s="283">
        <v>43919</v>
      </c>
      <c r="AG233" s="283">
        <v>19279</v>
      </c>
      <c r="AH233" s="283">
        <v>11772</v>
      </c>
      <c r="AI233" s="283">
        <v>981063</v>
      </c>
      <c r="AK233" s="283" t="s">
        <v>587</v>
      </c>
    </row>
    <row r="234" spans="1:37" x14ac:dyDescent="0.2">
      <c r="A234" s="319">
        <v>43405</v>
      </c>
      <c r="B234" s="283" t="s">
        <v>924</v>
      </c>
      <c r="C234" s="283">
        <v>15741</v>
      </c>
      <c r="D234" s="283">
        <v>40585</v>
      </c>
      <c r="E234" s="283">
        <v>12323</v>
      </c>
      <c r="F234" s="283">
        <v>6047</v>
      </c>
      <c r="G234" s="283">
        <v>33872</v>
      </c>
      <c r="H234" s="283">
        <v>10182</v>
      </c>
      <c r="I234" s="283">
        <v>14300</v>
      </c>
      <c r="J234" s="283">
        <v>39193</v>
      </c>
      <c r="K234" s="283">
        <v>115702</v>
      </c>
      <c r="L234" s="283">
        <v>14112</v>
      </c>
      <c r="M234" s="283">
        <v>48470</v>
      </c>
      <c r="N234" s="283">
        <v>13932</v>
      </c>
      <c r="O234" s="283">
        <v>15275</v>
      </c>
      <c r="P234" s="316">
        <v>93590</v>
      </c>
      <c r="Q234" s="283">
        <v>70964</v>
      </c>
      <c r="R234" s="283">
        <v>34957</v>
      </c>
      <c r="S234" s="283">
        <v>12203</v>
      </c>
      <c r="T234" s="283">
        <v>12257</v>
      </c>
      <c r="U234" s="283">
        <v>67324</v>
      </c>
      <c r="V234" s="283">
        <v>13624</v>
      </c>
      <c r="W234" s="283">
        <v>32234</v>
      </c>
      <c r="X234" s="283">
        <v>24497</v>
      </c>
      <c r="Y234" s="283">
        <v>16205</v>
      </c>
      <c r="Z234" s="283">
        <v>22425</v>
      </c>
      <c r="AA234" s="283">
        <v>39126</v>
      </c>
      <c r="AB234" s="283">
        <v>37532</v>
      </c>
      <c r="AC234" s="283">
        <v>10507</v>
      </c>
      <c r="AD234" s="283">
        <v>34021</v>
      </c>
      <c r="AE234" s="283">
        <v>5010</v>
      </c>
      <c r="AF234" s="283">
        <v>43887</v>
      </c>
      <c r="AG234" s="283">
        <v>19312</v>
      </c>
      <c r="AH234" s="283">
        <v>11746</v>
      </c>
      <c r="AI234" s="283">
        <v>981155</v>
      </c>
      <c r="AK234" s="283" t="s">
        <v>588</v>
      </c>
    </row>
    <row r="235" spans="1:37" x14ac:dyDescent="0.2">
      <c r="A235" s="319">
        <v>43435</v>
      </c>
      <c r="B235" s="283" t="s">
        <v>925</v>
      </c>
      <c r="C235" s="283">
        <v>15705</v>
      </c>
      <c r="D235" s="283">
        <v>40352</v>
      </c>
      <c r="E235" s="283">
        <v>12235</v>
      </c>
      <c r="F235" s="283">
        <v>6016</v>
      </c>
      <c r="G235" s="283">
        <v>33808</v>
      </c>
      <c r="H235" s="283">
        <v>10175</v>
      </c>
      <c r="I235" s="283">
        <v>14238</v>
      </c>
      <c r="J235" s="283">
        <v>39080</v>
      </c>
      <c r="K235" s="283">
        <v>115460</v>
      </c>
      <c r="L235" s="283">
        <v>14074</v>
      </c>
      <c r="M235" s="283">
        <v>48338</v>
      </c>
      <c r="N235" s="283">
        <v>13793</v>
      </c>
      <c r="O235" s="283">
        <v>15233</v>
      </c>
      <c r="P235" s="316">
        <v>93370</v>
      </c>
      <c r="Q235" s="283">
        <v>70722</v>
      </c>
      <c r="R235" s="283">
        <v>34932</v>
      </c>
      <c r="S235" s="283">
        <v>12152</v>
      </c>
      <c r="T235" s="283">
        <v>12202</v>
      </c>
      <c r="U235" s="283">
        <v>67189</v>
      </c>
      <c r="V235" s="283">
        <v>13562</v>
      </c>
      <c r="W235" s="283">
        <v>32165</v>
      </c>
      <c r="X235" s="283">
        <v>24451</v>
      </c>
      <c r="Y235" s="283">
        <v>16176</v>
      </c>
      <c r="Z235" s="283">
        <v>22356</v>
      </c>
      <c r="AA235" s="283">
        <v>39084</v>
      </c>
      <c r="AB235" s="283">
        <v>37479</v>
      </c>
      <c r="AC235" s="283">
        <v>10426</v>
      </c>
      <c r="AD235" s="283">
        <v>33907</v>
      </c>
      <c r="AE235" s="283">
        <v>4979</v>
      </c>
      <c r="AF235" s="283">
        <v>43672</v>
      </c>
      <c r="AG235" s="283">
        <v>19239</v>
      </c>
      <c r="AH235" s="283">
        <v>11707</v>
      </c>
      <c r="AI235" s="283">
        <v>978277</v>
      </c>
      <c r="AK235" s="283" t="s">
        <v>589</v>
      </c>
    </row>
    <row r="236" spans="1:37" x14ac:dyDescent="0.2">
      <c r="A236" s="319">
        <v>43466</v>
      </c>
      <c r="B236" s="283" t="s">
        <v>982</v>
      </c>
      <c r="C236" s="283">
        <v>15665</v>
      </c>
      <c r="D236" s="283">
        <v>40391</v>
      </c>
      <c r="E236" s="283">
        <v>12229</v>
      </c>
      <c r="F236" s="283">
        <v>6006</v>
      </c>
      <c r="G236" s="283">
        <v>33847</v>
      </c>
      <c r="H236" s="283">
        <v>10182</v>
      </c>
      <c r="I236" s="283">
        <v>14165</v>
      </c>
      <c r="J236" s="283">
        <v>39099</v>
      </c>
      <c r="K236" s="283">
        <v>115375</v>
      </c>
      <c r="L236" s="283">
        <v>14040</v>
      </c>
      <c r="M236" s="283">
        <v>48141</v>
      </c>
      <c r="N236" s="283">
        <v>13735</v>
      </c>
      <c r="O236" s="283">
        <v>15264</v>
      </c>
      <c r="P236" s="316">
        <v>93414</v>
      </c>
      <c r="Q236" s="283">
        <v>70803</v>
      </c>
      <c r="R236" s="283">
        <v>34828</v>
      </c>
      <c r="S236" s="283">
        <v>12086</v>
      </c>
      <c r="T236" s="283">
        <v>12125</v>
      </c>
      <c r="U236" s="283">
        <v>67243</v>
      </c>
      <c r="V236" s="283">
        <v>13478</v>
      </c>
      <c r="W236" s="283">
        <v>32159</v>
      </c>
      <c r="X236" s="283">
        <v>24537</v>
      </c>
      <c r="Y236" s="283">
        <v>16193</v>
      </c>
      <c r="Z236" s="283">
        <v>22396</v>
      </c>
      <c r="AA236" s="283">
        <v>39045</v>
      </c>
      <c r="AB236" s="283">
        <v>37387</v>
      </c>
      <c r="AC236" s="283">
        <v>10426</v>
      </c>
      <c r="AD236" s="283">
        <v>33848</v>
      </c>
      <c r="AE236" s="283">
        <v>4988</v>
      </c>
      <c r="AF236" s="283">
        <v>43526</v>
      </c>
      <c r="AG236" s="283">
        <v>19250</v>
      </c>
      <c r="AH236" s="283">
        <v>11635</v>
      </c>
      <c r="AI236" s="283">
        <v>977506</v>
      </c>
      <c r="AJ236" s="283">
        <v>2019</v>
      </c>
      <c r="AK236" s="283" t="s">
        <v>581</v>
      </c>
    </row>
    <row r="237" spans="1:37" x14ac:dyDescent="0.2">
      <c r="A237" s="319">
        <v>43497</v>
      </c>
      <c r="B237" s="283" t="s">
        <v>926</v>
      </c>
      <c r="C237" s="283">
        <v>15777</v>
      </c>
      <c r="D237" s="283">
        <v>40660</v>
      </c>
      <c r="E237" s="283">
        <v>12283</v>
      </c>
      <c r="F237" s="283">
        <v>6018</v>
      </c>
      <c r="G237" s="283">
        <v>33990</v>
      </c>
      <c r="H237" s="283">
        <v>10196</v>
      </c>
      <c r="I237" s="283">
        <v>14169</v>
      </c>
      <c r="J237" s="283">
        <v>39235</v>
      </c>
      <c r="K237" s="283">
        <v>115712</v>
      </c>
      <c r="L237" s="283">
        <v>14093</v>
      </c>
      <c r="M237" s="283">
        <v>48232</v>
      </c>
      <c r="N237" s="283">
        <v>13706</v>
      </c>
      <c r="O237" s="283">
        <v>15336</v>
      </c>
      <c r="P237" s="316">
        <v>93942</v>
      </c>
      <c r="Q237" s="283">
        <v>71118</v>
      </c>
      <c r="R237" s="283">
        <v>35000</v>
      </c>
      <c r="S237" s="283">
        <v>12114</v>
      </c>
      <c r="T237" s="283">
        <v>12185</v>
      </c>
      <c r="U237" s="283">
        <v>67562</v>
      </c>
      <c r="V237" s="283">
        <v>13522</v>
      </c>
      <c r="W237" s="283">
        <v>32249</v>
      </c>
      <c r="X237" s="283">
        <v>24693</v>
      </c>
      <c r="Y237" s="283">
        <v>16214</v>
      </c>
      <c r="Z237" s="283">
        <v>22458</v>
      </c>
      <c r="AA237" s="283">
        <v>39158</v>
      </c>
      <c r="AB237" s="283">
        <v>37431</v>
      </c>
      <c r="AC237" s="283">
        <v>10453</v>
      </c>
      <c r="AD237" s="283">
        <v>33901</v>
      </c>
      <c r="AE237" s="283">
        <v>5011</v>
      </c>
      <c r="AF237" s="283">
        <v>43587</v>
      </c>
      <c r="AG237" s="283">
        <v>19394</v>
      </c>
      <c r="AH237" s="283">
        <v>11692</v>
      </c>
      <c r="AI237" s="283">
        <v>981091</v>
      </c>
      <c r="AK237" s="283" t="s">
        <v>582</v>
      </c>
    </row>
    <row r="238" spans="1:37" x14ac:dyDescent="0.2">
      <c r="A238" s="319">
        <v>43525</v>
      </c>
      <c r="B238" s="283" t="s">
        <v>927</v>
      </c>
      <c r="C238" s="283">
        <v>15868</v>
      </c>
      <c r="D238" s="283">
        <v>40748</v>
      </c>
      <c r="E238" s="283">
        <v>12360</v>
      </c>
      <c r="F238" s="283">
        <v>6014</v>
      </c>
      <c r="G238" s="283">
        <v>34143</v>
      </c>
      <c r="H238" s="283">
        <v>10259</v>
      </c>
      <c r="I238" s="283">
        <v>14186</v>
      </c>
      <c r="J238" s="283">
        <v>39317</v>
      </c>
      <c r="K238" s="283">
        <v>115720</v>
      </c>
      <c r="L238" s="283">
        <v>14139</v>
      </c>
      <c r="M238" s="283">
        <v>48308</v>
      </c>
      <c r="N238" s="283">
        <v>13696</v>
      </c>
      <c r="O238" s="283">
        <v>15312</v>
      </c>
      <c r="P238" s="316">
        <v>94228</v>
      </c>
      <c r="Q238" s="283">
        <v>71332</v>
      </c>
      <c r="R238" s="283">
        <v>35093</v>
      </c>
      <c r="S238" s="283">
        <v>12122</v>
      </c>
      <c r="T238" s="283">
        <v>12267</v>
      </c>
      <c r="U238" s="283">
        <v>67620</v>
      </c>
      <c r="V238" s="283">
        <v>13538</v>
      </c>
      <c r="W238" s="283">
        <v>32301</v>
      </c>
      <c r="X238" s="283">
        <v>24712</v>
      </c>
      <c r="Y238" s="283">
        <v>16273</v>
      </c>
      <c r="Z238" s="283">
        <v>22489</v>
      </c>
      <c r="AA238" s="283">
        <v>39334</v>
      </c>
      <c r="AB238" s="283">
        <v>37547</v>
      </c>
      <c r="AC238" s="283">
        <v>10426</v>
      </c>
      <c r="AD238" s="283">
        <v>33789</v>
      </c>
      <c r="AE238" s="283">
        <v>5017</v>
      </c>
      <c r="AF238" s="283">
        <v>43590</v>
      </c>
      <c r="AG238" s="283">
        <v>19419</v>
      </c>
      <c r="AH238" s="283">
        <v>11733</v>
      </c>
      <c r="AI238" s="283">
        <v>982900</v>
      </c>
      <c r="AK238" s="283" t="s">
        <v>542</v>
      </c>
    </row>
    <row r="239" spans="1:37" x14ac:dyDescent="0.2">
      <c r="A239" s="319">
        <v>43556</v>
      </c>
      <c r="B239" s="283" t="s">
        <v>928</v>
      </c>
      <c r="C239" s="283">
        <v>15960</v>
      </c>
      <c r="D239" s="283">
        <v>41011</v>
      </c>
      <c r="E239" s="283">
        <v>12418</v>
      </c>
      <c r="F239" s="283">
        <v>6033</v>
      </c>
      <c r="G239" s="283">
        <v>34198</v>
      </c>
      <c r="H239" s="283">
        <v>10283</v>
      </c>
      <c r="I239" s="283">
        <v>14229</v>
      </c>
      <c r="J239" s="283">
        <v>39398</v>
      </c>
      <c r="K239" s="283">
        <v>115867</v>
      </c>
      <c r="L239" s="283">
        <v>14151</v>
      </c>
      <c r="M239" s="283">
        <v>48492</v>
      </c>
      <c r="N239" s="283">
        <v>13786</v>
      </c>
      <c r="O239" s="283">
        <v>15379</v>
      </c>
      <c r="P239" s="316">
        <v>94774</v>
      </c>
      <c r="Q239" s="283">
        <v>71485</v>
      </c>
      <c r="R239" s="283">
        <v>35213</v>
      </c>
      <c r="S239" s="283">
        <v>12151</v>
      </c>
      <c r="T239" s="283">
        <v>12328</v>
      </c>
      <c r="U239" s="283">
        <v>67905</v>
      </c>
      <c r="V239" s="283">
        <v>13607</v>
      </c>
      <c r="W239" s="283">
        <v>32435</v>
      </c>
      <c r="X239" s="283">
        <v>24830</v>
      </c>
      <c r="Y239" s="283">
        <v>16441</v>
      </c>
      <c r="Z239" s="283">
        <v>22556</v>
      </c>
      <c r="AA239" s="283">
        <v>39515</v>
      </c>
      <c r="AB239" s="283">
        <v>37712</v>
      </c>
      <c r="AC239" s="283">
        <v>10488</v>
      </c>
      <c r="AD239" s="283">
        <v>33806</v>
      </c>
      <c r="AE239" s="283">
        <v>5042</v>
      </c>
      <c r="AF239" s="283">
        <v>43679</v>
      </c>
      <c r="AG239" s="283">
        <v>19524</v>
      </c>
      <c r="AH239" s="283">
        <v>11786</v>
      </c>
      <c r="AI239" s="283">
        <v>986482</v>
      </c>
      <c r="AK239" s="283" t="s">
        <v>579</v>
      </c>
    </row>
    <row r="240" spans="1:37" x14ac:dyDescent="0.2">
      <c r="A240" s="319">
        <v>43586</v>
      </c>
      <c r="B240" s="283" t="s">
        <v>929</v>
      </c>
      <c r="C240" s="283">
        <v>15903</v>
      </c>
      <c r="D240" s="283">
        <v>41082</v>
      </c>
      <c r="E240" s="283">
        <v>12464</v>
      </c>
      <c r="F240" s="283">
        <v>6033</v>
      </c>
      <c r="G240" s="283">
        <v>34250</v>
      </c>
      <c r="H240" s="283">
        <v>10278</v>
      </c>
      <c r="I240" s="283">
        <v>14256</v>
      </c>
      <c r="J240" s="283">
        <v>39458</v>
      </c>
      <c r="K240" s="283">
        <v>116050</v>
      </c>
      <c r="L240" s="283">
        <v>14184</v>
      </c>
      <c r="M240" s="283">
        <v>48593</v>
      </c>
      <c r="N240" s="283">
        <v>13878</v>
      </c>
      <c r="O240" s="283">
        <v>15359</v>
      </c>
      <c r="P240" s="316">
        <v>95184</v>
      </c>
      <c r="Q240" s="283">
        <v>71695</v>
      </c>
      <c r="R240" s="283">
        <v>35284</v>
      </c>
      <c r="S240" s="283">
        <v>12179</v>
      </c>
      <c r="T240" s="283">
        <v>12313</v>
      </c>
      <c r="U240" s="283">
        <v>68060</v>
      </c>
      <c r="V240" s="283">
        <v>13647</v>
      </c>
      <c r="W240" s="283">
        <v>32543</v>
      </c>
      <c r="X240" s="283">
        <v>24845</v>
      </c>
      <c r="Y240" s="283">
        <v>16538</v>
      </c>
      <c r="Z240" s="283">
        <v>22503</v>
      </c>
      <c r="AA240" s="283">
        <v>39586</v>
      </c>
      <c r="AB240" s="283">
        <v>37840</v>
      </c>
      <c r="AC240" s="283">
        <v>10483</v>
      </c>
      <c r="AD240" s="283">
        <v>33945</v>
      </c>
      <c r="AE240" s="283">
        <v>5066</v>
      </c>
      <c r="AF240" s="283">
        <v>43632</v>
      </c>
      <c r="AG240" s="283">
        <v>19553</v>
      </c>
      <c r="AH240" s="283">
        <v>11804</v>
      </c>
      <c r="AI240" s="283">
        <v>988488</v>
      </c>
      <c r="AK240" s="283" t="s">
        <v>580</v>
      </c>
    </row>
    <row r="241" spans="1:37" x14ac:dyDescent="0.2">
      <c r="A241" s="319">
        <v>43617</v>
      </c>
      <c r="B241" s="283" t="s">
        <v>930</v>
      </c>
      <c r="C241" s="283">
        <v>15927</v>
      </c>
      <c r="D241" s="283">
        <v>40988</v>
      </c>
      <c r="E241" s="283">
        <v>12528</v>
      </c>
      <c r="F241" s="283">
        <v>6015</v>
      </c>
      <c r="G241" s="283">
        <v>34338</v>
      </c>
      <c r="H241" s="283">
        <v>10353</v>
      </c>
      <c r="I241" s="283">
        <v>14329</v>
      </c>
      <c r="J241" s="283">
        <v>39509</v>
      </c>
      <c r="K241" s="283">
        <v>116159</v>
      </c>
      <c r="L241" s="283">
        <v>14178</v>
      </c>
      <c r="M241" s="283">
        <v>48733</v>
      </c>
      <c r="N241" s="283">
        <v>13913</v>
      </c>
      <c r="O241" s="283">
        <v>15409</v>
      </c>
      <c r="P241" s="316">
        <v>95497</v>
      </c>
      <c r="Q241" s="283">
        <v>71868</v>
      </c>
      <c r="R241" s="283">
        <v>35453</v>
      </c>
      <c r="S241" s="283">
        <v>12206</v>
      </c>
      <c r="T241" s="283">
        <v>12429</v>
      </c>
      <c r="U241" s="283">
        <v>68241</v>
      </c>
      <c r="V241" s="283">
        <v>13754</v>
      </c>
      <c r="W241" s="283">
        <v>32670</v>
      </c>
      <c r="X241" s="283">
        <v>24970</v>
      </c>
      <c r="Y241" s="283">
        <v>16651</v>
      </c>
      <c r="Z241" s="283">
        <v>22644</v>
      </c>
      <c r="AA241" s="283">
        <v>39813</v>
      </c>
      <c r="AB241" s="283">
        <v>38003</v>
      </c>
      <c r="AC241" s="283">
        <v>10485</v>
      </c>
      <c r="AD241" s="283">
        <v>33949</v>
      </c>
      <c r="AE241" s="283">
        <v>5082</v>
      </c>
      <c r="AF241" s="283">
        <v>43749</v>
      </c>
      <c r="AG241" s="283">
        <v>19589</v>
      </c>
      <c r="AH241" s="283">
        <v>11854</v>
      </c>
      <c r="AI241" s="283">
        <v>991286</v>
      </c>
      <c r="AK241" s="283" t="s">
        <v>583</v>
      </c>
    </row>
    <row r="242" spans="1:37" x14ac:dyDescent="0.2">
      <c r="A242" s="319">
        <v>43647</v>
      </c>
      <c r="B242" s="283" t="s">
        <v>931</v>
      </c>
      <c r="C242" s="283">
        <v>15950</v>
      </c>
      <c r="D242" s="283">
        <v>41186</v>
      </c>
      <c r="E242" s="283">
        <v>12562</v>
      </c>
      <c r="F242" s="283">
        <v>6019</v>
      </c>
      <c r="G242" s="283">
        <v>34392</v>
      </c>
      <c r="H242" s="283">
        <v>10407</v>
      </c>
      <c r="I242" s="283">
        <v>14364</v>
      </c>
      <c r="J242" s="283">
        <v>39529</v>
      </c>
      <c r="K242" s="283">
        <v>116459</v>
      </c>
      <c r="L242" s="283">
        <v>14140</v>
      </c>
      <c r="M242" s="283">
        <v>48802</v>
      </c>
      <c r="N242" s="283">
        <v>13904</v>
      </c>
      <c r="O242" s="283">
        <v>15465</v>
      </c>
      <c r="P242" s="316">
        <v>95833</v>
      </c>
      <c r="Q242" s="283">
        <v>71961</v>
      </c>
      <c r="R242" s="283">
        <v>35614</v>
      </c>
      <c r="S242" s="283">
        <v>12191</v>
      </c>
      <c r="T242" s="283">
        <v>12480</v>
      </c>
      <c r="U242" s="283">
        <v>68407</v>
      </c>
      <c r="V242" s="283">
        <v>13807</v>
      </c>
      <c r="W242" s="283">
        <v>32850</v>
      </c>
      <c r="X242" s="283">
        <v>25042</v>
      </c>
      <c r="Y242" s="283">
        <v>16758</v>
      </c>
      <c r="Z242" s="283">
        <v>22758</v>
      </c>
      <c r="AA242" s="283">
        <v>39854</v>
      </c>
      <c r="AB242" s="283">
        <v>38161</v>
      </c>
      <c r="AC242" s="283">
        <v>10479</v>
      </c>
      <c r="AD242" s="283">
        <v>33993</v>
      </c>
      <c r="AE242" s="283">
        <v>5111</v>
      </c>
      <c r="AF242" s="283">
        <v>43770</v>
      </c>
      <c r="AG242" s="283">
        <v>19689</v>
      </c>
      <c r="AH242" s="283">
        <v>11843</v>
      </c>
      <c r="AI242" s="283">
        <v>993780</v>
      </c>
      <c r="AK242" s="283" t="s">
        <v>584</v>
      </c>
    </row>
    <row r="243" spans="1:37" x14ac:dyDescent="0.2">
      <c r="A243" s="319">
        <v>43678</v>
      </c>
      <c r="B243" s="283" t="s">
        <v>932</v>
      </c>
      <c r="C243" s="283">
        <v>15950</v>
      </c>
      <c r="D243" s="283">
        <v>41192</v>
      </c>
      <c r="E243" s="283">
        <v>12610</v>
      </c>
      <c r="F243" s="283">
        <v>6014</v>
      </c>
      <c r="G243" s="283">
        <v>34488</v>
      </c>
      <c r="H243" s="283">
        <v>10429</v>
      </c>
      <c r="I243" s="283">
        <v>14376</v>
      </c>
      <c r="J243" s="283">
        <v>39565</v>
      </c>
      <c r="K243" s="283">
        <v>116824</v>
      </c>
      <c r="L243" s="283">
        <v>14156</v>
      </c>
      <c r="M243" s="283">
        <v>48894</v>
      </c>
      <c r="N243" s="283">
        <v>13900</v>
      </c>
      <c r="O243" s="283">
        <v>15504</v>
      </c>
      <c r="P243" s="316">
        <v>96210</v>
      </c>
      <c r="Q243" s="283">
        <v>72134</v>
      </c>
      <c r="R243" s="283">
        <v>35764</v>
      </c>
      <c r="S243" s="283">
        <v>12241</v>
      </c>
      <c r="T243" s="283">
        <v>12580</v>
      </c>
      <c r="U243" s="283">
        <v>68437</v>
      </c>
      <c r="V243" s="283">
        <v>13865</v>
      </c>
      <c r="W243" s="283">
        <v>33063</v>
      </c>
      <c r="X243" s="283">
        <v>25281</v>
      </c>
      <c r="Y243" s="283">
        <v>16836</v>
      </c>
      <c r="Z243" s="283">
        <v>22787</v>
      </c>
      <c r="AA243" s="283">
        <v>39995</v>
      </c>
      <c r="AB243" s="283">
        <v>38173</v>
      </c>
      <c r="AC243" s="283">
        <v>10533</v>
      </c>
      <c r="AD243" s="283">
        <v>34070</v>
      </c>
      <c r="AE243" s="283">
        <v>5187</v>
      </c>
      <c r="AF243" s="283">
        <v>43827</v>
      </c>
      <c r="AG243" s="283">
        <v>19687</v>
      </c>
      <c r="AH243" s="283">
        <v>11847</v>
      </c>
      <c r="AI243" s="283">
        <v>996419</v>
      </c>
      <c r="AK243" s="283" t="s">
        <v>585</v>
      </c>
    </row>
    <row r="244" spans="1:37" x14ac:dyDescent="0.2">
      <c r="A244" s="319">
        <v>43709</v>
      </c>
      <c r="B244" s="283" t="s">
        <v>933</v>
      </c>
      <c r="C244" s="283">
        <v>16005</v>
      </c>
      <c r="D244" s="283">
        <v>41068</v>
      </c>
      <c r="E244" s="283">
        <v>12643</v>
      </c>
      <c r="F244" s="283">
        <v>6028</v>
      </c>
      <c r="G244" s="283">
        <v>34522</v>
      </c>
      <c r="H244" s="283">
        <v>10436</v>
      </c>
      <c r="I244" s="283">
        <v>14386</v>
      </c>
      <c r="J244" s="283">
        <v>39637</v>
      </c>
      <c r="K244" s="283">
        <v>117073</v>
      </c>
      <c r="L244" s="283">
        <v>14172</v>
      </c>
      <c r="M244" s="283">
        <v>48828</v>
      </c>
      <c r="N244" s="283">
        <v>13927</v>
      </c>
      <c r="O244" s="283">
        <v>15575</v>
      </c>
      <c r="P244" s="316">
        <v>96528</v>
      </c>
      <c r="Q244" s="283">
        <v>72194</v>
      </c>
      <c r="R244" s="283">
        <v>35800</v>
      </c>
      <c r="S244" s="283">
        <v>12228</v>
      </c>
      <c r="T244" s="283">
        <v>12608</v>
      </c>
      <c r="U244" s="283">
        <v>68560</v>
      </c>
      <c r="V244" s="283">
        <v>13942</v>
      </c>
      <c r="W244" s="283">
        <v>33169</v>
      </c>
      <c r="X244" s="283">
        <v>25493</v>
      </c>
      <c r="Y244" s="283">
        <v>16922</v>
      </c>
      <c r="Z244" s="283">
        <v>22892</v>
      </c>
      <c r="AA244" s="283">
        <v>40116</v>
      </c>
      <c r="AB244" s="283">
        <v>38221</v>
      </c>
      <c r="AC244" s="283">
        <v>10575</v>
      </c>
      <c r="AD244" s="283">
        <v>34007</v>
      </c>
      <c r="AE244" s="283">
        <v>5211</v>
      </c>
      <c r="AF244" s="283">
        <v>43918</v>
      </c>
      <c r="AG244" s="283">
        <v>19679</v>
      </c>
      <c r="AH244" s="283">
        <v>11895</v>
      </c>
      <c r="AI244" s="283">
        <v>998258</v>
      </c>
      <c r="AK244" s="283" t="s">
        <v>586</v>
      </c>
    </row>
    <row r="245" spans="1:37" x14ac:dyDescent="0.2">
      <c r="A245" s="319">
        <v>43739</v>
      </c>
      <c r="B245" s="283" t="s">
        <v>934</v>
      </c>
      <c r="C245" s="283">
        <v>16131</v>
      </c>
      <c r="D245" s="283">
        <v>41325</v>
      </c>
      <c r="E245" s="283">
        <v>12738</v>
      </c>
      <c r="F245" s="283">
        <v>6033</v>
      </c>
      <c r="G245" s="283">
        <v>34546</v>
      </c>
      <c r="H245" s="283">
        <v>10502</v>
      </c>
      <c r="I245" s="283">
        <v>14494</v>
      </c>
      <c r="J245" s="283">
        <v>39746</v>
      </c>
      <c r="K245" s="283">
        <v>117496</v>
      </c>
      <c r="L245" s="283">
        <v>14274</v>
      </c>
      <c r="M245" s="283">
        <v>48907</v>
      </c>
      <c r="N245" s="283">
        <v>14008</v>
      </c>
      <c r="O245" s="283">
        <v>15705</v>
      </c>
      <c r="P245" s="316">
        <v>97149</v>
      </c>
      <c r="Q245" s="283">
        <v>72544</v>
      </c>
      <c r="R245" s="283">
        <v>35996</v>
      </c>
      <c r="S245" s="283">
        <v>12275</v>
      </c>
      <c r="T245" s="283">
        <v>12745</v>
      </c>
      <c r="U245" s="283">
        <v>68863</v>
      </c>
      <c r="V245" s="283">
        <v>14024</v>
      </c>
      <c r="W245" s="283">
        <v>33387</v>
      </c>
      <c r="X245" s="283">
        <v>25639</v>
      </c>
      <c r="Y245" s="283">
        <v>17047</v>
      </c>
      <c r="Z245" s="283">
        <v>22995</v>
      </c>
      <c r="AA245" s="283">
        <v>40420</v>
      </c>
      <c r="AB245" s="283">
        <v>38273</v>
      </c>
      <c r="AC245" s="283">
        <v>10663</v>
      </c>
      <c r="AD245" s="283">
        <v>34147</v>
      </c>
      <c r="AE245" s="283">
        <v>5231</v>
      </c>
      <c r="AF245" s="283">
        <v>44002</v>
      </c>
      <c r="AG245" s="283">
        <v>19757</v>
      </c>
      <c r="AH245" s="283">
        <v>11984</v>
      </c>
      <c r="AI245" s="283">
        <v>1003046</v>
      </c>
      <c r="AK245" s="283" t="s">
        <v>587</v>
      </c>
    </row>
    <row r="246" spans="1:37" x14ac:dyDescent="0.2">
      <c r="A246" s="319">
        <v>43770</v>
      </c>
      <c r="B246" s="283" t="s">
        <v>935</v>
      </c>
      <c r="C246" s="283">
        <v>16145</v>
      </c>
      <c r="D246" s="283">
        <v>41485</v>
      </c>
      <c r="E246" s="283">
        <v>12794</v>
      </c>
      <c r="F246" s="283">
        <v>5976</v>
      </c>
      <c r="G246" s="283">
        <v>34496</v>
      </c>
      <c r="H246" s="283">
        <v>10503</v>
      </c>
      <c r="I246" s="283">
        <v>14454</v>
      </c>
      <c r="J246" s="283">
        <v>39790</v>
      </c>
      <c r="K246" s="283">
        <v>117624</v>
      </c>
      <c r="L246" s="283">
        <v>14267</v>
      </c>
      <c r="M246" s="283">
        <v>48774</v>
      </c>
      <c r="N246" s="283">
        <v>13999</v>
      </c>
      <c r="O246" s="283">
        <v>15726</v>
      </c>
      <c r="P246" s="316">
        <v>97410</v>
      </c>
      <c r="Q246" s="283">
        <v>72679</v>
      </c>
      <c r="R246" s="283">
        <v>36102</v>
      </c>
      <c r="S246" s="283">
        <v>12269</v>
      </c>
      <c r="T246" s="283">
        <v>12782</v>
      </c>
      <c r="U246" s="283">
        <v>68997</v>
      </c>
      <c r="V246" s="283">
        <v>14129</v>
      </c>
      <c r="W246" s="283">
        <v>33456</v>
      </c>
      <c r="X246" s="283">
        <v>25679</v>
      </c>
      <c r="Y246" s="283">
        <v>17068</v>
      </c>
      <c r="Z246" s="283">
        <v>23005</v>
      </c>
      <c r="AA246" s="283">
        <v>40518</v>
      </c>
      <c r="AB246" s="283">
        <v>38090</v>
      </c>
      <c r="AC246" s="283">
        <v>10655</v>
      </c>
      <c r="AD246" s="283">
        <v>34165</v>
      </c>
      <c r="AE246" s="283">
        <v>5260</v>
      </c>
      <c r="AF246" s="283">
        <v>44036</v>
      </c>
      <c r="AG246" s="283">
        <v>19786</v>
      </c>
      <c r="AH246" s="283">
        <v>11980</v>
      </c>
      <c r="AI246" s="283">
        <v>1004099</v>
      </c>
      <c r="AK246" s="283" t="s">
        <v>588</v>
      </c>
    </row>
    <row r="247" spans="1:37" x14ac:dyDescent="0.2">
      <c r="A247" s="319">
        <v>43800</v>
      </c>
      <c r="B247" s="283" t="s">
        <v>936</v>
      </c>
      <c r="C247" s="283">
        <v>16102</v>
      </c>
      <c r="D247" s="283">
        <v>41193</v>
      </c>
      <c r="E247" s="283">
        <v>12718</v>
      </c>
      <c r="F247" s="283">
        <v>5954</v>
      </c>
      <c r="G247" s="283">
        <v>34423</v>
      </c>
      <c r="H247" s="283">
        <v>10523</v>
      </c>
      <c r="I247" s="283">
        <v>14418</v>
      </c>
      <c r="J247" s="283">
        <v>39728</v>
      </c>
      <c r="K247" s="283">
        <v>117463</v>
      </c>
      <c r="L247" s="283">
        <v>14178</v>
      </c>
      <c r="M247" s="283">
        <v>48574</v>
      </c>
      <c r="N247" s="283">
        <v>13934</v>
      </c>
      <c r="O247" s="283">
        <v>15696</v>
      </c>
      <c r="P247" s="316">
        <v>97390</v>
      </c>
      <c r="Q247" s="283">
        <v>72401</v>
      </c>
      <c r="R247" s="283">
        <v>36095</v>
      </c>
      <c r="S247" s="283">
        <v>12216</v>
      </c>
      <c r="T247" s="283">
        <v>12743</v>
      </c>
      <c r="U247" s="283">
        <v>68877</v>
      </c>
      <c r="V247" s="283">
        <v>14034</v>
      </c>
      <c r="W247" s="283">
        <v>33355</v>
      </c>
      <c r="X247" s="283">
        <v>25663</v>
      </c>
      <c r="Y247" s="283">
        <v>17059</v>
      </c>
      <c r="Z247" s="283">
        <v>23003</v>
      </c>
      <c r="AA247" s="283">
        <v>40500</v>
      </c>
      <c r="AB247" s="283">
        <v>38042</v>
      </c>
      <c r="AC247" s="283">
        <v>10607</v>
      </c>
      <c r="AD247" s="283">
        <v>34140</v>
      </c>
      <c r="AE247" s="283">
        <v>5232</v>
      </c>
      <c r="AF247" s="283">
        <v>43793</v>
      </c>
      <c r="AG247" s="283">
        <v>19819</v>
      </c>
      <c r="AH247" s="283">
        <v>11920</v>
      </c>
      <c r="AI247" s="283">
        <v>1001793</v>
      </c>
      <c r="AK247" s="283" t="s">
        <v>589</v>
      </c>
    </row>
    <row r="248" spans="1:37" x14ac:dyDescent="0.2">
      <c r="A248" s="319">
        <v>43831</v>
      </c>
      <c r="B248" s="283" t="s">
        <v>983</v>
      </c>
      <c r="C248" s="283">
        <v>16089</v>
      </c>
      <c r="D248" s="283">
        <v>41127</v>
      </c>
      <c r="E248" s="283">
        <v>12690</v>
      </c>
      <c r="F248" s="283">
        <v>5939</v>
      </c>
      <c r="G248" s="283">
        <v>34387</v>
      </c>
      <c r="H248" s="283">
        <v>10544</v>
      </c>
      <c r="I248" s="283">
        <v>14286</v>
      </c>
      <c r="J248" s="283">
        <v>39731</v>
      </c>
      <c r="K248" s="283">
        <v>117736</v>
      </c>
      <c r="L248" s="283">
        <v>14182</v>
      </c>
      <c r="M248" s="283">
        <v>48487</v>
      </c>
      <c r="N248" s="283">
        <v>13823</v>
      </c>
      <c r="O248" s="283">
        <v>15637</v>
      </c>
      <c r="P248" s="316">
        <v>97293</v>
      </c>
      <c r="Q248" s="283">
        <v>72242</v>
      </c>
      <c r="R248" s="283">
        <v>36056</v>
      </c>
      <c r="S248" s="283">
        <v>12182</v>
      </c>
      <c r="T248" s="283">
        <v>12755</v>
      </c>
      <c r="U248" s="283">
        <v>69003</v>
      </c>
      <c r="V248" s="283">
        <v>13933</v>
      </c>
      <c r="W248" s="283">
        <v>33247</v>
      </c>
      <c r="X248" s="283">
        <v>25744</v>
      </c>
      <c r="Y248" s="283">
        <v>17124</v>
      </c>
      <c r="Z248" s="283">
        <v>22980</v>
      </c>
      <c r="AA248" s="283">
        <v>40522</v>
      </c>
      <c r="AB248" s="283">
        <v>37863</v>
      </c>
      <c r="AC248" s="283">
        <v>10537</v>
      </c>
      <c r="AD248" s="283">
        <v>34148</v>
      </c>
      <c r="AE248" s="283">
        <v>5207</v>
      </c>
      <c r="AF248" s="283">
        <v>43661</v>
      </c>
      <c r="AG248" s="283">
        <v>19862</v>
      </c>
      <c r="AH248" s="283">
        <v>11878</v>
      </c>
      <c r="AI248" s="283">
        <v>1000895</v>
      </c>
      <c r="AJ248" s="283">
        <v>2020</v>
      </c>
      <c r="AK248" s="283" t="s">
        <v>581</v>
      </c>
    </row>
    <row r="249" spans="1:37" x14ac:dyDescent="0.2">
      <c r="A249" s="319">
        <v>43862</v>
      </c>
      <c r="B249" s="283" t="s">
        <v>937</v>
      </c>
      <c r="C249" s="283">
        <v>16120</v>
      </c>
      <c r="D249" s="283">
        <v>41311</v>
      </c>
      <c r="E249" s="283">
        <v>12777</v>
      </c>
      <c r="F249" s="283">
        <v>5954</v>
      </c>
      <c r="G249" s="283">
        <v>34477</v>
      </c>
      <c r="H249" s="283">
        <v>10661</v>
      </c>
      <c r="I249" s="283">
        <v>14305</v>
      </c>
      <c r="J249" s="283">
        <v>39935</v>
      </c>
      <c r="K249" s="283">
        <v>118417</v>
      </c>
      <c r="L249" s="283">
        <v>14275</v>
      </c>
      <c r="M249" s="283">
        <v>48624</v>
      </c>
      <c r="N249" s="283">
        <v>13860</v>
      </c>
      <c r="O249" s="283">
        <v>15747</v>
      </c>
      <c r="P249" s="316">
        <v>97837</v>
      </c>
      <c r="Q249" s="283">
        <v>72451</v>
      </c>
      <c r="R249" s="283">
        <v>36186</v>
      </c>
      <c r="S249" s="283">
        <v>12266</v>
      </c>
      <c r="T249" s="283">
        <v>12822</v>
      </c>
      <c r="U249" s="283">
        <v>69140</v>
      </c>
      <c r="V249" s="283">
        <v>13991</v>
      </c>
      <c r="W249" s="283">
        <v>33422</v>
      </c>
      <c r="X249" s="283">
        <v>25945</v>
      </c>
      <c r="Y249" s="283">
        <v>17259</v>
      </c>
      <c r="Z249" s="283">
        <v>23086</v>
      </c>
      <c r="AA249" s="283">
        <v>40696</v>
      </c>
      <c r="AB249" s="283">
        <v>38010</v>
      </c>
      <c r="AC249" s="283">
        <v>10591</v>
      </c>
      <c r="AD249" s="283">
        <v>34305</v>
      </c>
      <c r="AE249" s="283">
        <v>5240</v>
      </c>
      <c r="AF249" s="283">
        <v>43818</v>
      </c>
      <c r="AG249" s="283">
        <v>19885</v>
      </c>
      <c r="AH249" s="283">
        <v>11934</v>
      </c>
      <c r="AI249" s="283">
        <v>1005347</v>
      </c>
      <c r="AK249" s="283" t="s">
        <v>582</v>
      </c>
    </row>
    <row r="250" spans="1:37" x14ac:dyDescent="0.2">
      <c r="A250" s="319">
        <v>43891</v>
      </c>
      <c r="B250" s="283" t="s">
        <v>938</v>
      </c>
      <c r="C250" s="283">
        <v>16126</v>
      </c>
      <c r="D250" s="283">
        <v>41472</v>
      </c>
      <c r="E250" s="283">
        <v>12773</v>
      </c>
      <c r="F250" s="283">
        <v>5961</v>
      </c>
      <c r="G250" s="283">
        <v>34492</v>
      </c>
      <c r="H250" s="283">
        <v>10719</v>
      </c>
      <c r="I250" s="283">
        <v>14304</v>
      </c>
      <c r="J250" s="283">
        <v>40033</v>
      </c>
      <c r="K250" s="283">
        <v>118835</v>
      </c>
      <c r="L250" s="283">
        <v>14320</v>
      </c>
      <c r="M250" s="283">
        <v>48599</v>
      </c>
      <c r="N250" s="283">
        <v>13895</v>
      </c>
      <c r="O250" s="283">
        <v>15743</v>
      </c>
      <c r="P250" s="316">
        <v>98367</v>
      </c>
      <c r="Q250" s="283">
        <v>72590</v>
      </c>
      <c r="R250" s="283">
        <v>36257</v>
      </c>
      <c r="S250" s="283">
        <v>12306</v>
      </c>
      <c r="T250" s="283">
        <v>12828</v>
      </c>
      <c r="U250" s="283">
        <v>69395</v>
      </c>
      <c r="V250" s="283">
        <v>14001</v>
      </c>
      <c r="W250" s="283">
        <v>33470</v>
      </c>
      <c r="X250" s="283">
        <v>26071</v>
      </c>
      <c r="Y250" s="283">
        <v>17267</v>
      </c>
      <c r="Z250" s="283">
        <v>23094</v>
      </c>
      <c r="AA250" s="283">
        <v>40775</v>
      </c>
      <c r="AB250" s="283">
        <v>38045</v>
      </c>
      <c r="AC250" s="283">
        <v>10643</v>
      </c>
      <c r="AD250" s="283">
        <v>34279</v>
      </c>
      <c r="AE250" s="283">
        <v>5234</v>
      </c>
      <c r="AF250" s="283">
        <v>43925</v>
      </c>
      <c r="AG250" s="283">
        <v>20001</v>
      </c>
      <c r="AH250" s="283">
        <v>11931</v>
      </c>
      <c r="AI250" s="283">
        <v>1007751</v>
      </c>
      <c r="AK250" s="283" t="s">
        <v>542</v>
      </c>
    </row>
    <row r="251" spans="1:37" x14ac:dyDescent="0.2">
      <c r="A251" s="319">
        <v>43922</v>
      </c>
      <c r="B251" s="283" t="s">
        <v>939</v>
      </c>
      <c r="C251" s="283">
        <v>16028</v>
      </c>
      <c r="D251" s="283">
        <v>41132</v>
      </c>
      <c r="E251" s="283">
        <v>12587</v>
      </c>
      <c r="F251" s="283">
        <v>5935</v>
      </c>
      <c r="G251" s="283">
        <v>34298</v>
      </c>
      <c r="H251" s="283">
        <v>10679</v>
      </c>
      <c r="I251" s="283">
        <v>14277</v>
      </c>
      <c r="J251" s="283">
        <v>39876</v>
      </c>
      <c r="K251" s="283">
        <v>118394</v>
      </c>
      <c r="L251" s="283">
        <v>14245</v>
      </c>
      <c r="M251" s="283">
        <v>48197</v>
      </c>
      <c r="N251" s="283">
        <v>13832</v>
      </c>
      <c r="O251" s="283">
        <v>15591</v>
      </c>
      <c r="P251" s="316">
        <v>97741</v>
      </c>
      <c r="Q251" s="283">
        <v>72249</v>
      </c>
      <c r="R251" s="283">
        <v>36156</v>
      </c>
      <c r="S251" s="283">
        <v>12188</v>
      </c>
      <c r="T251" s="283">
        <v>12691</v>
      </c>
      <c r="U251" s="283">
        <v>68958</v>
      </c>
      <c r="V251" s="283">
        <v>13877</v>
      </c>
      <c r="W251" s="283">
        <v>33120</v>
      </c>
      <c r="X251" s="283">
        <v>25834</v>
      </c>
      <c r="Y251" s="283">
        <v>16843</v>
      </c>
      <c r="Z251" s="283">
        <v>22951</v>
      </c>
      <c r="AA251" s="283">
        <v>40504</v>
      </c>
      <c r="AB251" s="283">
        <v>37854</v>
      </c>
      <c r="AC251" s="283">
        <v>10625</v>
      </c>
      <c r="AD251" s="283">
        <v>34120</v>
      </c>
      <c r="AE251" s="283">
        <v>5191</v>
      </c>
      <c r="AF251" s="283">
        <v>43542</v>
      </c>
      <c r="AG251" s="283">
        <v>19728</v>
      </c>
      <c r="AH251" s="283">
        <v>11819</v>
      </c>
      <c r="AI251" s="283">
        <v>1001062</v>
      </c>
      <c r="AK251" s="283" t="s">
        <v>579</v>
      </c>
    </row>
    <row r="252" spans="1:37" x14ac:dyDescent="0.2">
      <c r="A252" s="319">
        <v>43952</v>
      </c>
      <c r="B252" s="283" t="s">
        <v>940</v>
      </c>
      <c r="C252" s="283">
        <v>15950</v>
      </c>
      <c r="D252" s="283">
        <v>40992</v>
      </c>
      <c r="E252" s="283">
        <v>12493</v>
      </c>
      <c r="F252" s="283">
        <v>5908</v>
      </c>
      <c r="G252" s="283">
        <v>34180</v>
      </c>
      <c r="H252" s="283">
        <v>10634</v>
      </c>
      <c r="I252" s="283">
        <v>14285</v>
      </c>
      <c r="J252" s="283">
        <v>39760</v>
      </c>
      <c r="K252" s="283">
        <v>118016</v>
      </c>
      <c r="L252" s="283">
        <v>14218</v>
      </c>
      <c r="M252" s="283">
        <v>47920</v>
      </c>
      <c r="N252" s="283">
        <v>13760</v>
      </c>
      <c r="O252" s="283">
        <v>15513</v>
      </c>
      <c r="P252" s="316">
        <v>97536</v>
      </c>
      <c r="Q252" s="283">
        <v>72175</v>
      </c>
      <c r="R252" s="283">
        <v>36027</v>
      </c>
      <c r="S252" s="283">
        <v>12119</v>
      </c>
      <c r="T252" s="283">
        <v>12615</v>
      </c>
      <c r="U252" s="283">
        <v>68981</v>
      </c>
      <c r="V252" s="283">
        <v>13822</v>
      </c>
      <c r="W252" s="283">
        <v>32994</v>
      </c>
      <c r="X252" s="283">
        <v>25776</v>
      </c>
      <c r="Y252" s="283">
        <v>16719</v>
      </c>
      <c r="Z252" s="283">
        <v>22888</v>
      </c>
      <c r="AA252" s="283">
        <v>40280</v>
      </c>
      <c r="AB252" s="283">
        <v>37753</v>
      </c>
      <c r="AC252" s="283">
        <v>10590</v>
      </c>
      <c r="AD252" s="283">
        <v>34110</v>
      </c>
      <c r="AE252" s="283">
        <v>5188</v>
      </c>
      <c r="AF252" s="283">
        <v>43256</v>
      </c>
      <c r="AG252" s="283">
        <v>19586</v>
      </c>
      <c r="AH252" s="283">
        <v>11723</v>
      </c>
      <c r="AI252" s="283">
        <v>997767</v>
      </c>
      <c r="AK252" s="283" t="s">
        <v>580</v>
      </c>
    </row>
    <row r="253" spans="1:37" x14ac:dyDescent="0.2">
      <c r="A253" s="319">
        <v>43983</v>
      </c>
      <c r="B253" s="283" t="s">
        <v>941</v>
      </c>
      <c r="C253" s="283">
        <v>15986</v>
      </c>
      <c r="D253" s="283">
        <v>40999</v>
      </c>
      <c r="E253" s="283">
        <v>12605</v>
      </c>
      <c r="F253" s="283">
        <v>5920</v>
      </c>
      <c r="G253" s="283">
        <v>34259</v>
      </c>
      <c r="H253" s="283">
        <v>10700</v>
      </c>
      <c r="I253" s="283">
        <v>14346</v>
      </c>
      <c r="J253" s="283">
        <v>39807</v>
      </c>
      <c r="K253" s="283">
        <v>118336</v>
      </c>
      <c r="L253" s="283">
        <v>14261</v>
      </c>
      <c r="M253" s="283">
        <v>47903</v>
      </c>
      <c r="N253" s="283">
        <v>13810</v>
      </c>
      <c r="O253" s="283">
        <v>15545</v>
      </c>
      <c r="P253" s="316">
        <v>97749</v>
      </c>
      <c r="Q253" s="283">
        <v>72635</v>
      </c>
      <c r="R253" s="283">
        <v>36064</v>
      </c>
      <c r="S253" s="283">
        <v>12115</v>
      </c>
      <c r="T253" s="283">
        <v>12629</v>
      </c>
      <c r="U253" s="283">
        <v>69441</v>
      </c>
      <c r="V253" s="283">
        <v>13831</v>
      </c>
      <c r="W253" s="283">
        <v>33065</v>
      </c>
      <c r="X253" s="283">
        <v>25903</v>
      </c>
      <c r="Y253" s="283">
        <v>16859</v>
      </c>
      <c r="Z253" s="283">
        <v>22922</v>
      </c>
      <c r="AA253" s="283">
        <v>40317</v>
      </c>
      <c r="AB253" s="283">
        <v>37774</v>
      </c>
      <c r="AC253" s="283">
        <v>10633</v>
      </c>
      <c r="AD253" s="283">
        <v>34210</v>
      </c>
      <c r="AE253" s="283">
        <v>5192</v>
      </c>
      <c r="AF253" s="283">
        <v>43353</v>
      </c>
      <c r="AG253" s="283">
        <v>19684</v>
      </c>
      <c r="AH253" s="283">
        <v>11737</v>
      </c>
      <c r="AI253" s="283">
        <v>1000590</v>
      </c>
      <c r="AK253" s="283" t="s">
        <v>583</v>
      </c>
    </row>
    <row r="254" spans="1:37" x14ac:dyDescent="0.2">
      <c r="A254" s="319">
        <v>44013</v>
      </c>
      <c r="B254" s="283" t="s">
        <v>942</v>
      </c>
      <c r="C254" s="283">
        <v>15996</v>
      </c>
      <c r="D254" s="283">
        <v>40992</v>
      </c>
      <c r="E254" s="283">
        <v>12656</v>
      </c>
      <c r="F254" s="283">
        <v>5902</v>
      </c>
      <c r="G254" s="283">
        <v>34269</v>
      </c>
      <c r="H254" s="283">
        <v>10715</v>
      </c>
      <c r="I254" s="283">
        <v>14390</v>
      </c>
      <c r="J254" s="283">
        <v>39778</v>
      </c>
      <c r="K254" s="283">
        <v>118631</v>
      </c>
      <c r="L254" s="283">
        <v>14232</v>
      </c>
      <c r="M254" s="283">
        <v>47892</v>
      </c>
      <c r="N254" s="283">
        <v>13791</v>
      </c>
      <c r="O254" s="283">
        <v>15502</v>
      </c>
      <c r="P254" s="316">
        <v>97738</v>
      </c>
      <c r="Q254" s="283">
        <v>72768</v>
      </c>
      <c r="R254" s="283">
        <v>36086</v>
      </c>
      <c r="S254" s="283">
        <v>12108</v>
      </c>
      <c r="T254" s="283">
        <v>12620</v>
      </c>
      <c r="U254" s="283">
        <v>69665</v>
      </c>
      <c r="V254" s="283">
        <v>13863</v>
      </c>
      <c r="W254" s="283">
        <v>33048</v>
      </c>
      <c r="X254" s="283">
        <v>25996</v>
      </c>
      <c r="Y254" s="283">
        <v>16883</v>
      </c>
      <c r="Z254" s="283">
        <v>23013</v>
      </c>
      <c r="AA254" s="283">
        <v>40410</v>
      </c>
      <c r="AB254" s="283">
        <v>37690</v>
      </c>
      <c r="AC254" s="283">
        <v>10637</v>
      </c>
      <c r="AD254" s="283">
        <v>34091</v>
      </c>
      <c r="AE254" s="283">
        <v>5146</v>
      </c>
      <c r="AF254" s="283">
        <v>43389</v>
      </c>
      <c r="AG254" s="283">
        <v>19697</v>
      </c>
      <c r="AH254" s="283">
        <v>11721</v>
      </c>
      <c r="AI254" s="283">
        <v>1001315</v>
      </c>
      <c r="AK254" s="283" t="s">
        <v>584</v>
      </c>
    </row>
    <row r="255" spans="1:37" x14ac:dyDescent="0.2">
      <c r="A255" s="319">
        <v>44044</v>
      </c>
      <c r="B255" s="283" t="s">
        <v>943</v>
      </c>
      <c r="C255" s="283">
        <v>16023</v>
      </c>
      <c r="D255" s="283">
        <v>41084</v>
      </c>
      <c r="E255" s="283">
        <v>12692</v>
      </c>
      <c r="F255" s="283">
        <v>5861</v>
      </c>
      <c r="G255" s="283">
        <v>34182</v>
      </c>
      <c r="H255" s="283">
        <v>10722</v>
      </c>
      <c r="I255" s="283">
        <v>14389</v>
      </c>
      <c r="J255" s="283">
        <v>39803</v>
      </c>
      <c r="K255" s="283">
        <v>118642</v>
      </c>
      <c r="L255" s="283">
        <v>14272</v>
      </c>
      <c r="M255" s="283">
        <v>47904</v>
      </c>
      <c r="N255" s="283">
        <v>13836</v>
      </c>
      <c r="O255" s="283">
        <v>15498</v>
      </c>
      <c r="P255" s="316">
        <v>98006</v>
      </c>
      <c r="Q255" s="283">
        <v>72959</v>
      </c>
      <c r="R255" s="283">
        <v>36098</v>
      </c>
      <c r="S255" s="283">
        <v>12084</v>
      </c>
      <c r="T255" s="283">
        <v>12697</v>
      </c>
      <c r="U255" s="283">
        <v>69910</v>
      </c>
      <c r="V255" s="283">
        <v>13840</v>
      </c>
      <c r="W255" s="283">
        <v>33173</v>
      </c>
      <c r="X255" s="283">
        <v>25985</v>
      </c>
      <c r="Y255" s="283">
        <v>16918</v>
      </c>
      <c r="Z255" s="283">
        <v>22998</v>
      </c>
      <c r="AA255" s="283">
        <v>40467</v>
      </c>
      <c r="AB255" s="283">
        <v>37661</v>
      </c>
      <c r="AC255" s="283">
        <v>10669</v>
      </c>
      <c r="AD255" s="283">
        <v>34046</v>
      </c>
      <c r="AE255" s="283">
        <v>5133</v>
      </c>
      <c r="AF255" s="283">
        <v>43352</v>
      </c>
      <c r="AG255" s="283">
        <v>19711</v>
      </c>
      <c r="AH255" s="283">
        <v>11727</v>
      </c>
      <c r="AI255" s="283">
        <v>1002342</v>
      </c>
      <c r="AK255" s="283" t="s">
        <v>585</v>
      </c>
    </row>
    <row r="256" spans="1:37" x14ac:dyDescent="0.2">
      <c r="A256" s="319">
        <v>44075</v>
      </c>
      <c r="B256" s="283" t="s">
        <v>944</v>
      </c>
      <c r="C256" s="283">
        <v>16036</v>
      </c>
      <c r="D256" s="283">
        <v>41066</v>
      </c>
      <c r="E256" s="283">
        <v>12692</v>
      </c>
      <c r="F256" s="283">
        <v>5831</v>
      </c>
      <c r="G256" s="283">
        <v>34161</v>
      </c>
      <c r="H256" s="283">
        <v>10723</v>
      </c>
      <c r="I256" s="283">
        <v>14396</v>
      </c>
      <c r="J256" s="283">
        <v>39785</v>
      </c>
      <c r="K256" s="283">
        <v>118439</v>
      </c>
      <c r="L256" s="283">
        <v>14278</v>
      </c>
      <c r="M256" s="283">
        <v>47804</v>
      </c>
      <c r="N256" s="283">
        <v>13802</v>
      </c>
      <c r="O256" s="283">
        <v>15506</v>
      </c>
      <c r="P256" s="316">
        <v>98038</v>
      </c>
      <c r="Q256" s="283">
        <v>73041</v>
      </c>
      <c r="R256" s="283">
        <v>36127</v>
      </c>
      <c r="S256" s="283">
        <v>12014</v>
      </c>
      <c r="T256" s="283">
        <v>12700</v>
      </c>
      <c r="U256" s="283">
        <v>69980</v>
      </c>
      <c r="V256" s="283">
        <v>13813</v>
      </c>
      <c r="W256" s="283">
        <v>33217</v>
      </c>
      <c r="X256" s="283">
        <v>26000</v>
      </c>
      <c r="Y256" s="283">
        <v>16762</v>
      </c>
      <c r="Z256" s="283">
        <v>22966</v>
      </c>
      <c r="AA256" s="283">
        <v>40419</v>
      </c>
      <c r="AB256" s="283">
        <v>37616</v>
      </c>
      <c r="AC256" s="283">
        <v>10737</v>
      </c>
      <c r="AD256" s="283">
        <v>34006</v>
      </c>
      <c r="AE256" s="283">
        <v>5123</v>
      </c>
      <c r="AF256" s="283">
        <v>43261</v>
      </c>
      <c r="AG256" s="283">
        <v>19639</v>
      </c>
      <c r="AH256" s="283">
        <v>11714</v>
      </c>
      <c r="AI256" s="283">
        <v>1001692</v>
      </c>
      <c r="AK256" s="283" t="s">
        <v>586</v>
      </c>
    </row>
    <row r="257" spans="1:37" x14ac:dyDescent="0.2">
      <c r="A257" s="319">
        <v>44105</v>
      </c>
      <c r="B257" s="283" t="s">
        <v>945</v>
      </c>
      <c r="C257" s="283">
        <v>16033</v>
      </c>
      <c r="D257" s="283">
        <v>41170</v>
      </c>
      <c r="E257" s="283">
        <v>12766</v>
      </c>
      <c r="F257" s="283">
        <v>5811</v>
      </c>
      <c r="G257" s="283">
        <v>34166</v>
      </c>
      <c r="H257" s="283">
        <v>10739</v>
      </c>
      <c r="I257" s="283">
        <v>14431</v>
      </c>
      <c r="J257" s="283">
        <v>39922</v>
      </c>
      <c r="K257" s="283">
        <v>118395</v>
      </c>
      <c r="L257" s="283">
        <v>14371</v>
      </c>
      <c r="M257" s="283">
        <v>47896</v>
      </c>
      <c r="N257" s="283">
        <v>13797</v>
      </c>
      <c r="O257" s="283">
        <v>15513</v>
      </c>
      <c r="P257" s="316">
        <v>98224</v>
      </c>
      <c r="Q257" s="283">
        <v>73167</v>
      </c>
      <c r="R257" s="283">
        <v>36185</v>
      </c>
      <c r="S257" s="283">
        <v>12079</v>
      </c>
      <c r="T257" s="283">
        <v>12779</v>
      </c>
      <c r="U257" s="283">
        <v>69964</v>
      </c>
      <c r="V257" s="283">
        <v>13883</v>
      </c>
      <c r="W257" s="283">
        <v>33276</v>
      </c>
      <c r="X257" s="283">
        <v>26045</v>
      </c>
      <c r="Y257" s="283">
        <v>16759</v>
      </c>
      <c r="Z257" s="283">
        <v>22906</v>
      </c>
      <c r="AA257" s="283">
        <v>40481</v>
      </c>
      <c r="AB257" s="283">
        <v>37625</v>
      </c>
      <c r="AC257" s="283">
        <v>10822</v>
      </c>
      <c r="AD257" s="283">
        <v>34021</v>
      </c>
      <c r="AE257" s="283">
        <v>5190</v>
      </c>
      <c r="AF257" s="283">
        <v>43224</v>
      </c>
      <c r="AG257" s="283">
        <v>19492</v>
      </c>
      <c r="AH257" s="283">
        <v>11768</v>
      </c>
      <c r="AI257" s="283">
        <v>1002900</v>
      </c>
      <c r="AK257" s="283" t="s">
        <v>587</v>
      </c>
    </row>
    <row r="258" spans="1:37" x14ac:dyDescent="0.2">
      <c r="A258" s="319">
        <v>44136</v>
      </c>
      <c r="B258" s="283" t="s">
        <v>946</v>
      </c>
      <c r="C258" s="283">
        <v>16063</v>
      </c>
      <c r="D258" s="283">
        <v>41307</v>
      </c>
      <c r="E258" s="283">
        <v>12798</v>
      </c>
      <c r="F258" s="283">
        <v>5803</v>
      </c>
      <c r="G258" s="283">
        <v>34138</v>
      </c>
      <c r="H258" s="283">
        <v>10766</v>
      </c>
      <c r="I258" s="283">
        <v>14403</v>
      </c>
      <c r="J258" s="283">
        <v>39839</v>
      </c>
      <c r="K258" s="283">
        <v>118382</v>
      </c>
      <c r="L258" s="283">
        <v>14365</v>
      </c>
      <c r="M258" s="283">
        <v>47933</v>
      </c>
      <c r="N258" s="283">
        <v>13757</v>
      </c>
      <c r="O258" s="283">
        <v>15526</v>
      </c>
      <c r="P258" s="316">
        <v>98316</v>
      </c>
      <c r="Q258" s="283">
        <v>73185</v>
      </c>
      <c r="R258" s="283">
        <v>36262</v>
      </c>
      <c r="S258" s="283">
        <v>12097</v>
      </c>
      <c r="T258" s="283">
        <v>12792</v>
      </c>
      <c r="U258" s="283">
        <v>69980</v>
      </c>
      <c r="V258" s="283">
        <v>13903</v>
      </c>
      <c r="W258" s="283">
        <v>33314</v>
      </c>
      <c r="X258" s="283">
        <v>26110</v>
      </c>
      <c r="Y258" s="283">
        <v>16716</v>
      </c>
      <c r="Z258" s="283">
        <v>22858</v>
      </c>
      <c r="AA258" s="283">
        <v>40582</v>
      </c>
      <c r="AB258" s="283">
        <v>37597</v>
      </c>
      <c r="AC258" s="283">
        <v>10814</v>
      </c>
      <c r="AD258" s="283">
        <v>33968</v>
      </c>
      <c r="AE258" s="283">
        <v>5194</v>
      </c>
      <c r="AF258" s="283">
        <v>43183</v>
      </c>
      <c r="AG258" s="283">
        <v>19514</v>
      </c>
      <c r="AH258" s="283">
        <v>11796</v>
      </c>
      <c r="AI258" s="283">
        <v>1003261</v>
      </c>
      <c r="AK258" s="283" t="s">
        <v>588</v>
      </c>
    </row>
    <row r="259" spans="1:37" x14ac:dyDescent="0.2">
      <c r="A259" s="319">
        <v>44166</v>
      </c>
      <c r="B259" s="283" t="s">
        <v>947</v>
      </c>
      <c r="C259" s="283">
        <v>16017</v>
      </c>
      <c r="D259" s="283">
        <v>41338</v>
      </c>
      <c r="E259" s="283">
        <v>12767</v>
      </c>
      <c r="F259" s="283">
        <v>5807</v>
      </c>
      <c r="G259" s="283">
        <v>34021</v>
      </c>
      <c r="H259" s="283">
        <v>10753</v>
      </c>
      <c r="I259" s="283">
        <v>14324</v>
      </c>
      <c r="J259" s="283">
        <v>39670</v>
      </c>
      <c r="K259" s="283">
        <v>118117</v>
      </c>
      <c r="L259" s="283">
        <v>14267</v>
      </c>
      <c r="M259" s="283">
        <v>47776</v>
      </c>
      <c r="N259" s="283">
        <v>13652</v>
      </c>
      <c r="O259" s="283">
        <v>15458</v>
      </c>
      <c r="P259" s="316">
        <v>98067</v>
      </c>
      <c r="Q259" s="283">
        <v>72960</v>
      </c>
      <c r="R259" s="283">
        <v>36276</v>
      </c>
      <c r="S259" s="283">
        <v>12099</v>
      </c>
      <c r="T259" s="283">
        <v>12766</v>
      </c>
      <c r="U259" s="283">
        <v>69698</v>
      </c>
      <c r="V259" s="283">
        <v>13897</v>
      </c>
      <c r="W259" s="283">
        <v>33169</v>
      </c>
      <c r="X259" s="283">
        <v>26076</v>
      </c>
      <c r="Y259" s="283">
        <v>16569</v>
      </c>
      <c r="Z259" s="283">
        <v>22803</v>
      </c>
      <c r="AA259" s="283">
        <v>40632</v>
      </c>
      <c r="AB259" s="283">
        <v>37552</v>
      </c>
      <c r="AC259" s="283">
        <v>10735</v>
      </c>
      <c r="AD259" s="283">
        <v>33799</v>
      </c>
      <c r="AE259" s="283">
        <v>5146</v>
      </c>
      <c r="AF259" s="283">
        <v>43019</v>
      </c>
      <c r="AG259" s="283">
        <v>19413</v>
      </c>
      <c r="AH259" s="283">
        <v>11771</v>
      </c>
      <c r="AI259" s="283">
        <v>1000414</v>
      </c>
      <c r="AK259" s="283" t="s">
        <v>589</v>
      </c>
    </row>
    <row r="260" spans="1:37" x14ac:dyDescent="0.2">
      <c r="A260" s="319">
        <v>44197</v>
      </c>
      <c r="B260" s="283" t="s">
        <v>984</v>
      </c>
      <c r="C260" s="283">
        <v>16040</v>
      </c>
      <c r="D260" s="283">
        <v>41313</v>
      </c>
      <c r="E260" s="283">
        <v>12811</v>
      </c>
      <c r="F260" s="283">
        <v>5775</v>
      </c>
      <c r="G260" s="283">
        <v>33975</v>
      </c>
      <c r="H260" s="283">
        <v>10722</v>
      </c>
      <c r="I260" s="283">
        <v>14276</v>
      </c>
      <c r="J260" s="283">
        <v>39677</v>
      </c>
      <c r="K260" s="283">
        <v>117796</v>
      </c>
      <c r="L260" s="283">
        <v>14279</v>
      </c>
      <c r="M260" s="283">
        <v>47633</v>
      </c>
      <c r="N260" s="283">
        <v>13569</v>
      </c>
      <c r="O260" s="283">
        <v>15405</v>
      </c>
      <c r="P260" s="316">
        <v>98213</v>
      </c>
      <c r="Q260" s="283">
        <v>72785</v>
      </c>
      <c r="R260" s="283">
        <v>36158</v>
      </c>
      <c r="S260" s="283">
        <v>12098</v>
      </c>
      <c r="T260" s="283">
        <v>12782</v>
      </c>
      <c r="U260" s="283">
        <v>69706</v>
      </c>
      <c r="V260" s="283">
        <v>13814</v>
      </c>
      <c r="W260" s="283">
        <v>33009</v>
      </c>
      <c r="X260" s="283">
        <v>26010</v>
      </c>
      <c r="Y260" s="283">
        <v>16622</v>
      </c>
      <c r="Z260" s="283">
        <v>22812</v>
      </c>
      <c r="AA260" s="283">
        <v>40656</v>
      </c>
      <c r="AB260" s="283">
        <v>37470</v>
      </c>
      <c r="AC260" s="283">
        <v>10760</v>
      </c>
      <c r="AD260" s="283">
        <v>33797</v>
      </c>
      <c r="AE260" s="283">
        <v>5151</v>
      </c>
      <c r="AF260" s="283">
        <v>42890</v>
      </c>
      <c r="AG260" s="283">
        <v>19328</v>
      </c>
      <c r="AH260" s="283">
        <v>11710</v>
      </c>
      <c r="AI260" s="283">
        <v>999042</v>
      </c>
      <c r="AJ260" s="283">
        <v>2021</v>
      </c>
      <c r="AK260" s="283" t="s">
        <v>581</v>
      </c>
    </row>
    <row r="261" spans="1:37" x14ac:dyDescent="0.2">
      <c r="A261" s="319">
        <v>44228</v>
      </c>
      <c r="B261" s="283" t="s">
        <v>948</v>
      </c>
      <c r="C261" s="283">
        <v>16087</v>
      </c>
      <c r="D261" s="283">
        <v>41481</v>
      </c>
      <c r="E261" s="283">
        <v>12903</v>
      </c>
      <c r="F261" s="283">
        <v>5814</v>
      </c>
      <c r="G261" s="283">
        <v>34085</v>
      </c>
      <c r="H261" s="283">
        <v>10744</v>
      </c>
      <c r="I261" s="283">
        <v>14327</v>
      </c>
      <c r="J261" s="283">
        <v>39752</v>
      </c>
      <c r="K261" s="283">
        <v>117824</v>
      </c>
      <c r="L261" s="283">
        <v>14342</v>
      </c>
      <c r="M261" s="283">
        <v>47646</v>
      </c>
      <c r="N261" s="283">
        <v>13526</v>
      </c>
      <c r="O261" s="283">
        <v>15439</v>
      </c>
      <c r="P261" s="316">
        <v>98474</v>
      </c>
      <c r="Q261" s="283">
        <v>72749</v>
      </c>
      <c r="R261" s="283">
        <v>36276</v>
      </c>
      <c r="S261" s="283">
        <v>12100</v>
      </c>
      <c r="T261" s="283">
        <v>12776</v>
      </c>
      <c r="U261" s="283">
        <v>69678</v>
      </c>
      <c r="V261" s="283">
        <v>13855</v>
      </c>
      <c r="W261" s="283">
        <v>33097</v>
      </c>
      <c r="X261" s="283">
        <v>26121</v>
      </c>
      <c r="Y261" s="283">
        <v>16718</v>
      </c>
      <c r="Z261" s="283">
        <v>22874</v>
      </c>
      <c r="AA261" s="283">
        <v>40759</v>
      </c>
      <c r="AB261" s="283">
        <v>37502</v>
      </c>
      <c r="AC261" s="283">
        <v>10864</v>
      </c>
      <c r="AD261" s="283">
        <v>33816</v>
      </c>
      <c r="AE261" s="283">
        <v>5166</v>
      </c>
      <c r="AF261" s="283">
        <v>42905</v>
      </c>
      <c r="AG261" s="283">
        <v>19440</v>
      </c>
      <c r="AH261" s="283">
        <v>11770</v>
      </c>
      <c r="AI261" s="283">
        <v>1000910</v>
      </c>
      <c r="AK261" s="283" t="s">
        <v>582</v>
      </c>
    </row>
    <row r="262" spans="1:37" x14ac:dyDescent="0.2">
      <c r="A262" s="319">
        <v>44256</v>
      </c>
      <c r="B262" s="283" t="s">
        <v>949</v>
      </c>
      <c r="C262" s="283">
        <v>16126</v>
      </c>
      <c r="D262" s="283">
        <v>41658</v>
      </c>
      <c r="E262" s="283">
        <v>12933</v>
      </c>
      <c r="F262" s="283">
        <v>5831</v>
      </c>
      <c r="G262" s="283">
        <v>34104</v>
      </c>
      <c r="H262" s="283">
        <v>10794</v>
      </c>
      <c r="I262" s="283">
        <v>14373</v>
      </c>
      <c r="J262" s="283">
        <v>39950</v>
      </c>
      <c r="K262" s="283">
        <v>117841</v>
      </c>
      <c r="L262" s="283">
        <v>14316</v>
      </c>
      <c r="M262" s="283">
        <v>47663</v>
      </c>
      <c r="N262" s="283">
        <v>13558</v>
      </c>
      <c r="O262" s="283">
        <v>15440</v>
      </c>
      <c r="P262" s="316">
        <v>98700</v>
      </c>
      <c r="Q262" s="283">
        <v>72421</v>
      </c>
      <c r="R262" s="283">
        <v>36281</v>
      </c>
      <c r="S262" s="283">
        <v>12102</v>
      </c>
      <c r="T262" s="283">
        <v>12803</v>
      </c>
      <c r="U262" s="283">
        <v>69882</v>
      </c>
      <c r="V262" s="283">
        <v>13866</v>
      </c>
      <c r="W262" s="283">
        <v>33102</v>
      </c>
      <c r="X262" s="283">
        <v>26255</v>
      </c>
      <c r="Y262" s="283">
        <v>16865</v>
      </c>
      <c r="Z262" s="283">
        <v>22910</v>
      </c>
      <c r="AA262" s="283">
        <v>40970</v>
      </c>
      <c r="AB262" s="283">
        <v>37594</v>
      </c>
      <c r="AC262" s="283">
        <v>10952</v>
      </c>
      <c r="AD262" s="283">
        <v>33776</v>
      </c>
      <c r="AE262" s="283">
        <v>5187</v>
      </c>
      <c r="AF262" s="283">
        <v>42925</v>
      </c>
      <c r="AG262" s="283">
        <v>19565</v>
      </c>
      <c r="AH262" s="283">
        <v>11794</v>
      </c>
      <c r="AI262" s="283">
        <v>1002537</v>
      </c>
      <c r="AK262" s="283" t="s">
        <v>542</v>
      </c>
    </row>
    <row r="263" spans="1:37" x14ac:dyDescent="0.2">
      <c r="A263" s="319">
        <v>44287</v>
      </c>
      <c r="B263" s="283" t="s">
        <v>950</v>
      </c>
      <c r="C263" s="283">
        <v>16189</v>
      </c>
      <c r="D263" s="283">
        <v>41850</v>
      </c>
      <c r="E263" s="283">
        <v>12988</v>
      </c>
      <c r="F263" s="283">
        <v>5860</v>
      </c>
      <c r="G263" s="283">
        <v>34235</v>
      </c>
      <c r="H263" s="283">
        <v>10897</v>
      </c>
      <c r="I263" s="283">
        <v>14418</v>
      </c>
      <c r="J263" s="283">
        <v>40094</v>
      </c>
      <c r="K263" s="283">
        <v>117816</v>
      </c>
      <c r="L263" s="283">
        <v>14313</v>
      </c>
      <c r="M263" s="283">
        <v>47685</v>
      </c>
      <c r="N263" s="283">
        <v>13535</v>
      </c>
      <c r="O263" s="283">
        <v>15508</v>
      </c>
      <c r="P263" s="316">
        <v>98877</v>
      </c>
      <c r="Q263" s="283">
        <v>72325</v>
      </c>
      <c r="R263" s="283">
        <v>36326</v>
      </c>
      <c r="S263" s="283">
        <v>12135</v>
      </c>
      <c r="T263" s="283">
        <v>12871</v>
      </c>
      <c r="U263" s="283">
        <v>69827</v>
      </c>
      <c r="V263" s="283">
        <v>13940</v>
      </c>
      <c r="W263" s="283">
        <v>33006</v>
      </c>
      <c r="X263" s="283">
        <v>26314</v>
      </c>
      <c r="Y263" s="283">
        <v>16958</v>
      </c>
      <c r="Z263" s="283">
        <v>22964</v>
      </c>
      <c r="AA263" s="283">
        <v>41101</v>
      </c>
      <c r="AB263" s="283">
        <v>37585</v>
      </c>
      <c r="AC263" s="283">
        <v>10935</v>
      </c>
      <c r="AD263" s="283">
        <v>33844</v>
      </c>
      <c r="AE263" s="283">
        <v>5236</v>
      </c>
      <c r="AF263" s="283">
        <v>43156</v>
      </c>
      <c r="AG263" s="283">
        <v>19630</v>
      </c>
      <c r="AH263" s="283">
        <v>11847</v>
      </c>
      <c r="AI263" s="283">
        <v>1004265</v>
      </c>
      <c r="AK263" s="283" t="s">
        <v>579</v>
      </c>
    </row>
    <row r="264" spans="1:37" x14ac:dyDescent="0.2">
      <c r="A264" s="319">
        <v>44317</v>
      </c>
      <c r="B264" s="283" t="s">
        <v>951</v>
      </c>
      <c r="C264" s="283">
        <v>16211</v>
      </c>
      <c r="D264" s="283">
        <v>42065</v>
      </c>
      <c r="E264" s="283">
        <v>13024</v>
      </c>
      <c r="F264" s="283">
        <v>5894</v>
      </c>
      <c r="G264" s="283">
        <v>34327</v>
      </c>
      <c r="H264" s="283">
        <v>10925</v>
      </c>
      <c r="I264" s="283">
        <v>14366</v>
      </c>
      <c r="J264" s="283">
        <v>40230</v>
      </c>
      <c r="K264" s="283">
        <v>117947</v>
      </c>
      <c r="L264" s="283">
        <v>14323</v>
      </c>
      <c r="M264" s="283">
        <v>47805</v>
      </c>
      <c r="N264" s="283">
        <v>13561</v>
      </c>
      <c r="O264" s="283">
        <v>15535</v>
      </c>
      <c r="P264" s="316">
        <v>99245</v>
      </c>
      <c r="Q264" s="283">
        <v>72265</v>
      </c>
      <c r="R264" s="283">
        <v>36342</v>
      </c>
      <c r="S264" s="283">
        <v>12150</v>
      </c>
      <c r="T264" s="283">
        <v>12903</v>
      </c>
      <c r="U264" s="283">
        <v>70064</v>
      </c>
      <c r="V264" s="283">
        <v>13919</v>
      </c>
      <c r="W264" s="283">
        <v>32984</v>
      </c>
      <c r="X264" s="283">
        <v>26425</v>
      </c>
      <c r="Y264" s="283">
        <v>17142</v>
      </c>
      <c r="Z264" s="283">
        <v>22967</v>
      </c>
      <c r="AA264" s="283">
        <v>41236</v>
      </c>
      <c r="AB264" s="283">
        <v>37680</v>
      </c>
      <c r="AC264" s="283">
        <v>10939</v>
      </c>
      <c r="AD264" s="283">
        <v>33906</v>
      </c>
      <c r="AE264" s="283">
        <v>5215</v>
      </c>
      <c r="AF264" s="283">
        <v>43190</v>
      </c>
      <c r="AG264" s="283">
        <v>19720</v>
      </c>
      <c r="AH264" s="283">
        <v>11869</v>
      </c>
      <c r="AI264" s="283">
        <v>1006374</v>
      </c>
      <c r="AK264" s="283" t="s">
        <v>580</v>
      </c>
    </row>
    <row r="265" spans="1:37" x14ac:dyDescent="0.2">
      <c r="A265" s="319">
        <v>44348</v>
      </c>
      <c r="B265" s="283" t="s">
        <v>952</v>
      </c>
      <c r="C265" s="283">
        <v>16255</v>
      </c>
      <c r="D265" s="283">
        <v>42355</v>
      </c>
      <c r="E265" s="283">
        <v>13133</v>
      </c>
      <c r="F265" s="283">
        <v>5921</v>
      </c>
      <c r="G265" s="283">
        <v>34490</v>
      </c>
      <c r="H265" s="283">
        <v>11020</v>
      </c>
      <c r="I265" s="283">
        <v>14447</v>
      </c>
      <c r="J265" s="283">
        <v>40523</v>
      </c>
      <c r="K265" s="283">
        <v>118428</v>
      </c>
      <c r="L265" s="283">
        <v>14356</v>
      </c>
      <c r="M265" s="283">
        <v>48063</v>
      </c>
      <c r="N265" s="283">
        <v>13554</v>
      </c>
      <c r="O265" s="283">
        <v>15549</v>
      </c>
      <c r="P265" s="316">
        <v>99679</v>
      </c>
      <c r="Q265" s="283">
        <v>72470</v>
      </c>
      <c r="R265" s="283">
        <v>36500</v>
      </c>
      <c r="S265" s="283">
        <v>12169</v>
      </c>
      <c r="T265" s="283">
        <v>13053</v>
      </c>
      <c r="U265" s="283">
        <v>70678</v>
      </c>
      <c r="V265" s="283">
        <v>14047</v>
      </c>
      <c r="W265" s="283">
        <v>33138</v>
      </c>
      <c r="X265" s="283">
        <v>26639</v>
      </c>
      <c r="Y265" s="283">
        <v>17389</v>
      </c>
      <c r="Z265" s="283">
        <v>23041</v>
      </c>
      <c r="AA265" s="283">
        <v>41559</v>
      </c>
      <c r="AB265" s="283">
        <v>38030</v>
      </c>
      <c r="AC265" s="283">
        <v>11015</v>
      </c>
      <c r="AD265" s="283">
        <v>34032</v>
      </c>
      <c r="AE265" s="283">
        <v>5252</v>
      </c>
      <c r="AF265" s="283">
        <v>43366</v>
      </c>
      <c r="AG265" s="283">
        <v>19904</v>
      </c>
      <c r="AH265" s="283">
        <v>11919</v>
      </c>
      <c r="AI265" s="283">
        <v>1011974</v>
      </c>
      <c r="AK265" s="283" t="s">
        <v>583</v>
      </c>
    </row>
    <row r="266" spans="1:37" x14ac:dyDescent="0.2">
      <c r="A266" s="319">
        <v>44378</v>
      </c>
      <c r="B266" s="283" t="s">
        <v>953</v>
      </c>
      <c r="C266" s="283">
        <v>16473</v>
      </c>
      <c r="D266" s="283">
        <v>43092</v>
      </c>
      <c r="E266" s="283">
        <v>13392</v>
      </c>
      <c r="F266" s="283">
        <v>6066</v>
      </c>
      <c r="G266" s="283">
        <v>35062</v>
      </c>
      <c r="H266" s="283">
        <v>11173</v>
      </c>
      <c r="I266" s="283">
        <v>14671</v>
      </c>
      <c r="J266" s="283">
        <v>41096</v>
      </c>
      <c r="K266" s="283">
        <v>120984</v>
      </c>
      <c r="L266" s="283">
        <v>14515</v>
      </c>
      <c r="M266" s="283">
        <v>48679</v>
      </c>
      <c r="N266" s="283">
        <v>13680</v>
      </c>
      <c r="O266" s="283">
        <v>15750</v>
      </c>
      <c r="P266" s="316">
        <v>100963</v>
      </c>
      <c r="Q266" s="283">
        <v>74305</v>
      </c>
      <c r="R266" s="283">
        <v>36738</v>
      </c>
      <c r="S266" s="283">
        <v>12356</v>
      </c>
      <c r="T266" s="283">
        <v>13268</v>
      </c>
      <c r="U266" s="283">
        <v>72034</v>
      </c>
      <c r="V266" s="283">
        <v>14214</v>
      </c>
      <c r="W266" s="283">
        <v>33656</v>
      </c>
      <c r="X266" s="283">
        <v>27264</v>
      </c>
      <c r="Y266" s="283">
        <v>18033</v>
      </c>
      <c r="Z266" s="283">
        <v>23311</v>
      </c>
      <c r="AA266" s="283">
        <v>42178</v>
      </c>
      <c r="AB266" s="283">
        <v>38675</v>
      </c>
      <c r="AC266" s="283">
        <v>11282</v>
      </c>
      <c r="AD266" s="283">
        <v>34370</v>
      </c>
      <c r="AE266" s="283">
        <v>5322</v>
      </c>
      <c r="AF266" s="283">
        <v>43928</v>
      </c>
      <c r="AG266" s="283">
        <v>20210</v>
      </c>
      <c r="AH266" s="283">
        <v>12017</v>
      </c>
      <c r="AI266" s="283">
        <v>1028757</v>
      </c>
      <c r="AK266" s="283" t="s">
        <v>584</v>
      </c>
    </row>
    <row r="267" spans="1:37" x14ac:dyDescent="0.2">
      <c r="A267" s="319">
        <v>44409</v>
      </c>
      <c r="B267" s="283" t="s">
        <v>954</v>
      </c>
      <c r="C267" s="283">
        <v>16597</v>
      </c>
      <c r="D267" s="283">
        <v>43604</v>
      </c>
      <c r="E267" s="283">
        <v>13503</v>
      </c>
      <c r="F267" s="283">
        <v>6139</v>
      </c>
      <c r="G267" s="283">
        <v>35290</v>
      </c>
      <c r="H267" s="283">
        <v>11279</v>
      </c>
      <c r="I267" s="283">
        <v>14683</v>
      </c>
      <c r="J267" s="283">
        <v>41443</v>
      </c>
      <c r="K267" s="283">
        <v>122640</v>
      </c>
      <c r="L267" s="283">
        <v>14584</v>
      </c>
      <c r="M267" s="283">
        <v>48978</v>
      </c>
      <c r="N267" s="283">
        <v>13765</v>
      </c>
      <c r="O267" s="283">
        <v>15814</v>
      </c>
      <c r="P267" s="316">
        <v>101796</v>
      </c>
      <c r="Q267" s="283">
        <v>75223</v>
      </c>
      <c r="R267" s="283">
        <v>36908</v>
      </c>
      <c r="S267" s="283">
        <v>12437</v>
      </c>
      <c r="T267" s="283">
        <v>13376</v>
      </c>
      <c r="U267" s="283">
        <v>73017</v>
      </c>
      <c r="V267" s="283">
        <v>14286</v>
      </c>
      <c r="W267" s="283">
        <v>33954</v>
      </c>
      <c r="X267" s="283">
        <v>27761</v>
      </c>
      <c r="Y267" s="283">
        <v>18458</v>
      </c>
      <c r="Z267" s="283">
        <v>23505</v>
      </c>
      <c r="AA267" s="283">
        <v>42434</v>
      </c>
      <c r="AB267" s="283">
        <v>38969</v>
      </c>
      <c r="AC267" s="283">
        <v>11358</v>
      </c>
      <c r="AD267" s="283">
        <v>34614</v>
      </c>
      <c r="AE267" s="283">
        <v>5343</v>
      </c>
      <c r="AF267" s="283">
        <v>44079</v>
      </c>
      <c r="AG267" s="283">
        <v>20382</v>
      </c>
      <c r="AH267" s="283">
        <v>12067</v>
      </c>
      <c r="AI267" s="283">
        <v>1038286</v>
      </c>
      <c r="AK267" s="283" t="s">
        <v>585</v>
      </c>
    </row>
    <row r="268" spans="1:37" x14ac:dyDescent="0.2">
      <c r="A268" s="319">
        <v>44440</v>
      </c>
      <c r="B268" s="283" t="s">
        <v>955</v>
      </c>
      <c r="C268" s="283">
        <v>16724</v>
      </c>
      <c r="D268" s="283">
        <v>44193</v>
      </c>
      <c r="E268" s="283">
        <v>13662</v>
      </c>
      <c r="F268" s="283">
        <v>6206</v>
      </c>
      <c r="G268" s="283">
        <v>35420</v>
      </c>
      <c r="H268" s="283">
        <v>11339</v>
      </c>
      <c r="I268" s="283">
        <v>14778</v>
      </c>
      <c r="J268" s="283">
        <v>41777</v>
      </c>
      <c r="K268" s="283">
        <v>124086</v>
      </c>
      <c r="L268" s="283">
        <v>14612</v>
      </c>
      <c r="M268" s="283">
        <v>49169</v>
      </c>
      <c r="N268" s="283">
        <v>13745</v>
      </c>
      <c r="O268" s="283">
        <v>15889</v>
      </c>
      <c r="P268" s="316">
        <v>102475</v>
      </c>
      <c r="Q268" s="283">
        <v>76166</v>
      </c>
      <c r="R268" s="283">
        <v>37019</v>
      </c>
      <c r="S268" s="283">
        <v>12516</v>
      </c>
      <c r="T268" s="283">
        <v>13478</v>
      </c>
      <c r="U268" s="283">
        <v>74025</v>
      </c>
      <c r="V268" s="283">
        <v>14322</v>
      </c>
      <c r="W268" s="283">
        <v>34133</v>
      </c>
      <c r="X268" s="283">
        <v>28158</v>
      </c>
      <c r="Y268" s="283">
        <v>18704</v>
      </c>
      <c r="Z268" s="283">
        <v>23622</v>
      </c>
      <c r="AA268" s="283">
        <v>42665</v>
      </c>
      <c r="AB268" s="283">
        <v>39166</v>
      </c>
      <c r="AC268" s="283">
        <v>11405</v>
      </c>
      <c r="AD268" s="283">
        <v>34741</v>
      </c>
      <c r="AE268" s="283">
        <v>5367</v>
      </c>
      <c r="AF268" s="283">
        <v>44117</v>
      </c>
      <c r="AG268" s="283">
        <v>20574</v>
      </c>
      <c r="AH268" s="283">
        <v>12087</v>
      </c>
      <c r="AI268" s="283">
        <v>1046340</v>
      </c>
      <c r="AK268" s="283" t="s">
        <v>586</v>
      </c>
    </row>
    <row r="269" spans="1:37" x14ac:dyDescent="0.2">
      <c r="A269" s="319">
        <v>44470</v>
      </c>
      <c r="B269" s="283" t="s">
        <v>956</v>
      </c>
      <c r="C269" s="283">
        <v>16788</v>
      </c>
      <c r="D269" s="283">
        <v>44527</v>
      </c>
      <c r="E269" s="283">
        <v>13905</v>
      </c>
      <c r="F269" s="283">
        <v>6208</v>
      </c>
      <c r="G269" s="283">
        <v>35640</v>
      </c>
      <c r="H269" s="283">
        <v>11417</v>
      </c>
      <c r="I269" s="283">
        <v>14805</v>
      </c>
      <c r="J269" s="283">
        <v>42026</v>
      </c>
      <c r="K269" s="283">
        <v>124614</v>
      </c>
      <c r="L269" s="283">
        <v>14658</v>
      </c>
      <c r="M269" s="283">
        <v>49324</v>
      </c>
      <c r="N269" s="283">
        <v>13754</v>
      </c>
      <c r="O269" s="283">
        <v>15993</v>
      </c>
      <c r="P269" s="316">
        <v>102866</v>
      </c>
      <c r="Q269" s="283">
        <v>76825</v>
      </c>
      <c r="R269" s="283">
        <v>37053</v>
      </c>
      <c r="S269" s="283">
        <v>12560</v>
      </c>
      <c r="T269" s="283">
        <v>13541</v>
      </c>
      <c r="U269" s="283">
        <v>74370</v>
      </c>
      <c r="V269" s="283">
        <v>14433</v>
      </c>
      <c r="W269" s="283">
        <v>34280</v>
      </c>
      <c r="X269" s="283">
        <v>28379</v>
      </c>
      <c r="Y269" s="283">
        <v>19036</v>
      </c>
      <c r="Z269" s="283">
        <v>23752</v>
      </c>
      <c r="AA269" s="283">
        <v>42810</v>
      </c>
      <c r="AB269" s="283">
        <v>39220</v>
      </c>
      <c r="AC269" s="283">
        <v>11457</v>
      </c>
      <c r="AD269" s="283">
        <v>34913</v>
      </c>
      <c r="AE269" s="283">
        <v>5403</v>
      </c>
      <c r="AF269" s="283">
        <v>44292</v>
      </c>
      <c r="AG269" s="283">
        <v>20660</v>
      </c>
      <c r="AH269" s="283">
        <v>12110</v>
      </c>
      <c r="AI269" s="283">
        <v>1051619</v>
      </c>
      <c r="AK269" s="283" t="s">
        <v>587</v>
      </c>
    </row>
    <row r="270" spans="1:37" x14ac:dyDescent="0.2">
      <c r="A270" s="319">
        <v>44501</v>
      </c>
      <c r="B270" s="283" t="s">
        <v>957</v>
      </c>
      <c r="C270" s="283">
        <v>16770</v>
      </c>
      <c r="D270" s="283">
        <v>44564</v>
      </c>
      <c r="E270" s="283">
        <v>13977</v>
      </c>
      <c r="F270" s="283">
        <v>6232</v>
      </c>
      <c r="G270" s="283">
        <v>35712</v>
      </c>
      <c r="H270" s="283">
        <v>11421</v>
      </c>
      <c r="I270" s="283">
        <v>14864</v>
      </c>
      <c r="J270" s="283">
        <v>42209</v>
      </c>
      <c r="K270" s="283">
        <v>125176</v>
      </c>
      <c r="L270" s="283">
        <v>14686</v>
      </c>
      <c r="M270" s="283">
        <v>49490</v>
      </c>
      <c r="N270" s="283">
        <v>13739</v>
      </c>
      <c r="O270" s="283">
        <v>16050</v>
      </c>
      <c r="P270" s="316">
        <v>103172</v>
      </c>
      <c r="Q270" s="283">
        <v>77219</v>
      </c>
      <c r="R270" s="283">
        <v>37101</v>
      </c>
      <c r="S270" s="283">
        <v>12612</v>
      </c>
      <c r="T270" s="283">
        <v>13569</v>
      </c>
      <c r="U270" s="283">
        <v>74878</v>
      </c>
      <c r="V270" s="283">
        <v>14443</v>
      </c>
      <c r="W270" s="283">
        <v>34485</v>
      </c>
      <c r="X270" s="283">
        <v>28561</v>
      </c>
      <c r="Y270" s="283">
        <v>19219</v>
      </c>
      <c r="Z270" s="283">
        <v>23778</v>
      </c>
      <c r="AA270" s="283">
        <v>42879</v>
      </c>
      <c r="AB270" s="283">
        <v>39233</v>
      </c>
      <c r="AC270" s="283">
        <v>11461</v>
      </c>
      <c r="AD270" s="283">
        <v>34872</v>
      </c>
      <c r="AE270" s="283">
        <v>5453</v>
      </c>
      <c r="AF270" s="283">
        <v>44225</v>
      </c>
      <c r="AG270" s="283">
        <v>20780</v>
      </c>
      <c r="AH270" s="283">
        <v>12049</v>
      </c>
      <c r="AI270" s="283">
        <v>1054879</v>
      </c>
      <c r="AK270" s="283" t="s">
        <v>588</v>
      </c>
    </row>
    <row r="271" spans="1:37" x14ac:dyDescent="0.2">
      <c r="A271" s="319">
        <v>44531</v>
      </c>
      <c r="B271" s="283" t="s">
        <v>958</v>
      </c>
      <c r="C271" s="283">
        <v>16746</v>
      </c>
      <c r="D271" s="283">
        <v>44540</v>
      </c>
      <c r="E271" s="283">
        <v>13964</v>
      </c>
      <c r="F271" s="283">
        <v>6254</v>
      </c>
      <c r="G271" s="283">
        <v>35642</v>
      </c>
      <c r="H271" s="283">
        <v>11397</v>
      </c>
      <c r="I271" s="283">
        <v>14789</v>
      </c>
      <c r="J271" s="283">
        <v>42167</v>
      </c>
      <c r="K271" s="283">
        <v>125199</v>
      </c>
      <c r="L271" s="283">
        <v>14609</v>
      </c>
      <c r="M271" s="283">
        <v>49358</v>
      </c>
      <c r="N271" s="283">
        <v>13674</v>
      </c>
      <c r="O271" s="283">
        <v>15980</v>
      </c>
      <c r="P271" s="316">
        <v>103251</v>
      </c>
      <c r="Q271" s="283">
        <v>77044</v>
      </c>
      <c r="R271" s="283">
        <v>37104</v>
      </c>
      <c r="S271" s="283">
        <v>12579</v>
      </c>
      <c r="T271" s="283">
        <v>13590</v>
      </c>
      <c r="U271" s="283">
        <v>74823</v>
      </c>
      <c r="V271" s="283">
        <v>14401</v>
      </c>
      <c r="W271" s="283">
        <v>34423</v>
      </c>
      <c r="X271" s="283">
        <v>28507</v>
      </c>
      <c r="Y271" s="283">
        <v>19275</v>
      </c>
      <c r="Z271" s="283">
        <v>23707</v>
      </c>
      <c r="AA271" s="283">
        <v>42868</v>
      </c>
      <c r="AB271" s="283">
        <v>39139</v>
      </c>
      <c r="AC271" s="283">
        <v>11432</v>
      </c>
      <c r="AD271" s="283">
        <v>34785</v>
      </c>
      <c r="AE271" s="283">
        <v>5466</v>
      </c>
      <c r="AF271" s="283">
        <v>44116</v>
      </c>
      <c r="AG271" s="283">
        <v>20773</v>
      </c>
      <c r="AH271" s="283">
        <v>12068</v>
      </c>
      <c r="AI271" s="283">
        <v>1053670</v>
      </c>
      <c r="AK271" s="283" t="s">
        <v>589</v>
      </c>
    </row>
    <row r="272" spans="1:37" x14ac:dyDescent="0.2">
      <c r="A272" s="319">
        <v>44562</v>
      </c>
      <c r="B272" s="283" t="s">
        <v>985</v>
      </c>
      <c r="C272" s="283">
        <v>16734</v>
      </c>
      <c r="D272" s="283">
        <v>44593</v>
      </c>
      <c r="E272" s="283">
        <v>14006</v>
      </c>
      <c r="F272" s="283">
        <v>6295</v>
      </c>
      <c r="G272" s="283">
        <v>35582</v>
      </c>
      <c r="H272" s="283">
        <v>11363</v>
      </c>
      <c r="I272" s="283">
        <v>14753</v>
      </c>
      <c r="J272" s="283">
        <v>42125</v>
      </c>
      <c r="K272" s="283">
        <v>124898</v>
      </c>
      <c r="L272" s="283">
        <v>14605</v>
      </c>
      <c r="M272" s="283">
        <v>49238</v>
      </c>
      <c r="N272" s="283">
        <v>13586</v>
      </c>
      <c r="O272" s="283">
        <v>15961</v>
      </c>
      <c r="P272" s="316">
        <v>103200</v>
      </c>
      <c r="Q272" s="283">
        <v>77149</v>
      </c>
      <c r="R272" s="283">
        <v>36985</v>
      </c>
      <c r="S272" s="283">
        <v>12565</v>
      </c>
      <c r="T272" s="283">
        <v>13588</v>
      </c>
      <c r="U272" s="283">
        <v>74930</v>
      </c>
      <c r="V272" s="283">
        <v>14299</v>
      </c>
      <c r="W272" s="283">
        <v>34468</v>
      </c>
      <c r="X272" s="283">
        <v>28619</v>
      </c>
      <c r="Y272" s="283">
        <v>19462</v>
      </c>
      <c r="Z272" s="283">
        <v>23673</v>
      </c>
      <c r="AA272" s="283">
        <v>42858</v>
      </c>
      <c r="AB272" s="283">
        <v>39129</v>
      </c>
      <c r="AC272" s="283">
        <v>11428</v>
      </c>
      <c r="AD272" s="283">
        <v>34764</v>
      </c>
      <c r="AE272" s="283">
        <v>5449</v>
      </c>
      <c r="AF272" s="283">
        <v>43912</v>
      </c>
      <c r="AG272" s="283">
        <v>20863</v>
      </c>
      <c r="AH272" s="283">
        <v>12015</v>
      </c>
      <c r="AI272" s="283">
        <v>1053095</v>
      </c>
      <c r="AJ272" s="283">
        <v>2022</v>
      </c>
      <c r="AK272" s="283" t="s">
        <v>581</v>
      </c>
    </row>
    <row r="273" spans="1:37" x14ac:dyDescent="0.2">
      <c r="A273" s="319">
        <v>44593</v>
      </c>
      <c r="B273" s="283" t="s">
        <v>986</v>
      </c>
      <c r="C273" s="283">
        <v>16759</v>
      </c>
      <c r="D273" s="283">
        <v>44231</v>
      </c>
      <c r="E273" s="283">
        <v>14112</v>
      </c>
      <c r="F273" s="283">
        <v>6311</v>
      </c>
      <c r="G273" s="283">
        <v>35733</v>
      </c>
      <c r="H273" s="283">
        <v>11379</v>
      </c>
      <c r="I273" s="283">
        <v>14730</v>
      </c>
      <c r="J273" s="283">
        <v>42291</v>
      </c>
      <c r="K273" s="283">
        <v>125331</v>
      </c>
      <c r="L273" s="283">
        <v>14634</v>
      </c>
      <c r="M273" s="283">
        <v>49257</v>
      </c>
      <c r="N273" s="283">
        <v>13648</v>
      </c>
      <c r="O273" s="283">
        <v>16003</v>
      </c>
      <c r="P273" s="316">
        <v>103626</v>
      </c>
      <c r="Q273" s="283">
        <v>77507</v>
      </c>
      <c r="R273" s="283">
        <v>37036</v>
      </c>
      <c r="S273" s="283">
        <v>12597</v>
      </c>
      <c r="T273" s="283">
        <v>13626</v>
      </c>
      <c r="U273" s="283">
        <v>75221</v>
      </c>
      <c r="V273" s="283">
        <v>14330</v>
      </c>
      <c r="W273" s="283">
        <v>34612</v>
      </c>
      <c r="X273" s="283">
        <v>28845</v>
      </c>
      <c r="Y273" s="283">
        <v>19640</v>
      </c>
      <c r="Z273" s="283">
        <v>23699</v>
      </c>
      <c r="AA273" s="283">
        <v>42995</v>
      </c>
      <c r="AB273" s="283">
        <v>39261</v>
      </c>
      <c r="AC273" s="283">
        <v>11468</v>
      </c>
      <c r="AD273" s="283">
        <v>34767</v>
      </c>
      <c r="AE273" s="283">
        <v>5457</v>
      </c>
      <c r="AF273" s="283">
        <v>44020</v>
      </c>
      <c r="AG273" s="283">
        <v>20892</v>
      </c>
      <c r="AH273" s="283">
        <v>12038</v>
      </c>
      <c r="AI273" s="283">
        <v>1056056</v>
      </c>
      <c r="AK273" s="283" t="s">
        <v>582</v>
      </c>
    </row>
    <row r="274" spans="1:37" x14ac:dyDescent="0.2">
      <c r="A274" s="319">
        <v>44621</v>
      </c>
      <c r="B274" s="283" t="s">
        <v>993</v>
      </c>
      <c r="C274" s="283">
        <v>16740</v>
      </c>
      <c r="D274" s="283">
        <v>44201</v>
      </c>
      <c r="E274" s="283">
        <v>14186</v>
      </c>
      <c r="F274" s="283">
        <v>6282</v>
      </c>
      <c r="G274" s="283">
        <v>35841</v>
      </c>
      <c r="H274" s="283">
        <v>11440</v>
      </c>
      <c r="I274" s="283">
        <v>14736</v>
      </c>
      <c r="J274" s="283">
        <v>42340</v>
      </c>
      <c r="K274" s="283">
        <v>125741</v>
      </c>
      <c r="L274" s="283">
        <v>14679</v>
      </c>
      <c r="M274" s="283">
        <v>49366</v>
      </c>
      <c r="N274" s="283">
        <v>13642</v>
      </c>
      <c r="O274" s="283">
        <v>16042</v>
      </c>
      <c r="P274" s="316">
        <v>103976</v>
      </c>
      <c r="Q274" s="283">
        <v>77647</v>
      </c>
      <c r="R274" s="283">
        <v>37108</v>
      </c>
      <c r="S274" s="283">
        <v>12585</v>
      </c>
      <c r="T274" s="283">
        <v>13616</v>
      </c>
      <c r="U274" s="283">
        <v>75415</v>
      </c>
      <c r="V274" s="283">
        <v>14300</v>
      </c>
      <c r="W274" s="283">
        <v>34645</v>
      </c>
      <c r="X274" s="283">
        <v>28982</v>
      </c>
      <c r="Y274" s="283">
        <v>19364</v>
      </c>
      <c r="Z274" s="283">
        <v>23712</v>
      </c>
      <c r="AA274" s="283">
        <v>43021</v>
      </c>
      <c r="AB274" s="283">
        <v>39290</v>
      </c>
      <c r="AC274" s="283">
        <v>11534</v>
      </c>
      <c r="AD274" s="283">
        <v>34725</v>
      </c>
      <c r="AE274" s="283">
        <v>5461</v>
      </c>
      <c r="AF274" s="283">
        <v>44039</v>
      </c>
      <c r="AG274" s="283">
        <v>20914</v>
      </c>
      <c r="AH274" s="283">
        <v>12054</v>
      </c>
      <c r="AI274" s="283">
        <v>1057624</v>
      </c>
      <c r="AK274" s="283" t="s">
        <v>542</v>
      </c>
    </row>
    <row r="275" spans="1:37" x14ac:dyDescent="0.2">
      <c r="A275" s="319">
        <v>44652</v>
      </c>
      <c r="B275" s="283" t="s">
        <v>1033</v>
      </c>
      <c r="C275" s="283">
        <v>16760</v>
      </c>
      <c r="D275" s="283">
        <v>44407</v>
      </c>
      <c r="E275" s="283">
        <v>14264</v>
      </c>
      <c r="F275" s="283">
        <v>6282</v>
      </c>
      <c r="G275" s="283">
        <v>35845</v>
      </c>
      <c r="H275" s="283">
        <v>11491</v>
      </c>
      <c r="I275" s="283">
        <v>14749</v>
      </c>
      <c r="J275" s="283">
        <v>42392</v>
      </c>
      <c r="K275" s="283">
        <v>125850</v>
      </c>
      <c r="L275" s="283">
        <v>14691</v>
      </c>
      <c r="M275" s="283">
        <v>49438</v>
      </c>
      <c r="N275" s="283">
        <v>13607</v>
      </c>
      <c r="O275" s="283">
        <v>16045</v>
      </c>
      <c r="P275" s="316">
        <v>104232</v>
      </c>
      <c r="Q275" s="283">
        <v>77839</v>
      </c>
      <c r="R275" s="283">
        <v>37211</v>
      </c>
      <c r="S275" s="283">
        <v>12608</v>
      </c>
      <c r="T275" s="283">
        <v>13668</v>
      </c>
      <c r="U275" s="283">
        <v>75353</v>
      </c>
      <c r="V275" s="283">
        <v>14338</v>
      </c>
      <c r="W275" s="283">
        <v>34668</v>
      </c>
      <c r="X275" s="283">
        <v>28992</v>
      </c>
      <c r="Y275" s="283">
        <v>19607</v>
      </c>
      <c r="Z275" s="283">
        <v>23705</v>
      </c>
      <c r="AA275" s="283">
        <v>43033</v>
      </c>
      <c r="AB275" s="283">
        <v>39364</v>
      </c>
      <c r="AC275" s="283">
        <v>11534</v>
      </c>
      <c r="AD275" s="283">
        <v>34740</v>
      </c>
      <c r="AE275" s="283">
        <v>5453</v>
      </c>
      <c r="AF275" s="283">
        <v>44111</v>
      </c>
      <c r="AG275" s="283">
        <v>20936</v>
      </c>
      <c r="AH275" s="283">
        <v>12042</v>
      </c>
      <c r="AI275" s="283">
        <v>1059255</v>
      </c>
      <c r="AK275" s="283" t="s">
        <v>579</v>
      </c>
    </row>
    <row r="276" spans="1:37" x14ac:dyDescent="0.2">
      <c r="A276" s="319">
        <v>44682</v>
      </c>
      <c r="B276" s="283" t="s">
        <v>1036</v>
      </c>
      <c r="C276" s="283">
        <v>16722</v>
      </c>
      <c r="D276" s="283">
        <v>44535</v>
      </c>
      <c r="E276" s="283">
        <v>14393</v>
      </c>
      <c r="F276" s="283">
        <v>6293</v>
      </c>
      <c r="G276" s="283">
        <v>35895</v>
      </c>
      <c r="H276" s="283">
        <v>11536</v>
      </c>
      <c r="I276" s="283">
        <v>14760</v>
      </c>
      <c r="J276" s="283">
        <v>42400</v>
      </c>
      <c r="K276" s="283">
        <v>126268</v>
      </c>
      <c r="L276" s="283">
        <v>14671</v>
      </c>
      <c r="M276" s="283">
        <v>49554</v>
      </c>
      <c r="N276" s="283">
        <v>13625</v>
      </c>
      <c r="O276" s="283">
        <v>16095</v>
      </c>
      <c r="P276" s="316">
        <v>104578</v>
      </c>
      <c r="Q276" s="283">
        <v>77908</v>
      </c>
      <c r="R276" s="283">
        <v>37225</v>
      </c>
      <c r="S276" s="283">
        <v>12634</v>
      </c>
      <c r="T276" s="283">
        <v>13646</v>
      </c>
      <c r="U276" s="283">
        <v>75634</v>
      </c>
      <c r="V276" s="283">
        <v>14439</v>
      </c>
      <c r="W276" s="283">
        <v>34797</v>
      </c>
      <c r="X276" s="283">
        <v>29096</v>
      </c>
      <c r="Y276" s="283">
        <v>19835</v>
      </c>
      <c r="Z276" s="283">
        <v>23744</v>
      </c>
      <c r="AA276" s="283">
        <v>43163</v>
      </c>
      <c r="AB276" s="283">
        <v>38919</v>
      </c>
      <c r="AC276" s="283">
        <v>11596</v>
      </c>
      <c r="AD276" s="283">
        <v>34737</v>
      </c>
      <c r="AE276" s="283">
        <v>5455</v>
      </c>
      <c r="AF276" s="283">
        <v>44149</v>
      </c>
      <c r="AG276" s="283">
        <v>21129</v>
      </c>
      <c r="AH276" s="283">
        <v>12023</v>
      </c>
      <c r="AI276" s="283">
        <v>1061454</v>
      </c>
      <c r="AK276" s="283" t="s">
        <v>580</v>
      </c>
    </row>
    <row r="277" spans="1:37" x14ac:dyDescent="0.2">
      <c r="A277" s="319">
        <v>44713</v>
      </c>
      <c r="B277" s="283" t="s">
        <v>1043</v>
      </c>
      <c r="C277" s="283">
        <v>16756</v>
      </c>
      <c r="D277" s="283">
        <v>44751</v>
      </c>
      <c r="E277" s="283">
        <v>14487</v>
      </c>
      <c r="F277" s="283">
        <v>6332</v>
      </c>
      <c r="G277" s="283">
        <v>35828</v>
      </c>
      <c r="H277" s="283">
        <v>11541</v>
      </c>
      <c r="I277" s="283">
        <v>14830</v>
      </c>
      <c r="J277" s="283">
        <v>42452</v>
      </c>
      <c r="K277" s="283">
        <v>126545</v>
      </c>
      <c r="L277" s="283">
        <v>14676</v>
      </c>
      <c r="M277" s="283">
        <v>49689</v>
      </c>
      <c r="N277" s="283">
        <v>13679</v>
      </c>
      <c r="O277" s="283">
        <v>16178</v>
      </c>
      <c r="P277" s="316">
        <v>104918</v>
      </c>
      <c r="Q277" s="283">
        <v>78102</v>
      </c>
      <c r="R277" s="283">
        <v>37244</v>
      </c>
      <c r="S277" s="283">
        <v>12630</v>
      </c>
      <c r="T277" s="283">
        <v>13677</v>
      </c>
      <c r="U277" s="283">
        <v>75827</v>
      </c>
      <c r="V277" s="283">
        <v>14512</v>
      </c>
      <c r="W277" s="283">
        <v>34911</v>
      </c>
      <c r="X277" s="283">
        <v>29302</v>
      </c>
      <c r="Y277" s="283">
        <v>20108</v>
      </c>
      <c r="Z277" s="283">
        <v>23830</v>
      </c>
      <c r="AA277" s="283">
        <v>43261</v>
      </c>
      <c r="AB277" s="283">
        <v>39151</v>
      </c>
      <c r="AC277" s="283">
        <v>11633</v>
      </c>
      <c r="AD277" s="283">
        <v>34725</v>
      </c>
      <c r="AE277" s="283">
        <v>5467</v>
      </c>
      <c r="AF277" s="283">
        <v>44276</v>
      </c>
      <c r="AG277" s="283">
        <v>21273</v>
      </c>
      <c r="AH277" s="283">
        <v>12040</v>
      </c>
      <c r="AI277" s="283">
        <v>1064631</v>
      </c>
      <c r="AK277" s="283" t="s">
        <v>583</v>
      </c>
    </row>
    <row r="278" spans="1:37" x14ac:dyDescent="0.2">
      <c r="A278" s="319">
        <v>44743</v>
      </c>
      <c r="B278" s="283" t="s">
        <v>1050</v>
      </c>
      <c r="C278" s="283">
        <v>16757</v>
      </c>
      <c r="D278" s="283">
        <v>44387</v>
      </c>
      <c r="E278" s="283">
        <v>14512</v>
      </c>
      <c r="F278" s="283">
        <v>6365</v>
      </c>
      <c r="G278" s="283">
        <v>35784</v>
      </c>
      <c r="H278" s="283">
        <v>11563</v>
      </c>
      <c r="I278" s="283">
        <v>14813</v>
      </c>
      <c r="J278" s="283">
        <v>42398</v>
      </c>
      <c r="K278" s="283">
        <v>126772</v>
      </c>
      <c r="L278" s="283">
        <v>14641</v>
      </c>
      <c r="M278" s="283">
        <v>49725</v>
      </c>
      <c r="N278" s="283">
        <v>13710</v>
      </c>
      <c r="O278" s="283">
        <v>16207</v>
      </c>
      <c r="P278" s="316">
        <v>105078</v>
      </c>
      <c r="Q278" s="283">
        <v>78218</v>
      </c>
      <c r="R278" s="283">
        <v>37185</v>
      </c>
      <c r="S278" s="283">
        <v>12659</v>
      </c>
      <c r="T278" s="283">
        <v>13706</v>
      </c>
      <c r="U278" s="283">
        <v>75889</v>
      </c>
      <c r="V278" s="283">
        <v>14490</v>
      </c>
      <c r="W278" s="283">
        <v>34766</v>
      </c>
      <c r="X278" s="283">
        <v>29396</v>
      </c>
      <c r="Y278" s="283">
        <v>20179</v>
      </c>
      <c r="Z278" s="283">
        <v>23810</v>
      </c>
      <c r="AA278" s="283">
        <v>43273</v>
      </c>
      <c r="AB278" s="283">
        <v>39292</v>
      </c>
      <c r="AC278" s="283">
        <v>11626</v>
      </c>
      <c r="AD278" s="283">
        <v>34667</v>
      </c>
      <c r="AE278" s="283">
        <v>5462</v>
      </c>
      <c r="AF278" s="283">
        <v>44222</v>
      </c>
      <c r="AG278" s="283">
        <v>21204</v>
      </c>
      <c r="AH278" s="283">
        <v>12031</v>
      </c>
      <c r="AI278" s="283">
        <v>1064787</v>
      </c>
      <c r="AK278" s="283" t="s">
        <v>584</v>
      </c>
    </row>
    <row r="279" spans="1:37" x14ac:dyDescent="0.2">
      <c r="A279" s="319">
        <v>44774</v>
      </c>
      <c r="B279" s="283" t="s">
        <v>1060</v>
      </c>
      <c r="C279" s="283">
        <v>16755</v>
      </c>
      <c r="D279" s="283">
        <v>44462</v>
      </c>
      <c r="E279" s="283">
        <v>14588</v>
      </c>
      <c r="F279" s="283">
        <v>6404</v>
      </c>
      <c r="G279" s="283">
        <v>35816</v>
      </c>
      <c r="H279" s="283">
        <v>11625</v>
      </c>
      <c r="I279" s="283">
        <v>14835</v>
      </c>
      <c r="J279" s="283">
        <v>42383</v>
      </c>
      <c r="K279" s="283">
        <v>127108</v>
      </c>
      <c r="L279" s="283">
        <v>14655</v>
      </c>
      <c r="M279" s="283">
        <v>49801</v>
      </c>
      <c r="N279" s="283">
        <v>13775</v>
      </c>
      <c r="O279" s="283">
        <v>16259</v>
      </c>
      <c r="P279" s="316">
        <v>105454</v>
      </c>
      <c r="Q279" s="283">
        <v>78492</v>
      </c>
      <c r="R279" s="283">
        <v>37273</v>
      </c>
      <c r="S279" s="283">
        <v>12656</v>
      </c>
      <c r="T279" s="283">
        <v>13772</v>
      </c>
      <c r="U279" s="283">
        <v>76111</v>
      </c>
      <c r="V279" s="283">
        <v>14509</v>
      </c>
      <c r="W279" s="283">
        <v>34917</v>
      </c>
      <c r="X279" s="283">
        <v>29505</v>
      </c>
      <c r="Y279" s="283">
        <v>20311</v>
      </c>
      <c r="Z279" s="283">
        <v>23845</v>
      </c>
      <c r="AA279" s="283">
        <v>43393</v>
      </c>
      <c r="AB279" s="283">
        <v>39374</v>
      </c>
      <c r="AC279" s="283">
        <v>11695</v>
      </c>
      <c r="AD279" s="283">
        <v>34651</v>
      </c>
      <c r="AE279" s="283">
        <v>5519</v>
      </c>
      <c r="AF279" s="283">
        <v>44205</v>
      </c>
      <c r="AG279" s="283">
        <v>21309</v>
      </c>
      <c r="AH279" s="283">
        <v>12029</v>
      </c>
      <c r="AI279" s="283">
        <v>1067486</v>
      </c>
      <c r="AK279" s="283" t="s">
        <v>585</v>
      </c>
    </row>
    <row r="280" spans="1:37" x14ac:dyDescent="0.2">
      <c r="A280" s="319">
        <v>44805</v>
      </c>
      <c r="B280" s="283" t="s">
        <v>1068</v>
      </c>
      <c r="C280" s="283">
        <v>16722</v>
      </c>
      <c r="D280" s="283">
        <v>44544</v>
      </c>
      <c r="E280" s="283">
        <v>14593</v>
      </c>
      <c r="F280" s="283">
        <v>6411</v>
      </c>
      <c r="G280" s="283">
        <v>35742</v>
      </c>
      <c r="H280" s="283">
        <v>11600</v>
      </c>
      <c r="I280" s="283">
        <v>14805</v>
      </c>
      <c r="J280" s="283">
        <v>42282</v>
      </c>
      <c r="K280" s="283">
        <v>127017</v>
      </c>
      <c r="L280" s="283">
        <v>14574</v>
      </c>
      <c r="M280" s="283">
        <v>49745</v>
      </c>
      <c r="N280" s="283">
        <v>13770</v>
      </c>
      <c r="O280" s="283">
        <v>16307</v>
      </c>
      <c r="P280" s="316">
        <v>105603</v>
      </c>
      <c r="Q280" s="283">
        <v>78279</v>
      </c>
      <c r="R280" s="283">
        <v>37282</v>
      </c>
      <c r="S280" s="283">
        <v>12632</v>
      </c>
      <c r="T280" s="283">
        <v>13797</v>
      </c>
      <c r="U280" s="283">
        <v>76016</v>
      </c>
      <c r="V280" s="283">
        <v>14501</v>
      </c>
      <c r="W280" s="283">
        <v>34973</v>
      </c>
      <c r="X280" s="283">
        <v>29483</v>
      </c>
      <c r="Y280" s="283">
        <v>20426</v>
      </c>
      <c r="Z280" s="283">
        <v>23824</v>
      </c>
      <c r="AA280" s="283">
        <v>43396</v>
      </c>
      <c r="AB280" s="283">
        <v>39157</v>
      </c>
      <c r="AC280" s="283">
        <v>11727</v>
      </c>
      <c r="AD280" s="283">
        <v>34566</v>
      </c>
      <c r="AE280" s="283">
        <v>5505</v>
      </c>
      <c r="AF280" s="283">
        <v>44070</v>
      </c>
      <c r="AG280" s="283">
        <v>21305</v>
      </c>
      <c r="AH280" s="283">
        <v>11966</v>
      </c>
      <c r="AI280" s="283">
        <v>1066620</v>
      </c>
      <c r="AK280" s="283" t="s">
        <v>586</v>
      </c>
    </row>
    <row r="281" spans="1:37" x14ac:dyDescent="0.2">
      <c r="A281" s="319">
        <v>44835</v>
      </c>
      <c r="B281" s="283" t="s">
        <v>1069</v>
      </c>
      <c r="C281" s="283">
        <v>16710</v>
      </c>
      <c r="D281" s="283">
        <v>44714</v>
      </c>
      <c r="E281" s="283">
        <v>14700</v>
      </c>
      <c r="F281" s="283">
        <v>6457</v>
      </c>
      <c r="G281" s="283">
        <v>35793</v>
      </c>
      <c r="H281" s="283">
        <v>11643</v>
      </c>
      <c r="I281" s="283">
        <v>14834</v>
      </c>
      <c r="J281" s="283">
        <v>42399</v>
      </c>
      <c r="K281" s="283">
        <v>127138</v>
      </c>
      <c r="L281" s="283">
        <v>14584</v>
      </c>
      <c r="M281" s="283">
        <v>49706</v>
      </c>
      <c r="N281" s="283">
        <v>13802</v>
      </c>
      <c r="O281" s="283">
        <v>16312</v>
      </c>
      <c r="P281" s="316">
        <v>105902</v>
      </c>
      <c r="Q281" s="283">
        <v>78348</v>
      </c>
      <c r="R281" s="283">
        <v>37352</v>
      </c>
      <c r="S281" s="283">
        <v>12659</v>
      </c>
      <c r="T281" s="283">
        <v>13880</v>
      </c>
      <c r="U281" s="283">
        <v>76282</v>
      </c>
      <c r="V281" s="283">
        <v>14562</v>
      </c>
      <c r="W281" s="283">
        <v>35060</v>
      </c>
      <c r="X281" s="283">
        <v>29643</v>
      </c>
      <c r="Y281" s="283">
        <v>20596</v>
      </c>
      <c r="Z281" s="283">
        <v>23864</v>
      </c>
      <c r="AA281" s="283">
        <v>43482</v>
      </c>
      <c r="AB281" s="283">
        <v>39113</v>
      </c>
      <c r="AC281" s="283">
        <v>11792</v>
      </c>
      <c r="AD281" s="283">
        <v>34493</v>
      </c>
      <c r="AE281" s="283">
        <v>5536</v>
      </c>
      <c r="AF281" s="283">
        <v>44046</v>
      </c>
      <c r="AG281" s="283">
        <v>21431</v>
      </c>
      <c r="AH281" s="283">
        <v>11961</v>
      </c>
      <c r="AI281" s="283">
        <v>1068794</v>
      </c>
      <c r="AK281" s="283" t="s">
        <v>587</v>
      </c>
    </row>
    <row r="282" spans="1:37" x14ac:dyDescent="0.2">
      <c r="A282" s="319">
        <v>44866</v>
      </c>
      <c r="B282" s="283" t="s">
        <v>1083</v>
      </c>
      <c r="C282" s="283">
        <v>16698</v>
      </c>
      <c r="D282" s="283">
        <v>44819</v>
      </c>
      <c r="E282" s="283">
        <v>14786</v>
      </c>
      <c r="F282" s="283">
        <v>6443</v>
      </c>
      <c r="G282" s="283">
        <v>35796</v>
      </c>
      <c r="H282" s="283">
        <v>11674</v>
      </c>
      <c r="I282" s="283">
        <v>14861</v>
      </c>
      <c r="J282" s="283">
        <v>42371</v>
      </c>
      <c r="K282" s="283">
        <v>126815</v>
      </c>
      <c r="L282" s="283">
        <v>14583</v>
      </c>
      <c r="M282" s="283">
        <v>49740</v>
      </c>
      <c r="N282" s="283">
        <v>13820</v>
      </c>
      <c r="O282" s="283">
        <v>16318</v>
      </c>
      <c r="P282" s="316">
        <v>105908</v>
      </c>
      <c r="Q282" s="283">
        <v>78267</v>
      </c>
      <c r="R282" s="283">
        <v>37289</v>
      </c>
      <c r="S282" s="283">
        <v>12625</v>
      </c>
      <c r="T282" s="283">
        <v>13888</v>
      </c>
      <c r="U282" s="283">
        <v>76316</v>
      </c>
      <c r="V282" s="283">
        <v>14553</v>
      </c>
      <c r="W282" s="283">
        <v>35048</v>
      </c>
      <c r="X282" s="283">
        <v>29711</v>
      </c>
      <c r="Y282" s="283">
        <v>20780</v>
      </c>
      <c r="Z282" s="283">
        <v>23845</v>
      </c>
      <c r="AA282" s="283">
        <v>43476</v>
      </c>
      <c r="AB282" s="283">
        <v>39037</v>
      </c>
      <c r="AC282" s="283">
        <v>11795</v>
      </c>
      <c r="AD282" s="283">
        <v>34367</v>
      </c>
      <c r="AE282" s="283">
        <v>5590</v>
      </c>
      <c r="AF282" s="283">
        <v>43864</v>
      </c>
      <c r="AG282" s="283">
        <v>21446</v>
      </c>
      <c r="AH282" s="283">
        <v>11980</v>
      </c>
      <c r="AI282" s="283">
        <v>1068509</v>
      </c>
      <c r="AK282" s="283" t="s">
        <v>588</v>
      </c>
    </row>
    <row r="283" spans="1:37" x14ac:dyDescent="0.2">
      <c r="A283" s="319">
        <v>44896</v>
      </c>
      <c r="B283" s="283" t="s">
        <v>1106</v>
      </c>
      <c r="C283" s="283">
        <v>16707</v>
      </c>
      <c r="D283" s="283">
        <v>44653</v>
      </c>
      <c r="E283" s="283">
        <v>14759</v>
      </c>
      <c r="F283" s="283">
        <v>6418</v>
      </c>
      <c r="G283" s="283">
        <v>35695</v>
      </c>
      <c r="H283" s="283">
        <v>11673</v>
      </c>
      <c r="I283" s="283">
        <v>14786</v>
      </c>
      <c r="J283" s="283">
        <v>42300</v>
      </c>
      <c r="K283" s="283">
        <v>126560</v>
      </c>
      <c r="L283" s="283">
        <v>14532</v>
      </c>
      <c r="M283" s="283">
        <v>49507</v>
      </c>
      <c r="N283" s="283">
        <v>13719</v>
      </c>
      <c r="O283" s="283">
        <v>16245</v>
      </c>
      <c r="P283" s="316">
        <v>105675</v>
      </c>
      <c r="Q283" s="283">
        <v>78074</v>
      </c>
      <c r="R283" s="283">
        <v>37170</v>
      </c>
      <c r="S283" s="283">
        <v>12596</v>
      </c>
      <c r="T283" s="283">
        <v>13869</v>
      </c>
      <c r="U283" s="283">
        <v>76087</v>
      </c>
      <c r="V283" s="283">
        <v>14448</v>
      </c>
      <c r="W283" s="283">
        <v>35020</v>
      </c>
      <c r="X283" s="283">
        <v>29588</v>
      </c>
      <c r="Y283" s="283">
        <v>20714</v>
      </c>
      <c r="Z283" s="283">
        <v>23802</v>
      </c>
      <c r="AA283" s="283">
        <v>43507</v>
      </c>
      <c r="AB283" s="283">
        <v>39024</v>
      </c>
      <c r="AC283" s="283">
        <v>11763</v>
      </c>
      <c r="AD283" s="283">
        <v>34174</v>
      </c>
      <c r="AE283" s="283">
        <v>5549</v>
      </c>
      <c r="AF283" s="283">
        <v>43533</v>
      </c>
      <c r="AG283" s="283">
        <v>21443</v>
      </c>
      <c r="AH283" s="283">
        <v>11966</v>
      </c>
      <c r="AI283" s="283">
        <v>1065556</v>
      </c>
      <c r="AK283" s="283" t="s">
        <v>589</v>
      </c>
    </row>
    <row r="284" spans="1:37" x14ac:dyDescent="0.2">
      <c r="A284" s="319">
        <v>44927</v>
      </c>
      <c r="B284" s="283" t="s">
        <v>1120</v>
      </c>
      <c r="C284" s="283">
        <v>16656</v>
      </c>
      <c r="D284" s="283">
        <v>44615</v>
      </c>
      <c r="E284" s="283">
        <v>14772</v>
      </c>
      <c r="F284" s="283">
        <v>6369</v>
      </c>
      <c r="G284" s="283">
        <v>35642</v>
      </c>
      <c r="H284" s="283">
        <v>11607</v>
      </c>
      <c r="I284" s="283">
        <v>14747</v>
      </c>
      <c r="J284" s="283">
        <v>42172</v>
      </c>
      <c r="K284" s="283">
        <v>126345</v>
      </c>
      <c r="L284" s="283">
        <v>14500</v>
      </c>
      <c r="M284" s="283">
        <v>49458</v>
      </c>
      <c r="N284" s="283">
        <v>13594</v>
      </c>
      <c r="O284" s="283">
        <v>16200</v>
      </c>
      <c r="P284" s="316">
        <v>105609</v>
      </c>
      <c r="Q284" s="283">
        <v>77908</v>
      </c>
      <c r="R284" s="283">
        <v>36990</v>
      </c>
      <c r="S284" s="283">
        <v>12537</v>
      </c>
      <c r="T284" s="283">
        <v>13826</v>
      </c>
      <c r="U284" s="283">
        <v>76188</v>
      </c>
      <c r="V284" s="283">
        <v>14336</v>
      </c>
      <c r="W284" s="283">
        <v>34995</v>
      </c>
      <c r="X284" s="283">
        <v>29593</v>
      </c>
      <c r="Y284" s="283">
        <v>20683</v>
      </c>
      <c r="Z284" s="283">
        <v>23741</v>
      </c>
      <c r="AA284" s="283">
        <v>43394</v>
      </c>
      <c r="AB284" s="283">
        <v>38890</v>
      </c>
      <c r="AC284" s="283">
        <v>11759</v>
      </c>
      <c r="AD284" s="283">
        <v>34014</v>
      </c>
      <c r="AE284" s="283">
        <v>5498</v>
      </c>
      <c r="AF284" s="283">
        <v>43333</v>
      </c>
      <c r="AG284" s="283">
        <v>21515</v>
      </c>
      <c r="AH284" s="283">
        <v>11943</v>
      </c>
      <c r="AI284" s="283">
        <v>1063429</v>
      </c>
      <c r="AJ284" s="283">
        <v>2023</v>
      </c>
      <c r="AK284" s="283" t="s">
        <v>581</v>
      </c>
    </row>
    <row r="285" spans="1:37" x14ac:dyDescent="0.2">
      <c r="A285" s="319">
        <v>44958</v>
      </c>
      <c r="B285" s="283" t="s">
        <v>1130</v>
      </c>
      <c r="C285" s="283">
        <v>16687</v>
      </c>
      <c r="D285" s="283">
        <v>44283</v>
      </c>
      <c r="E285" s="283">
        <v>14823</v>
      </c>
      <c r="F285" s="283">
        <v>6385</v>
      </c>
      <c r="G285" s="283">
        <v>35736</v>
      </c>
      <c r="H285" s="283">
        <v>11658</v>
      </c>
      <c r="I285" s="283">
        <v>14828</v>
      </c>
      <c r="J285" s="283">
        <v>42372</v>
      </c>
      <c r="K285" s="283">
        <v>126731</v>
      </c>
      <c r="L285" s="283">
        <v>14538</v>
      </c>
      <c r="M285" s="283">
        <v>49590</v>
      </c>
      <c r="N285" s="283">
        <v>13616</v>
      </c>
      <c r="O285" s="283">
        <v>16263</v>
      </c>
      <c r="P285" s="316">
        <v>105971</v>
      </c>
      <c r="Q285" s="283">
        <v>78225</v>
      </c>
      <c r="R285" s="283">
        <v>37100</v>
      </c>
      <c r="S285" s="283">
        <v>12563</v>
      </c>
      <c r="T285" s="283">
        <v>13881</v>
      </c>
      <c r="U285" s="283">
        <v>76346</v>
      </c>
      <c r="V285" s="283">
        <v>14377</v>
      </c>
      <c r="W285" s="283">
        <v>35135</v>
      </c>
      <c r="X285" s="283">
        <v>29719</v>
      </c>
      <c r="Y285" s="283">
        <v>20787</v>
      </c>
      <c r="Z285" s="283">
        <v>23839</v>
      </c>
      <c r="AA285" s="283">
        <v>43552</v>
      </c>
      <c r="AB285" s="283">
        <v>38848</v>
      </c>
      <c r="AC285" s="283">
        <v>11778</v>
      </c>
      <c r="AD285" s="283">
        <v>34105</v>
      </c>
      <c r="AE285" s="283">
        <v>5530</v>
      </c>
      <c r="AF285" s="283">
        <v>43400</v>
      </c>
      <c r="AG285" s="283">
        <v>21655</v>
      </c>
      <c r="AH285" s="283">
        <v>12017</v>
      </c>
      <c r="AI285" s="283">
        <v>1066338</v>
      </c>
      <c r="AK285" s="283" t="s">
        <v>582</v>
      </c>
    </row>
    <row r="286" spans="1:37" x14ac:dyDescent="0.2">
      <c r="A286" s="319">
        <v>44986</v>
      </c>
      <c r="B286" s="283" t="s">
        <v>1138</v>
      </c>
      <c r="C286" s="283">
        <v>16763</v>
      </c>
      <c r="D286" s="283">
        <v>44501</v>
      </c>
      <c r="E286" s="283">
        <v>14908</v>
      </c>
      <c r="F286" s="283">
        <v>6415</v>
      </c>
      <c r="G286" s="283">
        <v>35746</v>
      </c>
      <c r="H286" s="283">
        <v>11694</v>
      </c>
      <c r="I286" s="283">
        <v>14883</v>
      </c>
      <c r="J286" s="283">
        <v>42481</v>
      </c>
      <c r="K286" s="283">
        <v>126917</v>
      </c>
      <c r="L286" s="283">
        <v>14557</v>
      </c>
      <c r="M286" s="283">
        <v>49779</v>
      </c>
      <c r="N286" s="283">
        <v>13596</v>
      </c>
      <c r="O286" s="283">
        <v>16365</v>
      </c>
      <c r="P286" s="316">
        <v>106341</v>
      </c>
      <c r="Q286" s="283">
        <v>78420</v>
      </c>
      <c r="R286" s="283">
        <v>37067</v>
      </c>
      <c r="S286" s="283">
        <v>12552</v>
      </c>
      <c r="T286" s="283">
        <v>13918</v>
      </c>
      <c r="U286" s="283">
        <v>76657</v>
      </c>
      <c r="V286" s="283">
        <v>14447</v>
      </c>
      <c r="W286" s="283">
        <v>35207</v>
      </c>
      <c r="X286" s="283">
        <v>29856</v>
      </c>
      <c r="Y286" s="283">
        <v>20928</v>
      </c>
      <c r="Z286" s="283">
        <v>23886</v>
      </c>
      <c r="AA286" s="283">
        <v>43592</v>
      </c>
      <c r="AB286" s="283">
        <v>38834</v>
      </c>
      <c r="AC286" s="283">
        <v>11856</v>
      </c>
      <c r="AD286" s="283">
        <v>34223</v>
      </c>
      <c r="AE286" s="283">
        <v>5522</v>
      </c>
      <c r="AF286" s="283">
        <v>43401</v>
      </c>
      <c r="AG286" s="283">
        <v>21763</v>
      </c>
      <c r="AH286" s="283">
        <v>11992</v>
      </c>
      <c r="AI286" s="283">
        <v>1069067</v>
      </c>
      <c r="AK286" s="283" t="s">
        <v>542</v>
      </c>
    </row>
    <row r="287" spans="1:37" x14ac:dyDescent="0.2">
      <c r="A287" s="319">
        <v>45017</v>
      </c>
      <c r="B287" s="283" t="s">
        <v>1272</v>
      </c>
      <c r="C287" s="283">
        <v>16722</v>
      </c>
      <c r="D287" s="283">
        <v>44565</v>
      </c>
      <c r="E287" s="283">
        <v>14961</v>
      </c>
      <c r="F287" s="283">
        <v>6426</v>
      </c>
      <c r="G287" s="283">
        <v>35830</v>
      </c>
      <c r="H287" s="283">
        <v>11705</v>
      </c>
      <c r="I287" s="283">
        <v>14912</v>
      </c>
      <c r="J287" s="283">
        <v>42483</v>
      </c>
      <c r="K287" s="283">
        <v>126869</v>
      </c>
      <c r="L287" s="283">
        <v>14549</v>
      </c>
      <c r="M287" s="283">
        <v>49802</v>
      </c>
      <c r="N287" s="283">
        <v>13630</v>
      </c>
      <c r="O287" s="283">
        <v>16407</v>
      </c>
      <c r="P287" s="316">
        <v>106467</v>
      </c>
      <c r="Q287" s="283">
        <v>78471</v>
      </c>
      <c r="R287" s="283">
        <v>37057</v>
      </c>
      <c r="S287" s="283">
        <v>12534</v>
      </c>
      <c r="T287" s="283">
        <v>13917</v>
      </c>
      <c r="U287" s="283">
        <v>76763</v>
      </c>
      <c r="V287" s="283">
        <v>14484</v>
      </c>
      <c r="W287" s="283">
        <v>35275</v>
      </c>
      <c r="X287" s="283">
        <v>29876</v>
      </c>
      <c r="Y287" s="283">
        <v>21046</v>
      </c>
      <c r="Z287" s="283">
        <v>23888</v>
      </c>
      <c r="AA287" s="283">
        <v>43656</v>
      </c>
      <c r="AB287" s="283">
        <v>38818</v>
      </c>
      <c r="AC287" s="283">
        <v>11878</v>
      </c>
      <c r="AD287" s="283">
        <v>34190</v>
      </c>
      <c r="AE287" s="283">
        <v>5512</v>
      </c>
      <c r="AF287" s="283">
        <v>43496</v>
      </c>
      <c r="AG287" s="283">
        <v>21577</v>
      </c>
      <c r="AH287" s="283">
        <v>11938</v>
      </c>
      <c r="AI287" s="283">
        <v>1069704</v>
      </c>
      <c r="AK287" s="283" t="s">
        <v>579</v>
      </c>
    </row>
    <row r="288" spans="1:37" x14ac:dyDescent="0.2">
      <c r="A288" s="319">
        <v>45047</v>
      </c>
      <c r="B288" s="283" t="s">
        <v>1299</v>
      </c>
      <c r="C288" s="283">
        <v>16673</v>
      </c>
      <c r="D288" s="283">
        <v>44678</v>
      </c>
      <c r="E288" s="283">
        <v>15005</v>
      </c>
      <c r="F288" s="283">
        <v>6437</v>
      </c>
      <c r="G288" s="283">
        <v>35792</v>
      </c>
      <c r="H288" s="283">
        <v>11713</v>
      </c>
      <c r="I288" s="283">
        <v>14978</v>
      </c>
      <c r="J288" s="283">
        <v>42501</v>
      </c>
      <c r="K288" s="283">
        <v>126886</v>
      </c>
      <c r="L288" s="283">
        <v>14541</v>
      </c>
      <c r="M288" s="283">
        <v>49721</v>
      </c>
      <c r="N288" s="283">
        <v>13600</v>
      </c>
      <c r="O288" s="283">
        <v>16450</v>
      </c>
      <c r="P288" s="316">
        <v>106693</v>
      </c>
      <c r="Q288" s="283">
        <v>78475</v>
      </c>
      <c r="R288" s="283">
        <v>37048</v>
      </c>
      <c r="S288" s="283">
        <v>12565</v>
      </c>
      <c r="T288" s="283">
        <v>13871</v>
      </c>
      <c r="U288" s="283">
        <v>76842</v>
      </c>
      <c r="V288" s="283">
        <v>14566</v>
      </c>
      <c r="W288" s="283">
        <v>35271</v>
      </c>
      <c r="X288" s="283">
        <v>29901</v>
      </c>
      <c r="Y288" s="283">
        <v>21210</v>
      </c>
      <c r="Z288" s="283">
        <v>23895</v>
      </c>
      <c r="AA288" s="283">
        <v>43660</v>
      </c>
      <c r="AB288" s="283">
        <v>38839</v>
      </c>
      <c r="AC288" s="283">
        <v>11926</v>
      </c>
      <c r="AD288" s="283">
        <v>34118</v>
      </c>
      <c r="AE288" s="283">
        <v>5480</v>
      </c>
      <c r="AF288" s="283">
        <v>43484</v>
      </c>
      <c r="AG288" s="283">
        <v>21671</v>
      </c>
      <c r="AH288" s="283">
        <v>11929</v>
      </c>
      <c r="AI288" s="283">
        <v>1070419</v>
      </c>
      <c r="AK288" s="283" t="s">
        <v>580</v>
      </c>
    </row>
    <row r="289" spans="1:37" x14ac:dyDescent="0.2">
      <c r="A289" s="319">
        <v>45078</v>
      </c>
      <c r="B289" s="283" t="s">
        <v>2434</v>
      </c>
      <c r="C289" s="283">
        <v>16699</v>
      </c>
      <c r="D289" s="283">
        <v>44819</v>
      </c>
      <c r="E289" s="283">
        <v>15044</v>
      </c>
      <c r="F289" s="283">
        <v>6477</v>
      </c>
      <c r="G289" s="283">
        <v>35796</v>
      </c>
      <c r="H289" s="283">
        <v>11728</v>
      </c>
      <c r="I289" s="283">
        <v>15036</v>
      </c>
      <c r="J289" s="283">
        <v>42655</v>
      </c>
      <c r="K289" s="283">
        <v>127010</v>
      </c>
      <c r="L289" s="283">
        <v>14586</v>
      </c>
      <c r="M289" s="283">
        <v>49925</v>
      </c>
      <c r="N289" s="283">
        <v>13538</v>
      </c>
      <c r="O289" s="283">
        <v>16528</v>
      </c>
      <c r="P289" s="316">
        <v>106987</v>
      </c>
      <c r="Q289" s="283">
        <v>78213</v>
      </c>
      <c r="R289" s="283">
        <v>37043</v>
      </c>
      <c r="S289" s="283">
        <v>12593</v>
      </c>
      <c r="T289" s="283">
        <v>13891</v>
      </c>
      <c r="U289" s="283">
        <v>76924</v>
      </c>
      <c r="V289" s="283">
        <v>14641</v>
      </c>
      <c r="W289" s="283">
        <v>35406</v>
      </c>
      <c r="X289" s="283">
        <v>30029</v>
      </c>
      <c r="Y289" s="283">
        <v>21379</v>
      </c>
      <c r="Z289" s="283">
        <v>23926</v>
      </c>
      <c r="AA289" s="283">
        <v>43721</v>
      </c>
      <c r="AB289" s="283">
        <v>38878</v>
      </c>
      <c r="AC289" s="283">
        <v>11971</v>
      </c>
      <c r="AD289" s="283">
        <v>34071</v>
      </c>
      <c r="AE289" s="283">
        <v>5506</v>
      </c>
      <c r="AF289" s="283">
        <v>43548</v>
      </c>
      <c r="AG289" s="283">
        <v>21766</v>
      </c>
      <c r="AH289" s="283">
        <v>11897</v>
      </c>
      <c r="AI289" s="283">
        <v>1072231</v>
      </c>
      <c r="AK289" s="283" t="s">
        <v>583</v>
      </c>
    </row>
    <row r="290" spans="1:37" x14ac:dyDescent="0.2">
      <c r="A290" s="319">
        <v>45108</v>
      </c>
      <c r="B290" s="283" t="s">
        <v>2541</v>
      </c>
      <c r="C290" s="283">
        <v>16677</v>
      </c>
      <c r="D290" s="283">
        <v>44925</v>
      </c>
      <c r="E290" s="283">
        <v>15062</v>
      </c>
      <c r="F290" s="283">
        <v>6386</v>
      </c>
      <c r="G290" s="283">
        <v>35806</v>
      </c>
      <c r="H290" s="283">
        <v>11717</v>
      </c>
      <c r="I290" s="283">
        <v>15078</v>
      </c>
      <c r="J290" s="283">
        <v>42667</v>
      </c>
      <c r="K290" s="283">
        <v>127233</v>
      </c>
      <c r="L290" s="283">
        <v>14508</v>
      </c>
      <c r="M290" s="283">
        <v>50002</v>
      </c>
      <c r="N290" s="283">
        <v>13478</v>
      </c>
      <c r="O290" s="283">
        <v>16582</v>
      </c>
      <c r="P290" s="316">
        <v>107086</v>
      </c>
      <c r="Q290" s="283">
        <v>78294</v>
      </c>
      <c r="R290" s="283">
        <v>36933</v>
      </c>
      <c r="S290" s="283">
        <v>12588</v>
      </c>
      <c r="T290" s="283">
        <v>13884</v>
      </c>
      <c r="U290" s="283">
        <v>77082</v>
      </c>
      <c r="V290" s="283">
        <v>14659</v>
      </c>
      <c r="W290" s="283">
        <v>35386</v>
      </c>
      <c r="X290" s="283">
        <v>30096</v>
      </c>
      <c r="Y290" s="283">
        <v>21447</v>
      </c>
      <c r="Z290" s="283">
        <v>23881</v>
      </c>
      <c r="AA290" s="283">
        <v>43653</v>
      </c>
      <c r="AB290" s="283">
        <v>38849</v>
      </c>
      <c r="AC290" s="283">
        <v>12052</v>
      </c>
      <c r="AD290" s="283">
        <v>34015</v>
      </c>
      <c r="AE290" s="283">
        <v>5528</v>
      </c>
      <c r="AF290" s="283">
        <v>43537</v>
      </c>
      <c r="AG290" s="283">
        <v>21856</v>
      </c>
      <c r="AH290" s="283">
        <v>11849</v>
      </c>
      <c r="AI290" s="283">
        <v>1072796</v>
      </c>
      <c r="AK290" s="283" t="s">
        <v>584</v>
      </c>
    </row>
  </sheetData>
  <mergeCells count="1">
    <mergeCell ref="H1:I1"/>
  </mergeCells>
  <hyperlinks>
    <hyperlink ref="H1:I1" location="Index!A1" display="Regresar al Índice" xr:uid="{962A0DF9-55E3-41C0-812A-0220E4608A3C}"/>
  </hyperlink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4980A-1BA5-4F59-B3DE-82290F469BE0}">
  <sheetPr codeName="Hoja189"/>
  <dimension ref="A1:P217"/>
  <sheetViews>
    <sheetView zoomScaleNormal="100" workbookViewId="0">
      <selection activeCell="F17" sqref="F17"/>
    </sheetView>
  </sheetViews>
  <sheetFormatPr baseColWidth="10" defaultColWidth="11.42578125" defaultRowHeight="12.75" x14ac:dyDescent="0.2"/>
  <cols>
    <col min="1" max="1" width="13.5703125" style="209" customWidth="1"/>
    <col min="2" max="2" width="13.28515625" style="92" bestFit="1" customWidth="1"/>
    <col min="3" max="16384" width="11.42578125" style="209"/>
  </cols>
  <sheetData>
    <row r="1" spans="1:16" x14ac:dyDescent="0.2">
      <c r="A1" s="28" t="s">
        <v>4586</v>
      </c>
      <c r="H1" s="284" t="s">
        <v>1306</v>
      </c>
      <c r="I1" s="284"/>
      <c r="O1" s="210"/>
      <c r="P1" s="210"/>
    </row>
    <row r="2" spans="1:16" x14ac:dyDescent="0.2">
      <c r="A2" s="209" t="s">
        <v>3093</v>
      </c>
    </row>
    <row r="5" spans="1:16" x14ac:dyDescent="0.2">
      <c r="A5" s="209" t="s">
        <v>286</v>
      </c>
      <c r="B5" s="5" t="s">
        <v>329</v>
      </c>
    </row>
    <row r="6" spans="1:16" x14ac:dyDescent="0.2">
      <c r="A6" s="209">
        <v>2013</v>
      </c>
      <c r="B6" s="52">
        <v>78051</v>
      </c>
    </row>
    <row r="7" spans="1:16" x14ac:dyDescent="0.2">
      <c r="A7" s="209">
        <v>2014</v>
      </c>
      <c r="B7" s="52">
        <v>79961</v>
      </c>
    </row>
    <row r="8" spans="1:16" x14ac:dyDescent="0.2">
      <c r="A8" s="209">
        <v>2015</v>
      </c>
      <c r="B8" s="52">
        <v>82957</v>
      </c>
    </row>
    <row r="9" spans="1:16" x14ac:dyDescent="0.2">
      <c r="A9" s="209">
        <v>2016</v>
      </c>
      <c r="B9" s="52">
        <v>86097</v>
      </c>
    </row>
    <row r="10" spans="1:16" x14ac:dyDescent="0.2">
      <c r="A10" s="209">
        <v>2017</v>
      </c>
      <c r="B10" s="52">
        <v>90125</v>
      </c>
    </row>
    <row r="11" spans="1:16" x14ac:dyDescent="0.2">
      <c r="A11" s="209">
        <v>2018</v>
      </c>
      <c r="B11" s="52">
        <v>93370</v>
      </c>
    </row>
    <row r="12" spans="1:16" x14ac:dyDescent="0.2">
      <c r="A12" s="209">
        <v>2019</v>
      </c>
      <c r="B12" s="52">
        <v>97390</v>
      </c>
    </row>
    <row r="13" spans="1:16" x14ac:dyDescent="0.2">
      <c r="A13" s="209">
        <v>2020</v>
      </c>
      <c r="B13" s="52">
        <v>98067</v>
      </c>
      <c r="C13" s="98"/>
    </row>
    <row r="14" spans="1:16" x14ac:dyDescent="0.2">
      <c r="A14" s="209">
        <v>2021</v>
      </c>
      <c r="B14" s="52">
        <v>103251</v>
      </c>
    </row>
    <row r="15" spans="1:16" x14ac:dyDescent="0.2">
      <c r="A15" s="212">
        <v>2022</v>
      </c>
      <c r="B15" s="213">
        <v>105675</v>
      </c>
    </row>
    <row r="16" spans="1:16" x14ac:dyDescent="0.2">
      <c r="A16" s="30">
        <v>45108</v>
      </c>
      <c r="B16" s="88">
        <v>107086</v>
      </c>
    </row>
    <row r="17" spans="1:2" x14ac:dyDescent="0.2">
      <c r="B17" s="53"/>
    </row>
    <row r="18" spans="1:2" x14ac:dyDescent="0.2">
      <c r="B18" s="5"/>
    </row>
    <row r="19" spans="1:2" hidden="1" x14ac:dyDescent="0.2">
      <c r="A19" s="209">
        <v>43709</v>
      </c>
      <c r="B19" s="5">
        <v>96528</v>
      </c>
    </row>
    <row r="20" spans="1:2" hidden="1" x14ac:dyDescent="0.2">
      <c r="A20" s="209">
        <v>43739</v>
      </c>
      <c r="B20" s="5">
        <v>97149</v>
      </c>
    </row>
    <row r="21" spans="1:2" hidden="1" x14ac:dyDescent="0.2">
      <c r="A21" s="209">
        <v>43770</v>
      </c>
      <c r="B21" s="5">
        <v>97410</v>
      </c>
    </row>
    <row r="22" spans="1:2" hidden="1" x14ac:dyDescent="0.2">
      <c r="A22" s="209">
        <v>43800</v>
      </c>
      <c r="B22" s="5">
        <v>97390</v>
      </c>
    </row>
    <row r="23" spans="1:2" x14ac:dyDescent="0.2">
      <c r="A23" s="209" t="s">
        <v>3097</v>
      </c>
      <c r="B23" s="53">
        <f>B16/B15-1</f>
        <v>1.3352259285545287E-2</v>
      </c>
    </row>
    <row r="24" spans="1:2" x14ac:dyDescent="0.2">
      <c r="A24" s="209" t="s">
        <v>3098</v>
      </c>
      <c r="B24" s="52">
        <f>B16-B15</f>
        <v>1411</v>
      </c>
    </row>
    <row r="25" spans="1:2" x14ac:dyDescent="0.2">
      <c r="B25" s="5"/>
    </row>
    <row r="26" spans="1:2" x14ac:dyDescent="0.2">
      <c r="B26" s="5"/>
    </row>
    <row r="27" spans="1:2" x14ac:dyDescent="0.2">
      <c r="B27" s="5"/>
    </row>
    <row r="28" spans="1:2" x14ac:dyDescent="0.2">
      <c r="B28" s="5"/>
    </row>
    <row r="29" spans="1:2" x14ac:dyDescent="0.2">
      <c r="B29" s="5"/>
    </row>
    <row r="30" spans="1:2" x14ac:dyDescent="0.2">
      <c r="B30" s="5"/>
    </row>
    <row r="31" spans="1:2" x14ac:dyDescent="0.2">
      <c r="B31" s="5"/>
    </row>
    <row r="32" spans="1: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row r="217" spans="2:2" x14ac:dyDescent="0.2">
      <c r="B217" s="5"/>
    </row>
  </sheetData>
  <mergeCells count="2">
    <mergeCell ref="H1:I1"/>
    <mergeCell ref="O1:P1"/>
  </mergeCells>
  <hyperlinks>
    <hyperlink ref="H1:I1" location="Index!A1" display="Regresar al Índice" xr:uid="{BBED0E23-09F7-48FA-9D30-5BAFAFB465B1}"/>
  </hyperlinks>
  <pageMargins left="0.7" right="0.7" top="0.75" bottom="0.75" header="0.3" footer="0.3"/>
  <pageSetup orientation="portrait" horizontalDpi="4294967295" verticalDpi="4294967295"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68CB9-F555-4274-A433-87CC810953D6}">
  <sheetPr codeName="Hoja190"/>
  <dimension ref="A1:P216"/>
  <sheetViews>
    <sheetView zoomScaleNormal="100" workbookViewId="0">
      <selection activeCell="F17" sqref="F17"/>
    </sheetView>
  </sheetViews>
  <sheetFormatPr baseColWidth="10" defaultColWidth="11.42578125" defaultRowHeight="12.75" x14ac:dyDescent="0.2"/>
  <cols>
    <col min="1" max="1" width="37.140625" style="209" customWidth="1"/>
    <col min="2" max="2" width="13.42578125" style="92" bestFit="1" customWidth="1"/>
    <col min="3" max="3" width="6.5703125" style="209" customWidth="1"/>
    <col min="4" max="16384" width="11.42578125" style="209"/>
  </cols>
  <sheetData>
    <row r="1" spans="1:16" x14ac:dyDescent="0.2">
      <c r="A1" s="28" t="s">
        <v>4587</v>
      </c>
      <c r="H1" s="284" t="s">
        <v>1306</v>
      </c>
      <c r="I1" s="284"/>
      <c r="O1" s="210"/>
      <c r="P1" s="210"/>
    </row>
    <row r="2" spans="1:16" x14ac:dyDescent="0.2">
      <c r="A2" s="209" t="s">
        <v>3093</v>
      </c>
    </row>
    <row r="5" spans="1:16" x14ac:dyDescent="0.2">
      <c r="A5" s="209" t="s">
        <v>280</v>
      </c>
      <c r="B5" s="51" t="s">
        <v>282</v>
      </c>
    </row>
    <row r="6" spans="1:16" x14ac:dyDescent="0.2">
      <c r="A6" s="209" t="s">
        <v>270</v>
      </c>
      <c r="B6" s="53">
        <f t="shared" ref="B6:B13" si="0">B20/$B$28</f>
        <v>3.7558597762545991E-2</v>
      </c>
      <c r="C6" s="98"/>
    </row>
    <row r="7" spans="1:16" x14ac:dyDescent="0.2">
      <c r="A7" s="209" t="s">
        <v>271</v>
      </c>
      <c r="B7" s="53">
        <f t="shared" si="0"/>
        <v>0.29994583792465868</v>
      </c>
      <c r="C7" s="98"/>
    </row>
    <row r="8" spans="1:16" x14ac:dyDescent="0.2">
      <c r="A8" s="209" t="s">
        <v>272</v>
      </c>
      <c r="B8" s="53">
        <f t="shared" si="0"/>
        <v>0.12842948658087891</v>
      </c>
      <c r="C8" s="98"/>
    </row>
    <row r="9" spans="1:16" x14ac:dyDescent="0.2">
      <c r="A9" s="209" t="s">
        <v>283</v>
      </c>
      <c r="B9" s="53">
        <f t="shared" si="0"/>
        <v>1.9423640812057598E-3</v>
      </c>
      <c r="C9" s="98"/>
    </row>
    <row r="10" spans="1:16" x14ac:dyDescent="0.2">
      <c r="A10" s="209" t="s">
        <v>273</v>
      </c>
      <c r="B10" s="53">
        <f t="shared" si="0"/>
        <v>0.14995424238462543</v>
      </c>
      <c r="C10" s="98"/>
    </row>
    <row r="11" spans="1:16" x14ac:dyDescent="0.2">
      <c r="A11" s="209" t="s">
        <v>274</v>
      </c>
      <c r="B11" s="53">
        <f t="shared" si="0"/>
        <v>1.129932951086043E-3</v>
      </c>
      <c r="C11" s="98"/>
    </row>
    <row r="12" spans="1:16" x14ac:dyDescent="0.2">
      <c r="A12" s="209" t="s">
        <v>275</v>
      </c>
      <c r="B12" s="53">
        <f t="shared" si="0"/>
        <v>0.32232037801393271</v>
      </c>
      <c r="C12" s="98"/>
    </row>
    <row r="13" spans="1:16" x14ac:dyDescent="0.2">
      <c r="A13" s="209" t="s">
        <v>276</v>
      </c>
      <c r="B13" s="53">
        <f t="shared" si="0"/>
        <v>5.8719160301066435E-2</v>
      </c>
      <c r="C13" s="98"/>
    </row>
    <row r="14" spans="1:16" x14ac:dyDescent="0.2">
      <c r="A14" s="209" t="s">
        <v>284</v>
      </c>
      <c r="B14" s="53">
        <f>SUM(B6:B13)</f>
        <v>0.99999999999999978</v>
      </c>
    </row>
    <row r="15" spans="1:16" x14ac:dyDescent="0.2">
      <c r="B15" s="5"/>
    </row>
    <row r="16" spans="1:16" x14ac:dyDescent="0.2">
      <c r="B16" s="5"/>
    </row>
    <row r="17" spans="1:3" x14ac:dyDescent="0.2">
      <c r="B17" s="5"/>
    </row>
    <row r="18" spans="1:3" ht="13.7" customHeight="1" x14ac:dyDescent="0.2">
      <c r="B18" s="5"/>
    </row>
    <row r="19" spans="1:3" hidden="1" x14ac:dyDescent="0.2">
      <c r="A19" s="209" t="s">
        <v>280</v>
      </c>
      <c r="B19" s="51" t="s">
        <v>3099</v>
      </c>
    </row>
    <row r="20" spans="1:3" hidden="1" x14ac:dyDescent="0.2">
      <c r="A20" s="209" t="s">
        <v>270</v>
      </c>
      <c r="B20" s="5">
        <v>4022</v>
      </c>
      <c r="C20" s="98"/>
    </row>
    <row r="21" spans="1:3" hidden="1" x14ac:dyDescent="0.2">
      <c r="A21" s="209" t="s">
        <v>271</v>
      </c>
      <c r="B21" s="5">
        <v>32120</v>
      </c>
      <c r="C21" s="98"/>
    </row>
    <row r="22" spans="1:3" hidden="1" x14ac:dyDescent="0.2">
      <c r="A22" s="209" t="s">
        <v>272</v>
      </c>
      <c r="B22" s="5">
        <v>13753</v>
      </c>
      <c r="C22" s="98"/>
    </row>
    <row r="23" spans="1:3" hidden="1" x14ac:dyDescent="0.2">
      <c r="A23" s="209" t="s">
        <v>283</v>
      </c>
      <c r="B23" s="5">
        <v>208</v>
      </c>
      <c r="C23" s="98"/>
    </row>
    <row r="24" spans="1:3" hidden="1" x14ac:dyDescent="0.2">
      <c r="A24" s="209" t="s">
        <v>273</v>
      </c>
      <c r="B24" s="5">
        <v>16058</v>
      </c>
      <c r="C24" s="98"/>
    </row>
    <row r="25" spans="1:3" hidden="1" x14ac:dyDescent="0.2">
      <c r="A25" s="209" t="s">
        <v>274</v>
      </c>
      <c r="B25" s="5">
        <v>121</v>
      </c>
      <c r="C25" s="98"/>
    </row>
    <row r="26" spans="1:3" hidden="1" x14ac:dyDescent="0.2">
      <c r="A26" s="209" t="s">
        <v>275</v>
      </c>
      <c r="B26" s="5">
        <v>34516</v>
      </c>
      <c r="C26" s="98"/>
    </row>
    <row r="27" spans="1:3" hidden="1" x14ac:dyDescent="0.2">
      <c r="A27" s="209" t="s">
        <v>276</v>
      </c>
      <c r="B27" s="5">
        <v>6288</v>
      </c>
      <c r="C27" s="98"/>
    </row>
    <row r="28" spans="1:3" hidden="1" x14ac:dyDescent="0.2">
      <c r="A28" s="96" t="s">
        <v>284</v>
      </c>
      <c r="B28" s="5">
        <f>SUM(B20:B27)</f>
        <v>107086</v>
      </c>
      <c r="C28" s="211"/>
    </row>
    <row r="29" spans="1:3" hidden="1" x14ac:dyDescent="0.2">
      <c r="B29" s="5"/>
    </row>
    <row r="30" spans="1:3" x14ac:dyDescent="0.2">
      <c r="B30" s="5"/>
    </row>
    <row r="31" spans="1:3" x14ac:dyDescent="0.2">
      <c r="B31" s="5"/>
    </row>
    <row r="32" spans="1:3" x14ac:dyDescent="0.2">
      <c r="B32" s="5"/>
    </row>
    <row r="33" spans="2:2" x14ac:dyDescent="0.2">
      <c r="B33" s="5"/>
    </row>
    <row r="34" spans="2:2" x14ac:dyDescent="0.2">
      <c r="B34" s="5"/>
    </row>
    <row r="35" spans="2:2" x14ac:dyDescent="0.2">
      <c r="B35" s="5"/>
    </row>
    <row r="36" spans="2:2" x14ac:dyDescent="0.2">
      <c r="B36" s="5"/>
    </row>
    <row r="37" spans="2:2" x14ac:dyDescent="0.2">
      <c r="B37" s="5"/>
    </row>
    <row r="39" spans="2:2" x14ac:dyDescent="0.2">
      <c r="B39" s="5"/>
    </row>
    <row r="40" spans="2:2" x14ac:dyDescent="0.2">
      <c r="B40"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2">
    <mergeCell ref="H1:I1"/>
    <mergeCell ref="O1:P1"/>
  </mergeCells>
  <hyperlinks>
    <hyperlink ref="H1:I1" location="Index!A1" display="Regresar al Índice" xr:uid="{6B239D0B-A388-4086-8E47-FBD311CBB53E}"/>
  </hyperlinks>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3AA2A-093B-40C4-B244-C867C945D8C5}">
  <sheetPr codeName="Hoja191"/>
  <dimension ref="A1:I40"/>
  <sheetViews>
    <sheetView topLeftCell="A28" workbookViewId="0">
      <selection activeCell="F17" sqref="F17"/>
    </sheetView>
  </sheetViews>
  <sheetFormatPr baseColWidth="10" defaultRowHeight="12.75" x14ac:dyDescent="0.2"/>
  <cols>
    <col min="1" max="1" width="40.7109375" style="283" customWidth="1"/>
    <col min="2" max="3" width="10.7109375" style="283" customWidth="1"/>
    <col min="4" max="4" width="12" style="283" customWidth="1"/>
    <col min="5" max="5" width="10.7109375" style="283" customWidth="1"/>
    <col min="6" max="6" width="7.42578125" style="283" customWidth="1"/>
    <col min="7" max="7" width="3" style="283" customWidth="1"/>
    <col min="8" max="8" width="3.7109375" style="283" customWidth="1"/>
    <col min="9" max="11" width="9.140625" style="283" customWidth="1"/>
    <col min="12" max="16384" width="11.42578125" style="283"/>
  </cols>
  <sheetData>
    <row r="1" spans="1:9" x14ac:dyDescent="0.2">
      <c r="A1" s="28" t="s">
        <v>4588</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392</v>
      </c>
      <c r="B6" s="283" t="s">
        <v>1178</v>
      </c>
      <c r="C6" s="283" t="s">
        <v>1103</v>
      </c>
      <c r="D6" s="283" t="s">
        <v>2430</v>
      </c>
      <c r="E6" s="283" t="s">
        <v>2542</v>
      </c>
      <c r="F6" s="283" t="s">
        <v>393</v>
      </c>
    </row>
    <row r="7" spans="1:9" x14ac:dyDescent="0.2">
      <c r="A7" s="316" t="s">
        <v>17</v>
      </c>
      <c r="B7" s="316">
        <v>37185</v>
      </c>
      <c r="C7" s="316">
        <v>37170</v>
      </c>
      <c r="D7" s="316">
        <v>37043</v>
      </c>
      <c r="E7" s="316">
        <v>36933</v>
      </c>
      <c r="F7" s="316">
        <v>-110</v>
      </c>
      <c r="G7" s="283">
        <f>_xlfn.RANK.EQ(F7,$F$7:$F$38,0)</f>
        <v>32</v>
      </c>
    </row>
    <row r="8" spans="1:9" x14ac:dyDescent="0.2">
      <c r="A8" s="316" t="s">
        <v>6</v>
      </c>
      <c r="B8" s="316">
        <v>6365</v>
      </c>
      <c r="C8" s="316">
        <v>6418</v>
      </c>
      <c r="D8" s="316">
        <v>6477</v>
      </c>
      <c r="E8" s="316">
        <v>6386</v>
      </c>
      <c r="F8" s="316">
        <v>-91</v>
      </c>
      <c r="G8" s="283">
        <f t="shared" ref="G8:G38" si="0">_xlfn.RANK.EQ(F8,$F$7:$F$38,0)</f>
        <v>31</v>
      </c>
    </row>
    <row r="9" spans="1:9" x14ac:dyDescent="0.2">
      <c r="A9" s="316" t="s">
        <v>12</v>
      </c>
      <c r="B9" s="316">
        <v>14641</v>
      </c>
      <c r="C9" s="316">
        <v>14532</v>
      </c>
      <c r="D9" s="316">
        <v>14586</v>
      </c>
      <c r="E9" s="316">
        <v>14508</v>
      </c>
      <c r="F9" s="316">
        <v>-78</v>
      </c>
      <c r="G9" s="283">
        <f t="shared" si="0"/>
        <v>30</v>
      </c>
    </row>
    <row r="10" spans="1:9" x14ac:dyDescent="0.2">
      <c r="A10" s="316" t="s">
        <v>26</v>
      </c>
      <c r="B10" s="316">
        <v>43273</v>
      </c>
      <c r="C10" s="316">
        <v>43507</v>
      </c>
      <c r="D10" s="316">
        <v>43721</v>
      </c>
      <c r="E10" s="316">
        <v>43653</v>
      </c>
      <c r="F10" s="316">
        <v>-68</v>
      </c>
      <c r="G10" s="283">
        <f t="shared" si="0"/>
        <v>29</v>
      </c>
    </row>
    <row r="11" spans="1:9" x14ac:dyDescent="0.2">
      <c r="A11" s="316" t="s">
        <v>15</v>
      </c>
      <c r="B11" s="316">
        <v>13710</v>
      </c>
      <c r="C11" s="316">
        <v>13719</v>
      </c>
      <c r="D11" s="316">
        <v>13538</v>
      </c>
      <c r="E11" s="316">
        <v>13478</v>
      </c>
      <c r="F11" s="316">
        <v>-60</v>
      </c>
      <c r="G11" s="283">
        <f t="shared" si="0"/>
        <v>28</v>
      </c>
    </row>
    <row r="12" spans="1:9" x14ac:dyDescent="0.2">
      <c r="A12" s="316" t="s">
        <v>29</v>
      </c>
      <c r="B12" s="316">
        <v>34667</v>
      </c>
      <c r="C12" s="316">
        <v>34174</v>
      </c>
      <c r="D12" s="316">
        <v>34071</v>
      </c>
      <c r="E12" s="316">
        <v>34015</v>
      </c>
      <c r="F12" s="316">
        <v>-56</v>
      </c>
      <c r="G12" s="283">
        <f t="shared" si="0"/>
        <v>27</v>
      </c>
    </row>
    <row r="13" spans="1:9" x14ac:dyDescent="0.2">
      <c r="A13" s="316" t="s">
        <v>33</v>
      </c>
      <c r="B13" s="316">
        <v>12031</v>
      </c>
      <c r="C13" s="316">
        <v>11966</v>
      </c>
      <c r="D13" s="316">
        <v>11897</v>
      </c>
      <c r="E13" s="316">
        <v>11849</v>
      </c>
      <c r="F13" s="316">
        <v>-48</v>
      </c>
      <c r="G13" s="283">
        <f t="shared" si="0"/>
        <v>26</v>
      </c>
    </row>
    <row r="14" spans="1:9" x14ac:dyDescent="0.2">
      <c r="A14" s="316" t="s">
        <v>25</v>
      </c>
      <c r="B14" s="316">
        <v>23810</v>
      </c>
      <c r="C14" s="316">
        <v>23802</v>
      </c>
      <c r="D14" s="316">
        <v>23926</v>
      </c>
      <c r="E14" s="316">
        <v>23881</v>
      </c>
      <c r="F14" s="316">
        <v>-45</v>
      </c>
      <c r="G14" s="283">
        <f t="shared" si="0"/>
        <v>25</v>
      </c>
    </row>
    <row r="15" spans="1:9" x14ac:dyDescent="0.2">
      <c r="A15" s="316" t="s">
        <v>27</v>
      </c>
      <c r="B15" s="316">
        <v>39292</v>
      </c>
      <c r="C15" s="316">
        <v>39024</v>
      </c>
      <c r="D15" s="316">
        <v>38878</v>
      </c>
      <c r="E15" s="316">
        <v>38849</v>
      </c>
      <c r="F15" s="316">
        <v>-29</v>
      </c>
      <c r="G15" s="283">
        <f t="shared" si="0"/>
        <v>24</v>
      </c>
    </row>
    <row r="16" spans="1:9" x14ac:dyDescent="0.2">
      <c r="A16" s="316" t="s">
        <v>3</v>
      </c>
      <c r="B16" s="316">
        <v>16757</v>
      </c>
      <c r="C16" s="316">
        <v>16707</v>
      </c>
      <c r="D16" s="316">
        <v>16699</v>
      </c>
      <c r="E16" s="316">
        <v>16677</v>
      </c>
      <c r="F16" s="316">
        <v>-22</v>
      </c>
      <c r="G16" s="283">
        <f t="shared" si="0"/>
        <v>23</v>
      </c>
    </row>
    <row r="17" spans="1:7" x14ac:dyDescent="0.2">
      <c r="A17" s="316" t="s">
        <v>22</v>
      </c>
      <c r="B17" s="316">
        <v>34766</v>
      </c>
      <c r="C17" s="316">
        <v>35020</v>
      </c>
      <c r="D17" s="316">
        <v>35406</v>
      </c>
      <c r="E17" s="316">
        <v>35386</v>
      </c>
      <c r="F17" s="316">
        <v>-20</v>
      </c>
      <c r="G17" s="283">
        <f t="shared" si="0"/>
        <v>22</v>
      </c>
    </row>
    <row r="18" spans="1:7" x14ac:dyDescent="0.2">
      <c r="A18" s="316" t="s">
        <v>11</v>
      </c>
      <c r="B18" s="316">
        <v>11563</v>
      </c>
      <c r="C18" s="316">
        <v>11673</v>
      </c>
      <c r="D18" s="316">
        <v>11728</v>
      </c>
      <c r="E18" s="316">
        <v>11717</v>
      </c>
      <c r="F18" s="316">
        <v>-11</v>
      </c>
      <c r="G18" s="283">
        <f t="shared" si="0"/>
        <v>20</v>
      </c>
    </row>
    <row r="19" spans="1:7" x14ac:dyDescent="0.2">
      <c r="A19" s="316" t="s">
        <v>31</v>
      </c>
      <c r="B19" s="316">
        <v>44222</v>
      </c>
      <c r="C19" s="316">
        <v>43533</v>
      </c>
      <c r="D19" s="316">
        <v>43548</v>
      </c>
      <c r="E19" s="316">
        <v>43537</v>
      </c>
      <c r="F19" s="316">
        <v>-11</v>
      </c>
      <c r="G19" s="283">
        <f t="shared" si="0"/>
        <v>20</v>
      </c>
    </row>
    <row r="20" spans="1:7" x14ac:dyDescent="0.2">
      <c r="A20" s="316" t="s">
        <v>19</v>
      </c>
      <c r="B20" s="316">
        <v>13706</v>
      </c>
      <c r="C20" s="316">
        <v>13869</v>
      </c>
      <c r="D20" s="316">
        <v>13891</v>
      </c>
      <c r="E20" s="316">
        <v>13884</v>
      </c>
      <c r="F20" s="316">
        <v>-7</v>
      </c>
      <c r="G20" s="283">
        <f t="shared" si="0"/>
        <v>19</v>
      </c>
    </row>
    <row r="21" spans="1:7" x14ac:dyDescent="0.2">
      <c r="A21" s="316" t="s">
        <v>18</v>
      </c>
      <c r="B21" s="316">
        <v>12659</v>
      </c>
      <c r="C21" s="316">
        <v>12596</v>
      </c>
      <c r="D21" s="316">
        <v>12593</v>
      </c>
      <c r="E21" s="316">
        <v>12588</v>
      </c>
      <c r="F21" s="316">
        <v>-5</v>
      </c>
      <c r="G21" s="283">
        <f t="shared" si="0"/>
        <v>18</v>
      </c>
    </row>
    <row r="22" spans="1:7" x14ac:dyDescent="0.2">
      <c r="A22" s="316" t="s">
        <v>10</v>
      </c>
      <c r="B22" s="316">
        <v>35784</v>
      </c>
      <c r="C22" s="316">
        <v>35695</v>
      </c>
      <c r="D22" s="316">
        <v>35796</v>
      </c>
      <c r="E22" s="316">
        <v>35806</v>
      </c>
      <c r="F22" s="316">
        <v>10</v>
      </c>
      <c r="G22" s="283">
        <f t="shared" si="0"/>
        <v>17</v>
      </c>
    </row>
    <row r="23" spans="1:7" x14ac:dyDescent="0.2">
      <c r="A23" s="316" t="s">
        <v>8</v>
      </c>
      <c r="B23" s="316">
        <v>42398</v>
      </c>
      <c r="C23" s="316">
        <v>42300</v>
      </c>
      <c r="D23" s="316">
        <v>42655</v>
      </c>
      <c r="E23" s="316">
        <v>42667</v>
      </c>
      <c r="F23" s="316">
        <v>12</v>
      </c>
      <c r="G23" s="283">
        <f t="shared" si="0"/>
        <v>16</v>
      </c>
    </row>
    <row r="24" spans="1:7" x14ac:dyDescent="0.2">
      <c r="A24" s="316" t="s">
        <v>5</v>
      </c>
      <c r="B24" s="316">
        <v>14512</v>
      </c>
      <c r="C24" s="316">
        <v>14759</v>
      </c>
      <c r="D24" s="316">
        <v>15044</v>
      </c>
      <c r="E24" s="316">
        <v>15062</v>
      </c>
      <c r="F24" s="316">
        <v>18</v>
      </c>
      <c r="G24" s="283">
        <f t="shared" si="0"/>
        <v>14</v>
      </c>
    </row>
    <row r="25" spans="1:7" x14ac:dyDescent="0.2">
      <c r="A25" s="316" t="s">
        <v>21</v>
      </c>
      <c r="B25" s="316">
        <v>14490</v>
      </c>
      <c r="C25" s="316">
        <v>14448</v>
      </c>
      <c r="D25" s="316">
        <v>14641</v>
      </c>
      <c r="E25" s="316">
        <v>14659</v>
      </c>
      <c r="F25" s="316">
        <v>18</v>
      </c>
      <c r="G25" s="283">
        <f t="shared" si="0"/>
        <v>14</v>
      </c>
    </row>
    <row r="26" spans="1:7" x14ac:dyDescent="0.2">
      <c r="A26" s="316" t="s">
        <v>30</v>
      </c>
      <c r="B26" s="316">
        <v>5462</v>
      </c>
      <c r="C26" s="316">
        <v>5549</v>
      </c>
      <c r="D26" s="316">
        <v>5506</v>
      </c>
      <c r="E26" s="316">
        <v>5528</v>
      </c>
      <c r="F26" s="316">
        <v>22</v>
      </c>
      <c r="G26" s="283">
        <f t="shared" si="0"/>
        <v>13</v>
      </c>
    </row>
    <row r="27" spans="1:7" x14ac:dyDescent="0.2">
      <c r="A27" s="316" t="s">
        <v>7</v>
      </c>
      <c r="B27" s="316">
        <v>14813</v>
      </c>
      <c r="C27" s="316">
        <v>14786</v>
      </c>
      <c r="D27" s="316">
        <v>15036</v>
      </c>
      <c r="E27" s="316">
        <v>15078</v>
      </c>
      <c r="F27" s="316">
        <v>42</v>
      </c>
      <c r="G27" s="283">
        <f t="shared" si="0"/>
        <v>12</v>
      </c>
    </row>
    <row r="28" spans="1:7" x14ac:dyDescent="0.2">
      <c r="A28" s="316" t="s">
        <v>16</v>
      </c>
      <c r="B28" s="316">
        <v>16207</v>
      </c>
      <c r="C28" s="316">
        <v>16245</v>
      </c>
      <c r="D28" s="316">
        <v>16528</v>
      </c>
      <c r="E28" s="316">
        <v>16582</v>
      </c>
      <c r="F28" s="316">
        <v>54</v>
      </c>
      <c r="G28" s="283">
        <f t="shared" si="0"/>
        <v>11</v>
      </c>
    </row>
    <row r="29" spans="1:7" x14ac:dyDescent="0.2">
      <c r="A29" s="316" t="s">
        <v>23</v>
      </c>
      <c r="B29" s="316">
        <v>29396</v>
      </c>
      <c r="C29" s="316">
        <v>29588</v>
      </c>
      <c r="D29" s="316">
        <v>30029</v>
      </c>
      <c r="E29" s="316">
        <v>30096</v>
      </c>
      <c r="F29" s="316">
        <v>67</v>
      </c>
      <c r="G29" s="283">
        <f t="shared" si="0"/>
        <v>10</v>
      </c>
    </row>
    <row r="30" spans="1:7" x14ac:dyDescent="0.2">
      <c r="A30" s="316" t="s">
        <v>24</v>
      </c>
      <c r="B30" s="316">
        <v>20179</v>
      </c>
      <c r="C30" s="316">
        <v>20714</v>
      </c>
      <c r="D30" s="316">
        <v>21379</v>
      </c>
      <c r="E30" s="316">
        <v>21447</v>
      </c>
      <c r="F30" s="316">
        <v>68</v>
      </c>
      <c r="G30" s="283">
        <f t="shared" si="0"/>
        <v>9</v>
      </c>
    </row>
    <row r="31" spans="1:7" x14ac:dyDescent="0.2">
      <c r="A31" s="316" t="s">
        <v>14</v>
      </c>
      <c r="B31" s="316">
        <v>49725</v>
      </c>
      <c r="C31" s="316">
        <v>49507</v>
      </c>
      <c r="D31" s="316">
        <v>49925</v>
      </c>
      <c r="E31" s="316">
        <v>50002</v>
      </c>
      <c r="F31" s="316">
        <v>77</v>
      </c>
      <c r="G31" s="283">
        <f t="shared" si="0"/>
        <v>8</v>
      </c>
    </row>
    <row r="32" spans="1:7" x14ac:dyDescent="0.2">
      <c r="A32" s="316" t="s">
        <v>13</v>
      </c>
      <c r="B32" s="316">
        <v>78218</v>
      </c>
      <c r="C32" s="316">
        <v>78074</v>
      </c>
      <c r="D32" s="316">
        <v>78213</v>
      </c>
      <c r="E32" s="316">
        <v>78294</v>
      </c>
      <c r="F32" s="316">
        <v>81</v>
      </c>
      <c r="G32" s="283">
        <f t="shared" si="0"/>
        <v>6</v>
      </c>
    </row>
    <row r="33" spans="1:7" x14ac:dyDescent="0.2">
      <c r="A33" s="316" t="s">
        <v>28</v>
      </c>
      <c r="B33" s="316">
        <v>11626</v>
      </c>
      <c r="C33" s="316">
        <v>11763</v>
      </c>
      <c r="D33" s="316">
        <v>11971</v>
      </c>
      <c r="E33" s="316">
        <v>12052</v>
      </c>
      <c r="F33" s="316">
        <v>81</v>
      </c>
      <c r="G33" s="283">
        <f t="shared" si="0"/>
        <v>6</v>
      </c>
    </row>
    <row r="34" spans="1:7" x14ac:dyDescent="0.2">
      <c r="A34" s="316" t="s">
        <v>32</v>
      </c>
      <c r="B34" s="316">
        <v>21204</v>
      </c>
      <c r="C34" s="316">
        <v>21443</v>
      </c>
      <c r="D34" s="316">
        <v>21766</v>
      </c>
      <c r="E34" s="316">
        <v>21856</v>
      </c>
      <c r="F34" s="316">
        <v>90</v>
      </c>
      <c r="G34" s="283">
        <f t="shared" si="0"/>
        <v>5</v>
      </c>
    </row>
    <row r="35" spans="1:7" x14ac:dyDescent="0.2">
      <c r="A35" s="316" t="s">
        <v>0</v>
      </c>
      <c r="B35" s="316">
        <v>105078</v>
      </c>
      <c r="C35" s="316">
        <v>105675</v>
      </c>
      <c r="D35" s="316">
        <v>106987</v>
      </c>
      <c r="E35" s="316">
        <v>107086</v>
      </c>
      <c r="F35" s="316">
        <v>99</v>
      </c>
      <c r="G35" s="283">
        <f t="shared" si="0"/>
        <v>4</v>
      </c>
    </row>
    <row r="36" spans="1:7" x14ac:dyDescent="0.2">
      <c r="A36" s="316" t="s">
        <v>4</v>
      </c>
      <c r="B36" s="316">
        <v>44387</v>
      </c>
      <c r="C36" s="316">
        <v>44653</v>
      </c>
      <c r="D36" s="316">
        <v>44819</v>
      </c>
      <c r="E36" s="316">
        <v>44925</v>
      </c>
      <c r="F36" s="316">
        <v>106</v>
      </c>
      <c r="G36" s="283">
        <f t="shared" si="0"/>
        <v>3</v>
      </c>
    </row>
    <row r="37" spans="1:7" x14ac:dyDescent="0.2">
      <c r="A37" s="316" t="s">
        <v>20</v>
      </c>
      <c r="B37" s="316">
        <v>75889</v>
      </c>
      <c r="C37" s="316">
        <v>76087</v>
      </c>
      <c r="D37" s="316">
        <v>76924</v>
      </c>
      <c r="E37" s="316">
        <v>77082</v>
      </c>
      <c r="F37" s="316">
        <v>158</v>
      </c>
      <c r="G37" s="283">
        <f t="shared" si="0"/>
        <v>2</v>
      </c>
    </row>
    <row r="38" spans="1:7" x14ac:dyDescent="0.2">
      <c r="A38" s="316" t="s">
        <v>9</v>
      </c>
      <c r="B38" s="316">
        <v>126772</v>
      </c>
      <c r="C38" s="316">
        <v>126560</v>
      </c>
      <c r="D38" s="316">
        <v>127010</v>
      </c>
      <c r="E38" s="316">
        <v>127233</v>
      </c>
      <c r="F38" s="316">
        <v>223</v>
      </c>
      <c r="G38" s="283">
        <f t="shared" si="0"/>
        <v>1</v>
      </c>
    </row>
    <row r="39" spans="1:7" x14ac:dyDescent="0.2">
      <c r="A39" s="316" t="s">
        <v>1</v>
      </c>
      <c r="B39" s="316">
        <v>1064787</v>
      </c>
      <c r="C39" s="316">
        <v>1065556</v>
      </c>
      <c r="D39" s="316">
        <v>1072231</v>
      </c>
      <c r="E39" s="316">
        <v>1072796</v>
      </c>
      <c r="F39" s="316">
        <v>565</v>
      </c>
    </row>
    <row r="40" spans="1:7" x14ac:dyDescent="0.2">
      <c r="F40" s="316"/>
    </row>
  </sheetData>
  <mergeCells count="1">
    <mergeCell ref="H1:I1"/>
  </mergeCells>
  <hyperlinks>
    <hyperlink ref="H1:I1" location="Index!A1" display="Regresar al Índice" xr:uid="{1DC971F1-5C10-450D-B990-303B4A00A580}"/>
  </hyperlink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F4B4-F4C4-4CCD-BE06-45EA387FA6EC}">
  <sheetPr codeName="Hoja192"/>
  <dimension ref="A1:I39"/>
  <sheetViews>
    <sheetView topLeftCell="I1" workbookViewId="0">
      <selection activeCell="F17" sqref="F17"/>
    </sheetView>
  </sheetViews>
  <sheetFormatPr baseColWidth="10" defaultRowHeight="12.75" x14ac:dyDescent="0.2"/>
  <cols>
    <col min="1" max="6" width="11.42578125" style="283"/>
    <col min="7" max="7" width="11.85546875" style="283" customWidth="1"/>
    <col min="8" max="16384" width="11.42578125" style="283"/>
  </cols>
  <sheetData>
    <row r="1" spans="1:9" x14ac:dyDescent="0.2">
      <c r="A1" s="28" t="s">
        <v>4589</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392</v>
      </c>
      <c r="B6" s="283" t="s">
        <v>1178</v>
      </c>
      <c r="C6" s="283" t="s">
        <v>1103</v>
      </c>
      <c r="D6" s="283" t="s">
        <v>2430</v>
      </c>
      <c r="E6" s="283" t="s">
        <v>2542</v>
      </c>
      <c r="F6" s="283" t="s">
        <v>394</v>
      </c>
    </row>
    <row r="7" spans="1:9" x14ac:dyDescent="0.2">
      <c r="A7" s="283" t="s">
        <v>6</v>
      </c>
      <c r="B7" s="316">
        <v>6365</v>
      </c>
      <c r="C7" s="316">
        <v>6418</v>
      </c>
      <c r="D7" s="316">
        <v>6477</v>
      </c>
      <c r="E7" s="316">
        <v>6386</v>
      </c>
      <c r="F7" s="318">
        <v>-1.40497143739385E-2</v>
      </c>
      <c r="G7" s="283">
        <f>_xlfn.RANK.EQ(F7,$F$7:$F$39,0)</f>
        <v>33</v>
      </c>
    </row>
    <row r="8" spans="1:9" x14ac:dyDescent="0.2">
      <c r="A8" s="283" t="s">
        <v>12</v>
      </c>
      <c r="B8" s="316">
        <v>14641</v>
      </c>
      <c r="C8" s="316">
        <v>14532</v>
      </c>
      <c r="D8" s="316">
        <v>14586</v>
      </c>
      <c r="E8" s="316">
        <v>14508</v>
      </c>
      <c r="F8" s="318">
        <v>-5.3475935828877202E-3</v>
      </c>
      <c r="G8" s="283">
        <f t="shared" ref="G8:G39" si="0">_xlfn.RANK.EQ(F8,$F$7:$F$39,0)</f>
        <v>32</v>
      </c>
    </row>
    <row r="9" spans="1:9" x14ac:dyDescent="0.2">
      <c r="A9" s="283" t="s">
        <v>15</v>
      </c>
      <c r="B9" s="316">
        <v>13710</v>
      </c>
      <c r="C9" s="316">
        <v>13719</v>
      </c>
      <c r="D9" s="316">
        <v>13538</v>
      </c>
      <c r="E9" s="316">
        <v>13478</v>
      </c>
      <c r="F9" s="318">
        <v>-4.4319692716797698E-3</v>
      </c>
      <c r="G9" s="283">
        <f t="shared" si="0"/>
        <v>31</v>
      </c>
    </row>
    <row r="10" spans="1:9" x14ac:dyDescent="0.2">
      <c r="A10" s="283" t="s">
        <v>33</v>
      </c>
      <c r="B10" s="316">
        <v>12031</v>
      </c>
      <c r="C10" s="316">
        <v>11966</v>
      </c>
      <c r="D10" s="316">
        <v>11897</v>
      </c>
      <c r="E10" s="316">
        <v>11849</v>
      </c>
      <c r="F10" s="318">
        <v>-4.0346305791375504E-3</v>
      </c>
      <c r="G10" s="283">
        <f t="shared" si="0"/>
        <v>30</v>
      </c>
    </row>
    <row r="11" spans="1:9" x14ac:dyDescent="0.2">
      <c r="A11" s="283" t="s">
        <v>17</v>
      </c>
      <c r="B11" s="316">
        <v>37185</v>
      </c>
      <c r="C11" s="316">
        <v>37170</v>
      </c>
      <c r="D11" s="316">
        <v>37043</v>
      </c>
      <c r="E11" s="316">
        <v>36933</v>
      </c>
      <c r="F11" s="318">
        <v>-2.96952190697297E-3</v>
      </c>
      <c r="G11" s="283">
        <f t="shared" si="0"/>
        <v>29</v>
      </c>
    </row>
    <row r="12" spans="1:9" x14ac:dyDescent="0.2">
      <c r="A12" s="283" t="s">
        <v>25</v>
      </c>
      <c r="B12" s="316">
        <v>23810</v>
      </c>
      <c r="C12" s="316">
        <v>23802</v>
      </c>
      <c r="D12" s="316">
        <v>23926</v>
      </c>
      <c r="E12" s="316">
        <v>23881</v>
      </c>
      <c r="F12" s="318">
        <v>-1.8807991306528701E-3</v>
      </c>
      <c r="G12" s="283">
        <f t="shared" si="0"/>
        <v>28</v>
      </c>
    </row>
    <row r="13" spans="1:9" x14ac:dyDescent="0.2">
      <c r="A13" s="283" t="s">
        <v>29</v>
      </c>
      <c r="B13" s="316">
        <v>34667</v>
      </c>
      <c r="C13" s="316">
        <v>34174</v>
      </c>
      <c r="D13" s="316">
        <v>34071</v>
      </c>
      <c r="E13" s="316">
        <v>34015</v>
      </c>
      <c r="F13" s="318">
        <v>-1.64362654456873E-3</v>
      </c>
      <c r="G13" s="283">
        <f t="shared" si="0"/>
        <v>27</v>
      </c>
    </row>
    <row r="14" spans="1:9" x14ac:dyDescent="0.2">
      <c r="A14" s="283" t="s">
        <v>26</v>
      </c>
      <c r="B14" s="316">
        <v>43273</v>
      </c>
      <c r="C14" s="316">
        <v>43507</v>
      </c>
      <c r="D14" s="316">
        <v>43721</v>
      </c>
      <c r="E14" s="316">
        <v>43653</v>
      </c>
      <c r="F14" s="318">
        <v>-1.55531666704789E-3</v>
      </c>
      <c r="G14" s="283">
        <f t="shared" si="0"/>
        <v>26</v>
      </c>
    </row>
    <row r="15" spans="1:9" x14ac:dyDescent="0.2">
      <c r="A15" s="283" t="s">
        <v>3</v>
      </c>
      <c r="B15" s="316">
        <v>16757</v>
      </c>
      <c r="C15" s="316">
        <v>16707</v>
      </c>
      <c r="D15" s="316">
        <v>16699</v>
      </c>
      <c r="E15" s="316">
        <v>16677</v>
      </c>
      <c r="F15" s="318">
        <v>-1.3174441583327901E-3</v>
      </c>
      <c r="G15" s="283">
        <f t="shared" si="0"/>
        <v>25</v>
      </c>
    </row>
    <row r="16" spans="1:9" x14ac:dyDescent="0.2">
      <c r="A16" s="283" t="s">
        <v>11</v>
      </c>
      <c r="B16" s="316">
        <v>11563</v>
      </c>
      <c r="C16" s="316">
        <v>11673</v>
      </c>
      <c r="D16" s="316">
        <v>11728</v>
      </c>
      <c r="E16" s="316">
        <v>11717</v>
      </c>
      <c r="F16" s="318">
        <v>-9.3792633015010696E-4</v>
      </c>
      <c r="G16" s="283">
        <f t="shared" si="0"/>
        <v>24</v>
      </c>
    </row>
    <row r="17" spans="1:7" x14ac:dyDescent="0.2">
      <c r="A17" s="283" t="s">
        <v>27</v>
      </c>
      <c r="B17" s="316">
        <v>39292</v>
      </c>
      <c r="C17" s="316">
        <v>39024</v>
      </c>
      <c r="D17" s="316">
        <v>38878</v>
      </c>
      <c r="E17" s="316">
        <v>38849</v>
      </c>
      <c r="F17" s="318">
        <v>-7.4592314419463801E-4</v>
      </c>
      <c r="G17" s="283">
        <f t="shared" si="0"/>
        <v>23</v>
      </c>
    </row>
    <row r="18" spans="1:7" x14ac:dyDescent="0.2">
      <c r="A18" s="283" t="s">
        <v>22</v>
      </c>
      <c r="B18" s="316">
        <v>34766</v>
      </c>
      <c r="C18" s="316">
        <v>35020</v>
      </c>
      <c r="D18" s="316">
        <v>35406</v>
      </c>
      <c r="E18" s="316">
        <v>35386</v>
      </c>
      <c r="F18" s="318">
        <v>-5.6487600971588702E-4</v>
      </c>
      <c r="G18" s="283">
        <f t="shared" si="0"/>
        <v>22</v>
      </c>
    </row>
    <row r="19" spans="1:7" x14ac:dyDescent="0.2">
      <c r="A19" s="283" t="s">
        <v>19</v>
      </c>
      <c r="B19" s="316">
        <v>13706</v>
      </c>
      <c r="C19" s="316">
        <v>13869</v>
      </c>
      <c r="D19" s="316">
        <v>13891</v>
      </c>
      <c r="E19" s="316">
        <v>13884</v>
      </c>
      <c r="F19" s="318">
        <v>-5.0392340364269195E-4</v>
      </c>
      <c r="G19" s="283">
        <f t="shared" si="0"/>
        <v>21</v>
      </c>
    </row>
    <row r="20" spans="1:7" x14ac:dyDescent="0.2">
      <c r="A20" s="283" t="s">
        <v>18</v>
      </c>
      <c r="B20" s="316">
        <v>12659</v>
      </c>
      <c r="C20" s="316">
        <v>12596</v>
      </c>
      <c r="D20" s="316">
        <v>12593</v>
      </c>
      <c r="E20" s="316">
        <v>12588</v>
      </c>
      <c r="F20" s="318">
        <v>-3.9704597792422598E-4</v>
      </c>
      <c r="G20" s="283">
        <f t="shared" si="0"/>
        <v>20</v>
      </c>
    </row>
    <row r="21" spans="1:7" x14ac:dyDescent="0.2">
      <c r="A21" s="283" t="s">
        <v>31</v>
      </c>
      <c r="B21" s="316">
        <v>44222</v>
      </c>
      <c r="C21" s="316">
        <v>43533</v>
      </c>
      <c r="D21" s="316">
        <v>43548</v>
      </c>
      <c r="E21" s="316">
        <v>43537</v>
      </c>
      <c r="F21" s="318">
        <v>-2.52594837880094E-4</v>
      </c>
      <c r="G21" s="283">
        <f t="shared" si="0"/>
        <v>19</v>
      </c>
    </row>
    <row r="22" spans="1:7" x14ac:dyDescent="0.2">
      <c r="A22" s="283" t="s">
        <v>10</v>
      </c>
      <c r="B22" s="316">
        <v>35784</v>
      </c>
      <c r="C22" s="316">
        <v>35695</v>
      </c>
      <c r="D22" s="316">
        <v>35796</v>
      </c>
      <c r="E22" s="316">
        <v>35806</v>
      </c>
      <c r="F22" s="318">
        <v>2.7936082243828998E-4</v>
      </c>
      <c r="G22" s="283">
        <f t="shared" si="0"/>
        <v>18</v>
      </c>
    </row>
    <row r="23" spans="1:7" x14ac:dyDescent="0.2">
      <c r="A23" s="283" t="s">
        <v>8</v>
      </c>
      <c r="B23" s="316">
        <v>42398</v>
      </c>
      <c r="C23" s="316">
        <v>42300</v>
      </c>
      <c r="D23" s="316">
        <v>42655</v>
      </c>
      <c r="E23" s="316">
        <v>42667</v>
      </c>
      <c r="F23" s="318">
        <v>2.8132692533122699E-4</v>
      </c>
      <c r="G23" s="283">
        <f t="shared" si="0"/>
        <v>17</v>
      </c>
    </row>
    <row r="24" spans="1:7" x14ac:dyDescent="0.2">
      <c r="A24" s="283" t="s">
        <v>1</v>
      </c>
      <c r="B24" s="316">
        <v>1064787</v>
      </c>
      <c r="C24" s="316">
        <v>1065556</v>
      </c>
      <c r="D24" s="316">
        <v>1072231</v>
      </c>
      <c r="E24" s="316">
        <v>1072796</v>
      </c>
      <c r="F24" s="318">
        <v>5.2693869138265004E-4</v>
      </c>
      <c r="G24" s="283">
        <f t="shared" si="0"/>
        <v>16</v>
      </c>
    </row>
    <row r="25" spans="1:7" x14ac:dyDescent="0.2">
      <c r="A25" s="283" t="s">
        <v>0</v>
      </c>
      <c r="B25" s="316">
        <v>105078</v>
      </c>
      <c r="C25" s="316">
        <v>105675</v>
      </c>
      <c r="D25" s="316">
        <v>106987</v>
      </c>
      <c r="E25" s="316">
        <v>107086</v>
      </c>
      <c r="F25" s="318">
        <v>9.2534607008332203E-4</v>
      </c>
      <c r="G25" s="283">
        <f t="shared" si="0"/>
        <v>15</v>
      </c>
    </row>
    <row r="26" spans="1:7" x14ac:dyDescent="0.2">
      <c r="A26" s="283" t="s">
        <v>13</v>
      </c>
      <c r="B26" s="316">
        <v>78218</v>
      </c>
      <c r="C26" s="316">
        <v>78074</v>
      </c>
      <c r="D26" s="316">
        <v>78213</v>
      </c>
      <c r="E26" s="316">
        <v>78294</v>
      </c>
      <c r="F26" s="318">
        <v>1.0356334624679301E-3</v>
      </c>
      <c r="G26" s="283">
        <f t="shared" si="0"/>
        <v>14</v>
      </c>
    </row>
    <row r="27" spans="1:7" x14ac:dyDescent="0.2">
      <c r="A27" s="283" t="s">
        <v>5</v>
      </c>
      <c r="B27" s="316">
        <v>14512</v>
      </c>
      <c r="C27" s="316">
        <v>14759</v>
      </c>
      <c r="D27" s="316">
        <v>15044</v>
      </c>
      <c r="E27" s="316">
        <v>15062</v>
      </c>
      <c r="F27" s="318">
        <v>1.1964902951342401E-3</v>
      </c>
      <c r="G27" s="283">
        <f t="shared" si="0"/>
        <v>13</v>
      </c>
    </row>
    <row r="28" spans="1:7" x14ac:dyDescent="0.2">
      <c r="A28" s="283" t="s">
        <v>21</v>
      </c>
      <c r="B28" s="316">
        <v>14490</v>
      </c>
      <c r="C28" s="316">
        <v>14448</v>
      </c>
      <c r="D28" s="316">
        <v>14641</v>
      </c>
      <c r="E28" s="316">
        <v>14659</v>
      </c>
      <c r="F28" s="318">
        <v>1.2294242196571E-3</v>
      </c>
      <c r="G28" s="283">
        <f t="shared" si="0"/>
        <v>12</v>
      </c>
    </row>
    <row r="29" spans="1:7" x14ac:dyDescent="0.2">
      <c r="A29" s="283" t="s">
        <v>14</v>
      </c>
      <c r="B29" s="316">
        <v>49725</v>
      </c>
      <c r="C29" s="316">
        <v>49507</v>
      </c>
      <c r="D29" s="316">
        <v>49925</v>
      </c>
      <c r="E29" s="316">
        <v>50002</v>
      </c>
      <c r="F29" s="318">
        <v>1.5423134702052799E-3</v>
      </c>
      <c r="G29" s="283">
        <f t="shared" si="0"/>
        <v>11</v>
      </c>
    </row>
    <row r="30" spans="1:7" x14ac:dyDescent="0.2">
      <c r="A30" s="283" t="s">
        <v>9</v>
      </c>
      <c r="B30" s="316">
        <v>126772</v>
      </c>
      <c r="C30" s="316">
        <v>126560</v>
      </c>
      <c r="D30" s="316">
        <v>127010</v>
      </c>
      <c r="E30" s="316">
        <v>127233</v>
      </c>
      <c r="F30" s="318">
        <v>1.75576726242022E-3</v>
      </c>
      <c r="G30" s="283">
        <f t="shared" si="0"/>
        <v>10</v>
      </c>
    </row>
    <row r="31" spans="1:7" x14ac:dyDescent="0.2">
      <c r="A31" s="283" t="s">
        <v>20</v>
      </c>
      <c r="B31" s="316">
        <v>75889</v>
      </c>
      <c r="C31" s="316">
        <v>76087</v>
      </c>
      <c r="D31" s="316">
        <v>76924</v>
      </c>
      <c r="E31" s="316">
        <v>77082</v>
      </c>
      <c r="F31" s="318">
        <v>2.05397535229568E-3</v>
      </c>
      <c r="G31" s="283">
        <f t="shared" si="0"/>
        <v>9</v>
      </c>
    </row>
    <row r="32" spans="1:7" x14ac:dyDescent="0.2">
      <c r="A32" s="283" t="s">
        <v>23</v>
      </c>
      <c r="B32" s="316">
        <v>29396</v>
      </c>
      <c r="C32" s="316">
        <v>29588</v>
      </c>
      <c r="D32" s="316">
        <v>30029</v>
      </c>
      <c r="E32" s="316">
        <v>30096</v>
      </c>
      <c r="F32" s="318">
        <v>2.23117652935501E-3</v>
      </c>
      <c r="G32" s="283">
        <f t="shared" si="0"/>
        <v>8</v>
      </c>
    </row>
    <row r="33" spans="1:7" x14ac:dyDescent="0.2">
      <c r="A33" s="283" t="s">
        <v>4</v>
      </c>
      <c r="B33" s="316">
        <v>44387</v>
      </c>
      <c r="C33" s="316">
        <v>44653</v>
      </c>
      <c r="D33" s="316">
        <v>44819</v>
      </c>
      <c r="E33" s="316">
        <v>44925</v>
      </c>
      <c r="F33" s="318">
        <v>2.36506838617556E-3</v>
      </c>
      <c r="G33" s="283">
        <f t="shared" si="0"/>
        <v>7</v>
      </c>
    </row>
    <row r="34" spans="1:7" x14ac:dyDescent="0.2">
      <c r="A34" s="283" t="s">
        <v>7</v>
      </c>
      <c r="B34" s="316">
        <v>14813</v>
      </c>
      <c r="C34" s="316">
        <v>14786</v>
      </c>
      <c r="D34" s="316">
        <v>15036</v>
      </c>
      <c r="E34" s="316">
        <v>15078</v>
      </c>
      <c r="F34" s="318">
        <v>2.7932960893855001E-3</v>
      </c>
      <c r="G34" s="283">
        <f t="shared" si="0"/>
        <v>6</v>
      </c>
    </row>
    <row r="35" spans="1:7" x14ac:dyDescent="0.2">
      <c r="A35" s="283" t="s">
        <v>24</v>
      </c>
      <c r="B35" s="316">
        <v>20179</v>
      </c>
      <c r="C35" s="316">
        <v>20714</v>
      </c>
      <c r="D35" s="316">
        <v>21379</v>
      </c>
      <c r="E35" s="316">
        <v>21447</v>
      </c>
      <c r="F35" s="318">
        <v>3.1806913326162299E-3</v>
      </c>
      <c r="G35" s="283">
        <f t="shared" si="0"/>
        <v>5</v>
      </c>
    </row>
    <row r="36" spans="1:7" x14ac:dyDescent="0.2">
      <c r="A36" s="283" t="s">
        <v>16</v>
      </c>
      <c r="B36" s="316">
        <v>16207</v>
      </c>
      <c r="C36" s="316">
        <v>16245</v>
      </c>
      <c r="D36" s="316">
        <v>16528</v>
      </c>
      <c r="E36" s="316">
        <v>16582</v>
      </c>
      <c r="F36" s="318">
        <v>3.2671829622459301E-3</v>
      </c>
      <c r="G36" s="283">
        <f t="shared" si="0"/>
        <v>4</v>
      </c>
    </row>
    <row r="37" spans="1:7" x14ac:dyDescent="0.2">
      <c r="A37" s="283" t="s">
        <v>30</v>
      </c>
      <c r="B37" s="316">
        <v>5462</v>
      </c>
      <c r="C37" s="316">
        <v>5549</v>
      </c>
      <c r="D37" s="316">
        <v>5506</v>
      </c>
      <c r="E37" s="316">
        <v>5528</v>
      </c>
      <c r="F37" s="318">
        <v>3.9956411187795898E-3</v>
      </c>
      <c r="G37" s="283">
        <f t="shared" si="0"/>
        <v>3</v>
      </c>
    </row>
    <row r="38" spans="1:7" x14ac:dyDescent="0.2">
      <c r="A38" s="283" t="s">
        <v>32</v>
      </c>
      <c r="B38" s="316">
        <v>21204</v>
      </c>
      <c r="C38" s="316">
        <v>21443</v>
      </c>
      <c r="D38" s="316">
        <v>21766</v>
      </c>
      <c r="E38" s="316">
        <v>21856</v>
      </c>
      <c r="F38" s="318">
        <v>4.13488927685379E-3</v>
      </c>
      <c r="G38" s="283">
        <f t="shared" si="0"/>
        <v>2</v>
      </c>
    </row>
    <row r="39" spans="1:7" x14ac:dyDescent="0.2">
      <c r="A39" s="283" t="s">
        <v>28</v>
      </c>
      <c r="B39" s="316">
        <v>11626</v>
      </c>
      <c r="C39" s="316">
        <v>11763</v>
      </c>
      <c r="D39" s="316">
        <v>11971</v>
      </c>
      <c r="E39" s="316">
        <v>12052</v>
      </c>
      <c r="F39" s="318">
        <v>6.7663520173752998E-3</v>
      </c>
      <c r="G39" s="283">
        <f t="shared" si="0"/>
        <v>1</v>
      </c>
    </row>
  </sheetData>
  <mergeCells count="1">
    <mergeCell ref="H1:I1"/>
  </mergeCells>
  <hyperlinks>
    <hyperlink ref="H1:I1" location="Index!A1" display="Regresar al Índice" xr:uid="{B6AF4729-2062-490B-9F22-FF558A2E5FC7}"/>
  </hyperlink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4547D-D724-413C-8835-578AFFA07E3C}">
  <sheetPr codeName="Hoja193"/>
  <dimension ref="A1:I39"/>
  <sheetViews>
    <sheetView topLeftCell="A25" workbookViewId="0">
      <selection activeCell="F17" sqref="F17"/>
    </sheetView>
  </sheetViews>
  <sheetFormatPr baseColWidth="10" defaultRowHeight="12.75" x14ac:dyDescent="0.2"/>
  <cols>
    <col min="1" max="1" width="40.7109375" style="283" customWidth="1"/>
    <col min="2" max="5" width="10.7109375" style="283" customWidth="1"/>
    <col min="6" max="6" width="6.28515625" style="283" customWidth="1"/>
    <col min="7" max="7" width="5.5703125" style="283" customWidth="1"/>
    <col min="8" max="8" width="3.7109375" style="283" customWidth="1"/>
    <col min="9" max="11" width="9.140625" style="283" customWidth="1"/>
    <col min="12" max="16384" width="11.42578125" style="283"/>
  </cols>
  <sheetData>
    <row r="1" spans="1:9" x14ac:dyDescent="0.2">
      <c r="A1" s="28" t="s">
        <v>4590</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392</v>
      </c>
      <c r="B6" s="283" t="s">
        <v>1178</v>
      </c>
      <c r="C6" s="283" t="s">
        <v>1103</v>
      </c>
      <c r="D6" s="283" t="s">
        <v>2430</v>
      </c>
      <c r="E6" s="283" t="s">
        <v>2542</v>
      </c>
      <c r="F6" s="283" t="s">
        <v>1286</v>
      </c>
    </row>
    <row r="7" spans="1:9" x14ac:dyDescent="0.2">
      <c r="A7" s="283" t="s">
        <v>31</v>
      </c>
      <c r="B7" s="316">
        <v>44222</v>
      </c>
      <c r="C7" s="316">
        <v>43533</v>
      </c>
      <c r="D7" s="316">
        <v>43548</v>
      </c>
      <c r="E7" s="316">
        <v>43537</v>
      </c>
      <c r="F7" s="316">
        <v>-685</v>
      </c>
      <c r="G7" s="283">
        <f t="shared" ref="G7:G39" si="0">_xlfn.RANK.EQ(F7,$F$7:$F$38,0)</f>
        <v>32</v>
      </c>
    </row>
    <row r="8" spans="1:9" x14ac:dyDescent="0.2">
      <c r="A8" s="283" t="s">
        <v>29</v>
      </c>
      <c r="B8" s="316">
        <v>34667</v>
      </c>
      <c r="C8" s="316">
        <v>34174</v>
      </c>
      <c r="D8" s="316">
        <v>34071</v>
      </c>
      <c r="E8" s="316">
        <v>34015</v>
      </c>
      <c r="F8" s="316">
        <v>-652</v>
      </c>
      <c r="G8" s="283">
        <f t="shared" si="0"/>
        <v>31</v>
      </c>
    </row>
    <row r="9" spans="1:9" x14ac:dyDescent="0.2">
      <c r="A9" s="283" t="s">
        <v>27</v>
      </c>
      <c r="B9" s="316">
        <v>39292</v>
      </c>
      <c r="C9" s="316">
        <v>39024</v>
      </c>
      <c r="D9" s="316">
        <v>38878</v>
      </c>
      <c r="E9" s="316">
        <v>38849</v>
      </c>
      <c r="F9" s="316">
        <v>-443</v>
      </c>
      <c r="G9" s="283">
        <f t="shared" si="0"/>
        <v>30</v>
      </c>
    </row>
    <row r="10" spans="1:9" x14ac:dyDescent="0.2">
      <c r="A10" s="283" t="s">
        <v>17</v>
      </c>
      <c r="B10" s="316">
        <v>37185</v>
      </c>
      <c r="C10" s="316">
        <v>37170</v>
      </c>
      <c r="D10" s="316">
        <v>37043</v>
      </c>
      <c r="E10" s="316">
        <v>36933</v>
      </c>
      <c r="F10" s="316">
        <v>-252</v>
      </c>
      <c r="G10" s="283">
        <f t="shared" si="0"/>
        <v>29</v>
      </c>
    </row>
    <row r="11" spans="1:9" x14ac:dyDescent="0.2">
      <c r="A11" s="283" t="s">
        <v>15</v>
      </c>
      <c r="B11" s="316">
        <v>13710</v>
      </c>
      <c r="C11" s="316">
        <v>13719</v>
      </c>
      <c r="D11" s="316">
        <v>13538</v>
      </c>
      <c r="E11" s="316">
        <v>13478</v>
      </c>
      <c r="F11" s="316">
        <v>-232</v>
      </c>
      <c r="G11" s="283">
        <f t="shared" si="0"/>
        <v>28</v>
      </c>
    </row>
    <row r="12" spans="1:9" x14ac:dyDescent="0.2">
      <c r="A12" s="283" t="s">
        <v>33</v>
      </c>
      <c r="B12" s="316">
        <v>12031</v>
      </c>
      <c r="C12" s="316">
        <v>11966</v>
      </c>
      <c r="D12" s="316">
        <v>11897</v>
      </c>
      <c r="E12" s="316">
        <v>11849</v>
      </c>
      <c r="F12" s="316">
        <v>-182</v>
      </c>
      <c r="G12" s="283">
        <f t="shared" si="0"/>
        <v>27</v>
      </c>
    </row>
    <row r="13" spans="1:9" x14ac:dyDescent="0.2">
      <c r="A13" s="283" t="s">
        <v>12</v>
      </c>
      <c r="B13" s="316">
        <v>14641</v>
      </c>
      <c r="C13" s="316">
        <v>14532</v>
      </c>
      <c r="D13" s="316">
        <v>14586</v>
      </c>
      <c r="E13" s="316">
        <v>14508</v>
      </c>
      <c r="F13" s="316">
        <v>-133</v>
      </c>
      <c r="G13" s="283">
        <f t="shared" si="0"/>
        <v>26</v>
      </c>
    </row>
    <row r="14" spans="1:9" x14ac:dyDescent="0.2">
      <c r="A14" s="283" t="s">
        <v>3</v>
      </c>
      <c r="B14" s="316">
        <v>16757</v>
      </c>
      <c r="C14" s="316">
        <v>16707</v>
      </c>
      <c r="D14" s="316">
        <v>16699</v>
      </c>
      <c r="E14" s="316">
        <v>16677</v>
      </c>
      <c r="F14" s="316">
        <v>-80</v>
      </c>
      <c r="G14" s="283">
        <f t="shared" si="0"/>
        <v>25</v>
      </c>
    </row>
    <row r="15" spans="1:9" x14ac:dyDescent="0.2">
      <c r="A15" s="283" t="s">
        <v>18</v>
      </c>
      <c r="B15" s="316">
        <v>12659</v>
      </c>
      <c r="C15" s="316">
        <v>12596</v>
      </c>
      <c r="D15" s="316">
        <v>12593</v>
      </c>
      <c r="E15" s="316">
        <v>12588</v>
      </c>
      <c r="F15" s="316">
        <v>-71</v>
      </c>
      <c r="G15" s="283">
        <f t="shared" si="0"/>
        <v>24</v>
      </c>
    </row>
    <row r="16" spans="1:9" x14ac:dyDescent="0.2">
      <c r="A16" s="283" t="s">
        <v>6</v>
      </c>
      <c r="B16" s="316">
        <v>6365</v>
      </c>
      <c r="C16" s="316">
        <v>6418</v>
      </c>
      <c r="D16" s="316">
        <v>6477</v>
      </c>
      <c r="E16" s="316">
        <v>6386</v>
      </c>
      <c r="F16" s="316">
        <v>21</v>
      </c>
      <c r="G16" s="283">
        <f t="shared" si="0"/>
        <v>23</v>
      </c>
    </row>
    <row r="17" spans="1:7" x14ac:dyDescent="0.2">
      <c r="A17" s="283" t="s">
        <v>10</v>
      </c>
      <c r="B17" s="316">
        <v>35784</v>
      </c>
      <c r="C17" s="316">
        <v>35695</v>
      </c>
      <c r="D17" s="316">
        <v>35796</v>
      </c>
      <c r="E17" s="316">
        <v>35806</v>
      </c>
      <c r="F17" s="316">
        <v>22</v>
      </c>
      <c r="G17" s="283">
        <f t="shared" si="0"/>
        <v>22</v>
      </c>
    </row>
    <row r="18" spans="1:7" x14ac:dyDescent="0.2">
      <c r="A18" s="283" t="s">
        <v>30</v>
      </c>
      <c r="B18" s="316">
        <v>5462</v>
      </c>
      <c r="C18" s="316">
        <v>5549</v>
      </c>
      <c r="D18" s="316">
        <v>5506</v>
      </c>
      <c r="E18" s="316">
        <v>5528</v>
      </c>
      <c r="F18" s="316">
        <v>66</v>
      </c>
      <c r="G18" s="283">
        <f t="shared" si="0"/>
        <v>21</v>
      </c>
    </row>
    <row r="19" spans="1:7" x14ac:dyDescent="0.2">
      <c r="A19" s="283" t="s">
        <v>25</v>
      </c>
      <c r="B19" s="316">
        <v>23810</v>
      </c>
      <c r="C19" s="316">
        <v>23802</v>
      </c>
      <c r="D19" s="316">
        <v>23926</v>
      </c>
      <c r="E19" s="316">
        <v>23881</v>
      </c>
      <c r="F19" s="316">
        <v>71</v>
      </c>
      <c r="G19" s="283">
        <f t="shared" si="0"/>
        <v>20</v>
      </c>
    </row>
    <row r="20" spans="1:7" x14ac:dyDescent="0.2">
      <c r="A20" s="283" t="s">
        <v>13</v>
      </c>
      <c r="B20" s="316">
        <v>78218</v>
      </c>
      <c r="C20" s="316">
        <v>78074</v>
      </c>
      <c r="D20" s="316">
        <v>78213</v>
      </c>
      <c r="E20" s="316">
        <v>78294</v>
      </c>
      <c r="F20" s="316">
        <v>76</v>
      </c>
      <c r="G20" s="283">
        <f t="shared" si="0"/>
        <v>19</v>
      </c>
    </row>
    <row r="21" spans="1:7" x14ac:dyDescent="0.2">
      <c r="A21" s="283" t="s">
        <v>11</v>
      </c>
      <c r="B21" s="316">
        <v>11563</v>
      </c>
      <c r="C21" s="316">
        <v>11673</v>
      </c>
      <c r="D21" s="316">
        <v>11728</v>
      </c>
      <c r="E21" s="316">
        <v>11717</v>
      </c>
      <c r="F21" s="316">
        <v>154</v>
      </c>
      <c r="G21" s="283">
        <f t="shared" si="0"/>
        <v>18</v>
      </c>
    </row>
    <row r="22" spans="1:7" x14ac:dyDescent="0.2">
      <c r="A22" s="283" t="s">
        <v>21</v>
      </c>
      <c r="B22" s="316">
        <v>14490</v>
      </c>
      <c r="C22" s="316">
        <v>14448</v>
      </c>
      <c r="D22" s="316">
        <v>14641</v>
      </c>
      <c r="E22" s="316">
        <v>14659</v>
      </c>
      <c r="F22" s="316">
        <v>169</v>
      </c>
      <c r="G22" s="283">
        <f t="shared" si="0"/>
        <v>17</v>
      </c>
    </row>
    <row r="23" spans="1:7" x14ac:dyDescent="0.2">
      <c r="A23" s="283" t="s">
        <v>19</v>
      </c>
      <c r="B23" s="316">
        <v>13706</v>
      </c>
      <c r="C23" s="316">
        <v>13869</v>
      </c>
      <c r="D23" s="316">
        <v>13891</v>
      </c>
      <c r="E23" s="316">
        <v>13884</v>
      </c>
      <c r="F23" s="316">
        <v>178</v>
      </c>
      <c r="G23" s="283">
        <f t="shared" si="0"/>
        <v>16</v>
      </c>
    </row>
    <row r="24" spans="1:7" x14ac:dyDescent="0.2">
      <c r="A24" s="283" t="s">
        <v>7</v>
      </c>
      <c r="B24" s="316">
        <v>14813</v>
      </c>
      <c r="C24" s="316">
        <v>14786</v>
      </c>
      <c r="D24" s="316">
        <v>15036</v>
      </c>
      <c r="E24" s="316">
        <v>15078</v>
      </c>
      <c r="F24" s="316">
        <v>265</v>
      </c>
      <c r="G24" s="283">
        <f t="shared" si="0"/>
        <v>15</v>
      </c>
    </row>
    <row r="25" spans="1:7" x14ac:dyDescent="0.2">
      <c r="A25" s="283" t="s">
        <v>8</v>
      </c>
      <c r="B25" s="316">
        <v>42398</v>
      </c>
      <c r="C25" s="316">
        <v>42300</v>
      </c>
      <c r="D25" s="316">
        <v>42655</v>
      </c>
      <c r="E25" s="316">
        <v>42667</v>
      </c>
      <c r="F25" s="316">
        <v>269</v>
      </c>
      <c r="G25" s="283">
        <f t="shared" si="0"/>
        <v>14</v>
      </c>
    </row>
    <row r="26" spans="1:7" x14ac:dyDescent="0.2">
      <c r="A26" s="283" t="s">
        <v>14</v>
      </c>
      <c r="B26" s="316">
        <v>49725</v>
      </c>
      <c r="C26" s="316">
        <v>49507</v>
      </c>
      <c r="D26" s="316">
        <v>49925</v>
      </c>
      <c r="E26" s="316">
        <v>50002</v>
      </c>
      <c r="F26" s="316">
        <v>277</v>
      </c>
      <c r="G26" s="283">
        <f t="shared" si="0"/>
        <v>13</v>
      </c>
    </row>
    <row r="27" spans="1:7" x14ac:dyDescent="0.2">
      <c r="A27" s="283" t="s">
        <v>16</v>
      </c>
      <c r="B27" s="316">
        <v>16207</v>
      </c>
      <c r="C27" s="316">
        <v>16245</v>
      </c>
      <c r="D27" s="316">
        <v>16528</v>
      </c>
      <c r="E27" s="316">
        <v>16582</v>
      </c>
      <c r="F27" s="316">
        <v>375</v>
      </c>
      <c r="G27" s="283">
        <f t="shared" si="0"/>
        <v>12</v>
      </c>
    </row>
    <row r="28" spans="1:7" x14ac:dyDescent="0.2">
      <c r="A28" s="283" t="s">
        <v>26</v>
      </c>
      <c r="B28" s="316">
        <v>43273</v>
      </c>
      <c r="C28" s="316">
        <v>43507</v>
      </c>
      <c r="D28" s="316">
        <v>43721</v>
      </c>
      <c r="E28" s="316">
        <v>43653</v>
      </c>
      <c r="F28" s="316">
        <v>380</v>
      </c>
      <c r="G28" s="283">
        <f t="shared" si="0"/>
        <v>11</v>
      </c>
    </row>
    <row r="29" spans="1:7" x14ac:dyDescent="0.2">
      <c r="A29" s="283" t="s">
        <v>28</v>
      </c>
      <c r="B29" s="316">
        <v>11626</v>
      </c>
      <c r="C29" s="316">
        <v>11763</v>
      </c>
      <c r="D29" s="316">
        <v>11971</v>
      </c>
      <c r="E29" s="316">
        <v>12052</v>
      </c>
      <c r="F29" s="316">
        <v>426</v>
      </c>
      <c r="G29" s="283">
        <f t="shared" si="0"/>
        <v>10</v>
      </c>
    </row>
    <row r="30" spans="1:7" x14ac:dyDescent="0.2">
      <c r="A30" s="283" t="s">
        <v>9</v>
      </c>
      <c r="B30" s="316">
        <v>126772</v>
      </c>
      <c r="C30" s="316">
        <v>126560</v>
      </c>
      <c r="D30" s="316">
        <v>127010</v>
      </c>
      <c r="E30" s="316">
        <v>127233</v>
      </c>
      <c r="F30" s="316">
        <v>461</v>
      </c>
      <c r="G30" s="283">
        <f t="shared" si="0"/>
        <v>9</v>
      </c>
    </row>
    <row r="31" spans="1:7" x14ac:dyDescent="0.2">
      <c r="A31" s="283" t="s">
        <v>4</v>
      </c>
      <c r="B31" s="316">
        <v>44387</v>
      </c>
      <c r="C31" s="316">
        <v>44653</v>
      </c>
      <c r="D31" s="316">
        <v>44819</v>
      </c>
      <c r="E31" s="316">
        <v>44925</v>
      </c>
      <c r="F31" s="316">
        <v>538</v>
      </c>
      <c r="G31" s="283">
        <f t="shared" si="0"/>
        <v>8</v>
      </c>
    </row>
    <row r="32" spans="1:7" x14ac:dyDescent="0.2">
      <c r="A32" s="283" t="s">
        <v>5</v>
      </c>
      <c r="B32" s="316">
        <v>14512</v>
      </c>
      <c r="C32" s="316">
        <v>14759</v>
      </c>
      <c r="D32" s="316">
        <v>15044</v>
      </c>
      <c r="E32" s="316">
        <v>15062</v>
      </c>
      <c r="F32" s="316">
        <v>550</v>
      </c>
      <c r="G32" s="283">
        <f t="shared" si="0"/>
        <v>7</v>
      </c>
    </row>
    <row r="33" spans="1:7" x14ac:dyDescent="0.2">
      <c r="A33" s="283" t="s">
        <v>22</v>
      </c>
      <c r="B33" s="316">
        <v>34766</v>
      </c>
      <c r="C33" s="316">
        <v>35020</v>
      </c>
      <c r="D33" s="316">
        <v>35406</v>
      </c>
      <c r="E33" s="316">
        <v>35386</v>
      </c>
      <c r="F33" s="316">
        <v>620</v>
      </c>
      <c r="G33" s="283">
        <f t="shared" si="0"/>
        <v>6</v>
      </c>
    </row>
    <row r="34" spans="1:7" x14ac:dyDescent="0.2">
      <c r="A34" s="283" t="s">
        <v>32</v>
      </c>
      <c r="B34" s="316">
        <v>21204</v>
      </c>
      <c r="C34" s="316">
        <v>21443</v>
      </c>
      <c r="D34" s="316">
        <v>21766</v>
      </c>
      <c r="E34" s="316">
        <v>21856</v>
      </c>
      <c r="F34" s="316">
        <v>652</v>
      </c>
      <c r="G34" s="283">
        <f t="shared" si="0"/>
        <v>5</v>
      </c>
    </row>
    <row r="35" spans="1:7" x14ac:dyDescent="0.2">
      <c r="A35" s="283" t="s">
        <v>23</v>
      </c>
      <c r="B35" s="316">
        <v>29396</v>
      </c>
      <c r="C35" s="316">
        <v>29588</v>
      </c>
      <c r="D35" s="316">
        <v>30029</v>
      </c>
      <c r="E35" s="316">
        <v>30096</v>
      </c>
      <c r="F35" s="316">
        <v>700</v>
      </c>
      <c r="G35" s="283">
        <f t="shared" si="0"/>
        <v>4</v>
      </c>
    </row>
    <row r="36" spans="1:7" x14ac:dyDescent="0.2">
      <c r="A36" s="283" t="s">
        <v>20</v>
      </c>
      <c r="B36" s="316">
        <v>75889</v>
      </c>
      <c r="C36" s="316">
        <v>76087</v>
      </c>
      <c r="D36" s="316">
        <v>76924</v>
      </c>
      <c r="E36" s="316">
        <v>77082</v>
      </c>
      <c r="F36" s="316">
        <v>1193</v>
      </c>
      <c r="G36" s="283">
        <f t="shared" si="0"/>
        <v>3</v>
      </c>
    </row>
    <row r="37" spans="1:7" x14ac:dyDescent="0.2">
      <c r="A37" s="283" t="s">
        <v>24</v>
      </c>
      <c r="B37" s="316">
        <v>20179</v>
      </c>
      <c r="C37" s="316">
        <v>20714</v>
      </c>
      <c r="D37" s="316">
        <v>21379</v>
      </c>
      <c r="E37" s="316">
        <v>21447</v>
      </c>
      <c r="F37" s="316">
        <v>1268</v>
      </c>
      <c r="G37" s="283">
        <f t="shared" si="0"/>
        <v>2</v>
      </c>
    </row>
    <row r="38" spans="1:7" x14ac:dyDescent="0.2">
      <c r="A38" s="283" t="s">
        <v>0</v>
      </c>
      <c r="B38" s="316">
        <v>105078</v>
      </c>
      <c r="C38" s="316">
        <v>105675</v>
      </c>
      <c r="D38" s="316">
        <v>106987</v>
      </c>
      <c r="E38" s="316">
        <v>107086</v>
      </c>
      <c r="F38" s="316">
        <v>2008</v>
      </c>
      <c r="G38" s="283">
        <f t="shared" si="0"/>
        <v>1</v>
      </c>
    </row>
    <row r="39" spans="1:7" x14ac:dyDescent="0.2">
      <c r="A39" s="283" t="s">
        <v>1</v>
      </c>
      <c r="B39" s="316">
        <v>1064787</v>
      </c>
      <c r="C39" s="316">
        <v>1065556</v>
      </c>
      <c r="D39" s="316">
        <v>1072231</v>
      </c>
      <c r="E39" s="316">
        <v>1072796</v>
      </c>
      <c r="F39" s="316">
        <v>8009</v>
      </c>
      <c r="G39" s="283" t="e">
        <f t="shared" si="0"/>
        <v>#N/A</v>
      </c>
    </row>
  </sheetData>
  <mergeCells count="1">
    <mergeCell ref="H1:I1"/>
  </mergeCells>
  <hyperlinks>
    <hyperlink ref="H1:I1" location="Index!A1" display="Regresar al Índice" xr:uid="{06F05308-BF24-4227-B586-57A8DED9CCCE}"/>
  </hyperlink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D388-48E5-438D-95CF-5387D467052E}">
  <sheetPr codeName="Hoja194"/>
  <dimension ref="A1:I39"/>
  <sheetViews>
    <sheetView topLeftCell="A13" workbookViewId="0">
      <selection activeCell="F17" sqref="F17"/>
    </sheetView>
  </sheetViews>
  <sheetFormatPr baseColWidth="10" defaultRowHeight="12.75" x14ac:dyDescent="0.2"/>
  <cols>
    <col min="1" max="1" width="40.7109375" style="283" customWidth="1"/>
    <col min="2" max="2" width="10.7109375" style="283" customWidth="1"/>
    <col min="3" max="5" width="10.42578125" style="283" customWidth="1"/>
    <col min="6" max="6" width="7" style="283" customWidth="1"/>
    <col min="7" max="8" width="3.7109375" style="283" customWidth="1"/>
    <col min="9" max="11" width="9.140625" style="283" customWidth="1"/>
    <col min="12" max="16384" width="11.42578125" style="283"/>
  </cols>
  <sheetData>
    <row r="1" spans="1:9" x14ac:dyDescent="0.2">
      <c r="A1" s="28" t="s">
        <v>4591</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392</v>
      </c>
      <c r="B6" s="283" t="s">
        <v>1178</v>
      </c>
      <c r="C6" s="283" t="s">
        <v>1103</v>
      </c>
      <c r="D6" s="283" t="s">
        <v>2430</v>
      </c>
      <c r="E6" s="283" t="s">
        <v>2542</v>
      </c>
      <c r="F6" s="283" t="s">
        <v>959</v>
      </c>
    </row>
    <row r="7" spans="1:9" x14ac:dyDescent="0.2">
      <c r="A7" s="283" t="s">
        <v>29</v>
      </c>
      <c r="B7" s="316">
        <v>34667</v>
      </c>
      <c r="C7" s="316">
        <v>34174</v>
      </c>
      <c r="D7" s="316">
        <v>34071</v>
      </c>
      <c r="E7" s="316">
        <v>34015</v>
      </c>
      <c r="F7" s="318">
        <v>-1.88075114662359E-2</v>
      </c>
      <c r="G7" s="283">
        <f>_xlfn.RANK.EQ(F7,$F$7:$F$39,0)</f>
        <v>33</v>
      </c>
    </row>
    <row r="8" spans="1:9" x14ac:dyDescent="0.2">
      <c r="A8" s="283" t="s">
        <v>15</v>
      </c>
      <c r="B8" s="316">
        <v>13710</v>
      </c>
      <c r="C8" s="316">
        <v>13719</v>
      </c>
      <c r="D8" s="316">
        <v>13538</v>
      </c>
      <c r="E8" s="316">
        <v>13478</v>
      </c>
      <c r="F8" s="318">
        <v>-1.6921954777534699E-2</v>
      </c>
      <c r="G8" s="283">
        <f t="shared" ref="G8:G39" si="0">_xlfn.RANK.EQ(F8,$F$7:$F$39,0)</f>
        <v>32</v>
      </c>
    </row>
    <row r="9" spans="1:9" x14ac:dyDescent="0.2">
      <c r="A9" s="283" t="s">
        <v>31</v>
      </c>
      <c r="B9" s="316">
        <v>44222</v>
      </c>
      <c r="C9" s="316">
        <v>43533</v>
      </c>
      <c r="D9" s="316">
        <v>43548</v>
      </c>
      <c r="E9" s="316">
        <v>43537</v>
      </c>
      <c r="F9" s="318">
        <v>-1.54900275880784E-2</v>
      </c>
      <c r="G9" s="283">
        <f t="shared" si="0"/>
        <v>31</v>
      </c>
    </row>
    <row r="10" spans="1:9" x14ac:dyDescent="0.2">
      <c r="A10" s="283" t="s">
        <v>33</v>
      </c>
      <c r="B10" s="316">
        <v>12031</v>
      </c>
      <c r="C10" s="316">
        <v>11966</v>
      </c>
      <c r="D10" s="316">
        <v>11897</v>
      </c>
      <c r="E10" s="316">
        <v>11849</v>
      </c>
      <c r="F10" s="318">
        <v>-1.51275870667442E-2</v>
      </c>
      <c r="G10" s="283">
        <f t="shared" si="0"/>
        <v>30</v>
      </c>
    </row>
    <row r="11" spans="1:9" x14ac:dyDescent="0.2">
      <c r="A11" s="283" t="s">
        <v>27</v>
      </c>
      <c r="B11" s="316">
        <v>39292</v>
      </c>
      <c r="C11" s="316">
        <v>39024</v>
      </c>
      <c r="D11" s="316">
        <v>38878</v>
      </c>
      <c r="E11" s="316">
        <v>38849</v>
      </c>
      <c r="F11" s="318">
        <v>-1.12745597068106E-2</v>
      </c>
      <c r="G11" s="283">
        <f t="shared" si="0"/>
        <v>29</v>
      </c>
    </row>
    <row r="12" spans="1:9" x14ac:dyDescent="0.2">
      <c r="A12" s="283" t="s">
        <v>12</v>
      </c>
      <c r="B12" s="316">
        <v>14641</v>
      </c>
      <c r="C12" s="316">
        <v>14532</v>
      </c>
      <c r="D12" s="316">
        <v>14586</v>
      </c>
      <c r="E12" s="316">
        <v>14508</v>
      </c>
      <c r="F12" s="318">
        <v>-9.0840789563554295E-3</v>
      </c>
      <c r="G12" s="283">
        <f t="shared" si="0"/>
        <v>28</v>
      </c>
    </row>
    <row r="13" spans="1:9" x14ac:dyDescent="0.2">
      <c r="A13" s="283" t="s">
        <v>17</v>
      </c>
      <c r="B13" s="316">
        <v>37185</v>
      </c>
      <c r="C13" s="316">
        <v>37170</v>
      </c>
      <c r="D13" s="316">
        <v>37043</v>
      </c>
      <c r="E13" s="316">
        <v>36933</v>
      </c>
      <c r="F13" s="318">
        <v>-6.77692617991121E-3</v>
      </c>
      <c r="G13" s="283">
        <f t="shared" si="0"/>
        <v>27</v>
      </c>
    </row>
    <row r="14" spans="1:9" x14ac:dyDescent="0.2">
      <c r="A14" s="283" t="s">
        <v>18</v>
      </c>
      <c r="B14" s="316">
        <v>12659</v>
      </c>
      <c r="C14" s="316">
        <v>12596</v>
      </c>
      <c r="D14" s="316">
        <v>12593</v>
      </c>
      <c r="E14" s="316">
        <v>12588</v>
      </c>
      <c r="F14" s="318">
        <v>-5.6086578718698198E-3</v>
      </c>
      <c r="G14" s="283">
        <f t="shared" si="0"/>
        <v>26</v>
      </c>
    </row>
    <row r="15" spans="1:9" x14ac:dyDescent="0.2">
      <c r="A15" s="283" t="s">
        <v>3</v>
      </c>
      <c r="B15" s="316">
        <v>16757</v>
      </c>
      <c r="C15" s="316">
        <v>16707</v>
      </c>
      <c r="D15" s="316">
        <v>16699</v>
      </c>
      <c r="E15" s="316">
        <v>16677</v>
      </c>
      <c r="F15" s="318">
        <v>-4.7741242465835203E-3</v>
      </c>
      <c r="G15" s="283">
        <f t="shared" si="0"/>
        <v>25</v>
      </c>
    </row>
    <row r="16" spans="1:9" x14ac:dyDescent="0.2">
      <c r="A16" s="283" t="s">
        <v>10</v>
      </c>
      <c r="B16" s="316">
        <v>35784</v>
      </c>
      <c r="C16" s="316">
        <v>35695</v>
      </c>
      <c r="D16" s="316">
        <v>35796</v>
      </c>
      <c r="E16" s="316">
        <v>35806</v>
      </c>
      <c r="F16" s="318">
        <v>6.1479991057455897E-4</v>
      </c>
      <c r="G16" s="283">
        <f t="shared" si="0"/>
        <v>24</v>
      </c>
    </row>
    <row r="17" spans="1:7" x14ac:dyDescent="0.2">
      <c r="A17" s="283" t="s">
        <v>13</v>
      </c>
      <c r="B17" s="316">
        <v>78218</v>
      </c>
      <c r="C17" s="316">
        <v>78074</v>
      </c>
      <c r="D17" s="316">
        <v>78213</v>
      </c>
      <c r="E17" s="316">
        <v>78294</v>
      </c>
      <c r="F17" s="318">
        <v>9.7164335574939599E-4</v>
      </c>
      <c r="G17" s="283">
        <f t="shared" si="0"/>
        <v>23</v>
      </c>
    </row>
    <row r="18" spans="1:7" x14ac:dyDescent="0.2">
      <c r="A18" s="283" t="s">
        <v>25</v>
      </c>
      <c r="B18" s="316">
        <v>23810</v>
      </c>
      <c r="C18" s="316">
        <v>23802</v>
      </c>
      <c r="D18" s="316">
        <v>23926</v>
      </c>
      <c r="E18" s="316">
        <v>23881</v>
      </c>
      <c r="F18" s="318">
        <v>2.9819403611928098E-3</v>
      </c>
      <c r="G18" s="283">
        <f t="shared" si="0"/>
        <v>22</v>
      </c>
    </row>
    <row r="19" spans="1:7" x14ac:dyDescent="0.2">
      <c r="A19" s="283" t="s">
        <v>6</v>
      </c>
      <c r="B19" s="316">
        <v>6365</v>
      </c>
      <c r="C19" s="316">
        <v>6418</v>
      </c>
      <c r="D19" s="316">
        <v>6477</v>
      </c>
      <c r="E19" s="316">
        <v>6386</v>
      </c>
      <c r="F19" s="318">
        <v>3.2992930086410701E-3</v>
      </c>
      <c r="G19" s="283">
        <f t="shared" si="0"/>
        <v>21</v>
      </c>
    </row>
    <row r="20" spans="1:7" x14ac:dyDescent="0.2">
      <c r="A20" s="283" t="s">
        <v>9</v>
      </c>
      <c r="B20" s="316">
        <v>126772</v>
      </c>
      <c r="C20" s="316">
        <v>126560</v>
      </c>
      <c r="D20" s="316">
        <v>127010</v>
      </c>
      <c r="E20" s="316">
        <v>127233</v>
      </c>
      <c r="F20" s="318">
        <v>3.6364496892058499E-3</v>
      </c>
      <c r="G20" s="283">
        <f t="shared" si="0"/>
        <v>20</v>
      </c>
    </row>
    <row r="21" spans="1:7" x14ac:dyDescent="0.2">
      <c r="A21" s="283" t="s">
        <v>14</v>
      </c>
      <c r="B21" s="316">
        <v>49725</v>
      </c>
      <c r="C21" s="316">
        <v>49507</v>
      </c>
      <c r="D21" s="316">
        <v>49925</v>
      </c>
      <c r="E21" s="316">
        <v>50002</v>
      </c>
      <c r="F21" s="318">
        <v>5.5706385118150497E-3</v>
      </c>
      <c r="G21" s="283">
        <f t="shared" si="0"/>
        <v>19</v>
      </c>
    </row>
    <row r="22" spans="1:7" x14ac:dyDescent="0.2">
      <c r="A22" s="283" t="s">
        <v>8</v>
      </c>
      <c r="B22" s="316">
        <v>42398</v>
      </c>
      <c r="C22" s="316">
        <v>42300</v>
      </c>
      <c r="D22" s="316">
        <v>42655</v>
      </c>
      <c r="E22" s="316">
        <v>42667</v>
      </c>
      <c r="F22" s="318">
        <v>6.34463889806125E-3</v>
      </c>
      <c r="G22" s="283">
        <f t="shared" si="0"/>
        <v>18</v>
      </c>
    </row>
    <row r="23" spans="1:7" x14ac:dyDescent="0.2">
      <c r="A23" s="283" t="s">
        <v>1</v>
      </c>
      <c r="B23" s="316">
        <v>1064787</v>
      </c>
      <c r="C23" s="316">
        <v>1065556</v>
      </c>
      <c r="D23" s="316">
        <v>1072231</v>
      </c>
      <c r="E23" s="316">
        <v>1072796</v>
      </c>
      <c r="F23" s="318">
        <v>7.5216921318535003E-3</v>
      </c>
      <c r="G23" s="283">
        <f t="shared" si="0"/>
        <v>17</v>
      </c>
    </row>
    <row r="24" spans="1:7" x14ac:dyDescent="0.2">
      <c r="A24" s="283" t="s">
        <v>26</v>
      </c>
      <c r="B24" s="316">
        <v>43273</v>
      </c>
      <c r="C24" s="316">
        <v>43507</v>
      </c>
      <c r="D24" s="316">
        <v>43721</v>
      </c>
      <c r="E24" s="316">
        <v>43653</v>
      </c>
      <c r="F24" s="318">
        <v>8.7814572597231192E-3</v>
      </c>
      <c r="G24" s="283">
        <f t="shared" si="0"/>
        <v>16</v>
      </c>
    </row>
    <row r="25" spans="1:7" x14ac:dyDescent="0.2">
      <c r="A25" s="283" t="s">
        <v>21</v>
      </c>
      <c r="B25" s="316">
        <v>14490</v>
      </c>
      <c r="C25" s="316">
        <v>14448</v>
      </c>
      <c r="D25" s="316">
        <v>14641</v>
      </c>
      <c r="E25" s="316">
        <v>14659</v>
      </c>
      <c r="F25" s="318">
        <v>1.16632160110421E-2</v>
      </c>
      <c r="G25" s="283">
        <f t="shared" si="0"/>
        <v>15</v>
      </c>
    </row>
    <row r="26" spans="1:7" x14ac:dyDescent="0.2">
      <c r="A26" s="283" t="s">
        <v>30</v>
      </c>
      <c r="B26" s="316">
        <v>5462</v>
      </c>
      <c r="C26" s="316">
        <v>5549</v>
      </c>
      <c r="D26" s="316">
        <v>5506</v>
      </c>
      <c r="E26" s="316">
        <v>5528</v>
      </c>
      <c r="F26" s="318">
        <v>1.20834859025998E-2</v>
      </c>
      <c r="G26" s="283">
        <f t="shared" si="0"/>
        <v>14</v>
      </c>
    </row>
    <row r="27" spans="1:7" x14ac:dyDescent="0.2">
      <c r="A27" s="283" t="s">
        <v>4</v>
      </c>
      <c r="B27" s="316">
        <v>44387</v>
      </c>
      <c r="C27" s="316">
        <v>44653</v>
      </c>
      <c r="D27" s="316">
        <v>44819</v>
      </c>
      <c r="E27" s="316">
        <v>44925</v>
      </c>
      <c r="F27" s="318">
        <v>1.2120665960754199E-2</v>
      </c>
      <c r="G27" s="283">
        <f t="shared" si="0"/>
        <v>13</v>
      </c>
    </row>
    <row r="28" spans="1:7" x14ac:dyDescent="0.2">
      <c r="A28" s="283" t="s">
        <v>19</v>
      </c>
      <c r="B28" s="316">
        <v>13706</v>
      </c>
      <c r="C28" s="316">
        <v>13869</v>
      </c>
      <c r="D28" s="316">
        <v>13891</v>
      </c>
      <c r="E28" s="316">
        <v>13884</v>
      </c>
      <c r="F28" s="318">
        <v>1.2987012987012899E-2</v>
      </c>
      <c r="G28" s="283">
        <f t="shared" si="0"/>
        <v>12</v>
      </c>
    </row>
    <row r="29" spans="1:7" x14ac:dyDescent="0.2">
      <c r="A29" s="283" t="s">
        <v>11</v>
      </c>
      <c r="B29" s="316">
        <v>11563</v>
      </c>
      <c r="C29" s="316">
        <v>11673</v>
      </c>
      <c r="D29" s="316">
        <v>11728</v>
      </c>
      <c r="E29" s="316">
        <v>11717</v>
      </c>
      <c r="F29" s="318">
        <v>1.33183429905734E-2</v>
      </c>
      <c r="G29" s="283">
        <f t="shared" si="0"/>
        <v>11</v>
      </c>
    </row>
    <row r="30" spans="1:7" x14ac:dyDescent="0.2">
      <c r="A30" s="283" t="s">
        <v>20</v>
      </c>
      <c r="B30" s="316">
        <v>75889</v>
      </c>
      <c r="C30" s="316">
        <v>76087</v>
      </c>
      <c r="D30" s="316">
        <v>76924</v>
      </c>
      <c r="E30" s="316">
        <v>77082</v>
      </c>
      <c r="F30" s="318">
        <v>1.5720328374336099E-2</v>
      </c>
      <c r="G30" s="283">
        <f t="shared" si="0"/>
        <v>10</v>
      </c>
    </row>
    <row r="31" spans="1:7" x14ac:dyDescent="0.2">
      <c r="A31" s="283" t="s">
        <v>22</v>
      </c>
      <c r="B31" s="316">
        <v>34766</v>
      </c>
      <c r="C31" s="316">
        <v>35020</v>
      </c>
      <c r="D31" s="316">
        <v>35406</v>
      </c>
      <c r="E31" s="316">
        <v>35386</v>
      </c>
      <c r="F31" s="318">
        <v>1.78335155036531E-2</v>
      </c>
      <c r="G31" s="283">
        <f t="shared" si="0"/>
        <v>9</v>
      </c>
    </row>
    <row r="32" spans="1:7" x14ac:dyDescent="0.2">
      <c r="A32" s="283" t="s">
        <v>7</v>
      </c>
      <c r="B32" s="316">
        <v>14813</v>
      </c>
      <c r="C32" s="316">
        <v>14786</v>
      </c>
      <c r="D32" s="316">
        <v>15036</v>
      </c>
      <c r="E32" s="316">
        <v>15078</v>
      </c>
      <c r="F32" s="318">
        <v>1.78896914872071E-2</v>
      </c>
      <c r="G32" s="283">
        <f t="shared" si="0"/>
        <v>8</v>
      </c>
    </row>
    <row r="33" spans="1:7" x14ac:dyDescent="0.2">
      <c r="A33" s="283" t="s">
        <v>0</v>
      </c>
      <c r="B33" s="316">
        <v>105078</v>
      </c>
      <c r="C33" s="316">
        <v>105675</v>
      </c>
      <c r="D33" s="316">
        <v>106987</v>
      </c>
      <c r="E33" s="316">
        <v>107086</v>
      </c>
      <c r="F33" s="318">
        <v>1.9109613810693E-2</v>
      </c>
      <c r="G33" s="283">
        <f t="shared" si="0"/>
        <v>7</v>
      </c>
    </row>
    <row r="34" spans="1:7" x14ac:dyDescent="0.2">
      <c r="A34" s="283" t="s">
        <v>16</v>
      </c>
      <c r="B34" s="316">
        <v>16207</v>
      </c>
      <c r="C34" s="316">
        <v>16245</v>
      </c>
      <c r="D34" s="316">
        <v>16528</v>
      </c>
      <c r="E34" s="316">
        <v>16582</v>
      </c>
      <c r="F34" s="318">
        <v>2.3138150182019999E-2</v>
      </c>
      <c r="G34" s="283">
        <f t="shared" si="0"/>
        <v>6</v>
      </c>
    </row>
    <row r="35" spans="1:7" x14ac:dyDescent="0.2">
      <c r="A35" s="283" t="s">
        <v>23</v>
      </c>
      <c r="B35" s="316">
        <v>29396</v>
      </c>
      <c r="C35" s="316">
        <v>29588</v>
      </c>
      <c r="D35" s="316">
        <v>30029</v>
      </c>
      <c r="E35" s="316">
        <v>30096</v>
      </c>
      <c r="F35" s="318">
        <v>2.3812763641311699E-2</v>
      </c>
      <c r="G35" s="283">
        <f t="shared" si="0"/>
        <v>5</v>
      </c>
    </row>
    <row r="36" spans="1:7" x14ac:dyDescent="0.2">
      <c r="A36" s="283" t="s">
        <v>32</v>
      </c>
      <c r="B36" s="316">
        <v>21204</v>
      </c>
      <c r="C36" s="316">
        <v>21443</v>
      </c>
      <c r="D36" s="316">
        <v>21766</v>
      </c>
      <c r="E36" s="316">
        <v>21856</v>
      </c>
      <c r="F36" s="318">
        <v>3.0748915299000101E-2</v>
      </c>
      <c r="G36" s="283">
        <f t="shared" si="0"/>
        <v>4</v>
      </c>
    </row>
    <row r="37" spans="1:7" x14ac:dyDescent="0.2">
      <c r="A37" s="283" t="s">
        <v>28</v>
      </c>
      <c r="B37" s="316">
        <v>11626</v>
      </c>
      <c r="C37" s="316">
        <v>11763</v>
      </c>
      <c r="D37" s="316">
        <v>11971</v>
      </c>
      <c r="E37" s="316">
        <v>12052</v>
      </c>
      <c r="F37" s="318">
        <v>3.6642009289523401E-2</v>
      </c>
      <c r="G37" s="283">
        <f t="shared" si="0"/>
        <v>3</v>
      </c>
    </row>
    <row r="38" spans="1:7" x14ac:dyDescent="0.2">
      <c r="A38" s="283" t="s">
        <v>5</v>
      </c>
      <c r="B38" s="316">
        <v>14512</v>
      </c>
      <c r="C38" s="316">
        <v>14759</v>
      </c>
      <c r="D38" s="316">
        <v>15044</v>
      </c>
      <c r="E38" s="316">
        <v>15062</v>
      </c>
      <c r="F38" s="318">
        <v>3.7899669239250401E-2</v>
      </c>
      <c r="G38" s="283">
        <f t="shared" si="0"/>
        <v>2</v>
      </c>
    </row>
    <row r="39" spans="1:7" x14ac:dyDescent="0.2">
      <c r="A39" s="283" t="s">
        <v>24</v>
      </c>
      <c r="B39" s="316">
        <v>20179</v>
      </c>
      <c r="C39" s="316">
        <v>20714</v>
      </c>
      <c r="D39" s="316">
        <v>21379</v>
      </c>
      <c r="E39" s="316">
        <v>21447</v>
      </c>
      <c r="F39" s="318">
        <v>6.2837603449130294E-2</v>
      </c>
      <c r="G39" s="283">
        <f t="shared" si="0"/>
        <v>1</v>
      </c>
    </row>
  </sheetData>
  <mergeCells count="1">
    <mergeCell ref="H1:I1"/>
  </mergeCells>
  <hyperlinks>
    <hyperlink ref="H1:I1" location="Index!A1" display="Regresar al Índice" xr:uid="{98CEE71A-AC4C-47AC-A916-29650554520A}"/>
  </hyperlink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24D61-3FB6-4C9B-AC3F-4F33D554AEBC}">
  <sheetPr codeName="Hoja195"/>
  <dimension ref="A1:I42"/>
  <sheetViews>
    <sheetView topLeftCell="G1" workbookViewId="0">
      <selection activeCell="F17" sqref="F17"/>
    </sheetView>
  </sheetViews>
  <sheetFormatPr baseColWidth="10" defaultRowHeight="12.75" x14ac:dyDescent="0.2"/>
  <cols>
    <col min="1" max="1" width="40.7109375" style="283" customWidth="1"/>
    <col min="2" max="5" width="10.7109375" style="283" customWidth="1"/>
    <col min="6" max="6" width="7" style="283" customWidth="1"/>
    <col min="7" max="8" width="3.7109375" style="283" customWidth="1"/>
    <col min="9" max="11" width="9.140625" style="283" customWidth="1"/>
    <col min="12" max="16384" width="11.42578125" style="283"/>
  </cols>
  <sheetData>
    <row r="1" spans="1:9" x14ac:dyDescent="0.2">
      <c r="A1" s="28" t="s">
        <v>4592</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392</v>
      </c>
      <c r="B6" s="283" t="s">
        <v>1178</v>
      </c>
      <c r="C6" s="283" t="s">
        <v>1103</v>
      </c>
      <c r="D6" s="283" t="s">
        <v>2430</v>
      </c>
      <c r="E6" s="283" t="s">
        <v>2542</v>
      </c>
      <c r="F6" s="283" t="s">
        <v>1287</v>
      </c>
    </row>
    <row r="7" spans="1:9" x14ac:dyDescent="0.2">
      <c r="A7" s="283" t="s">
        <v>15</v>
      </c>
      <c r="B7" s="316">
        <v>13710</v>
      </c>
      <c r="C7" s="316">
        <v>13719</v>
      </c>
      <c r="D7" s="316">
        <v>13538</v>
      </c>
      <c r="E7" s="316">
        <v>13478</v>
      </c>
      <c r="F7" s="316">
        <v>-241</v>
      </c>
      <c r="G7" s="283">
        <f>_xlfn.RANK.EQ(F7,$F$7:$F$39,0)</f>
        <v>33</v>
      </c>
    </row>
    <row r="8" spans="1:9" x14ac:dyDescent="0.2">
      <c r="A8" s="283" t="s">
        <v>17</v>
      </c>
      <c r="B8" s="316">
        <v>37185</v>
      </c>
      <c r="C8" s="316">
        <v>37170</v>
      </c>
      <c r="D8" s="316">
        <v>37043</v>
      </c>
      <c r="E8" s="316">
        <v>36933</v>
      </c>
      <c r="F8" s="316">
        <v>-237</v>
      </c>
      <c r="G8" s="283">
        <f t="shared" ref="G8:G39" si="0">_xlfn.RANK.EQ(F8,$F$7:$F$39,0)</f>
        <v>32</v>
      </c>
    </row>
    <row r="9" spans="1:9" x14ac:dyDescent="0.2">
      <c r="A9" s="283" t="s">
        <v>27</v>
      </c>
      <c r="B9" s="316">
        <v>39292</v>
      </c>
      <c r="C9" s="316">
        <v>39024</v>
      </c>
      <c r="D9" s="316">
        <v>38878</v>
      </c>
      <c r="E9" s="316">
        <v>38849</v>
      </c>
      <c r="F9" s="316">
        <v>-175</v>
      </c>
      <c r="G9" s="283">
        <f t="shared" si="0"/>
        <v>31</v>
      </c>
    </row>
    <row r="10" spans="1:9" x14ac:dyDescent="0.2">
      <c r="A10" s="283" t="s">
        <v>29</v>
      </c>
      <c r="B10" s="316">
        <v>34667</v>
      </c>
      <c r="C10" s="316">
        <v>34174</v>
      </c>
      <c r="D10" s="316">
        <v>34071</v>
      </c>
      <c r="E10" s="316">
        <v>34015</v>
      </c>
      <c r="F10" s="316">
        <v>-159</v>
      </c>
      <c r="G10" s="283">
        <f t="shared" si="0"/>
        <v>30</v>
      </c>
    </row>
    <row r="11" spans="1:9" x14ac:dyDescent="0.2">
      <c r="A11" s="283" t="s">
        <v>33</v>
      </c>
      <c r="B11" s="316">
        <v>12031</v>
      </c>
      <c r="C11" s="316">
        <v>11966</v>
      </c>
      <c r="D11" s="316">
        <v>11897</v>
      </c>
      <c r="E11" s="316">
        <v>11849</v>
      </c>
      <c r="F11" s="316">
        <v>-117</v>
      </c>
      <c r="G11" s="283">
        <f t="shared" si="0"/>
        <v>29</v>
      </c>
    </row>
    <row r="12" spans="1:9" x14ac:dyDescent="0.2">
      <c r="A12" s="283" t="s">
        <v>6</v>
      </c>
      <c r="B12" s="316">
        <v>6365</v>
      </c>
      <c r="C12" s="316">
        <v>6418</v>
      </c>
      <c r="D12" s="316">
        <v>6477</v>
      </c>
      <c r="E12" s="316">
        <v>6386</v>
      </c>
      <c r="F12" s="316">
        <v>-32</v>
      </c>
      <c r="G12" s="283">
        <f t="shared" si="0"/>
        <v>28</v>
      </c>
    </row>
    <row r="13" spans="1:9" x14ac:dyDescent="0.2">
      <c r="A13" s="283" t="s">
        <v>3</v>
      </c>
      <c r="B13" s="316">
        <v>16757</v>
      </c>
      <c r="C13" s="316">
        <v>16707</v>
      </c>
      <c r="D13" s="316">
        <v>16699</v>
      </c>
      <c r="E13" s="316">
        <v>16677</v>
      </c>
      <c r="F13" s="316">
        <v>-30</v>
      </c>
      <c r="G13" s="283">
        <f t="shared" si="0"/>
        <v>27</v>
      </c>
    </row>
    <row r="14" spans="1:9" x14ac:dyDescent="0.2">
      <c r="A14" s="283" t="s">
        <v>12</v>
      </c>
      <c r="B14" s="316">
        <v>14641</v>
      </c>
      <c r="C14" s="316">
        <v>14532</v>
      </c>
      <c r="D14" s="316">
        <v>14586</v>
      </c>
      <c r="E14" s="316">
        <v>14508</v>
      </c>
      <c r="F14" s="316">
        <v>-24</v>
      </c>
      <c r="G14" s="283">
        <f t="shared" si="0"/>
        <v>26</v>
      </c>
    </row>
    <row r="15" spans="1:9" x14ac:dyDescent="0.2">
      <c r="A15" s="283" t="s">
        <v>30</v>
      </c>
      <c r="B15" s="316">
        <v>5462</v>
      </c>
      <c r="C15" s="316">
        <v>5549</v>
      </c>
      <c r="D15" s="316">
        <v>5506</v>
      </c>
      <c r="E15" s="316">
        <v>5528</v>
      </c>
      <c r="F15" s="316">
        <v>-21</v>
      </c>
      <c r="G15" s="283">
        <f t="shared" si="0"/>
        <v>25</v>
      </c>
    </row>
    <row r="16" spans="1:9" x14ac:dyDescent="0.2">
      <c r="A16" s="283" t="s">
        <v>18</v>
      </c>
      <c r="B16" s="316">
        <v>12659</v>
      </c>
      <c r="C16" s="316">
        <v>12596</v>
      </c>
      <c r="D16" s="316">
        <v>12593</v>
      </c>
      <c r="E16" s="316">
        <v>12588</v>
      </c>
      <c r="F16" s="316">
        <v>-8</v>
      </c>
      <c r="G16" s="283">
        <f t="shared" si="0"/>
        <v>24</v>
      </c>
    </row>
    <row r="17" spans="1:7" x14ac:dyDescent="0.2">
      <c r="A17" s="283" t="s">
        <v>31</v>
      </c>
      <c r="B17" s="316">
        <v>44222</v>
      </c>
      <c r="C17" s="316">
        <v>43533</v>
      </c>
      <c r="D17" s="316">
        <v>43548</v>
      </c>
      <c r="E17" s="316">
        <v>43537</v>
      </c>
      <c r="F17" s="316">
        <v>4</v>
      </c>
      <c r="G17" s="283">
        <f t="shared" si="0"/>
        <v>23</v>
      </c>
    </row>
    <row r="18" spans="1:7" x14ac:dyDescent="0.2">
      <c r="A18" s="283" t="s">
        <v>19</v>
      </c>
      <c r="B18" s="316">
        <v>13706</v>
      </c>
      <c r="C18" s="316">
        <v>13869</v>
      </c>
      <c r="D18" s="316">
        <v>13891</v>
      </c>
      <c r="E18" s="316">
        <v>13884</v>
      </c>
      <c r="F18" s="316">
        <v>15</v>
      </c>
      <c r="G18" s="283">
        <f t="shared" si="0"/>
        <v>22</v>
      </c>
    </row>
    <row r="19" spans="1:7" x14ac:dyDescent="0.2">
      <c r="A19" s="283" t="s">
        <v>11</v>
      </c>
      <c r="B19" s="316">
        <v>11563</v>
      </c>
      <c r="C19" s="316">
        <v>11673</v>
      </c>
      <c r="D19" s="316">
        <v>11728</v>
      </c>
      <c r="E19" s="316">
        <v>11717</v>
      </c>
      <c r="F19" s="316">
        <v>44</v>
      </c>
      <c r="G19" s="283">
        <f t="shared" si="0"/>
        <v>21</v>
      </c>
    </row>
    <row r="20" spans="1:7" x14ac:dyDescent="0.2">
      <c r="A20" s="283" t="s">
        <v>25</v>
      </c>
      <c r="B20" s="316">
        <v>23810</v>
      </c>
      <c r="C20" s="316">
        <v>23802</v>
      </c>
      <c r="D20" s="316">
        <v>23926</v>
      </c>
      <c r="E20" s="316">
        <v>23881</v>
      </c>
      <c r="F20" s="316">
        <v>79</v>
      </c>
      <c r="G20" s="283">
        <f t="shared" si="0"/>
        <v>20</v>
      </c>
    </row>
    <row r="21" spans="1:7" x14ac:dyDescent="0.2">
      <c r="A21" s="283" t="s">
        <v>10</v>
      </c>
      <c r="B21" s="316">
        <v>35784</v>
      </c>
      <c r="C21" s="316">
        <v>35695</v>
      </c>
      <c r="D21" s="316">
        <v>35796</v>
      </c>
      <c r="E21" s="316">
        <v>35806</v>
      </c>
      <c r="F21" s="316">
        <v>111</v>
      </c>
      <c r="G21" s="283">
        <f t="shared" si="0"/>
        <v>19</v>
      </c>
    </row>
    <row r="22" spans="1:7" x14ac:dyDescent="0.2">
      <c r="A22" s="283" t="s">
        <v>26</v>
      </c>
      <c r="B22" s="316">
        <v>43273</v>
      </c>
      <c r="C22" s="316">
        <v>43507</v>
      </c>
      <c r="D22" s="316">
        <v>43721</v>
      </c>
      <c r="E22" s="316">
        <v>43653</v>
      </c>
      <c r="F22" s="316">
        <v>146</v>
      </c>
      <c r="G22" s="283">
        <f t="shared" si="0"/>
        <v>18</v>
      </c>
    </row>
    <row r="23" spans="1:7" x14ac:dyDescent="0.2">
      <c r="A23" s="283" t="s">
        <v>21</v>
      </c>
      <c r="B23" s="316">
        <v>14490</v>
      </c>
      <c r="C23" s="316">
        <v>14448</v>
      </c>
      <c r="D23" s="316">
        <v>14641</v>
      </c>
      <c r="E23" s="316">
        <v>14659</v>
      </c>
      <c r="F23" s="316">
        <v>211</v>
      </c>
      <c r="G23" s="283">
        <f t="shared" si="0"/>
        <v>17</v>
      </c>
    </row>
    <row r="24" spans="1:7" x14ac:dyDescent="0.2">
      <c r="A24" s="283" t="s">
        <v>13</v>
      </c>
      <c r="B24" s="316">
        <v>78218</v>
      </c>
      <c r="C24" s="316">
        <v>78074</v>
      </c>
      <c r="D24" s="316">
        <v>78213</v>
      </c>
      <c r="E24" s="316">
        <v>78294</v>
      </c>
      <c r="F24" s="316">
        <v>220</v>
      </c>
      <c r="G24" s="283">
        <f t="shared" si="0"/>
        <v>16</v>
      </c>
    </row>
    <row r="25" spans="1:7" x14ac:dyDescent="0.2">
      <c r="A25" s="283" t="s">
        <v>4</v>
      </c>
      <c r="B25" s="316">
        <v>44387</v>
      </c>
      <c r="C25" s="316">
        <v>44653</v>
      </c>
      <c r="D25" s="316">
        <v>44819</v>
      </c>
      <c r="E25" s="316">
        <v>44925</v>
      </c>
      <c r="F25" s="316">
        <v>272</v>
      </c>
      <c r="G25" s="283">
        <f t="shared" si="0"/>
        <v>15</v>
      </c>
    </row>
    <row r="26" spans="1:7" x14ac:dyDescent="0.2">
      <c r="A26" s="283" t="s">
        <v>28</v>
      </c>
      <c r="B26" s="316">
        <v>11626</v>
      </c>
      <c r="C26" s="316">
        <v>11763</v>
      </c>
      <c r="D26" s="316">
        <v>11971</v>
      </c>
      <c r="E26" s="316">
        <v>12052</v>
      </c>
      <c r="F26" s="316">
        <v>289</v>
      </c>
      <c r="G26" s="283">
        <f t="shared" si="0"/>
        <v>14</v>
      </c>
    </row>
    <row r="27" spans="1:7" x14ac:dyDescent="0.2">
      <c r="A27" s="283" t="s">
        <v>7</v>
      </c>
      <c r="B27" s="316">
        <v>14813</v>
      </c>
      <c r="C27" s="316">
        <v>14786</v>
      </c>
      <c r="D27" s="316">
        <v>15036</v>
      </c>
      <c r="E27" s="316">
        <v>15078</v>
      </c>
      <c r="F27" s="316">
        <v>292</v>
      </c>
      <c r="G27" s="283">
        <f t="shared" si="0"/>
        <v>13</v>
      </c>
    </row>
    <row r="28" spans="1:7" x14ac:dyDescent="0.2">
      <c r="A28" s="283" t="s">
        <v>5</v>
      </c>
      <c r="B28" s="316">
        <v>14512</v>
      </c>
      <c r="C28" s="316">
        <v>14759</v>
      </c>
      <c r="D28" s="316">
        <v>15044</v>
      </c>
      <c r="E28" s="316">
        <v>15062</v>
      </c>
      <c r="F28" s="316">
        <v>303</v>
      </c>
      <c r="G28" s="283">
        <f t="shared" si="0"/>
        <v>12</v>
      </c>
    </row>
    <row r="29" spans="1:7" x14ac:dyDescent="0.2">
      <c r="A29" s="283" t="s">
        <v>16</v>
      </c>
      <c r="B29" s="316">
        <v>16207</v>
      </c>
      <c r="C29" s="316">
        <v>16245</v>
      </c>
      <c r="D29" s="316">
        <v>16528</v>
      </c>
      <c r="E29" s="316">
        <v>16582</v>
      </c>
      <c r="F29" s="316">
        <v>337</v>
      </c>
      <c r="G29" s="283">
        <f t="shared" si="0"/>
        <v>11</v>
      </c>
    </row>
    <row r="30" spans="1:7" x14ac:dyDescent="0.2">
      <c r="A30" s="283" t="s">
        <v>22</v>
      </c>
      <c r="B30" s="316">
        <v>34766</v>
      </c>
      <c r="C30" s="316">
        <v>35020</v>
      </c>
      <c r="D30" s="316">
        <v>35406</v>
      </c>
      <c r="E30" s="316">
        <v>35386</v>
      </c>
      <c r="F30" s="316">
        <v>366</v>
      </c>
      <c r="G30" s="283">
        <f t="shared" si="0"/>
        <v>10</v>
      </c>
    </row>
    <row r="31" spans="1:7" x14ac:dyDescent="0.2">
      <c r="A31" s="283" t="s">
        <v>8</v>
      </c>
      <c r="B31" s="316">
        <v>42398</v>
      </c>
      <c r="C31" s="316">
        <v>42300</v>
      </c>
      <c r="D31" s="316">
        <v>42655</v>
      </c>
      <c r="E31" s="316">
        <v>42667</v>
      </c>
      <c r="F31" s="316">
        <v>367</v>
      </c>
      <c r="G31" s="283">
        <f t="shared" si="0"/>
        <v>9</v>
      </c>
    </row>
    <row r="32" spans="1:7" x14ac:dyDescent="0.2">
      <c r="A32" s="283" t="s">
        <v>32</v>
      </c>
      <c r="B32" s="316">
        <v>21204</v>
      </c>
      <c r="C32" s="316">
        <v>21443</v>
      </c>
      <c r="D32" s="316">
        <v>21766</v>
      </c>
      <c r="E32" s="316">
        <v>21856</v>
      </c>
      <c r="F32" s="316">
        <v>413</v>
      </c>
      <c r="G32" s="283">
        <f t="shared" si="0"/>
        <v>8</v>
      </c>
    </row>
    <row r="33" spans="1:7" x14ac:dyDescent="0.2">
      <c r="A33" s="283" t="s">
        <v>14</v>
      </c>
      <c r="B33" s="316">
        <v>49725</v>
      </c>
      <c r="C33" s="316">
        <v>49507</v>
      </c>
      <c r="D33" s="316">
        <v>49925</v>
      </c>
      <c r="E33" s="316">
        <v>50002</v>
      </c>
      <c r="F33" s="316">
        <v>495</v>
      </c>
      <c r="G33" s="283">
        <f t="shared" si="0"/>
        <v>7</v>
      </c>
    </row>
    <row r="34" spans="1:7" x14ac:dyDescent="0.2">
      <c r="A34" s="283" t="s">
        <v>23</v>
      </c>
      <c r="B34" s="316">
        <v>29396</v>
      </c>
      <c r="C34" s="316">
        <v>29588</v>
      </c>
      <c r="D34" s="316">
        <v>30029</v>
      </c>
      <c r="E34" s="316">
        <v>30096</v>
      </c>
      <c r="F34" s="316">
        <v>508</v>
      </c>
      <c r="G34" s="283">
        <f t="shared" si="0"/>
        <v>6</v>
      </c>
    </row>
    <row r="35" spans="1:7" x14ac:dyDescent="0.2">
      <c r="A35" s="283" t="s">
        <v>9</v>
      </c>
      <c r="B35" s="316">
        <v>126772</v>
      </c>
      <c r="C35" s="316">
        <v>126560</v>
      </c>
      <c r="D35" s="316">
        <v>127010</v>
      </c>
      <c r="E35" s="316">
        <v>127233</v>
      </c>
      <c r="F35" s="316">
        <v>673</v>
      </c>
      <c r="G35" s="283">
        <f t="shared" si="0"/>
        <v>5</v>
      </c>
    </row>
    <row r="36" spans="1:7" x14ac:dyDescent="0.2">
      <c r="A36" s="283" t="s">
        <v>24</v>
      </c>
      <c r="B36" s="316">
        <v>20179</v>
      </c>
      <c r="C36" s="316">
        <v>20714</v>
      </c>
      <c r="D36" s="316">
        <v>21379</v>
      </c>
      <c r="E36" s="316">
        <v>21447</v>
      </c>
      <c r="F36" s="316">
        <v>733</v>
      </c>
      <c r="G36" s="283">
        <f t="shared" si="0"/>
        <v>4</v>
      </c>
    </row>
    <row r="37" spans="1:7" x14ac:dyDescent="0.2">
      <c r="A37" s="283" t="s">
        <v>20</v>
      </c>
      <c r="B37" s="316">
        <v>75889</v>
      </c>
      <c r="C37" s="316">
        <v>76087</v>
      </c>
      <c r="D37" s="316">
        <v>76924</v>
      </c>
      <c r="E37" s="316">
        <v>77082</v>
      </c>
      <c r="F37" s="316">
        <v>995</v>
      </c>
      <c r="G37" s="283">
        <f t="shared" si="0"/>
        <v>3</v>
      </c>
    </row>
    <row r="38" spans="1:7" x14ac:dyDescent="0.2">
      <c r="A38" s="283" t="s">
        <v>0</v>
      </c>
      <c r="B38" s="316">
        <v>105078</v>
      </c>
      <c r="C38" s="316">
        <v>105675</v>
      </c>
      <c r="D38" s="316">
        <v>106987</v>
      </c>
      <c r="E38" s="316">
        <v>107086</v>
      </c>
      <c r="F38" s="316">
        <v>1411</v>
      </c>
      <c r="G38" s="283">
        <f t="shared" si="0"/>
        <v>2</v>
      </c>
    </row>
    <row r="39" spans="1:7" x14ac:dyDescent="0.2">
      <c r="A39" s="283" t="s">
        <v>1</v>
      </c>
      <c r="B39" s="316">
        <v>1064787</v>
      </c>
      <c r="C39" s="316">
        <v>1065556</v>
      </c>
      <c r="D39" s="316">
        <v>1072231</v>
      </c>
      <c r="E39" s="316">
        <v>1072796</v>
      </c>
      <c r="F39" s="316">
        <v>7240</v>
      </c>
      <c r="G39" s="283">
        <f t="shared" si="0"/>
        <v>1</v>
      </c>
    </row>
    <row r="40" spans="1:7" x14ac:dyDescent="0.2">
      <c r="F40" s="316"/>
    </row>
    <row r="41" spans="1:7" x14ac:dyDescent="0.2">
      <c r="F41" s="316"/>
    </row>
    <row r="42" spans="1:7" x14ac:dyDescent="0.2">
      <c r="F42" s="316"/>
    </row>
  </sheetData>
  <mergeCells count="1">
    <mergeCell ref="H1:I1"/>
  </mergeCells>
  <hyperlinks>
    <hyperlink ref="H1:I1" location="Index!A1" display="Regresar al Índice" xr:uid="{F3296FFA-3E11-4B29-9CD1-7922151B0BFE}"/>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B018-3C49-4B80-880D-8C799B80800B}">
  <sheetPr codeName="Hoja53"/>
  <dimension ref="A1:I13"/>
  <sheetViews>
    <sheetView workbookViewId="0">
      <selection activeCell="F17" sqref="F17"/>
    </sheetView>
  </sheetViews>
  <sheetFormatPr baseColWidth="10" defaultRowHeight="12.75" x14ac:dyDescent="0.2"/>
  <cols>
    <col min="1" max="16384" width="11.42578125" style="28"/>
  </cols>
  <sheetData>
    <row r="1" spans="1:9" x14ac:dyDescent="0.2">
      <c r="A1" s="28" t="s">
        <v>4514</v>
      </c>
      <c r="H1" s="343" t="s">
        <v>1306</v>
      </c>
      <c r="I1" s="343"/>
    </row>
    <row r="2" spans="1:9" x14ac:dyDescent="0.2">
      <c r="A2" s="28" t="s">
        <v>4496</v>
      </c>
    </row>
    <row r="6" spans="1:9" ht="25.5" x14ac:dyDescent="0.2">
      <c r="A6" s="118" t="s">
        <v>541</v>
      </c>
      <c r="B6" s="118" t="s">
        <v>4318</v>
      </c>
      <c r="C6" s="118" t="s">
        <v>4260</v>
      </c>
      <c r="D6" s="118" t="s">
        <v>4261</v>
      </c>
      <c r="E6" s="118" t="s">
        <v>4262</v>
      </c>
      <c r="F6" s="118" t="s">
        <v>4263</v>
      </c>
    </row>
    <row r="7" spans="1:9" x14ac:dyDescent="0.2">
      <c r="A7" s="119" t="s">
        <v>157</v>
      </c>
      <c r="B7" s="120">
        <v>11200</v>
      </c>
      <c r="C7" s="120">
        <v>8500</v>
      </c>
      <c r="D7" s="120">
        <v>2500</v>
      </c>
      <c r="E7" s="120">
        <v>40000</v>
      </c>
      <c r="F7" s="121">
        <v>10</v>
      </c>
    </row>
    <row r="8" spans="1:9" x14ac:dyDescent="0.2">
      <c r="A8" s="119" t="s">
        <v>55</v>
      </c>
      <c r="B8" s="122">
        <v>24851</v>
      </c>
      <c r="C8" s="122">
        <v>22500</v>
      </c>
      <c r="D8" s="122">
        <v>3500</v>
      </c>
      <c r="E8" s="122">
        <v>100000</v>
      </c>
      <c r="F8" s="122">
        <v>2040</v>
      </c>
    </row>
    <row r="9" spans="1:9" x14ac:dyDescent="0.2">
      <c r="A9" s="119" t="s">
        <v>4264</v>
      </c>
      <c r="B9" s="120">
        <v>18776</v>
      </c>
      <c r="C9" s="120">
        <v>14000</v>
      </c>
      <c r="D9" s="120">
        <v>2800</v>
      </c>
      <c r="E9" s="120">
        <v>100000</v>
      </c>
      <c r="F9" s="121">
        <v>699</v>
      </c>
    </row>
    <row r="10" spans="1:9" x14ac:dyDescent="0.2">
      <c r="A10" s="119" t="s">
        <v>146</v>
      </c>
      <c r="B10" s="122">
        <v>12625</v>
      </c>
      <c r="C10" s="122">
        <v>12000</v>
      </c>
      <c r="D10" s="122">
        <v>3900</v>
      </c>
      <c r="E10" s="122">
        <v>50000</v>
      </c>
      <c r="F10" s="125">
        <v>296</v>
      </c>
    </row>
    <row r="11" spans="1:9" x14ac:dyDescent="0.2">
      <c r="A11" s="119" t="s">
        <v>155</v>
      </c>
      <c r="B11" s="120">
        <v>6564</v>
      </c>
      <c r="C11" s="120">
        <v>6350</v>
      </c>
      <c r="D11" s="120">
        <v>3000</v>
      </c>
      <c r="E11" s="120">
        <v>10500</v>
      </c>
      <c r="F11" s="121">
        <v>32</v>
      </c>
    </row>
    <row r="12" spans="1:9" x14ac:dyDescent="0.2">
      <c r="A12" s="119" t="s">
        <v>143</v>
      </c>
      <c r="B12" s="122">
        <v>26815</v>
      </c>
      <c r="C12" s="122">
        <v>22000</v>
      </c>
      <c r="D12" s="122">
        <v>2300</v>
      </c>
      <c r="E12" s="122">
        <v>100000</v>
      </c>
      <c r="F12" s="122">
        <v>3166</v>
      </c>
    </row>
    <row r="13" spans="1:9" x14ac:dyDescent="0.2">
      <c r="A13" s="119" t="s">
        <v>52</v>
      </c>
      <c r="B13" s="123">
        <v>24471</v>
      </c>
      <c r="C13" s="123">
        <v>20000</v>
      </c>
      <c r="D13" s="123">
        <v>2300</v>
      </c>
      <c r="E13" s="123">
        <v>100000</v>
      </c>
      <c r="F13" s="123">
        <v>6243</v>
      </c>
    </row>
  </sheetData>
  <mergeCells count="1">
    <mergeCell ref="H1:I1"/>
  </mergeCells>
  <hyperlinks>
    <hyperlink ref="H1:I1" location="Index!A1" display="Regresar al Índice" xr:uid="{F73CA738-D19A-4258-AF6D-18B3229A920D}"/>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0DBD4-6A42-4741-BB81-F9A2E674A104}">
  <sheetPr codeName="Hoja196"/>
  <dimension ref="A1:I39"/>
  <sheetViews>
    <sheetView topLeftCell="F1" workbookViewId="0">
      <selection activeCell="F17" sqref="F17"/>
    </sheetView>
  </sheetViews>
  <sheetFormatPr baseColWidth="10" defaultRowHeight="12.75" x14ac:dyDescent="0.2"/>
  <cols>
    <col min="1" max="1" width="40.7109375" style="283" customWidth="1"/>
    <col min="2" max="5" width="10.7109375" style="283" customWidth="1"/>
    <col min="6" max="6" width="11.7109375" style="283" customWidth="1"/>
    <col min="7" max="8" width="3.7109375" style="283" customWidth="1"/>
    <col min="9" max="11" width="9.140625" style="283" customWidth="1"/>
    <col min="12" max="16384" width="11.42578125" style="283"/>
  </cols>
  <sheetData>
    <row r="1" spans="1:9" x14ac:dyDescent="0.2">
      <c r="A1" s="28" t="s">
        <v>4593</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392</v>
      </c>
      <c r="B6" s="283" t="s">
        <v>1178</v>
      </c>
      <c r="C6" s="283" t="s">
        <v>1103</v>
      </c>
      <c r="D6" s="283" t="s">
        <v>2430</v>
      </c>
      <c r="E6" s="283" t="s">
        <v>2542</v>
      </c>
      <c r="F6" s="283" t="s">
        <v>1131</v>
      </c>
    </row>
    <row r="7" spans="1:9" x14ac:dyDescent="0.2">
      <c r="A7" s="283" t="s">
        <v>15</v>
      </c>
      <c r="B7" s="316">
        <v>13710</v>
      </c>
      <c r="C7" s="316">
        <v>13719</v>
      </c>
      <c r="D7" s="316">
        <v>13538</v>
      </c>
      <c r="E7" s="316">
        <v>13478</v>
      </c>
      <c r="F7" s="318">
        <v>-1.7566878052336098E-2</v>
      </c>
      <c r="G7" s="283">
        <f>_xlfn.RANK.EQ(F7,$F$7:$F$39,0)</f>
        <v>33</v>
      </c>
    </row>
    <row r="8" spans="1:9" x14ac:dyDescent="0.2">
      <c r="A8" s="283" t="s">
        <v>33</v>
      </c>
      <c r="B8" s="316">
        <v>12031</v>
      </c>
      <c r="C8" s="316">
        <v>11966</v>
      </c>
      <c r="D8" s="316">
        <v>11897</v>
      </c>
      <c r="E8" s="316">
        <v>11849</v>
      </c>
      <c r="F8" s="318">
        <v>-9.7777034932308195E-3</v>
      </c>
      <c r="G8" s="283">
        <f t="shared" ref="G8:G39" si="0">_xlfn.RANK.EQ(F8,$F$7:$F$39,0)</f>
        <v>32</v>
      </c>
    </row>
    <row r="9" spans="1:9" x14ac:dyDescent="0.2">
      <c r="A9" s="283" t="s">
        <v>17</v>
      </c>
      <c r="B9" s="316">
        <v>37185</v>
      </c>
      <c r="C9" s="316">
        <v>37170</v>
      </c>
      <c r="D9" s="316">
        <v>37043</v>
      </c>
      <c r="E9" s="316">
        <v>36933</v>
      </c>
      <c r="F9" s="318">
        <v>-6.37610976594027E-3</v>
      </c>
      <c r="G9" s="283">
        <f t="shared" si="0"/>
        <v>31</v>
      </c>
    </row>
    <row r="10" spans="1:9" x14ac:dyDescent="0.2">
      <c r="A10" s="283" t="s">
        <v>6</v>
      </c>
      <c r="B10" s="316">
        <v>6365</v>
      </c>
      <c r="C10" s="316">
        <v>6418</v>
      </c>
      <c r="D10" s="316">
        <v>6477</v>
      </c>
      <c r="E10" s="316">
        <v>6386</v>
      </c>
      <c r="F10" s="318">
        <v>-4.9859769398566999E-3</v>
      </c>
      <c r="G10" s="283">
        <f t="shared" si="0"/>
        <v>30</v>
      </c>
    </row>
    <row r="11" spans="1:9" x14ac:dyDescent="0.2">
      <c r="A11" s="283" t="s">
        <v>29</v>
      </c>
      <c r="B11" s="316">
        <v>34667</v>
      </c>
      <c r="C11" s="316">
        <v>34174</v>
      </c>
      <c r="D11" s="316">
        <v>34071</v>
      </c>
      <c r="E11" s="316">
        <v>34015</v>
      </c>
      <c r="F11" s="318">
        <v>-4.6526599168959003E-3</v>
      </c>
      <c r="G11" s="283">
        <f t="shared" si="0"/>
        <v>29</v>
      </c>
    </row>
    <row r="12" spans="1:9" x14ac:dyDescent="0.2">
      <c r="A12" s="283" t="s">
        <v>27</v>
      </c>
      <c r="B12" s="316">
        <v>39292</v>
      </c>
      <c r="C12" s="316">
        <v>39024</v>
      </c>
      <c r="D12" s="316">
        <v>38878</v>
      </c>
      <c r="E12" s="316">
        <v>38849</v>
      </c>
      <c r="F12" s="318">
        <v>-4.4844198441984498E-3</v>
      </c>
      <c r="G12" s="283">
        <f t="shared" si="0"/>
        <v>28</v>
      </c>
    </row>
    <row r="13" spans="1:9" x14ac:dyDescent="0.2">
      <c r="A13" s="283" t="s">
        <v>30</v>
      </c>
      <c r="B13" s="316">
        <v>5462</v>
      </c>
      <c r="C13" s="316">
        <v>5549</v>
      </c>
      <c r="D13" s="316">
        <v>5506</v>
      </c>
      <c r="E13" s="316">
        <v>5528</v>
      </c>
      <c r="F13" s="318">
        <v>-3.7844656694899798E-3</v>
      </c>
      <c r="G13" s="283">
        <f t="shared" si="0"/>
        <v>27</v>
      </c>
    </row>
    <row r="14" spans="1:9" x14ac:dyDescent="0.2">
      <c r="A14" s="283" t="s">
        <v>3</v>
      </c>
      <c r="B14" s="316">
        <v>16757</v>
      </c>
      <c r="C14" s="316">
        <v>16707</v>
      </c>
      <c r="D14" s="316">
        <v>16699</v>
      </c>
      <c r="E14" s="316">
        <v>16677</v>
      </c>
      <c r="F14" s="318">
        <v>-1.7956545160711099E-3</v>
      </c>
      <c r="G14" s="283">
        <f t="shared" si="0"/>
        <v>26</v>
      </c>
    </row>
    <row r="15" spans="1:9" x14ac:dyDescent="0.2">
      <c r="A15" s="283" t="s">
        <v>12</v>
      </c>
      <c r="B15" s="316">
        <v>14641</v>
      </c>
      <c r="C15" s="316">
        <v>14532</v>
      </c>
      <c r="D15" s="316">
        <v>14586</v>
      </c>
      <c r="E15" s="316">
        <v>14508</v>
      </c>
      <c r="F15" s="318">
        <v>-1.6515276630884E-3</v>
      </c>
      <c r="G15" s="283">
        <f t="shared" si="0"/>
        <v>25</v>
      </c>
    </row>
    <row r="16" spans="1:9" x14ac:dyDescent="0.2">
      <c r="A16" s="283" t="s">
        <v>18</v>
      </c>
      <c r="B16" s="316">
        <v>12659</v>
      </c>
      <c r="C16" s="316">
        <v>12596</v>
      </c>
      <c r="D16" s="316">
        <v>12593</v>
      </c>
      <c r="E16" s="316">
        <v>12588</v>
      </c>
      <c r="F16" s="318">
        <v>-6.3512226103523705E-4</v>
      </c>
      <c r="G16" s="283">
        <f t="shared" si="0"/>
        <v>24</v>
      </c>
    </row>
    <row r="17" spans="1:7" x14ac:dyDescent="0.2">
      <c r="A17" s="283" t="s">
        <v>31</v>
      </c>
      <c r="B17" s="316">
        <v>44222</v>
      </c>
      <c r="C17" s="316">
        <v>43533</v>
      </c>
      <c r="D17" s="316">
        <v>43548</v>
      </c>
      <c r="E17" s="316">
        <v>43537</v>
      </c>
      <c r="F17" s="318">
        <v>9.1884317644064199E-5</v>
      </c>
      <c r="G17" s="283">
        <f t="shared" si="0"/>
        <v>23</v>
      </c>
    </row>
    <row r="18" spans="1:7" x14ac:dyDescent="0.2">
      <c r="A18" s="283" t="s">
        <v>19</v>
      </c>
      <c r="B18" s="316">
        <v>13706</v>
      </c>
      <c r="C18" s="316">
        <v>13869</v>
      </c>
      <c r="D18" s="316">
        <v>13891</v>
      </c>
      <c r="E18" s="316">
        <v>13884</v>
      </c>
      <c r="F18" s="318">
        <v>1.0815487778499399E-3</v>
      </c>
      <c r="G18" s="283">
        <f t="shared" si="0"/>
        <v>22</v>
      </c>
    </row>
    <row r="19" spans="1:7" x14ac:dyDescent="0.2">
      <c r="A19" s="283" t="s">
        <v>13</v>
      </c>
      <c r="B19" s="316">
        <v>78218</v>
      </c>
      <c r="C19" s="316">
        <v>78074</v>
      </c>
      <c r="D19" s="316">
        <v>78213</v>
      </c>
      <c r="E19" s="316">
        <v>78294</v>
      </c>
      <c r="F19" s="318">
        <v>2.8178394856162E-3</v>
      </c>
      <c r="G19" s="283">
        <f t="shared" si="0"/>
        <v>21</v>
      </c>
    </row>
    <row r="20" spans="1:7" x14ac:dyDescent="0.2">
      <c r="A20" s="283" t="s">
        <v>10</v>
      </c>
      <c r="B20" s="316">
        <v>35784</v>
      </c>
      <c r="C20" s="316">
        <v>35695</v>
      </c>
      <c r="D20" s="316">
        <v>35796</v>
      </c>
      <c r="E20" s="316">
        <v>35806</v>
      </c>
      <c r="F20" s="318">
        <v>3.1096792267823999E-3</v>
      </c>
      <c r="G20" s="283">
        <f t="shared" si="0"/>
        <v>20</v>
      </c>
    </row>
    <row r="21" spans="1:7" x14ac:dyDescent="0.2">
      <c r="A21" s="283" t="s">
        <v>25</v>
      </c>
      <c r="B21" s="316">
        <v>23810</v>
      </c>
      <c r="C21" s="316">
        <v>23802</v>
      </c>
      <c r="D21" s="316">
        <v>23926</v>
      </c>
      <c r="E21" s="316">
        <v>23881</v>
      </c>
      <c r="F21" s="318">
        <v>3.31904881942702E-3</v>
      </c>
      <c r="G21" s="283">
        <f t="shared" si="0"/>
        <v>19</v>
      </c>
    </row>
    <row r="22" spans="1:7" x14ac:dyDescent="0.2">
      <c r="A22" s="283" t="s">
        <v>26</v>
      </c>
      <c r="B22" s="316">
        <v>43273</v>
      </c>
      <c r="C22" s="316">
        <v>43507</v>
      </c>
      <c r="D22" s="316">
        <v>43721</v>
      </c>
      <c r="E22" s="316">
        <v>43653</v>
      </c>
      <c r="F22" s="318">
        <v>3.3557818282115002E-3</v>
      </c>
      <c r="G22" s="283">
        <f t="shared" si="0"/>
        <v>18</v>
      </c>
    </row>
    <row r="23" spans="1:7" x14ac:dyDescent="0.2">
      <c r="A23" s="283" t="s">
        <v>11</v>
      </c>
      <c r="B23" s="316">
        <v>11563</v>
      </c>
      <c r="C23" s="316">
        <v>11673</v>
      </c>
      <c r="D23" s="316">
        <v>11728</v>
      </c>
      <c r="E23" s="316">
        <v>11717</v>
      </c>
      <c r="F23" s="318">
        <v>3.7693823353037699E-3</v>
      </c>
      <c r="G23" s="283">
        <f t="shared" si="0"/>
        <v>17</v>
      </c>
    </row>
    <row r="24" spans="1:7" x14ac:dyDescent="0.2">
      <c r="A24" s="283" t="s">
        <v>9</v>
      </c>
      <c r="B24" s="316">
        <v>126772</v>
      </c>
      <c r="C24" s="316">
        <v>126560</v>
      </c>
      <c r="D24" s="316">
        <v>127010</v>
      </c>
      <c r="E24" s="316">
        <v>127233</v>
      </c>
      <c r="F24" s="318">
        <v>5.31763590391909E-3</v>
      </c>
      <c r="G24" s="283">
        <f t="shared" si="0"/>
        <v>16</v>
      </c>
    </row>
    <row r="25" spans="1:7" x14ac:dyDescent="0.2">
      <c r="A25" s="283" t="s">
        <v>4</v>
      </c>
      <c r="B25" s="316">
        <v>44387</v>
      </c>
      <c r="C25" s="316">
        <v>44653</v>
      </c>
      <c r="D25" s="316">
        <v>44819</v>
      </c>
      <c r="E25" s="316">
        <v>44925</v>
      </c>
      <c r="F25" s="318">
        <v>6.0914160302778502E-3</v>
      </c>
      <c r="G25" s="283">
        <f t="shared" si="0"/>
        <v>15</v>
      </c>
    </row>
    <row r="26" spans="1:7" x14ac:dyDescent="0.2">
      <c r="A26" s="283" t="s">
        <v>1</v>
      </c>
      <c r="B26" s="316">
        <v>1064787</v>
      </c>
      <c r="C26" s="316">
        <v>1065556</v>
      </c>
      <c r="D26" s="316">
        <v>1072231</v>
      </c>
      <c r="E26" s="316">
        <v>1072796</v>
      </c>
      <c r="F26" s="318">
        <v>6.7945748510636096E-3</v>
      </c>
      <c r="G26" s="283">
        <f t="shared" si="0"/>
        <v>14</v>
      </c>
    </row>
    <row r="27" spans="1:7" x14ac:dyDescent="0.2">
      <c r="A27" s="283" t="s">
        <v>8</v>
      </c>
      <c r="B27" s="316">
        <v>42398</v>
      </c>
      <c r="C27" s="316">
        <v>42300</v>
      </c>
      <c r="D27" s="316">
        <v>42655</v>
      </c>
      <c r="E27" s="316">
        <v>42667</v>
      </c>
      <c r="F27" s="318">
        <v>8.6761229314420395E-3</v>
      </c>
      <c r="G27" s="283">
        <f t="shared" si="0"/>
        <v>13</v>
      </c>
    </row>
    <row r="28" spans="1:7" x14ac:dyDescent="0.2">
      <c r="A28" s="283" t="s">
        <v>14</v>
      </c>
      <c r="B28" s="316">
        <v>49725</v>
      </c>
      <c r="C28" s="316">
        <v>49507</v>
      </c>
      <c r="D28" s="316">
        <v>49925</v>
      </c>
      <c r="E28" s="316">
        <v>50002</v>
      </c>
      <c r="F28" s="318">
        <v>9.9985860585372101E-3</v>
      </c>
      <c r="G28" s="283">
        <f t="shared" si="0"/>
        <v>12</v>
      </c>
    </row>
    <row r="29" spans="1:7" x14ac:dyDescent="0.2">
      <c r="A29" s="283" t="s">
        <v>22</v>
      </c>
      <c r="B29" s="316">
        <v>34766</v>
      </c>
      <c r="C29" s="316">
        <v>35020</v>
      </c>
      <c r="D29" s="316">
        <v>35406</v>
      </c>
      <c r="E29" s="316">
        <v>35386</v>
      </c>
      <c r="F29" s="318">
        <v>1.0451170759566E-2</v>
      </c>
      <c r="G29" s="283">
        <f t="shared" si="0"/>
        <v>11</v>
      </c>
    </row>
    <row r="30" spans="1:7" x14ac:dyDescent="0.2">
      <c r="A30" s="283" t="s">
        <v>20</v>
      </c>
      <c r="B30" s="316">
        <v>75889</v>
      </c>
      <c r="C30" s="316">
        <v>76087</v>
      </c>
      <c r="D30" s="316">
        <v>76924</v>
      </c>
      <c r="E30" s="316">
        <v>77082</v>
      </c>
      <c r="F30" s="318">
        <v>1.30771353844941E-2</v>
      </c>
      <c r="G30" s="283">
        <f t="shared" si="0"/>
        <v>10</v>
      </c>
    </row>
    <row r="31" spans="1:7" x14ac:dyDescent="0.2">
      <c r="A31" s="283" t="s">
        <v>0</v>
      </c>
      <c r="B31" s="316">
        <v>105078</v>
      </c>
      <c r="C31" s="316">
        <v>105675</v>
      </c>
      <c r="D31" s="316">
        <v>106987</v>
      </c>
      <c r="E31" s="316">
        <v>107086</v>
      </c>
      <c r="F31" s="318">
        <v>1.3352259285545299E-2</v>
      </c>
      <c r="G31" s="283">
        <f t="shared" si="0"/>
        <v>9</v>
      </c>
    </row>
    <row r="32" spans="1:7" x14ac:dyDescent="0.2">
      <c r="A32" s="283" t="s">
        <v>21</v>
      </c>
      <c r="B32" s="316">
        <v>14490</v>
      </c>
      <c r="C32" s="316">
        <v>14448</v>
      </c>
      <c r="D32" s="316">
        <v>14641</v>
      </c>
      <c r="E32" s="316">
        <v>14659</v>
      </c>
      <c r="F32" s="318">
        <v>1.46040974529347E-2</v>
      </c>
      <c r="G32" s="283">
        <f t="shared" si="0"/>
        <v>8</v>
      </c>
    </row>
    <row r="33" spans="1:7" x14ac:dyDescent="0.2">
      <c r="A33" s="283" t="s">
        <v>23</v>
      </c>
      <c r="B33" s="316">
        <v>29396</v>
      </c>
      <c r="C33" s="316">
        <v>29588</v>
      </c>
      <c r="D33" s="316">
        <v>30029</v>
      </c>
      <c r="E33" s="316">
        <v>30096</v>
      </c>
      <c r="F33" s="318">
        <v>1.71691226172772E-2</v>
      </c>
      <c r="G33" s="283">
        <f t="shared" si="0"/>
        <v>7</v>
      </c>
    </row>
    <row r="34" spans="1:7" x14ac:dyDescent="0.2">
      <c r="A34" s="283" t="s">
        <v>32</v>
      </c>
      <c r="B34" s="316">
        <v>21204</v>
      </c>
      <c r="C34" s="316">
        <v>21443</v>
      </c>
      <c r="D34" s="316">
        <v>21766</v>
      </c>
      <c r="E34" s="316">
        <v>21856</v>
      </c>
      <c r="F34" s="318">
        <v>1.92603646877769E-2</v>
      </c>
      <c r="G34" s="283">
        <f t="shared" si="0"/>
        <v>6</v>
      </c>
    </row>
    <row r="35" spans="1:7" x14ac:dyDescent="0.2">
      <c r="A35" s="283" t="s">
        <v>7</v>
      </c>
      <c r="B35" s="316">
        <v>14813</v>
      </c>
      <c r="C35" s="316">
        <v>14786</v>
      </c>
      <c r="D35" s="316">
        <v>15036</v>
      </c>
      <c r="E35" s="316">
        <v>15078</v>
      </c>
      <c r="F35" s="318">
        <v>1.97484106587313E-2</v>
      </c>
      <c r="G35" s="283">
        <f t="shared" si="0"/>
        <v>5</v>
      </c>
    </row>
    <row r="36" spans="1:7" x14ac:dyDescent="0.2">
      <c r="A36" s="283" t="s">
        <v>5</v>
      </c>
      <c r="B36" s="316">
        <v>14512</v>
      </c>
      <c r="C36" s="316">
        <v>14759</v>
      </c>
      <c r="D36" s="316">
        <v>15044</v>
      </c>
      <c r="E36" s="316">
        <v>15062</v>
      </c>
      <c r="F36" s="318">
        <v>2.0529846195541698E-2</v>
      </c>
      <c r="G36" s="283">
        <f t="shared" si="0"/>
        <v>4</v>
      </c>
    </row>
    <row r="37" spans="1:7" x14ac:dyDescent="0.2">
      <c r="A37" s="283" t="s">
        <v>16</v>
      </c>
      <c r="B37" s="316">
        <v>16207</v>
      </c>
      <c r="C37" s="316">
        <v>16245</v>
      </c>
      <c r="D37" s="316">
        <v>16528</v>
      </c>
      <c r="E37" s="316">
        <v>16582</v>
      </c>
      <c r="F37" s="318">
        <v>2.07448445675593E-2</v>
      </c>
      <c r="G37" s="283">
        <f t="shared" si="0"/>
        <v>3</v>
      </c>
    </row>
    <row r="38" spans="1:7" x14ac:dyDescent="0.2">
      <c r="A38" s="283" t="s">
        <v>28</v>
      </c>
      <c r="B38" s="316">
        <v>11626</v>
      </c>
      <c r="C38" s="316">
        <v>11763</v>
      </c>
      <c r="D38" s="316">
        <v>11971</v>
      </c>
      <c r="E38" s="316">
        <v>12052</v>
      </c>
      <c r="F38" s="318">
        <v>2.45685624415539E-2</v>
      </c>
      <c r="G38" s="283">
        <f t="shared" si="0"/>
        <v>2</v>
      </c>
    </row>
    <row r="39" spans="1:7" x14ac:dyDescent="0.2">
      <c r="A39" s="283" t="s">
        <v>24</v>
      </c>
      <c r="B39" s="316">
        <v>20179</v>
      </c>
      <c r="C39" s="316">
        <v>20714</v>
      </c>
      <c r="D39" s="316">
        <v>21379</v>
      </c>
      <c r="E39" s="316">
        <v>21447</v>
      </c>
      <c r="F39" s="318">
        <v>3.5386694988896399E-2</v>
      </c>
      <c r="G39" s="283">
        <f t="shared" si="0"/>
        <v>1</v>
      </c>
    </row>
  </sheetData>
  <mergeCells count="1">
    <mergeCell ref="H1:I1"/>
  </mergeCells>
  <hyperlinks>
    <hyperlink ref="H1:I1" location="Index!A1" display="Regresar al Índice" xr:uid="{9B55D177-4088-4F12-88BB-F8FE83F7B0E2}"/>
  </hyperlink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D851D-6B61-47F7-9BB1-FE4F89FAADA5}">
  <sheetPr codeName="Hoja25"/>
  <dimension ref="A1:I129"/>
  <sheetViews>
    <sheetView workbookViewId="0">
      <selection activeCell="F17" sqref="F17"/>
    </sheetView>
  </sheetViews>
  <sheetFormatPr baseColWidth="10" defaultRowHeight="12.75" x14ac:dyDescent="0.2"/>
  <cols>
    <col min="1" max="16384" width="11.42578125" style="283"/>
  </cols>
  <sheetData>
    <row r="1" spans="1:9" x14ac:dyDescent="0.2">
      <c r="A1" s="28" t="s">
        <v>4594</v>
      </c>
      <c r="H1" s="284" t="s">
        <v>1306</v>
      </c>
      <c r="I1" s="284"/>
    </row>
    <row r="2" spans="1:9" x14ac:dyDescent="0.2">
      <c r="A2" s="283" t="s">
        <v>1273</v>
      </c>
    </row>
    <row r="5" spans="1:9" x14ac:dyDescent="0.2">
      <c r="A5" s="283" t="s">
        <v>286</v>
      </c>
      <c r="B5" s="283" t="s">
        <v>330</v>
      </c>
      <c r="C5" s="283" t="s">
        <v>51</v>
      </c>
      <c r="D5" s="283" t="s">
        <v>331</v>
      </c>
    </row>
    <row r="6" spans="1:9" x14ac:dyDescent="0.2">
      <c r="A6" s="283" t="s">
        <v>59</v>
      </c>
      <c r="B6" s="283" t="s">
        <v>130</v>
      </c>
      <c r="C6" s="315">
        <v>1.028516611421</v>
      </c>
      <c r="D6" s="315">
        <v>3.9266172870278302</v>
      </c>
    </row>
    <row r="7" spans="1:9" x14ac:dyDescent="0.2">
      <c r="A7" s="283" t="s">
        <v>53</v>
      </c>
      <c r="B7" s="283" t="s">
        <v>131</v>
      </c>
      <c r="C7" s="315">
        <v>2.7223853702020002</v>
      </c>
      <c r="D7" s="315">
        <v>3.6952595159506698</v>
      </c>
    </row>
    <row r="8" spans="1:9" x14ac:dyDescent="0.2">
      <c r="A8" s="283" t="s">
        <v>53</v>
      </c>
      <c r="B8" s="283" t="s">
        <v>132</v>
      </c>
      <c r="C8" s="315">
        <v>-4.0247020714439996</v>
      </c>
      <c r="D8" s="315">
        <v>2.6846772551570801</v>
      </c>
    </row>
    <row r="9" spans="1:9" x14ac:dyDescent="0.2">
      <c r="A9" s="283" t="s">
        <v>53</v>
      </c>
      <c r="B9" s="283" t="s">
        <v>133</v>
      </c>
      <c r="C9" s="315">
        <v>7.9403875686159999</v>
      </c>
      <c r="D9" s="315">
        <v>3.30650285224183</v>
      </c>
    </row>
    <row r="10" spans="1:9" x14ac:dyDescent="0.2">
      <c r="A10" s="283" t="s">
        <v>53</v>
      </c>
      <c r="B10" s="283" t="s">
        <v>134</v>
      </c>
      <c r="C10" s="315">
        <v>0.94793275797599996</v>
      </c>
      <c r="D10" s="315">
        <v>2.8096732693587501</v>
      </c>
    </row>
    <row r="11" spans="1:9" x14ac:dyDescent="0.2">
      <c r="A11" s="283" t="s">
        <v>53</v>
      </c>
      <c r="B11" s="283" t="s">
        <v>135</v>
      </c>
      <c r="C11" s="315">
        <v>6.1511301672000002E-2</v>
      </c>
      <c r="D11" s="315">
        <v>2.4367208100768298</v>
      </c>
    </row>
    <row r="12" spans="1:9" x14ac:dyDescent="0.2">
      <c r="A12" s="283" t="s">
        <v>53</v>
      </c>
      <c r="B12" s="283" t="s">
        <v>136</v>
      </c>
      <c r="C12" s="315">
        <v>1.8397750191169999</v>
      </c>
      <c r="D12" s="315">
        <v>1.874143483656</v>
      </c>
    </row>
    <row r="13" spans="1:9" x14ac:dyDescent="0.2">
      <c r="A13" s="283" t="s">
        <v>53</v>
      </c>
      <c r="B13" s="283" t="s">
        <v>137</v>
      </c>
      <c r="C13" s="315">
        <v>5.0786299946520002</v>
      </c>
      <c r="D13" s="315">
        <v>1.89660738192667</v>
      </c>
    </row>
    <row r="14" spans="1:9" x14ac:dyDescent="0.2">
      <c r="A14" s="283" t="s">
        <v>53</v>
      </c>
      <c r="B14" s="283" t="s">
        <v>138</v>
      </c>
      <c r="C14" s="315">
        <v>3.6738036597689998</v>
      </c>
      <c r="D14" s="315">
        <v>1.9973166048379201</v>
      </c>
    </row>
    <row r="15" spans="1:9" x14ac:dyDescent="0.2">
      <c r="A15" s="283" t="s">
        <v>53</v>
      </c>
      <c r="B15" s="283" t="s">
        <v>139</v>
      </c>
      <c r="C15" s="315">
        <v>8.0135524177280004</v>
      </c>
      <c r="D15" s="315">
        <v>2.43019202634675</v>
      </c>
    </row>
    <row r="16" spans="1:9" x14ac:dyDescent="0.2">
      <c r="A16" s="283" t="s">
        <v>53</v>
      </c>
      <c r="B16" s="283" t="s">
        <v>140</v>
      </c>
      <c r="C16" s="315">
        <v>4.6293981151379997</v>
      </c>
      <c r="D16" s="315">
        <v>2.7817478817526702</v>
      </c>
    </row>
    <row r="17" spans="1:4" x14ac:dyDescent="0.2">
      <c r="A17" s="283" t="s">
        <v>53</v>
      </c>
      <c r="B17" s="283" t="s">
        <v>141</v>
      </c>
      <c r="C17" s="315">
        <v>5.1315295410530002</v>
      </c>
      <c r="D17" s="315">
        <v>3.0868933571583299</v>
      </c>
    </row>
    <row r="18" spans="1:4" x14ac:dyDescent="0.2">
      <c r="A18" s="283" t="s">
        <v>72</v>
      </c>
      <c r="B18" s="283" t="s">
        <v>130</v>
      </c>
      <c r="C18" s="315">
        <v>5.8808797911450004</v>
      </c>
      <c r="D18" s="315">
        <v>3.4912569554686699</v>
      </c>
    </row>
    <row r="19" spans="1:4" x14ac:dyDescent="0.2">
      <c r="A19" s="283" t="s">
        <v>53</v>
      </c>
      <c r="B19" s="283" t="s">
        <v>131</v>
      </c>
      <c r="C19" s="315">
        <v>3.4970992871959998</v>
      </c>
      <c r="D19" s="315">
        <v>3.5558164485515</v>
      </c>
    </row>
    <row r="20" spans="1:4" x14ac:dyDescent="0.2">
      <c r="A20" s="283" t="s">
        <v>53</v>
      </c>
      <c r="B20" s="283" t="s">
        <v>132</v>
      </c>
      <c r="C20" s="315">
        <v>12.292803274672</v>
      </c>
      <c r="D20" s="315">
        <v>4.9156085607278301</v>
      </c>
    </row>
    <row r="21" spans="1:4" x14ac:dyDescent="0.2">
      <c r="A21" s="283" t="s">
        <v>53</v>
      </c>
      <c r="B21" s="283" t="s">
        <v>133</v>
      </c>
      <c r="C21" s="315">
        <v>6.8374107022599997</v>
      </c>
      <c r="D21" s="315">
        <v>4.82369382186483</v>
      </c>
    </row>
    <row r="22" spans="1:4" x14ac:dyDescent="0.2">
      <c r="A22" s="283" t="s">
        <v>53</v>
      </c>
      <c r="B22" s="283" t="s">
        <v>134</v>
      </c>
      <c r="C22" s="315">
        <v>13.353399467541999</v>
      </c>
      <c r="D22" s="315">
        <v>5.8574827143286701</v>
      </c>
    </row>
    <row r="23" spans="1:4" x14ac:dyDescent="0.2">
      <c r="A23" s="283" t="s">
        <v>53</v>
      </c>
      <c r="B23" s="283" t="s">
        <v>135</v>
      </c>
      <c r="C23" s="315">
        <v>12.409707795508</v>
      </c>
      <c r="D23" s="315">
        <v>6.8864990888150004</v>
      </c>
    </row>
    <row r="24" spans="1:4" x14ac:dyDescent="0.2">
      <c r="A24" s="283" t="s">
        <v>53</v>
      </c>
      <c r="B24" s="283" t="s">
        <v>136</v>
      </c>
      <c r="C24" s="315">
        <v>7.4083633096000003</v>
      </c>
      <c r="D24" s="315">
        <v>7.3505481130219197</v>
      </c>
    </row>
    <row r="25" spans="1:4" x14ac:dyDescent="0.2">
      <c r="A25" s="283" t="s">
        <v>53</v>
      </c>
      <c r="B25" s="283" t="s">
        <v>137</v>
      </c>
      <c r="C25" s="315">
        <v>4.5745215481120001</v>
      </c>
      <c r="D25" s="315">
        <v>7.3085390758102502</v>
      </c>
    </row>
    <row r="26" spans="1:4" x14ac:dyDescent="0.2">
      <c r="A26" s="283" t="s">
        <v>53</v>
      </c>
      <c r="B26" s="283" t="s">
        <v>138</v>
      </c>
      <c r="C26" s="315">
        <v>9.2810602554389998</v>
      </c>
      <c r="D26" s="315">
        <v>7.7758104587827503</v>
      </c>
    </row>
    <row r="27" spans="1:4" x14ac:dyDescent="0.2">
      <c r="A27" s="283" t="s">
        <v>53</v>
      </c>
      <c r="B27" s="283" t="s">
        <v>139</v>
      </c>
      <c r="C27" s="315">
        <v>6.3788486479389999</v>
      </c>
      <c r="D27" s="315">
        <v>7.6395851446336698</v>
      </c>
    </row>
    <row r="28" spans="1:4" x14ac:dyDescent="0.2">
      <c r="A28" s="283" t="s">
        <v>53</v>
      </c>
      <c r="B28" s="283" t="s">
        <v>140</v>
      </c>
      <c r="C28" s="315">
        <v>6.946346732256</v>
      </c>
      <c r="D28" s="315">
        <v>7.8326641960601702</v>
      </c>
    </row>
    <row r="29" spans="1:4" x14ac:dyDescent="0.2">
      <c r="A29" s="283" t="s">
        <v>53</v>
      </c>
      <c r="B29" s="283" t="s">
        <v>141</v>
      </c>
      <c r="C29" s="315">
        <v>10.880566730177</v>
      </c>
      <c r="D29" s="315">
        <v>8.3117506284871698</v>
      </c>
    </row>
    <row r="30" spans="1:4" x14ac:dyDescent="0.2">
      <c r="A30" s="283" t="s">
        <v>73</v>
      </c>
      <c r="B30" s="283" t="s">
        <v>130</v>
      </c>
      <c r="C30" s="315">
        <v>10.519380859549001</v>
      </c>
      <c r="D30" s="315">
        <v>8.6982923841874999</v>
      </c>
    </row>
    <row r="31" spans="1:4" x14ac:dyDescent="0.2">
      <c r="A31" s="283" t="s">
        <v>53</v>
      </c>
      <c r="B31" s="283" t="s">
        <v>131</v>
      </c>
      <c r="C31" s="315">
        <v>6.8258966035790003</v>
      </c>
      <c r="D31" s="315">
        <v>8.9756921605527502</v>
      </c>
    </row>
    <row r="32" spans="1:4" x14ac:dyDescent="0.2">
      <c r="A32" s="283" t="s">
        <v>53</v>
      </c>
      <c r="B32" s="283" t="s">
        <v>132</v>
      </c>
      <c r="C32" s="315">
        <v>2.2918218800860002</v>
      </c>
      <c r="D32" s="315">
        <v>8.1422770443372503</v>
      </c>
    </row>
    <row r="33" spans="1:4" x14ac:dyDescent="0.2">
      <c r="A33" s="283" t="s">
        <v>53</v>
      </c>
      <c r="B33" s="283" t="s">
        <v>133</v>
      </c>
      <c r="C33" s="315">
        <v>2.2066811887509998</v>
      </c>
      <c r="D33" s="315">
        <v>7.7563829182115001</v>
      </c>
    </row>
    <row r="34" spans="1:4" x14ac:dyDescent="0.2">
      <c r="A34" s="283" t="s">
        <v>53</v>
      </c>
      <c r="B34" s="283" t="s">
        <v>134</v>
      </c>
      <c r="C34" s="315">
        <v>1.0785350631220001</v>
      </c>
      <c r="D34" s="315">
        <v>6.7334775511764997</v>
      </c>
    </row>
    <row r="35" spans="1:4" x14ac:dyDescent="0.2">
      <c r="A35" s="283" t="s">
        <v>53</v>
      </c>
      <c r="B35" s="283" t="s">
        <v>135</v>
      </c>
      <c r="C35" s="315">
        <v>4.4837892354419999</v>
      </c>
      <c r="D35" s="315">
        <v>6.0729843378376698</v>
      </c>
    </row>
    <row r="36" spans="1:4" x14ac:dyDescent="0.2">
      <c r="A36" s="283" t="s">
        <v>53</v>
      </c>
      <c r="B36" s="283" t="s">
        <v>136</v>
      </c>
      <c r="C36" s="315">
        <v>9.3543172687999991</v>
      </c>
      <c r="D36" s="315">
        <v>6.2351471677710002</v>
      </c>
    </row>
    <row r="37" spans="1:4" x14ac:dyDescent="0.2">
      <c r="A37" s="283" t="s">
        <v>53</v>
      </c>
      <c r="B37" s="283" t="s">
        <v>137</v>
      </c>
      <c r="C37" s="315">
        <v>8.4389178097389994</v>
      </c>
      <c r="D37" s="315">
        <v>6.5571801895732502</v>
      </c>
    </row>
    <row r="38" spans="1:4" x14ac:dyDescent="0.2">
      <c r="A38" s="283" t="s">
        <v>53</v>
      </c>
      <c r="B38" s="283" t="s">
        <v>138</v>
      </c>
      <c r="C38" s="315">
        <v>15.371479110318001</v>
      </c>
      <c r="D38" s="315">
        <v>7.0647150941465</v>
      </c>
    </row>
    <row r="39" spans="1:4" x14ac:dyDescent="0.2">
      <c r="A39" s="283" t="s">
        <v>53</v>
      </c>
      <c r="B39" s="283" t="s">
        <v>139</v>
      </c>
      <c r="C39" s="315">
        <v>1.5679061853559999</v>
      </c>
      <c r="D39" s="315">
        <v>6.6638032222645798</v>
      </c>
    </row>
    <row r="40" spans="1:4" x14ac:dyDescent="0.2">
      <c r="A40" s="283" t="s">
        <v>53</v>
      </c>
      <c r="B40" s="283" t="s">
        <v>140</v>
      </c>
      <c r="C40" s="315">
        <v>2.5240866475399999</v>
      </c>
      <c r="D40" s="315">
        <v>6.2952815485382496</v>
      </c>
    </row>
    <row r="41" spans="1:4" x14ac:dyDescent="0.2">
      <c r="A41" s="283" t="s">
        <v>53</v>
      </c>
      <c r="B41" s="283" t="s">
        <v>141</v>
      </c>
      <c r="C41" s="315">
        <v>4.1403678553049996</v>
      </c>
      <c r="D41" s="315">
        <v>5.73359830896558</v>
      </c>
    </row>
    <row r="42" spans="1:4" x14ac:dyDescent="0.2">
      <c r="A42" s="283" t="s">
        <v>74</v>
      </c>
      <c r="B42" s="283" t="s">
        <v>130</v>
      </c>
      <c r="C42" s="315">
        <v>3.0276293934340002</v>
      </c>
      <c r="D42" s="315">
        <v>5.1092856867893301</v>
      </c>
    </row>
    <row r="43" spans="1:4" x14ac:dyDescent="0.2">
      <c r="A43" s="283" t="s">
        <v>53</v>
      </c>
      <c r="B43" s="283" t="s">
        <v>131</v>
      </c>
      <c r="C43" s="315">
        <v>6.0916194941609998</v>
      </c>
      <c r="D43" s="315">
        <v>5.0480959276711701</v>
      </c>
    </row>
    <row r="44" spans="1:4" x14ac:dyDescent="0.2">
      <c r="A44" s="283" t="s">
        <v>53</v>
      </c>
      <c r="B44" s="283" t="s">
        <v>132</v>
      </c>
      <c r="C44" s="315">
        <v>3.4086199190530002</v>
      </c>
      <c r="D44" s="315">
        <v>5.1411624309184196</v>
      </c>
    </row>
    <row r="45" spans="1:4" x14ac:dyDescent="0.2">
      <c r="A45" s="283" t="s">
        <v>53</v>
      </c>
      <c r="B45" s="283" t="s">
        <v>133</v>
      </c>
      <c r="C45" s="315">
        <v>6.6957351106859999</v>
      </c>
      <c r="D45" s="315">
        <v>5.51525025774633</v>
      </c>
    </row>
    <row r="46" spans="1:4" x14ac:dyDescent="0.2">
      <c r="A46" s="283" t="s">
        <v>53</v>
      </c>
      <c r="B46" s="283" t="s">
        <v>134</v>
      </c>
      <c r="C46" s="315">
        <v>2.5315946954399999</v>
      </c>
      <c r="D46" s="315">
        <v>5.6363385604395004</v>
      </c>
    </row>
    <row r="47" spans="1:4" x14ac:dyDescent="0.2">
      <c r="A47" s="283" t="s">
        <v>53</v>
      </c>
      <c r="B47" s="283" t="s">
        <v>135</v>
      </c>
      <c r="C47" s="315">
        <v>2.1406137836719998</v>
      </c>
      <c r="D47" s="315">
        <v>5.4410739394586702</v>
      </c>
    </row>
    <row r="48" spans="1:4" x14ac:dyDescent="0.2">
      <c r="A48" s="283" t="s">
        <v>53</v>
      </c>
      <c r="B48" s="283" t="s">
        <v>136</v>
      </c>
      <c r="C48" s="315">
        <v>-5.7895154197530001</v>
      </c>
      <c r="D48" s="315">
        <v>4.1790878820792496</v>
      </c>
    </row>
    <row r="49" spans="1:4" x14ac:dyDescent="0.2">
      <c r="A49" s="283" t="s">
        <v>53</v>
      </c>
      <c r="B49" s="283" t="s">
        <v>137</v>
      </c>
      <c r="C49" s="315">
        <v>-2.12920429992</v>
      </c>
      <c r="D49" s="315">
        <v>3.2984110396076698</v>
      </c>
    </row>
    <row r="50" spans="1:4" x14ac:dyDescent="0.2">
      <c r="A50" s="283" t="s">
        <v>53</v>
      </c>
      <c r="B50" s="283" t="s">
        <v>138</v>
      </c>
      <c r="C50" s="315">
        <v>-7.4893132143849996</v>
      </c>
      <c r="D50" s="315">
        <v>1.3933450125490801</v>
      </c>
    </row>
    <row r="51" spans="1:4" x14ac:dyDescent="0.2">
      <c r="A51" s="283" t="s">
        <v>53</v>
      </c>
      <c r="B51" s="283" t="s">
        <v>139</v>
      </c>
      <c r="C51" s="315">
        <v>-2.950858795956</v>
      </c>
      <c r="D51" s="315">
        <v>1.01678126410642</v>
      </c>
    </row>
    <row r="52" spans="1:4" x14ac:dyDescent="0.2">
      <c r="A52" s="283" t="s">
        <v>53</v>
      </c>
      <c r="B52" s="283" t="s">
        <v>140</v>
      </c>
      <c r="C52" s="315">
        <v>1.103904021036</v>
      </c>
      <c r="D52" s="315">
        <v>0.89843271189774998</v>
      </c>
    </row>
    <row r="53" spans="1:4" x14ac:dyDescent="0.2">
      <c r="A53" s="283" t="s">
        <v>53</v>
      </c>
      <c r="B53" s="283" t="s">
        <v>141</v>
      </c>
      <c r="C53" s="315">
        <v>-1.855429471391</v>
      </c>
      <c r="D53" s="315">
        <v>0.39878293467308301</v>
      </c>
    </row>
    <row r="54" spans="1:4" x14ac:dyDescent="0.2">
      <c r="A54" s="283" t="s">
        <v>75</v>
      </c>
      <c r="B54" s="283" t="s">
        <v>130</v>
      </c>
      <c r="C54" s="315">
        <v>-0.82153181308400003</v>
      </c>
      <c r="D54" s="315">
        <v>7.8019500796583305E-2</v>
      </c>
    </row>
    <row r="55" spans="1:4" x14ac:dyDescent="0.2">
      <c r="A55" s="283" t="s">
        <v>53</v>
      </c>
      <c r="B55" s="283" t="s">
        <v>131</v>
      </c>
      <c r="C55" s="315">
        <v>0.51821442652600003</v>
      </c>
      <c r="D55" s="315">
        <v>-0.38643092150633301</v>
      </c>
    </row>
    <row r="56" spans="1:4" x14ac:dyDescent="0.2">
      <c r="A56" s="283" t="s">
        <v>53</v>
      </c>
      <c r="B56" s="283" t="s">
        <v>132</v>
      </c>
      <c r="C56" s="315">
        <v>7.3527799054020004</v>
      </c>
      <c r="D56" s="315">
        <v>-5.7750922643916597E-2</v>
      </c>
    </row>
    <row r="57" spans="1:4" x14ac:dyDescent="0.2">
      <c r="A57" s="283" t="s">
        <v>53</v>
      </c>
      <c r="B57" s="283" t="s">
        <v>133</v>
      </c>
      <c r="C57" s="315">
        <v>-4.9407184969699998</v>
      </c>
      <c r="D57" s="315">
        <v>-1.0274553899485801</v>
      </c>
    </row>
    <row r="58" spans="1:4" x14ac:dyDescent="0.2">
      <c r="A58" s="283" t="s">
        <v>53</v>
      </c>
      <c r="B58" s="283" t="s">
        <v>134</v>
      </c>
      <c r="C58" s="315">
        <v>1.418899391911</v>
      </c>
      <c r="D58" s="315">
        <v>-1.1201799985759999</v>
      </c>
    </row>
    <row r="59" spans="1:4" x14ac:dyDescent="0.2">
      <c r="A59" s="283" t="s">
        <v>53</v>
      </c>
      <c r="B59" s="283" t="s">
        <v>135</v>
      </c>
      <c r="C59" s="315">
        <v>3.5925275910779999</v>
      </c>
      <c r="D59" s="315">
        <v>-0.99918718129216699</v>
      </c>
    </row>
    <row r="60" spans="1:4" x14ac:dyDescent="0.2">
      <c r="A60" s="283" t="s">
        <v>53</v>
      </c>
      <c r="B60" s="283" t="s">
        <v>136</v>
      </c>
      <c r="C60" s="315">
        <v>2.1895295028319999</v>
      </c>
      <c r="D60" s="315">
        <v>-0.33426677107675001</v>
      </c>
    </row>
    <row r="61" spans="1:4" x14ac:dyDescent="0.2">
      <c r="A61" s="283" t="s">
        <v>53</v>
      </c>
      <c r="B61" s="283" t="s">
        <v>137</v>
      </c>
      <c r="C61" s="315">
        <v>2.9687039871310001</v>
      </c>
      <c r="D61" s="315">
        <v>9.0558919510833405E-2</v>
      </c>
    </row>
    <row r="62" spans="1:4" x14ac:dyDescent="0.2">
      <c r="A62" s="283" t="s">
        <v>53</v>
      </c>
      <c r="B62" s="283" t="s">
        <v>138</v>
      </c>
      <c r="C62" s="315">
        <v>3.1350339690340001</v>
      </c>
      <c r="D62" s="315">
        <v>0.97592118479574996</v>
      </c>
    </row>
    <row r="63" spans="1:4" x14ac:dyDescent="0.2">
      <c r="A63" s="283" t="s">
        <v>53</v>
      </c>
      <c r="B63" s="283" t="s">
        <v>139</v>
      </c>
      <c r="C63" s="315">
        <v>1.1595984186329999</v>
      </c>
      <c r="D63" s="315">
        <v>1.3184592860115001</v>
      </c>
    </row>
    <row r="64" spans="1:4" x14ac:dyDescent="0.2">
      <c r="A64" s="283" t="s">
        <v>53</v>
      </c>
      <c r="B64" s="283" t="s">
        <v>140</v>
      </c>
      <c r="C64" s="315">
        <v>0.452282405916</v>
      </c>
      <c r="D64" s="315">
        <v>1.2641574847515</v>
      </c>
    </row>
    <row r="65" spans="1:4" x14ac:dyDescent="0.2">
      <c r="A65" s="283" t="s">
        <v>53</v>
      </c>
      <c r="B65" s="283" t="s">
        <v>141</v>
      </c>
      <c r="C65" s="315">
        <v>4.5213311018990003</v>
      </c>
      <c r="D65" s="315">
        <v>1.7955541991923301</v>
      </c>
    </row>
    <row r="66" spans="1:4" x14ac:dyDescent="0.2">
      <c r="A66" s="283" t="s">
        <v>76</v>
      </c>
      <c r="B66" s="283" t="s">
        <v>130</v>
      </c>
      <c r="C66" s="315">
        <v>4.4057442812999996</v>
      </c>
      <c r="D66" s="315">
        <v>2.231160540391</v>
      </c>
    </row>
    <row r="67" spans="1:4" x14ac:dyDescent="0.2">
      <c r="A67" s="283" t="s">
        <v>53</v>
      </c>
      <c r="B67" s="283" t="s">
        <v>131</v>
      </c>
      <c r="C67" s="315">
        <v>1.2972119168780001</v>
      </c>
      <c r="D67" s="315">
        <v>2.2960769979203302</v>
      </c>
    </row>
    <row r="68" spans="1:4" x14ac:dyDescent="0.2">
      <c r="A68" s="283" t="s">
        <v>53</v>
      </c>
      <c r="B68" s="283" t="s">
        <v>132</v>
      </c>
      <c r="C68" s="315">
        <v>-2.9025132851289999</v>
      </c>
      <c r="D68" s="315">
        <v>1.44146923204275</v>
      </c>
    </row>
    <row r="69" spans="1:4" x14ac:dyDescent="0.2">
      <c r="A69" s="283" t="s">
        <v>53</v>
      </c>
      <c r="B69" s="283" t="s">
        <v>133</v>
      </c>
      <c r="C69" s="315">
        <v>5.2903006489060003</v>
      </c>
      <c r="D69" s="315">
        <v>2.2940541608657501</v>
      </c>
    </row>
    <row r="70" spans="1:4" x14ac:dyDescent="0.2">
      <c r="A70" s="283" t="s">
        <v>53</v>
      </c>
      <c r="B70" s="283" t="s">
        <v>134</v>
      </c>
      <c r="C70" s="315">
        <v>0.56805564453199997</v>
      </c>
      <c r="D70" s="315">
        <v>2.22315051525083</v>
      </c>
    </row>
    <row r="71" spans="1:4" x14ac:dyDescent="0.2">
      <c r="A71" s="283" t="s">
        <v>53</v>
      </c>
      <c r="B71" s="283" t="s">
        <v>135</v>
      </c>
      <c r="C71" s="315">
        <v>-2.5010798104599998</v>
      </c>
      <c r="D71" s="315">
        <v>1.7153498984560001</v>
      </c>
    </row>
    <row r="72" spans="1:4" x14ac:dyDescent="0.2">
      <c r="A72" s="283" t="s">
        <v>53</v>
      </c>
      <c r="B72" s="283" t="s">
        <v>136</v>
      </c>
      <c r="C72" s="315">
        <v>2.6769517732220001</v>
      </c>
      <c r="D72" s="315">
        <v>1.7559684209885</v>
      </c>
    </row>
    <row r="73" spans="1:4" x14ac:dyDescent="0.2">
      <c r="A73" s="283" t="s">
        <v>53</v>
      </c>
      <c r="B73" s="283" t="s">
        <v>137</v>
      </c>
      <c r="C73" s="315">
        <v>2.2333686092199998</v>
      </c>
      <c r="D73" s="315">
        <v>1.69469047282925</v>
      </c>
    </row>
    <row r="74" spans="1:4" x14ac:dyDescent="0.2">
      <c r="A74" s="283" t="s">
        <v>53</v>
      </c>
      <c r="B74" s="283" t="s">
        <v>138</v>
      </c>
      <c r="C74" s="315">
        <v>-2.8118232973069999</v>
      </c>
      <c r="D74" s="315">
        <v>1.1991190339675</v>
      </c>
    </row>
    <row r="75" spans="1:4" x14ac:dyDescent="0.2">
      <c r="A75" s="283" t="s">
        <v>53</v>
      </c>
      <c r="B75" s="283" t="s">
        <v>139</v>
      </c>
      <c r="C75" s="315">
        <v>4.0318693218170001</v>
      </c>
      <c r="D75" s="315">
        <v>1.43847494256617</v>
      </c>
    </row>
    <row r="76" spans="1:4" x14ac:dyDescent="0.2">
      <c r="A76" s="283" t="s">
        <v>53</v>
      </c>
      <c r="B76" s="283" t="s">
        <v>140</v>
      </c>
      <c r="C76" s="315">
        <v>-2.069634573563</v>
      </c>
      <c r="D76" s="315">
        <v>1.22831519427625</v>
      </c>
    </row>
    <row r="77" spans="1:4" x14ac:dyDescent="0.2">
      <c r="A77" s="283" t="s">
        <v>53</v>
      </c>
      <c r="B77" s="283" t="s">
        <v>141</v>
      </c>
      <c r="C77" s="315">
        <v>-5.1222443348219997</v>
      </c>
      <c r="D77" s="315">
        <v>0.424683907882833</v>
      </c>
    </row>
    <row r="78" spans="1:4" x14ac:dyDescent="0.2">
      <c r="A78" s="283" t="s">
        <v>77</v>
      </c>
      <c r="B78" s="283" t="s">
        <v>130</v>
      </c>
      <c r="C78" s="315">
        <v>-1.1668419785299999</v>
      </c>
      <c r="D78" s="315">
        <v>-3.9698280436333201E-2</v>
      </c>
    </row>
    <row r="79" spans="1:4" x14ac:dyDescent="0.2">
      <c r="A79" s="283" t="s">
        <v>53</v>
      </c>
      <c r="B79" s="283" t="s">
        <v>131</v>
      </c>
      <c r="C79" s="315">
        <v>1.9568226115939999</v>
      </c>
      <c r="D79" s="315">
        <v>1.52692774566667E-2</v>
      </c>
    </row>
    <row r="80" spans="1:4" x14ac:dyDescent="0.2">
      <c r="A80" s="283" t="s">
        <v>53</v>
      </c>
      <c r="B80" s="283" t="s">
        <v>132</v>
      </c>
      <c r="C80" s="315">
        <v>4.0673908531540004</v>
      </c>
      <c r="D80" s="315">
        <v>0.59609462231358301</v>
      </c>
    </row>
    <row r="81" spans="1:4" x14ac:dyDescent="0.2">
      <c r="A81" s="283" t="s">
        <v>53</v>
      </c>
      <c r="B81" s="283" t="s">
        <v>133</v>
      </c>
      <c r="C81" s="315">
        <v>2.0254569702629999</v>
      </c>
      <c r="D81" s="315">
        <v>0.32402431576000001</v>
      </c>
    </row>
    <row r="82" spans="1:4" x14ac:dyDescent="0.2">
      <c r="A82" s="283" t="s">
        <v>53</v>
      </c>
      <c r="B82" s="283" t="s">
        <v>134</v>
      </c>
      <c r="C82" s="315">
        <v>0.52496861039300002</v>
      </c>
      <c r="D82" s="315">
        <v>0.32043372958174998</v>
      </c>
    </row>
    <row r="83" spans="1:4" x14ac:dyDescent="0.2">
      <c r="A83" s="283" t="s">
        <v>53</v>
      </c>
      <c r="B83" s="283" t="s">
        <v>135</v>
      </c>
      <c r="C83" s="315">
        <v>-0.49878849874999998</v>
      </c>
      <c r="D83" s="315">
        <v>0.48729133889091703</v>
      </c>
    </row>
    <row r="84" spans="1:4" x14ac:dyDescent="0.2">
      <c r="A84" s="283" t="s">
        <v>53</v>
      </c>
      <c r="B84" s="283" t="s">
        <v>136</v>
      </c>
      <c r="C84" s="315">
        <v>0.42337580282600001</v>
      </c>
      <c r="D84" s="315">
        <v>0.299493341357917</v>
      </c>
    </row>
    <row r="85" spans="1:4" x14ac:dyDescent="0.2">
      <c r="A85" s="283" t="s">
        <v>53</v>
      </c>
      <c r="B85" s="283" t="s">
        <v>137</v>
      </c>
      <c r="C85" s="315">
        <v>-0.58158546090200003</v>
      </c>
      <c r="D85" s="315">
        <v>6.4913835514416707E-2</v>
      </c>
    </row>
    <row r="86" spans="1:4" x14ac:dyDescent="0.2">
      <c r="A86" s="283" t="s">
        <v>53</v>
      </c>
      <c r="B86" s="283" t="s">
        <v>138</v>
      </c>
      <c r="C86" s="315">
        <v>-1.1652068851940001</v>
      </c>
      <c r="D86" s="315">
        <v>0.202131869857167</v>
      </c>
    </row>
    <row r="87" spans="1:4" x14ac:dyDescent="0.2">
      <c r="A87" s="283" t="s">
        <v>53</v>
      </c>
      <c r="B87" s="283" t="s">
        <v>139</v>
      </c>
      <c r="C87" s="315">
        <v>-3.4323661013739999</v>
      </c>
      <c r="D87" s="315">
        <v>-0.41988774874208301</v>
      </c>
    </row>
    <row r="88" spans="1:4" x14ac:dyDescent="0.2">
      <c r="A88" s="283" t="s">
        <v>53</v>
      </c>
      <c r="B88" s="283" t="s">
        <v>140</v>
      </c>
      <c r="C88" s="315">
        <v>8.3238936245000006E-2</v>
      </c>
      <c r="D88" s="315">
        <v>-0.24048162292475</v>
      </c>
    </row>
    <row r="89" spans="1:4" x14ac:dyDescent="0.2">
      <c r="A89" s="283" t="s">
        <v>53</v>
      </c>
      <c r="B89" s="283" t="s">
        <v>141</v>
      </c>
      <c r="C89" s="315">
        <v>-0.74668742702400004</v>
      </c>
      <c r="D89" s="315">
        <v>0.12414811939174999</v>
      </c>
    </row>
    <row r="90" spans="1:4" x14ac:dyDescent="0.2">
      <c r="A90" s="283" t="s">
        <v>78</v>
      </c>
      <c r="B90" s="283" t="s">
        <v>130</v>
      </c>
      <c r="C90" s="315">
        <v>0.69320169272200005</v>
      </c>
      <c r="D90" s="315">
        <v>0.27915175866274999</v>
      </c>
    </row>
    <row r="91" spans="1:4" x14ac:dyDescent="0.2">
      <c r="A91" s="283" t="s">
        <v>53</v>
      </c>
      <c r="B91" s="283" t="s">
        <v>131</v>
      </c>
      <c r="C91" s="315">
        <v>-2.6663690256249999</v>
      </c>
      <c r="D91" s="315">
        <v>-0.1061142111055</v>
      </c>
    </row>
    <row r="92" spans="1:4" x14ac:dyDescent="0.2">
      <c r="A92" s="283" t="s">
        <v>53</v>
      </c>
      <c r="B92" s="283" t="s">
        <v>132</v>
      </c>
      <c r="C92" s="315">
        <v>-5.6498805691319998</v>
      </c>
      <c r="D92" s="315">
        <v>-0.91588682962933299</v>
      </c>
    </row>
    <row r="93" spans="1:4" x14ac:dyDescent="0.2">
      <c r="A93" s="283" t="s">
        <v>53</v>
      </c>
      <c r="B93" s="283" t="s">
        <v>133</v>
      </c>
      <c r="C93" s="315">
        <v>-28.184281603513</v>
      </c>
      <c r="D93" s="315">
        <v>-3.43336504411067</v>
      </c>
    </row>
    <row r="94" spans="1:4" x14ac:dyDescent="0.2">
      <c r="A94" s="283" t="s">
        <v>53</v>
      </c>
      <c r="B94" s="283" t="s">
        <v>134</v>
      </c>
      <c r="C94" s="315">
        <v>-27.315981041941001</v>
      </c>
      <c r="D94" s="315">
        <v>-5.75344418180517</v>
      </c>
    </row>
    <row r="95" spans="1:4" x14ac:dyDescent="0.2">
      <c r="A95" s="283" t="s">
        <v>53</v>
      </c>
      <c r="B95" s="283" t="s">
        <v>135</v>
      </c>
      <c r="C95" s="315">
        <v>-15.663530626974</v>
      </c>
      <c r="D95" s="315">
        <v>-7.0171726924905</v>
      </c>
    </row>
    <row r="96" spans="1:4" x14ac:dyDescent="0.2">
      <c r="A96" s="283" t="s">
        <v>53</v>
      </c>
      <c r="B96" s="283" t="s">
        <v>136</v>
      </c>
      <c r="C96" s="315">
        <v>-12.854398971503</v>
      </c>
      <c r="D96" s="315">
        <v>-8.1236539236845804</v>
      </c>
    </row>
    <row r="97" spans="1:4" x14ac:dyDescent="0.2">
      <c r="A97" s="283" t="s">
        <v>53</v>
      </c>
      <c r="B97" s="283" t="s">
        <v>137</v>
      </c>
      <c r="C97" s="315">
        <v>-11.620656624873</v>
      </c>
      <c r="D97" s="315">
        <v>-9.0435765206821692</v>
      </c>
    </row>
    <row r="98" spans="1:4" x14ac:dyDescent="0.2">
      <c r="A98" s="283" t="s">
        <v>53</v>
      </c>
      <c r="B98" s="283" t="s">
        <v>138</v>
      </c>
      <c r="C98" s="315">
        <v>-4.9806685493370004</v>
      </c>
      <c r="D98" s="315">
        <v>-9.3615316593607503</v>
      </c>
    </row>
    <row r="99" spans="1:4" x14ac:dyDescent="0.2">
      <c r="A99" s="283" t="s">
        <v>53</v>
      </c>
      <c r="B99" s="283" t="s">
        <v>139</v>
      </c>
      <c r="C99" s="315">
        <v>-5.6885674299859996</v>
      </c>
      <c r="D99" s="315">
        <v>-9.5495484367450807</v>
      </c>
    </row>
    <row r="100" spans="1:4" x14ac:dyDescent="0.2">
      <c r="A100" s="283" t="s">
        <v>53</v>
      </c>
      <c r="B100" s="283" t="s">
        <v>140</v>
      </c>
      <c r="C100" s="315">
        <v>-2.787287958077</v>
      </c>
      <c r="D100" s="315">
        <v>-9.7887590112719192</v>
      </c>
    </row>
    <row r="101" spans="1:4" x14ac:dyDescent="0.2">
      <c r="A101" s="283" t="s">
        <v>53</v>
      </c>
      <c r="B101" s="283" t="s">
        <v>141</v>
      </c>
      <c r="C101" s="315">
        <v>2.022340470169</v>
      </c>
      <c r="D101" s="315">
        <v>-9.5580066865058306</v>
      </c>
    </row>
    <row r="102" spans="1:4" x14ac:dyDescent="0.2">
      <c r="A102" s="283" t="s">
        <v>414</v>
      </c>
      <c r="B102" s="283" t="s">
        <v>130</v>
      </c>
      <c r="C102" s="315">
        <v>-6.0777847175490001</v>
      </c>
      <c r="D102" s="315">
        <v>-10.122255554028399</v>
      </c>
    </row>
    <row r="103" spans="1:4" x14ac:dyDescent="0.2">
      <c r="A103" s="283" t="s">
        <v>53</v>
      </c>
      <c r="B103" s="283" t="s">
        <v>131</v>
      </c>
      <c r="C103" s="315">
        <v>-1.811964933806</v>
      </c>
      <c r="D103" s="315">
        <v>-10.051055213043499</v>
      </c>
    </row>
    <row r="104" spans="1:4" x14ac:dyDescent="0.2">
      <c r="A104" s="283" t="s">
        <v>53</v>
      </c>
      <c r="B104" s="283" t="s">
        <v>132</v>
      </c>
      <c r="C104" s="315">
        <v>0.27155810250599999</v>
      </c>
      <c r="D104" s="315">
        <v>-9.5576019904070009</v>
      </c>
    </row>
    <row r="105" spans="1:4" x14ac:dyDescent="0.2">
      <c r="A105" s="283" t="s">
        <v>53</v>
      </c>
      <c r="B105" s="283" t="s">
        <v>133</v>
      </c>
      <c r="C105" s="315">
        <v>28.223588889308999</v>
      </c>
      <c r="D105" s="315">
        <v>-4.8569461160051697</v>
      </c>
    </row>
    <row r="106" spans="1:4" x14ac:dyDescent="0.2">
      <c r="A106" s="283" t="s">
        <v>53</v>
      </c>
      <c r="B106" s="283" t="s">
        <v>134</v>
      </c>
      <c r="C106" s="315">
        <v>25.608993262609999</v>
      </c>
      <c r="D106" s="315">
        <v>-0.44653159062591702</v>
      </c>
    </row>
    <row r="107" spans="1:4" x14ac:dyDescent="0.2">
      <c r="A107" s="283" t="s">
        <v>53</v>
      </c>
      <c r="B107" s="283" t="s">
        <v>135</v>
      </c>
      <c r="C107" s="315">
        <v>8.6962252812749998</v>
      </c>
      <c r="D107" s="315">
        <v>1.58344806839483</v>
      </c>
    </row>
    <row r="108" spans="1:4" x14ac:dyDescent="0.2">
      <c r="A108" s="283" t="s">
        <v>53</v>
      </c>
      <c r="B108" s="283" t="s">
        <v>136</v>
      </c>
      <c r="C108" s="315">
        <v>9.5989268643069998</v>
      </c>
      <c r="D108" s="315">
        <v>3.4545585547123299</v>
      </c>
    </row>
    <row r="109" spans="1:4" x14ac:dyDescent="0.2">
      <c r="A109" s="283" t="s">
        <v>53</v>
      </c>
      <c r="B109" s="283" t="s">
        <v>137</v>
      </c>
      <c r="C109" s="315">
        <v>6.3027375655059998</v>
      </c>
      <c r="D109" s="315">
        <v>4.94817473724392</v>
      </c>
    </row>
    <row r="110" spans="1:4" x14ac:dyDescent="0.2">
      <c r="A110" s="283" t="s">
        <v>53</v>
      </c>
      <c r="B110" s="283" t="s">
        <v>138</v>
      </c>
      <c r="C110" s="315">
        <v>-0.26676298425299999</v>
      </c>
      <c r="D110" s="315">
        <v>5.3410002010009201</v>
      </c>
    </row>
    <row r="111" spans="1:4" x14ac:dyDescent="0.2">
      <c r="A111" s="283" t="s">
        <v>53</v>
      </c>
      <c r="B111" s="283" t="s">
        <v>139</v>
      </c>
      <c r="C111" s="315">
        <v>0.38901492092899997</v>
      </c>
      <c r="D111" s="315">
        <v>5.8474653969104997</v>
      </c>
    </row>
    <row r="112" spans="1:4" x14ac:dyDescent="0.2">
      <c r="A112" s="283" t="s">
        <v>53</v>
      </c>
      <c r="B112" s="283" t="s">
        <v>140</v>
      </c>
      <c r="C112" s="315">
        <v>0.53234254424299998</v>
      </c>
      <c r="D112" s="315">
        <v>6.1241012721038297</v>
      </c>
    </row>
    <row r="113" spans="1:4" x14ac:dyDescent="0.2">
      <c r="A113" s="283" t="s">
        <v>53</v>
      </c>
      <c r="B113" s="283" t="s">
        <v>141</v>
      </c>
      <c r="C113" s="315">
        <v>-1.82573260789</v>
      </c>
      <c r="D113" s="315">
        <v>5.8034285155989203</v>
      </c>
    </row>
    <row r="114" spans="1:4" x14ac:dyDescent="0.2">
      <c r="A114" s="283" t="s">
        <v>710</v>
      </c>
      <c r="B114" s="283" t="s">
        <v>130</v>
      </c>
      <c r="C114" s="315">
        <v>3.0706958599040002</v>
      </c>
      <c r="D114" s="315">
        <v>6.5658018970533298</v>
      </c>
    </row>
    <row r="115" spans="1:4" x14ac:dyDescent="0.2">
      <c r="A115" s="283" t="s">
        <v>53</v>
      </c>
      <c r="B115" s="283" t="s">
        <v>131</v>
      </c>
      <c r="C115" s="315">
        <v>3.8075113523119999</v>
      </c>
      <c r="D115" s="315">
        <v>7.0340915875631698</v>
      </c>
    </row>
    <row r="116" spans="1:4" x14ac:dyDescent="0.2">
      <c r="A116" s="283" t="s">
        <v>53</v>
      </c>
      <c r="B116" s="283" t="s">
        <v>132</v>
      </c>
      <c r="C116" s="315">
        <v>7.2671890339420004</v>
      </c>
      <c r="D116" s="315">
        <v>7.6170608318494999</v>
      </c>
    </row>
    <row r="117" spans="1:4" x14ac:dyDescent="0.2">
      <c r="A117" s="283" t="s">
        <v>53</v>
      </c>
      <c r="B117" s="283" t="s">
        <v>133</v>
      </c>
      <c r="C117" s="315">
        <v>9.4422591050389997</v>
      </c>
      <c r="D117" s="315">
        <v>6.0519500164936701</v>
      </c>
    </row>
    <row r="118" spans="1:4" x14ac:dyDescent="0.2">
      <c r="A118" s="283" t="s">
        <v>53</v>
      </c>
      <c r="B118" s="283" t="s">
        <v>134</v>
      </c>
      <c r="C118" s="315">
        <v>12.556836219992</v>
      </c>
      <c r="D118" s="315">
        <v>4.9642702629421702</v>
      </c>
    </row>
    <row r="119" spans="1:4" x14ac:dyDescent="0.2">
      <c r="A119" s="283" t="s">
        <v>53</v>
      </c>
      <c r="B119" s="283" t="s">
        <v>135</v>
      </c>
      <c r="C119" s="315">
        <v>11.973439323267</v>
      </c>
      <c r="D119" s="315">
        <v>5.2373714331081702</v>
      </c>
    </row>
    <row r="120" spans="1:4" x14ac:dyDescent="0.2">
      <c r="A120" s="283" t="s">
        <v>53</v>
      </c>
      <c r="B120" s="283" t="s">
        <v>136</v>
      </c>
      <c r="C120" s="315">
        <v>7.4488110020739997</v>
      </c>
      <c r="D120" s="315">
        <v>5.0581951112554204</v>
      </c>
    </row>
    <row r="121" spans="1:4" x14ac:dyDescent="0.2">
      <c r="A121" s="283" t="s">
        <v>53</v>
      </c>
      <c r="B121" s="283" t="s">
        <v>137</v>
      </c>
      <c r="C121" s="315">
        <v>7.3051472850110004</v>
      </c>
      <c r="D121" s="315">
        <v>5.1417292545475002</v>
      </c>
    </row>
    <row r="122" spans="1:4" x14ac:dyDescent="0.2">
      <c r="A122" s="283" t="s">
        <v>53</v>
      </c>
      <c r="B122" s="283" t="s">
        <v>138</v>
      </c>
      <c r="C122" s="315">
        <v>11.553958750672001</v>
      </c>
      <c r="D122" s="315">
        <v>6.1267893991245801</v>
      </c>
    </row>
    <row r="123" spans="1:4" x14ac:dyDescent="0.2">
      <c r="A123" s="283" t="s">
        <v>53</v>
      </c>
      <c r="B123" s="283" t="s">
        <v>139</v>
      </c>
      <c r="C123" s="315">
        <v>8.0966772416369999</v>
      </c>
      <c r="D123" s="315">
        <v>6.7690945925169199</v>
      </c>
    </row>
    <row r="124" spans="1:4" x14ac:dyDescent="0.2">
      <c r="A124" s="283" t="s">
        <v>53</v>
      </c>
      <c r="B124" s="283" t="s">
        <v>140</v>
      </c>
      <c r="C124" s="315">
        <v>3.4842987642000001</v>
      </c>
      <c r="D124" s="315">
        <v>7.0150909441799998</v>
      </c>
    </row>
    <row r="125" spans="1:4" x14ac:dyDescent="0.2">
      <c r="A125" s="283" t="s">
        <v>53</v>
      </c>
      <c r="B125" s="283" t="s">
        <v>141</v>
      </c>
      <c r="C125" s="315">
        <v>9.4673133330549994</v>
      </c>
      <c r="D125" s="315">
        <v>7.95617810592542</v>
      </c>
    </row>
    <row r="126" spans="1:4" x14ac:dyDescent="0.2">
      <c r="A126" s="283" t="s">
        <v>1116</v>
      </c>
      <c r="B126" s="283" t="s">
        <v>130</v>
      </c>
      <c r="C126" s="315">
        <v>3.427677808416</v>
      </c>
      <c r="D126" s="315">
        <v>7.9859266016347501</v>
      </c>
    </row>
    <row r="127" spans="1:4" x14ac:dyDescent="0.2">
      <c r="A127" s="283" t="s">
        <v>53</v>
      </c>
      <c r="B127" s="283" t="s">
        <v>131</v>
      </c>
      <c r="C127" s="315">
        <v>-2.0453866203179998</v>
      </c>
      <c r="D127" s="315">
        <v>7.4981851039155796</v>
      </c>
    </row>
    <row r="128" spans="1:4" x14ac:dyDescent="0.2">
      <c r="A128" s="283" t="s">
        <v>53</v>
      </c>
      <c r="B128" s="283" t="s">
        <v>132</v>
      </c>
      <c r="C128" s="315">
        <v>0.105610200993</v>
      </c>
      <c r="D128" s="315">
        <v>6.9013868678365</v>
      </c>
    </row>
    <row r="129" spans="1:4" x14ac:dyDescent="0.2">
      <c r="A129" s="283" t="s">
        <v>53</v>
      </c>
      <c r="B129" s="283" t="s">
        <v>133</v>
      </c>
      <c r="C129" s="315">
        <v>-2.8385523235560002</v>
      </c>
      <c r="D129" s="315">
        <v>5.8779859154535803</v>
      </c>
    </row>
  </sheetData>
  <mergeCells count="1">
    <mergeCell ref="H1:I1"/>
  </mergeCells>
  <hyperlinks>
    <hyperlink ref="H1:I1" location="Index!A1" display="Regresar al Índice" xr:uid="{895AD066-3078-4E30-BDAD-F75440E1C503}"/>
  </hyperlink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6B1E-1D9A-44F7-8FA4-0FC22720A3AC}">
  <sheetPr codeName="Hoja26"/>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4595</v>
      </c>
      <c r="H1" s="284" t="s">
        <v>1306</v>
      </c>
      <c r="I1" s="284"/>
    </row>
    <row r="2" spans="1:9" x14ac:dyDescent="0.2">
      <c r="A2" s="283" t="s">
        <v>1273</v>
      </c>
    </row>
    <row r="5" spans="1:9" x14ac:dyDescent="0.2">
      <c r="A5" s="283" t="s">
        <v>2</v>
      </c>
      <c r="B5" s="283" t="s">
        <v>51</v>
      </c>
    </row>
    <row r="6" spans="1:9" x14ac:dyDescent="0.2">
      <c r="A6" s="283" t="s">
        <v>18</v>
      </c>
      <c r="B6" s="315">
        <v>-20.905022488379</v>
      </c>
    </row>
    <row r="7" spans="1:9" x14ac:dyDescent="0.2">
      <c r="A7" s="283" t="s">
        <v>29</v>
      </c>
      <c r="B7" s="315">
        <v>-6.6633980734730001</v>
      </c>
    </row>
    <row r="8" spans="1:9" x14ac:dyDescent="0.2">
      <c r="A8" s="283" t="s">
        <v>26</v>
      </c>
      <c r="B8" s="315">
        <v>-6.6466458220889999</v>
      </c>
    </row>
    <row r="9" spans="1:9" x14ac:dyDescent="0.2">
      <c r="A9" s="283" t="s">
        <v>30</v>
      </c>
      <c r="B9" s="315">
        <v>-6.5776965120000002</v>
      </c>
    </row>
    <row r="10" spans="1:9" x14ac:dyDescent="0.2">
      <c r="A10" s="283" t="s">
        <v>11</v>
      </c>
      <c r="B10" s="315">
        <v>-6.497975158239</v>
      </c>
    </row>
    <row r="11" spans="1:9" x14ac:dyDescent="0.2">
      <c r="A11" s="283" t="s">
        <v>19</v>
      </c>
      <c r="B11" s="315">
        <v>-4.7357712780270003</v>
      </c>
    </row>
    <row r="12" spans="1:9" x14ac:dyDescent="0.2">
      <c r="A12" s="283" t="s">
        <v>0</v>
      </c>
      <c r="B12" s="315">
        <v>-2.8385523235560002</v>
      </c>
    </row>
    <row r="13" spans="1:9" x14ac:dyDescent="0.2">
      <c r="A13" s="283" t="s">
        <v>20</v>
      </c>
      <c r="B13" s="315">
        <v>-2.7098549460150001</v>
      </c>
    </row>
    <row r="14" spans="1:9" x14ac:dyDescent="0.2">
      <c r="A14" s="283" t="s">
        <v>23</v>
      </c>
      <c r="B14" s="315">
        <v>-2.4418372904819998</v>
      </c>
    </row>
    <row r="15" spans="1:9" x14ac:dyDescent="0.2">
      <c r="A15" s="283" t="s">
        <v>12</v>
      </c>
      <c r="B15" s="315">
        <v>-2.417715487403</v>
      </c>
    </row>
    <row r="16" spans="1:9" x14ac:dyDescent="0.2">
      <c r="A16" s="283" t="s">
        <v>31</v>
      </c>
      <c r="B16" s="315">
        <v>-1.981896440304</v>
      </c>
    </row>
    <row r="17" spans="1:2" x14ac:dyDescent="0.2">
      <c r="A17" s="283" t="s">
        <v>17</v>
      </c>
      <c r="B17" s="315">
        <v>-1.871654028547</v>
      </c>
    </row>
    <row r="18" spans="1:2" x14ac:dyDescent="0.2">
      <c r="A18" s="283" t="s">
        <v>16</v>
      </c>
      <c r="B18" s="315">
        <v>-0.48440960349500001</v>
      </c>
    </row>
    <row r="19" spans="1:2" x14ac:dyDescent="0.2">
      <c r="A19" s="283" t="s">
        <v>9</v>
      </c>
      <c r="B19" s="315">
        <v>-4.1606750573999998E-2</v>
      </c>
    </row>
    <row r="20" spans="1:2" x14ac:dyDescent="0.2">
      <c r="A20" s="283" t="s">
        <v>10</v>
      </c>
      <c r="B20" s="315">
        <v>-2.4778951189999999E-2</v>
      </c>
    </row>
    <row r="21" spans="1:2" x14ac:dyDescent="0.2">
      <c r="A21" s="283" t="s">
        <v>15</v>
      </c>
      <c r="B21" s="315">
        <v>0.218103930329</v>
      </c>
    </row>
    <row r="22" spans="1:2" x14ac:dyDescent="0.2">
      <c r="A22" s="283" t="s">
        <v>7</v>
      </c>
      <c r="B22" s="315">
        <v>0.33853148068900002</v>
      </c>
    </row>
    <row r="23" spans="1:2" x14ac:dyDescent="0.2">
      <c r="A23" s="283" t="s">
        <v>1</v>
      </c>
      <c r="B23" s="315">
        <v>0.71099688026100005</v>
      </c>
    </row>
    <row r="24" spans="1:2" x14ac:dyDescent="0.2">
      <c r="A24" s="283" t="s">
        <v>8</v>
      </c>
      <c r="B24" s="315">
        <v>0.88461319699200003</v>
      </c>
    </row>
    <row r="25" spans="1:2" x14ac:dyDescent="0.2">
      <c r="A25" s="283" t="s">
        <v>6</v>
      </c>
      <c r="B25" s="315">
        <v>0.89589727438300004</v>
      </c>
    </row>
    <row r="26" spans="1:2" x14ac:dyDescent="0.2">
      <c r="A26" s="283" t="s">
        <v>27</v>
      </c>
      <c r="B26" s="315">
        <v>1.016779926678</v>
      </c>
    </row>
    <row r="27" spans="1:2" x14ac:dyDescent="0.2">
      <c r="A27" s="283" t="s">
        <v>13</v>
      </c>
      <c r="B27" s="315">
        <v>2.5182435377629999</v>
      </c>
    </row>
    <row r="28" spans="1:2" x14ac:dyDescent="0.2">
      <c r="A28" s="283" t="s">
        <v>3</v>
      </c>
      <c r="B28" s="315">
        <v>2.7151149686520002</v>
      </c>
    </row>
    <row r="29" spans="1:2" x14ac:dyDescent="0.2">
      <c r="A29" s="283" t="s">
        <v>22</v>
      </c>
      <c r="B29" s="315">
        <v>3.0245424100689999</v>
      </c>
    </row>
    <row r="30" spans="1:2" x14ac:dyDescent="0.2">
      <c r="A30" s="283" t="s">
        <v>32</v>
      </c>
      <c r="B30" s="315">
        <v>4.0250967837209997</v>
      </c>
    </row>
    <row r="31" spans="1:2" x14ac:dyDescent="0.2">
      <c r="A31" s="283" t="s">
        <v>4</v>
      </c>
      <c r="B31" s="315">
        <v>4.1589912802119997</v>
      </c>
    </row>
    <row r="32" spans="1:2" x14ac:dyDescent="0.2">
      <c r="A32" s="283" t="s">
        <v>28</v>
      </c>
      <c r="B32" s="315">
        <v>5.4903822998520004</v>
      </c>
    </row>
    <row r="33" spans="1:2" x14ac:dyDescent="0.2">
      <c r="A33" s="283" t="s">
        <v>25</v>
      </c>
      <c r="B33" s="315">
        <v>6.5984414534380003</v>
      </c>
    </row>
    <row r="34" spans="1:2" x14ac:dyDescent="0.2">
      <c r="A34" s="283" t="s">
        <v>14</v>
      </c>
      <c r="B34" s="315">
        <v>7.3063360873410002</v>
      </c>
    </row>
    <row r="35" spans="1:2" x14ac:dyDescent="0.2">
      <c r="A35" s="283" t="s">
        <v>5</v>
      </c>
      <c r="B35" s="315">
        <v>9.1191765996169991</v>
      </c>
    </row>
    <row r="36" spans="1:2" x14ac:dyDescent="0.2">
      <c r="A36" s="283" t="s">
        <v>33</v>
      </c>
      <c r="B36" s="315">
        <v>9.705635022449</v>
      </c>
    </row>
    <row r="37" spans="1:2" x14ac:dyDescent="0.2">
      <c r="A37" s="283" t="s">
        <v>21</v>
      </c>
      <c r="B37" s="315">
        <v>11.460240570307</v>
      </c>
    </row>
    <row r="38" spans="1:2" x14ac:dyDescent="0.2">
      <c r="A38" s="283" t="s">
        <v>24</v>
      </c>
      <c r="B38" s="315">
        <v>46.946215455671997</v>
      </c>
    </row>
  </sheetData>
  <mergeCells count="1">
    <mergeCell ref="H1:I1"/>
  </mergeCells>
  <hyperlinks>
    <hyperlink ref="H1:I1" location="Index!A1" display="Regresar al Índice" xr:uid="{02B67263-F16E-4F14-AD49-429AA29CE9E3}"/>
  </hyperlink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434EA-1620-4007-9A8E-2AB563698967}">
  <sheetPr codeName="Hoja27"/>
  <dimension ref="A1:I129"/>
  <sheetViews>
    <sheetView workbookViewId="0">
      <selection activeCell="F17" sqref="F17"/>
    </sheetView>
  </sheetViews>
  <sheetFormatPr baseColWidth="10" defaultRowHeight="12.75" x14ac:dyDescent="0.2"/>
  <cols>
    <col min="1" max="16384" width="11.42578125" style="283"/>
  </cols>
  <sheetData>
    <row r="1" spans="1:9" x14ac:dyDescent="0.2">
      <c r="A1" s="28" t="s">
        <v>4596</v>
      </c>
      <c r="H1" s="284" t="s">
        <v>1306</v>
      </c>
      <c r="I1" s="284"/>
    </row>
    <row r="2" spans="1:9" x14ac:dyDescent="0.2">
      <c r="A2" s="283" t="s">
        <v>1273</v>
      </c>
    </row>
    <row r="5" spans="1:9" x14ac:dyDescent="0.2">
      <c r="A5" s="283" t="s">
        <v>286</v>
      </c>
      <c r="B5" s="283" t="s">
        <v>330</v>
      </c>
      <c r="C5" s="283" t="s">
        <v>612</v>
      </c>
      <c r="D5" s="283" t="s">
        <v>613</v>
      </c>
    </row>
    <row r="6" spans="1:9" x14ac:dyDescent="0.2">
      <c r="A6" s="283" t="s">
        <v>59</v>
      </c>
      <c r="B6" s="283" t="s">
        <v>130</v>
      </c>
      <c r="C6" s="315">
        <v>94.881552918409994</v>
      </c>
      <c r="D6" s="315">
        <v>97.985715333618003</v>
      </c>
    </row>
    <row r="7" spans="1:9" x14ac:dyDescent="0.2">
      <c r="A7" s="283" t="s">
        <v>53</v>
      </c>
      <c r="B7" s="283" t="s">
        <v>131</v>
      </c>
      <c r="C7" s="315">
        <v>99.308896850788003</v>
      </c>
      <c r="D7" s="315">
        <v>97.897350503365004</v>
      </c>
    </row>
    <row r="8" spans="1:9" x14ac:dyDescent="0.2">
      <c r="A8" s="283" t="s">
        <v>53</v>
      </c>
      <c r="B8" s="283" t="s">
        <v>132</v>
      </c>
      <c r="C8" s="315">
        <v>97.353253904615002</v>
      </c>
      <c r="D8" s="315">
        <v>97.788258785965994</v>
      </c>
    </row>
    <row r="9" spans="1:9" x14ac:dyDescent="0.2">
      <c r="A9" s="283" t="s">
        <v>53</v>
      </c>
      <c r="B9" s="283" t="s">
        <v>133</v>
      </c>
      <c r="C9" s="315">
        <v>98.084659510565999</v>
      </c>
      <c r="D9" s="315">
        <v>97.840295912738</v>
      </c>
    </row>
    <row r="10" spans="1:9" x14ac:dyDescent="0.2">
      <c r="A10" s="283" t="s">
        <v>53</v>
      </c>
      <c r="B10" s="283" t="s">
        <v>134</v>
      </c>
      <c r="C10" s="315">
        <v>97.048088291312993</v>
      </c>
      <c r="D10" s="315">
        <v>98.219540176180999</v>
      </c>
    </row>
    <row r="11" spans="1:9" x14ac:dyDescent="0.2">
      <c r="A11" s="283" t="s">
        <v>53</v>
      </c>
      <c r="B11" s="283" t="s">
        <v>135</v>
      </c>
      <c r="C11" s="315">
        <v>98.276176702642005</v>
      </c>
      <c r="D11" s="315">
        <v>98.981809978355002</v>
      </c>
    </row>
    <row r="12" spans="1:9" x14ac:dyDescent="0.2">
      <c r="A12" s="283" t="s">
        <v>53</v>
      </c>
      <c r="B12" s="283" t="s">
        <v>136</v>
      </c>
      <c r="C12" s="315">
        <v>100.101203366184</v>
      </c>
      <c r="D12" s="315">
        <v>99.982693420451</v>
      </c>
    </row>
    <row r="13" spans="1:9" x14ac:dyDescent="0.2">
      <c r="A13" s="283" t="s">
        <v>53</v>
      </c>
      <c r="B13" s="283" t="s">
        <v>137</v>
      </c>
      <c r="C13" s="315">
        <v>102.683698187722</v>
      </c>
      <c r="D13" s="315">
        <v>101.02799427831199</v>
      </c>
    </row>
    <row r="14" spans="1:9" x14ac:dyDescent="0.2">
      <c r="A14" s="283" t="s">
        <v>53</v>
      </c>
      <c r="B14" s="283" t="s">
        <v>138</v>
      </c>
      <c r="C14" s="315">
        <v>101.075384105192</v>
      </c>
      <c r="D14" s="315">
        <v>101.841327781579</v>
      </c>
    </row>
    <row r="15" spans="1:9" x14ac:dyDescent="0.2">
      <c r="A15" s="283" t="s">
        <v>53</v>
      </c>
      <c r="B15" s="283" t="s">
        <v>139</v>
      </c>
      <c r="C15" s="315">
        <v>104.955716583607</v>
      </c>
      <c r="D15" s="315">
        <v>102.276661562288</v>
      </c>
    </row>
    <row r="16" spans="1:9" x14ac:dyDescent="0.2">
      <c r="A16" s="283" t="s">
        <v>53</v>
      </c>
      <c r="B16" s="283" t="s">
        <v>140</v>
      </c>
      <c r="C16" s="315">
        <v>102.358479125491</v>
      </c>
      <c r="D16" s="315">
        <v>102.47873196529</v>
      </c>
    </row>
    <row r="17" spans="1:4" x14ac:dyDescent="0.2">
      <c r="A17" s="283" t="s">
        <v>53</v>
      </c>
      <c r="B17" s="283" t="s">
        <v>141</v>
      </c>
      <c r="C17" s="315">
        <v>102.47298679538901</v>
      </c>
      <c r="D17" s="315">
        <v>102.764832855926</v>
      </c>
    </row>
    <row r="18" spans="1:4" x14ac:dyDescent="0.2">
      <c r="A18" s="283" t="s">
        <v>72</v>
      </c>
      <c r="B18" s="283" t="s">
        <v>130</v>
      </c>
      <c r="C18" s="315">
        <v>100.419645075693</v>
      </c>
      <c r="D18" s="315">
        <v>103.52516483986101</v>
      </c>
    </row>
    <row r="19" spans="1:4" x14ac:dyDescent="0.2">
      <c r="A19" s="283" t="s">
        <v>53</v>
      </c>
      <c r="B19" s="283" t="s">
        <v>131</v>
      </c>
      <c r="C19" s="315">
        <v>102.84404355864901</v>
      </c>
      <c r="D19" s="315">
        <v>104.81937956871199</v>
      </c>
    </row>
    <row r="20" spans="1:4" x14ac:dyDescent="0.2">
      <c r="A20" s="283" t="s">
        <v>53</v>
      </c>
      <c r="B20" s="283" t="s">
        <v>132</v>
      </c>
      <c r="C20" s="315">
        <v>106.59652957607</v>
      </c>
      <c r="D20" s="315">
        <v>106.38273689154801</v>
      </c>
    </row>
    <row r="21" spans="1:4" x14ac:dyDescent="0.2">
      <c r="A21" s="283" t="s">
        <v>53</v>
      </c>
      <c r="B21" s="283" t="s">
        <v>133</v>
      </c>
      <c r="C21" s="315">
        <v>108.254464135118</v>
      </c>
      <c r="D21" s="315">
        <v>107.743751993573</v>
      </c>
    </row>
    <row r="22" spans="1:4" x14ac:dyDescent="0.2">
      <c r="A22" s="283" t="s">
        <v>53</v>
      </c>
      <c r="B22" s="283" t="s">
        <v>134</v>
      </c>
      <c r="C22" s="315">
        <v>110.634328578539</v>
      </c>
      <c r="D22" s="315">
        <v>108.639586281239</v>
      </c>
    </row>
    <row r="23" spans="1:4" x14ac:dyDescent="0.2">
      <c r="A23" s="283" t="s">
        <v>53</v>
      </c>
      <c r="B23" s="283" t="s">
        <v>135</v>
      </c>
      <c r="C23" s="315">
        <v>110.217537048431</v>
      </c>
      <c r="D23" s="315">
        <v>109.02067553911699</v>
      </c>
    </row>
    <row r="24" spans="1:4" x14ac:dyDescent="0.2">
      <c r="A24" s="283" t="s">
        <v>53</v>
      </c>
      <c r="B24" s="283" t="s">
        <v>136</v>
      </c>
      <c r="C24" s="315">
        <v>107.694703544286</v>
      </c>
      <c r="D24" s="315">
        <v>109.119767733855</v>
      </c>
    </row>
    <row r="25" spans="1:4" x14ac:dyDescent="0.2">
      <c r="A25" s="283" t="s">
        <v>53</v>
      </c>
      <c r="B25" s="283" t="s">
        <v>137</v>
      </c>
      <c r="C25" s="315">
        <v>107.889771319698</v>
      </c>
      <c r="D25" s="315">
        <v>109.28164332768</v>
      </c>
    </row>
    <row r="26" spans="1:4" x14ac:dyDescent="0.2">
      <c r="A26" s="283" t="s">
        <v>53</v>
      </c>
      <c r="B26" s="283" t="s">
        <v>138</v>
      </c>
      <c r="C26" s="315">
        <v>108.22088579462699</v>
      </c>
      <c r="D26" s="315">
        <v>109.719612622198</v>
      </c>
    </row>
    <row r="27" spans="1:4" x14ac:dyDescent="0.2">
      <c r="A27" s="283" t="s">
        <v>53</v>
      </c>
      <c r="B27" s="283" t="s">
        <v>139</v>
      </c>
      <c r="C27" s="315">
        <v>111.942461668794</v>
      </c>
      <c r="D27" s="315">
        <v>110.393550907598</v>
      </c>
    </row>
    <row r="28" spans="1:4" x14ac:dyDescent="0.2">
      <c r="A28" s="283" t="s">
        <v>53</v>
      </c>
      <c r="B28" s="283" t="s">
        <v>140</v>
      </c>
      <c r="C28" s="315">
        <v>111.959329913788</v>
      </c>
      <c r="D28" s="315">
        <v>110.97864735262</v>
      </c>
    </row>
    <row r="29" spans="1:4" x14ac:dyDescent="0.2">
      <c r="A29" s="283" t="s">
        <v>53</v>
      </c>
      <c r="B29" s="283" t="s">
        <v>141</v>
      </c>
      <c r="C29" s="315">
        <v>111.462363239062</v>
      </c>
      <c r="D29" s="315">
        <v>111.220722855079</v>
      </c>
    </row>
    <row r="30" spans="1:4" x14ac:dyDescent="0.2">
      <c r="A30" s="283" t="s">
        <v>73</v>
      </c>
      <c r="B30" s="283" t="s">
        <v>130</v>
      </c>
      <c r="C30" s="315">
        <v>111.81717554375901</v>
      </c>
      <c r="D30" s="315">
        <v>110.990928675723</v>
      </c>
    </row>
    <row r="31" spans="1:4" x14ac:dyDescent="0.2">
      <c r="A31" s="283" t="s">
        <v>53</v>
      </c>
      <c r="B31" s="283" t="s">
        <v>131</v>
      </c>
      <c r="C31" s="315">
        <v>109.778293338018</v>
      </c>
      <c r="D31" s="315">
        <v>110.58920143012899</v>
      </c>
    </row>
    <row r="32" spans="1:4" x14ac:dyDescent="0.2">
      <c r="A32" s="283" t="s">
        <v>53</v>
      </c>
      <c r="B32" s="283" t="s">
        <v>132</v>
      </c>
      <c r="C32" s="315">
        <v>109.847560601211</v>
      </c>
      <c r="D32" s="315">
        <v>110.540140540309</v>
      </c>
    </row>
    <row r="33" spans="1:4" x14ac:dyDescent="0.2">
      <c r="A33" s="283" t="s">
        <v>53</v>
      </c>
      <c r="B33" s="283" t="s">
        <v>133</v>
      </c>
      <c r="C33" s="315">
        <v>110.350939025564</v>
      </c>
      <c r="D33" s="315">
        <v>111.21529824931299</v>
      </c>
    </row>
    <row r="34" spans="1:4" x14ac:dyDescent="0.2">
      <c r="A34" s="283" t="s">
        <v>53</v>
      </c>
      <c r="B34" s="283" t="s">
        <v>134</v>
      </c>
      <c r="C34" s="315">
        <v>112.480149227222</v>
      </c>
      <c r="D34" s="315">
        <v>112.574425729737</v>
      </c>
    </row>
    <row r="35" spans="1:4" x14ac:dyDescent="0.2">
      <c r="A35" s="283" t="s">
        <v>53</v>
      </c>
      <c r="B35" s="283" t="s">
        <v>135</v>
      </c>
      <c r="C35" s="315">
        <v>112.98472674656701</v>
      </c>
      <c r="D35" s="315">
        <v>114.18271435716299</v>
      </c>
    </row>
    <row r="36" spans="1:4" x14ac:dyDescent="0.2">
      <c r="A36" s="283" t="s">
        <v>53</v>
      </c>
      <c r="B36" s="283" t="s">
        <v>136</v>
      </c>
      <c r="C36" s="315">
        <v>117.65211382050499</v>
      </c>
      <c r="D36" s="315">
        <v>115.606585839697</v>
      </c>
    </row>
    <row r="37" spans="1:4" x14ac:dyDescent="0.2">
      <c r="A37" s="283" t="s">
        <v>53</v>
      </c>
      <c r="B37" s="283" t="s">
        <v>137</v>
      </c>
      <c r="C37" s="315">
        <v>117.73928789868199</v>
      </c>
      <c r="D37" s="315">
        <v>116.509872624775</v>
      </c>
    </row>
    <row r="38" spans="1:4" x14ac:dyDescent="0.2">
      <c r="A38" s="283" t="s">
        <v>53</v>
      </c>
      <c r="B38" s="283" t="s">
        <v>138</v>
      </c>
      <c r="C38" s="315">
        <v>123.39515878619299</v>
      </c>
      <c r="D38" s="315">
        <v>116.83182446136399</v>
      </c>
    </row>
    <row r="39" spans="1:4" x14ac:dyDescent="0.2">
      <c r="A39" s="283" t="s">
        <v>53</v>
      </c>
      <c r="B39" s="283" t="s">
        <v>139</v>
      </c>
      <c r="C39" s="315">
        <v>115.20472796820999</v>
      </c>
      <c r="D39" s="315">
        <v>116.702300448914</v>
      </c>
    </row>
    <row r="40" spans="1:4" x14ac:dyDescent="0.2">
      <c r="A40" s="283" t="s">
        <v>53</v>
      </c>
      <c r="B40" s="283" t="s">
        <v>140</v>
      </c>
      <c r="C40" s="315">
        <v>115.607666735077</v>
      </c>
      <c r="D40" s="315">
        <v>116.31038743187401</v>
      </c>
    </row>
    <row r="41" spans="1:4" x14ac:dyDescent="0.2">
      <c r="A41" s="283" t="s">
        <v>53</v>
      </c>
      <c r="B41" s="283" t="s">
        <v>141</v>
      </c>
      <c r="C41" s="315">
        <v>116.45882445709501</v>
      </c>
      <c r="D41" s="315">
        <v>115.879587167769</v>
      </c>
    </row>
    <row r="42" spans="1:4" x14ac:dyDescent="0.2">
      <c r="A42" s="283" t="s">
        <v>74</v>
      </c>
      <c r="B42" s="283" t="s">
        <v>130</v>
      </c>
      <c r="C42" s="315">
        <v>115.907725044872</v>
      </c>
      <c r="D42" s="315">
        <v>115.615005208976</v>
      </c>
    </row>
    <row r="43" spans="1:4" x14ac:dyDescent="0.2">
      <c r="A43" s="283" t="s">
        <v>53</v>
      </c>
      <c r="B43" s="283" t="s">
        <v>131</v>
      </c>
      <c r="C43" s="315">
        <v>116.136450198464</v>
      </c>
      <c r="D43" s="315">
        <v>115.53044765688099</v>
      </c>
    </row>
    <row r="44" spans="1:4" x14ac:dyDescent="0.2">
      <c r="A44" s="283" t="s">
        <v>53</v>
      </c>
      <c r="B44" s="283" t="s">
        <v>132</v>
      </c>
      <c r="C44" s="315">
        <v>113.58893047308401</v>
      </c>
      <c r="D44" s="315">
        <v>115.365212576282</v>
      </c>
    </row>
    <row r="45" spans="1:4" x14ac:dyDescent="0.2">
      <c r="A45" s="283" t="s">
        <v>53</v>
      </c>
      <c r="B45" s="283" t="s">
        <v>133</v>
      </c>
      <c r="C45" s="315">
        <v>115.068805243496</v>
      </c>
      <c r="D45" s="315">
        <v>115.044641698597</v>
      </c>
    </row>
    <row r="46" spans="1:4" x14ac:dyDescent="0.2">
      <c r="A46" s="283" t="s">
        <v>53</v>
      </c>
      <c r="B46" s="283" t="s">
        <v>134</v>
      </c>
      <c r="C46" s="315">
        <v>115.662234463975</v>
      </c>
      <c r="D46" s="315">
        <v>114.61820706082</v>
      </c>
    </row>
    <row r="47" spans="1:4" x14ac:dyDescent="0.2">
      <c r="A47" s="283" t="s">
        <v>53</v>
      </c>
      <c r="B47" s="283" t="s">
        <v>135</v>
      </c>
      <c r="C47" s="315">
        <v>115.522854837368</v>
      </c>
      <c r="D47" s="315">
        <v>114.22049156500699</v>
      </c>
    </row>
    <row r="48" spans="1:4" x14ac:dyDescent="0.2">
      <c r="A48" s="283" t="s">
        <v>53</v>
      </c>
      <c r="B48" s="283" t="s">
        <v>136</v>
      </c>
      <c r="C48" s="315">
        <v>112.53626624765501</v>
      </c>
      <c r="D48" s="315">
        <v>113.942699389119</v>
      </c>
    </row>
    <row r="49" spans="1:4" x14ac:dyDescent="0.2">
      <c r="A49" s="283" t="s">
        <v>53</v>
      </c>
      <c r="B49" s="283" t="s">
        <v>137</v>
      </c>
      <c r="C49" s="315">
        <v>112.306597756466</v>
      </c>
      <c r="D49" s="315">
        <v>113.823236663448</v>
      </c>
    </row>
    <row r="50" spans="1:4" x14ac:dyDescent="0.2">
      <c r="A50" s="283" t="s">
        <v>53</v>
      </c>
      <c r="B50" s="283" t="s">
        <v>138</v>
      </c>
      <c r="C50" s="315">
        <v>114.98160587698599</v>
      </c>
      <c r="D50" s="315">
        <v>113.883800951366</v>
      </c>
    </row>
    <row r="51" spans="1:4" x14ac:dyDescent="0.2">
      <c r="A51" s="283" t="s">
        <v>53</v>
      </c>
      <c r="B51" s="283" t="s">
        <v>139</v>
      </c>
      <c r="C51" s="315">
        <v>114.251398277536</v>
      </c>
      <c r="D51" s="315">
        <v>114.18288416379499</v>
      </c>
    </row>
    <row r="52" spans="1:4" x14ac:dyDescent="0.2">
      <c r="A52" s="283" t="s">
        <v>53</v>
      </c>
      <c r="B52" s="283" t="s">
        <v>140</v>
      </c>
      <c r="C52" s="315">
        <v>114.937117208467</v>
      </c>
      <c r="D52" s="315">
        <v>114.689139415398</v>
      </c>
    </row>
    <row r="53" spans="1:4" x14ac:dyDescent="0.2">
      <c r="A53" s="283" t="s">
        <v>53</v>
      </c>
      <c r="B53" s="283" t="s">
        <v>141</v>
      </c>
      <c r="C53" s="315">
        <v>115.135509459095</v>
      </c>
      <c r="D53" s="315">
        <v>115.183425225587</v>
      </c>
    </row>
    <row r="54" spans="1:4" x14ac:dyDescent="0.2">
      <c r="A54" s="283" t="s">
        <v>75</v>
      </c>
      <c r="B54" s="283" t="s">
        <v>130</v>
      </c>
      <c r="C54" s="315">
        <v>114.8957442043</v>
      </c>
      <c r="D54" s="315">
        <v>115.51245289906301</v>
      </c>
    </row>
    <row r="55" spans="1:4" x14ac:dyDescent="0.2">
      <c r="A55" s="283" t="s">
        <v>53</v>
      </c>
      <c r="B55" s="283" t="s">
        <v>131</v>
      </c>
      <c r="C55" s="315">
        <v>115.912256616931</v>
      </c>
      <c r="D55" s="315">
        <v>115.66448849255001</v>
      </c>
    </row>
    <row r="56" spans="1:4" x14ac:dyDescent="0.2">
      <c r="A56" s="283" t="s">
        <v>53</v>
      </c>
      <c r="B56" s="283" t="s">
        <v>132</v>
      </c>
      <c r="C56" s="315">
        <v>117.07341483507</v>
      </c>
      <c r="D56" s="315">
        <v>115.705148833921</v>
      </c>
    </row>
    <row r="57" spans="1:4" x14ac:dyDescent="0.2">
      <c r="A57" s="283" t="s">
        <v>53</v>
      </c>
      <c r="B57" s="283" t="s">
        <v>133</v>
      </c>
      <c r="C57" s="315">
        <v>114.861845621933</v>
      </c>
      <c r="D57" s="315">
        <v>115.740794120286</v>
      </c>
    </row>
    <row r="58" spans="1:4" x14ac:dyDescent="0.2">
      <c r="A58" s="283" t="s">
        <v>53</v>
      </c>
      <c r="B58" s="283" t="s">
        <v>134</v>
      </c>
      <c r="C58" s="315">
        <v>115.31524326632599</v>
      </c>
      <c r="D58" s="315">
        <v>115.786116999461</v>
      </c>
    </row>
    <row r="59" spans="1:4" x14ac:dyDescent="0.2">
      <c r="A59" s="283" t="s">
        <v>53</v>
      </c>
      <c r="B59" s="283" t="s">
        <v>135</v>
      </c>
      <c r="C59" s="315">
        <v>119.809568580684</v>
      </c>
      <c r="D59" s="315">
        <v>115.90405338147001</v>
      </c>
    </row>
    <row r="60" spans="1:4" x14ac:dyDescent="0.2">
      <c r="A60" s="283" t="s">
        <v>53</v>
      </c>
      <c r="B60" s="283" t="s">
        <v>136</v>
      </c>
      <c r="C60" s="315">
        <v>115.863695806942</v>
      </c>
      <c r="D60" s="315">
        <v>116.10380075504401</v>
      </c>
    </row>
    <row r="61" spans="1:4" x14ac:dyDescent="0.2">
      <c r="A61" s="283" t="s">
        <v>53</v>
      </c>
      <c r="B61" s="283" t="s">
        <v>137</v>
      </c>
      <c r="C61" s="315">
        <v>116.09922273604801</v>
      </c>
      <c r="D61" s="315">
        <v>116.40109146575701</v>
      </c>
    </row>
    <row r="62" spans="1:4" x14ac:dyDescent="0.2">
      <c r="A62" s="283" t="s">
        <v>53</v>
      </c>
      <c r="B62" s="283" t="s">
        <v>138</v>
      </c>
      <c r="C62" s="315">
        <v>118.23575896147899</v>
      </c>
      <c r="D62" s="315">
        <v>116.718237914016</v>
      </c>
    </row>
    <row r="63" spans="1:4" x14ac:dyDescent="0.2">
      <c r="A63" s="283" t="s">
        <v>53</v>
      </c>
      <c r="B63" s="283" t="s">
        <v>139</v>
      </c>
      <c r="C63" s="315">
        <v>115.710686034342</v>
      </c>
      <c r="D63" s="315">
        <v>116.969915387003</v>
      </c>
    </row>
    <row r="64" spans="1:4" x14ac:dyDescent="0.2">
      <c r="A64" s="283" t="s">
        <v>53</v>
      </c>
      <c r="B64" s="283" t="s">
        <v>140</v>
      </c>
      <c r="C64" s="315">
        <v>117.213996885095</v>
      </c>
      <c r="D64" s="315">
        <v>117.114284732192</v>
      </c>
    </row>
    <row r="65" spans="1:4" x14ac:dyDescent="0.2">
      <c r="A65" s="283" t="s">
        <v>53</v>
      </c>
      <c r="B65" s="283" t="s">
        <v>141</v>
      </c>
      <c r="C65" s="315">
        <v>121.234578800995</v>
      </c>
      <c r="D65" s="315">
        <v>117.194045770735</v>
      </c>
    </row>
    <row r="66" spans="1:4" x14ac:dyDescent="0.2">
      <c r="A66" s="283" t="s">
        <v>76</v>
      </c>
      <c r="B66" s="283" t="s">
        <v>130</v>
      </c>
      <c r="C66" s="315">
        <v>117.622529704106</v>
      </c>
      <c r="D66" s="315">
        <v>117.17241429590599</v>
      </c>
    </row>
    <row r="67" spans="1:4" x14ac:dyDescent="0.2">
      <c r="A67" s="283" t="s">
        <v>53</v>
      </c>
      <c r="B67" s="283" t="s">
        <v>131</v>
      </c>
      <c r="C67" s="315">
        <v>116.488951622193</v>
      </c>
      <c r="D67" s="315">
        <v>117.063941641665</v>
      </c>
    </row>
    <row r="68" spans="1:4" x14ac:dyDescent="0.2">
      <c r="A68" s="283" t="s">
        <v>53</v>
      </c>
      <c r="B68" s="283" t="s">
        <v>132</v>
      </c>
      <c r="C68" s="315">
        <v>117.687318433443</v>
      </c>
      <c r="D68" s="315">
        <v>116.97654885429201</v>
      </c>
    </row>
    <row r="69" spans="1:4" x14ac:dyDescent="0.2">
      <c r="A69" s="283" t="s">
        <v>53</v>
      </c>
      <c r="B69" s="283" t="s">
        <v>133</v>
      </c>
      <c r="C69" s="315">
        <v>116.529413783858</v>
      </c>
      <c r="D69" s="315">
        <v>116.94845698527701</v>
      </c>
    </row>
    <row r="70" spans="1:4" x14ac:dyDescent="0.2">
      <c r="A70" s="283" t="s">
        <v>53</v>
      </c>
      <c r="B70" s="283" t="s">
        <v>134</v>
      </c>
      <c r="C70" s="315">
        <v>116.735044822207</v>
      </c>
      <c r="D70" s="315">
        <v>117.077060791959</v>
      </c>
    </row>
    <row r="71" spans="1:4" x14ac:dyDescent="0.2">
      <c r="A71" s="283" t="s">
        <v>53</v>
      </c>
      <c r="B71" s="283" t="s">
        <v>135</v>
      </c>
      <c r="C71" s="315">
        <v>116.713155441916</v>
      </c>
      <c r="D71" s="315">
        <v>117.392025256747</v>
      </c>
    </row>
    <row r="72" spans="1:4" x14ac:dyDescent="0.2">
      <c r="A72" s="283" t="s">
        <v>53</v>
      </c>
      <c r="B72" s="283" t="s">
        <v>136</v>
      </c>
      <c r="C72" s="315">
        <v>118.175506798879</v>
      </c>
      <c r="D72" s="315">
        <v>117.697912943327</v>
      </c>
    </row>
    <row r="73" spans="1:4" x14ac:dyDescent="0.2">
      <c r="A73" s="283" t="s">
        <v>53</v>
      </c>
      <c r="B73" s="283" t="s">
        <v>137</v>
      </c>
      <c r="C73" s="315">
        <v>118.472286772156</v>
      </c>
      <c r="D73" s="315">
        <v>117.78825512871801</v>
      </c>
    </row>
    <row r="74" spans="1:4" x14ac:dyDescent="0.2">
      <c r="A74" s="283" t="s">
        <v>53</v>
      </c>
      <c r="B74" s="283" t="s">
        <v>138</v>
      </c>
      <c r="C74" s="315">
        <v>117.42306211480199</v>
      </c>
      <c r="D74" s="315">
        <v>117.585686724479</v>
      </c>
    </row>
    <row r="75" spans="1:4" x14ac:dyDescent="0.2">
      <c r="A75" s="283" t="s">
        <v>53</v>
      </c>
      <c r="B75" s="283" t="s">
        <v>139</v>
      </c>
      <c r="C75" s="315">
        <v>118.885724757299</v>
      </c>
      <c r="D75" s="315">
        <v>117.16651314633999</v>
      </c>
    </row>
    <row r="76" spans="1:4" x14ac:dyDescent="0.2">
      <c r="A76" s="283" t="s">
        <v>53</v>
      </c>
      <c r="B76" s="283" t="s">
        <v>140</v>
      </c>
      <c r="C76" s="315">
        <v>115.29591340264599</v>
      </c>
      <c r="D76" s="315">
        <v>116.803029665355</v>
      </c>
    </row>
    <row r="77" spans="1:4" x14ac:dyDescent="0.2">
      <c r="A77" s="283" t="s">
        <v>53</v>
      </c>
      <c r="B77" s="283" t="s">
        <v>141</v>
      </c>
      <c r="C77" s="315">
        <v>115.826130425394</v>
      </c>
      <c r="D77" s="315">
        <v>116.73980283319599</v>
      </c>
    </row>
    <row r="78" spans="1:4" x14ac:dyDescent="0.2">
      <c r="A78" s="283" t="s">
        <v>77</v>
      </c>
      <c r="B78" s="283" t="s">
        <v>130</v>
      </c>
      <c r="C78" s="315">
        <v>116.44287035553199</v>
      </c>
      <c r="D78" s="315">
        <v>117.08852978370599</v>
      </c>
    </row>
    <row r="79" spans="1:4" x14ac:dyDescent="0.2">
      <c r="A79" s="283" t="s">
        <v>53</v>
      </c>
      <c r="B79" s="283" t="s">
        <v>131</v>
      </c>
      <c r="C79" s="315">
        <v>118.068454908749</v>
      </c>
      <c r="D79" s="315">
        <v>117.66908809085</v>
      </c>
    </row>
    <row r="80" spans="1:4" x14ac:dyDescent="0.2">
      <c r="A80" s="283" t="s">
        <v>53</v>
      </c>
      <c r="B80" s="283" t="s">
        <v>132</v>
      </c>
      <c r="C80" s="315">
        <v>118.655719476982</v>
      </c>
      <c r="D80" s="315">
        <v>118.23445495707099</v>
      </c>
    </row>
    <row r="81" spans="1:4" x14ac:dyDescent="0.2">
      <c r="A81" s="283" t="s">
        <v>53</v>
      </c>
      <c r="B81" s="283" t="s">
        <v>133</v>
      </c>
      <c r="C81" s="315">
        <v>120.506593024061</v>
      </c>
      <c r="D81" s="315">
        <v>118.59355195954601</v>
      </c>
    </row>
    <row r="82" spans="1:4" x14ac:dyDescent="0.2">
      <c r="A82" s="283" t="s">
        <v>53</v>
      </c>
      <c r="B82" s="283" t="s">
        <v>134</v>
      </c>
      <c r="C82" s="315">
        <v>117.23878850654501</v>
      </c>
      <c r="D82" s="315">
        <v>118.624671973346</v>
      </c>
    </row>
    <row r="83" spans="1:4" x14ac:dyDescent="0.2">
      <c r="A83" s="283" t="s">
        <v>53</v>
      </c>
      <c r="B83" s="283" t="s">
        <v>135</v>
      </c>
      <c r="C83" s="315">
        <v>118.617438288945</v>
      </c>
      <c r="D83" s="315">
        <v>118.31989625401199</v>
      </c>
    </row>
    <row r="84" spans="1:4" x14ac:dyDescent="0.2">
      <c r="A84" s="283" t="s">
        <v>53</v>
      </c>
      <c r="B84" s="283" t="s">
        <v>136</v>
      </c>
      <c r="C84" s="315">
        <v>116.33922705585501</v>
      </c>
      <c r="D84" s="315">
        <v>117.810352957448</v>
      </c>
    </row>
    <row r="85" spans="1:4" x14ac:dyDescent="0.2">
      <c r="A85" s="283" t="s">
        <v>53</v>
      </c>
      <c r="B85" s="283" t="s">
        <v>137</v>
      </c>
      <c r="C85" s="315">
        <v>118.92961813711101</v>
      </c>
      <c r="D85" s="315">
        <v>117.1983651166</v>
      </c>
    </row>
    <row r="86" spans="1:4" x14ac:dyDescent="0.2">
      <c r="A86" s="283" t="s">
        <v>53</v>
      </c>
      <c r="B86" s="283" t="s">
        <v>138</v>
      </c>
      <c r="C86" s="315">
        <v>116.721949859475</v>
      </c>
      <c r="D86" s="315">
        <v>116.623414776026</v>
      </c>
    </row>
    <row r="87" spans="1:4" x14ac:dyDescent="0.2">
      <c r="A87" s="283" t="s">
        <v>53</v>
      </c>
      <c r="B87" s="283" t="s">
        <v>139</v>
      </c>
      <c r="C87" s="315">
        <v>115.471197832344</v>
      </c>
      <c r="D87" s="315">
        <v>116.084307138114</v>
      </c>
    </row>
    <row r="88" spans="1:4" x14ac:dyDescent="0.2">
      <c r="A88" s="283" t="s">
        <v>53</v>
      </c>
      <c r="B88" s="283" t="s">
        <v>140</v>
      </c>
      <c r="C88" s="315">
        <v>115.217763370718</v>
      </c>
      <c r="D88" s="315">
        <v>115.531858812618</v>
      </c>
    </row>
    <row r="89" spans="1:4" x14ac:dyDescent="0.2">
      <c r="A89" s="283" t="s">
        <v>53</v>
      </c>
      <c r="B89" s="283" t="s">
        <v>141</v>
      </c>
      <c r="C89" s="315">
        <v>114.19248436863199</v>
      </c>
      <c r="D89" s="315">
        <v>114.935403151483</v>
      </c>
    </row>
    <row r="90" spans="1:4" x14ac:dyDescent="0.2">
      <c r="A90" s="283" t="s">
        <v>78</v>
      </c>
      <c r="B90" s="283" t="s">
        <v>130</v>
      </c>
      <c r="C90" s="315">
        <v>116.960669214169</v>
      </c>
      <c r="D90" s="315">
        <v>114.33059791143501</v>
      </c>
    </row>
    <row r="91" spans="1:4" x14ac:dyDescent="0.2">
      <c r="A91" s="283" t="s">
        <v>53</v>
      </c>
      <c r="B91" s="283" t="s">
        <v>131</v>
      </c>
      <c r="C91" s="315">
        <v>114.580093236916</v>
      </c>
      <c r="D91" s="315">
        <v>113.672709944188</v>
      </c>
    </row>
    <row r="92" spans="1:4" x14ac:dyDescent="0.2">
      <c r="A92" s="283" t="s">
        <v>53</v>
      </c>
      <c r="B92" s="283" t="s">
        <v>132</v>
      </c>
      <c r="C92" s="315">
        <v>111.711078306427</v>
      </c>
      <c r="D92" s="315">
        <v>112.909302262325</v>
      </c>
    </row>
    <row r="93" spans="1:4" x14ac:dyDescent="0.2">
      <c r="A93" s="283" t="s">
        <v>53</v>
      </c>
      <c r="B93" s="283" t="s">
        <v>133</v>
      </c>
      <c r="C93" s="315">
        <v>86.401641988787006</v>
      </c>
      <c r="D93" s="315">
        <v>111.942610112362</v>
      </c>
    </row>
    <row r="94" spans="1:4" x14ac:dyDescent="0.2">
      <c r="A94" s="283" t="s">
        <v>53</v>
      </c>
      <c r="B94" s="283" t="s">
        <v>134</v>
      </c>
      <c r="C94" s="315">
        <v>86.471719692145996</v>
      </c>
      <c r="D94" s="315">
        <v>110.85149712749801</v>
      </c>
    </row>
    <row r="95" spans="1:4" x14ac:dyDescent="0.2">
      <c r="A95" s="283" t="s">
        <v>53</v>
      </c>
      <c r="B95" s="283" t="s">
        <v>135</v>
      </c>
      <c r="C95" s="315">
        <v>98.788642659586998</v>
      </c>
      <c r="D95" s="315">
        <v>109.82486410808301</v>
      </c>
    </row>
    <row r="96" spans="1:4" x14ac:dyDescent="0.2">
      <c r="A96" s="283" t="s">
        <v>53</v>
      </c>
      <c r="B96" s="283" t="s">
        <v>136</v>
      </c>
      <c r="C96" s="315">
        <v>101.363760600213</v>
      </c>
      <c r="D96" s="315">
        <v>109.195215496317</v>
      </c>
    </row>
    <row r="97" spans="1:4" x14ac:dyDescent="0.2">
      <c r="A97" s="283" t="s">
        <v>53</v>
      </c>
      <c r="B97" s="283" t="s">
        <v>137</v>
      </c>
      <c r="C97" s="315">
        <v>106.839676292468</v>
      </c>
      <c r="D97" s="315">
        <v>109.13950952779101</v>
      </c>
    </row>
    <row r="98" spans="1:4" x14ac:dyDescent="0.2">
      <c r="A98" s="283" t="s">
        <v>53</v>
      </c>
      <c r="B98" s="283" t="s">
        <v>138</v>
      </c>
      <c r="C98" s="315">
        <v>108.717907909621</v>
      </c>
      <c r="D98" s="315">
        <v>109.609310205602</v>
      </c>
    </row>
    <row r="99" spans="1:4" x14ac:dyDescent="0.2">
      <c r="A99" s="283" t="s">
        <v>53</v>
      </c>
      <c r="B99" s="283" t="s">
        <v>139</v>
      </c>
      <c r="C99" s="315">
        <v>109.788672599317</v>
      </c>
      <c r="D99" s="315">
        <v>110.515776848548</v>
      </c>
    </row>
    <row r="100" spans="1:4" x14ac:dyDescent="0.2">
      <c r="A100" s="283" t="s">
        <v>53</v>
      </c>
      <c r="B100" s="283" t="s">
        <v>140</v>
      </c>
      <c r="C100" s="315">
        <v>114.29418567096801</v>
      </c>
      <c r="D100" s="315">
        <v>111.55563239190001</v>
      </c>
    </row>
    <row r="101" spans="1:4" x14ac:dyDescent="0.2">
      <c r="A101" s="283" t="s">
        <v>53</v>
      </c>
      <c r="B101" s="283" t="s">
        <v>141</v>
      </c>
      <c r="C101" s="315">
        <v>114.54628610688199</v>
      </c>
      <c r="D101" s="315">
        <v>112.273274693704</v>
      </c>
    </row>
    <row r="102" spans="1:4" x14ac:dyDescent="0.2">
      <c r="A102" s="283" t="s">
        <v>414</v>
      </c>
      <c r="B102" s="283" t="s">
        <v>130</v>
      </c>
      <c r="C102" s="315">
        <v>111.233325098346</v>
      </c>
      <c r="D102" s="315">
        <v>112.336789823253</v>
      </c>
    </row>
    <row r="103" spans="1:4" x14ac:dyDescent="0.2">
      <c r="A103" s="283" t="s">
        <v>53</v>
      </c>
      <c r="B103" s="283" t="s">
        <v>131</v>
      </c>
      <c r="C103" s="315">
        <v>112.30283197923499</v>
      </c>
      <c r="D103" s="315">
        <v>111.76455499249801</v>
      </c>
    </row>
    <row r="104" spans="1:4" x14ac:dyDescent="0.2">
      <c r="A104" s="283" t="s">
        <v>53</v>
      </c>
      <c r="B104" s="283" t="s">
        <v>132</v>
      </c>
      <c r="C104" s="315">
        <v>112.047515076286</v>
      </c>
      <c r="D104" s="315">
        <v>110.92535625510401</v>
      </c>
    </row>
    <row r="105" spans="1:4" x14ac:dyDescent="0.2">
      <c r="A105" s="283" t="s">
        <v>53</v>
      </c>
      <c r="B105" s="283" t="s">
        <v>133</v>
      </c>
      <c r="C105" s="315">
        <v>108.44678377101999</v>
      </c>
      <c r="D105" s="315">
        <v>110.230426988232</v>
      </c>
    </row>
    <row r="106" spans="1:4" x14ac:dyDescent="0.2">
      <c r="A106" s="283" t="s">
        <v>53</v>
      </c>
      <c r="B106" s="283" t="s">
        <v>134</v>
      </c>
      <c r="C106" s="315">
        <v>109.093929420094</v>
      </c>
      <c r="D106" s="315">
        <v>109.87810344114</v>
      </c>
    </row>
    <row r="107" spans="1:4" x14ac:dyDescent="0.2">
      <c r="A107" s="283" t="s">
        <v>53</v>
      </c>
      <c r="B107" s="283" t="s">
        <v>135</v>
      </c>
      <c r="C107" s="315">
        <v>106.84460122474999</v>
      </c>
      <c r="D107" s="315">
        <v>109.930387581622</v>
      </c>
    </row>
    <row r="108" spans="1:4" x14ac:dyDescent="0.2">
      <c r="A108" s="283" t="s">
        <v>53</v>
      </c>
      <c r="B108" s="283" t="s">
        <v>136</v>
      </c>
      <c r="C108" s="315">
        <v>111.723552235958</v>
      </c>
      <c r="D108" s="315">
        <v>110.204990978572</v>
      </c>
    </row>
    <row r="109" spans="1:4" x14ac:dyDescent="0.2">
      <c r="A109" s="283" t="s">
        <v>53</v>
      </c>
      <c r="B109" s="283" t="s">
        <v>137</v>
      </c>
      <c r="C109" s="315">
        <v>113.42558822188199</v>
      </c>
      <c r="D109" s="315">
        <v>110.565425709539</v>
      </c>
    </row>
    <row r="110" spans="1:4" x14ac:dyDescent="0.2">
      <c r="A110" s="283" t="s">
        <v>53</v>
      </c>
      <c r="B110" s="283" t="s">
        <v>138</v>
      </c>
      <c r="C110" s="315">
        <v>109.683135036961</v>
      </c>
      <c r="D110" s="315">
        <v>111.006152489212</v>
      </c>
    </row>
    <row r="111" spans="1:4" x14ac:dyDescent="0.2">
      <c r="A111" s="283" t="s">
        <v>53</v>
      </c>
      <c r="B111" s="283" t="s">
        <v>139</v>
      </c>
      <c r="C111" s="315">
        <v>111.076660826398</v>
      </c>
      <c r="D111" s="315">
        <v>111.51019489666101</v>
      </c>
    </row>
    <row r="112" spans="1:4" x14ac:dyDescent="0.2">
      <c r="A112" s="283" t="s">
        <v>53</v>
      </c>
      <c r="B112" s="283" t="s">
        <v>140</v>
      </c>
      <c r="C112" s="315">
        <v>113.172345936722</v>
      </c>
      <c r="D112" s="315">
        <v>112.218495101096</v>
      </c>
    </row>
    <row r="113" spans="1:4" x14ac:dyDescent="0.2">
      <c r="A113" s="283" t="s">
        <v>53</v>
      </c>
      <c r="B113" s="283" t="s">
        <v>141</v>
      </c>
      <c r="C113" s="315">
        <v>111.973195088822</v>
      </c>
      <c r="D113" s="315">
        <v>113.369975028347</v>
      </c>
    </row>
    <row r="114" spans="1:4" x14ac:dyDescent="0.2">
      <c r="A114" s="283" t="s">
        <v>710</v>
      </c>
      <c r="B114" s="283" t="s">
        <v>130</v>
      </c>
      <c r="C114" s="315">
        <v>115.32956279127499</v>
      </c>
      <c r="D114" s="315">
        <v>114.96190833978601</v>
      </c>
    </row>
    <row r="115" spans="1:4" x14ac:dyDescent="0.2">
      <c r="A115" s="283" t="s">
        <v>53</v>
      </c>
      <c r="B115" s="283" t="s">
        <v>131</v>
      </c>
      <c r="C115" s="315">
        <v>116.663058064593</v>
      </c>
      <c r="D115" s="315">
        <v>116.801413859709</v>
      </c>
    </row>
    <row r="116" spans="1:4" x14ac:dyDescent="0.2">
      <c r="A116" s="283" t="s">
        <v>53</v>
      </c>
      <c r="B116" s="283" t="s">
        <v>132</v>
      </c>
      <c r="C116" s="315">
        <v>118.161272807242</v>
      </c>
      <c r="D116" s="315">
        <v>118.484349272266</v>
      </c>
    </row>
    <row r="117" spans="1:4" x14ac:dyDescent="0.2">
      <c r="A117" s="283" t="s">
        <v>53</v>
      </c>
      <c r="B117" s="283" t="s">
        <v>133</v>
      </c>
      <c r="C117" s="315">
        <v>120.486454717841</v>
      </c>
      <c r="D117" s="315">
        <v>119.80082514950401</v>
      </c>
    </row>
    <row r="118" spans="1:4" x14ac:dyDescent="0.2">
      <c r="A118" s="283" t="s">
        <v>53</v>
      </c>
      <c r="B118" s="283" t="s">
        <v>134</v>
      </c>
      <c r="C118" s="315">
        <v>121.926543239347</v>
      </c>
      <c r="D118" s="315">
        <v>120.72651947162301</v>
      </c>
    </row>
    <row r="119" spans="1:4" x14ac:dyDescent="0.2">
      <c r="A119" s="283" t="s">
        <v>53</v>
      </c>
      <c r="B119" s="283" t="s">
        <v>135</v>
      </c>
      <c r="C119" s="315">
        <v>120.94698181119701</v>
      </c>
      <c r="D119" s="315">
        <v>121.220285821434</v>
      </c>
    </row>
    <row r="120" spans="1:4" x14ac:dyDescent="0.2">
      <c r="A120" s="283" t="s">
        <v>53</v>
      </c>
      <c r="B120" s="283" t="s">
        <v>136</v>
      </c>
      <c r="C120" s="315">
        <v>120.74980757457899</v>
      </c>
      <c r="D120" s="315">
        <v>121.329993700278</v>
      </c>
    </row>
    <row r="121" spans="1:4" x14ac:dyDescent="0.2">
      <c r="A121" s="283" t="s">
        <v>53</v>
      </c>
      <c r="B121" s="283" t="s">
        <v>137</v>
      </c>
      <c r="C121" s="315">
        <v>119.79011864452301</v>
      </c>
      <c r="D121" s="315">
        <v>121.18843956124201</v>
      </c>
    </row>
    <row r="122" spans="1:4" x14ac:dyDescent="0.2">
      <c r="A122" s="283" t="s">
        <v>53</v>
      </c>
      <c r="B122" s="283" t="s">
        <v>138</v>
      </c>
      <c r="C122" s="315">
        <v>122.55308595380301</v>
      </c>
      <c r="D122" s="315">
        <v>120.837385457091</v>
      </c>
    </row>
    <row r="123" spans="1:4" x14ac:dyDescent="0.2">
      <c r="A123" s="283" t="s">
        <v>53</v>
      </c>
      <c r="B123" s="283" t="s">
        <v>139</v>
      </c>
      <c r="C123" s="315">
        <v>120.909548248165</v>
      </c>
      <c r="D123" s="315">
        <v>120.333662752501</v>
      </c>
    </row>
    <row r="124" spans="1:4" x14ac:dyDescent="0.2">
      <c r="A124" s="283" t="s">
        <v>53</v>
      </c>
      <c r="B124" s="283" t="s">
        <v>140</v>
      </c>
      <c r="C124" s="315">
        <v>116.361266806996</v>
      </c>
      <c r="D124" s="315">
        <v>119.737174877882</v>
      </c>
    </row>
    <row r="125" spans="1:4" x14ac:dyDescent="0.2">
      <c r="A125" s="283" t="s">
        <v>53</v>
      </c>
      <c r="B125" s="283" t="s">
        <v>141</v>
      </c>
      <c r="C125" s="315">
        <v>123.241732950881</v>
      </c>
      <c r="D125" s="315">
        <v>119.11640984203601</v>
      </c>
    </row>
    <row r="126" spans="1:4" x14ac:dyDescent="0.2">
      <c r="A126" s="283" t="s">
        <v>1116</v>
      </c>
      <c r="B126" s="283" t="s">
        <v>130</v>
      </c>
      <c r="C126" s="315">
        <v>118.44592263738799</v>
      </c>
      <c r="D126" s="315">
        <v>118.60270021081899</v>
      </c>
    </row>
    <row r="127" spans="1:4" x14ac:dyDescent="0.2">
      <c r="A127" s="283" t="s">
        <v>53</v>
      </c>
      <c r="B127" s="283" t="s">
        <v>131</v>
      </c>
      <c r="C127" s="315">
        <v>114.51062835309099</v>
      </c>
      <c r="D127" s="315">
        <v>118.35241768727499</v>
      </c>
    </row>
    <row r="128" spans="1:4" x14ac:dyDescent="0.2">
      <c r="A128" s="283" t="s">
        <v>53</v>
      </c>
      <c r="B128" s="283" t="s">
        <v>132</v>
      </c>
      <c r="C128" s="315">
        <v>118.125253596549</v>
      </c>
      <c r="D128" s="315">
        <v>118.408828333952</v>
      </c>
    </row>
    <row r="129" spans="1:4" x14ac:dyDescent="0.2">
      <c r="A129" s="283" t="s">
        <v>53</v>
      </c>
      <c r="B129" s="283" t="s">
        <v>133</v>
      </c>
      <c r="C129" s="315">
        <v>119.09874290736499</v>
      </c>
      <c r="D129" s="315">
        <v>118.68628034127499</v>
      </c>
    </row>
  </sheetData>
  <mergeCells count="1">
    <mergeCell ref="H1:I1"/>
  </mergeCells>
  <hyperlinks>
    <hyperlink ref="H1:I1" location="Index!A1" display="Regresar al Índice" xr:uid="{CF5B8044-53AD-4C92-B5CC-72DCD0AF0D1C}"/>
  </hyperlink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CCEC-5339-4146-9936-787E33D2E183}">
  <sheetPr codeName="Hoja29"/>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4597</v>
      </c>
      <c r="H1" s="284" t="s">
        <v>1306</v>
      </c>
      <c r="I1" s="284"/>
    </row>
    <row r="2" spans="1:9" x14ac:dyDescent="0.2">
      <c r="A2" s="283" t="s">
        <v>1273</v>
      </c>
    </row>
    <row r="5" spans="1:9" x14ac:dyDescent="0.2">
      <c r="A5" s="283" t="s">
        <v>2</v>
      </c>
      <c r="B5" s="283" t="s">
        <v>51</v>
      </c>
    </row>
    <row r="6" spans="1:9" x14ac:dyDescent="0.2">
      <c r="A6" s="283" t="s">
        <v>18</v>
      </c>
      <c r="B6" s="315">
        <v>-20.390623165609</v>
      </c>
    </row>
    <row r="7" spans="1:9" x14ac:dyDescent="0.2">
      <c r="A7" s="283" t="s">
        <v>11</v>
      </c>
      <c r="B7" s="315">
        <v>-7.3408890305860002</v>
      </c>
    </row>
    <row r="8" spans="1:9" x14ac:dyDescent="0.2">
      <c r="A8" s="283" t="s">
        <v>30</v>
      </c>
      <c r="B8" s="315">
        <v>-6.6526903869899998</v>
      </c>
    </row>
    <row r="9" spans="1:9" x14ac:dyDescent="0.2">
      <c r="A9" s="283" t="s">
        <v>29</v>
      </c>
      <c r="B9" s="315">
        <v>-6.5048774996249996</v>
      </c>
    </row>
    <row r="10" spans="1:9" x14ac:dyDescent="0.2">
      <c r="A10" s="283" t="s">
        <v>26</v>
      </c>
      <c r="B10" s="315">
        <v>-5.105657959987</v>
      </c>
    </row>
    <row r="11" spans="1:9" x14ac:dyDescent="0.2">
      <c r="A11" s="283" t="s">
        <v>19</v>
      </c>
      <c r="B11" s="315">
        <v>-3.7556742335009998</v>
      </c>
    </row>
    <row r="12" spans="1:9" x14ac:dyDescent="0.2">
      <c r="A12" s="283" t="s">
        <v>12</v>
      </c>
      <c r="B12" s="315">
        <v>-2.1395708108260001</v>
      </c>
    </row>
    <row r="13" spans="1:9" x14ac:dyDescent="0.2">
      <c r="A13" s="283" t="s">
        <v>17</v>
      </c>
      <c r="B13" s="315">
        <v>-1.8710891170099999</v>
      </c>
    </row>
    <row r="14" spans="1:9" x14ac:dyDescent="0.2">
      <c r="A14" s="283" t="s">
        <v>20</v>
      </c>
      <c r="B14" s="315">
        <v>-1.807036395009</v>
      </c>
    </row>
    <row r="15" spans="1:9" x14ac:dyDescent="0.2">
      <c r="A15" s="283" t="s">
        <v>31</v>
      </c>
      <c r="B15" s="315">
        <v>-1.575114005723</v>
      </c>
    </row>
    <row r="16" spans="1:9" x14ac:dyDescent="0.2">
      <c r="A16" s="283" t="s">
        <v>0</v>
      </c>
      <c r="B16" s="315">
        <v>-1.151757526376</v>
      </c>
    </row>
    <row r="17" spans="1:2" x14ac:dyDescent="0.2">
      <c r="A17" s="283" t="s">
        <v>23</v>
      </c>
      <c r="B17" s="315">
        <v>-0.87989373932399995</v>
      </c>
    </row>
    <row r="18" spans="1:2" x14ac:dyDescent="0.2">
      <c r="A18" s="283" t="s">
        <v>16</v>
      </c>
      <c r="B18" s="315">
        <v>-0.29207450526000001</v>
      </c>
    </row>
    <row r="19" spans="1:2" x14ac:dyDescent="0.2">
      <c r="A19" s="283" t="s">
        <v>15</v>
      </c>
      <c r="B19" s="315">
        <v>-0.28909111868699999</v>
      </c>
    </row>
    <row r="20" spans="1:2" x14ac:dyDescent="0.2">
      <c r="A20" s="283" t="s">
        <v>7</v>
      </c>
      <c r="B20" s="315">
        <v>0.50662213586399996</v>
      </c>
    </row>
    <row r="21" spans="1:2" x14ac:dyDescent="0.2">
      <c r="A21" s="283" t="s">
        <v>27</v>
      </c>
      <c r="B21" s="315">
        <v>0.57296448465899996</v>
      </c>
    </row>
    <row r="22" spans="1:2" x14ac:dyDescent="0.2">
      <c r="A22" s="283" t="s">
        <v>6</v>
      </c>
      <c r="B22" s="315">
        <v>0.85081585714200003</v>
      </c>
    </row>
    <row r="23" spans="1:2" x14ac:dyDescent="0.2">
      <c r="A23" s="283" t="s">
        <v>9</v>
      </c>
      <c r="B23" s="315">
        <v>1.167985369615</v>
      </c>
    </row>
    <row r="24" spans="1:2" x14ac:dyDescent="0.2">
      <c r="A24" s="283" t="s">
        <v>8</v>
      </c>
      <c r="B24" s="315">
        <v>1.4675648342150001</v>
      </c>
    </row>
    <row r="25" spans="1:2" x14ac:dyDescent="0.2">
      <c r="A25" s="283" t="s">
        <v>1</v>
      </c>
      <c r="B25" s="315">
        <v>1.725830645719</v>
      </c>
    </row>
    <row r="26" spans="1:2" x14ac:dyDescent="0.2">
      <c r="A26" s="283" t="s">
        <v>10</v>
      </c>
      <c r="B26" s="315">
        <v>2.2315005162779999</v>
      </c>
    </row>
    <row r="27" spans="1:2" x14ac:dyDescent="0.2">
      <c r="A27" s="283" t="s">
        <v>32</v>
      </c>
      <c r="B27" s="315">
        <v>2.7349836401940002</v>
      </c>
    </row>
    <row r="28" spans="1:2" x14ac:dyDescent="0.2">
      <c r="A28" s="283" t="s">
        <v>13</v>
      </c>
      <c r="B28" s="315">
        <v>3.4594127206929999</v>
      </c>
    </row>
    <row r="29" spans="1:2" x14ac:dyDescent="0.2">
      <c r="A29" s="283" t="s">
        <v>22</v>
      </c>
      <c r="B29" s="315">
        <v>3.9447425547449999</v>
      </c>
    </row>
    <row r="30" spans="1:2" x14ac:dyDescent="0.2">
      <c r="A30" s="283" t="s">
        <v>4</v>
      </c>
      <c r="B30" s="315">
        <v>5.0872982515169998</v>
      </c>
    </row>
    <row r="31" spans="1:2" x14ac:dyDescent="0.2">
      <c r="A31" s="283" t="s">
        <v>28</v>
      </c>
      <c r="B31" s="315">
        <v>5.1468157441490003</v>
      </c>
    </row>
    <row r="32" spans="1:2" x14ac:dyDescent="0.2">
      <c r="A32" s="283" t="s">
        <v>3</v>
      </c>
      <c r="B32" s="315">
        <v>5.7003317047140003</v>
      </c>
    </row>
    <row r="33" spans="1:2" x14ac:dyDescent="0.2">
      <c r="A33" s="283" t="s">
        <v>25</v>
      </c>
      <c r="B33" s="315">
        <v>7.5430814545249998</v>
      </c>
    </row>
    <row r="34" spans="1:2" x14ac:dyDescent="0.2">
      <c r="A34" s="283" t="s">
        <v>14</v>
      </c>
      <c r="B34" s="315">
        <v>7.8796525123379997</v>
      </c>
    </row>
    <row r="35" spans="1:2" x14ac:dyDescent="0.2">
      <c r="A35" s="283" t="s">
        <v>33</v>
      </c>
      <c r="B35" s="315">
        <v>10.158844056888</v>
      </c>
    </row>
    <row r="36" spans="1:2" x14ac:dyDescent="0.2">
      <c r="A36" s="283" t="s">
        <v>5</v>
      </c>
      <c r="B36" s="315">
        <v>10.617556645459</v>
      </c>
    </row>
    <row r="37" spans="1:2" x14ac:dyDescent="0.2">
      <c r="A37" s="283" t="s">
        <v>21</v>
      </c>
      <c r="B37" s="315">
        <v>12.76601755273</v>
      </c>
    </row>
    <row r="38" spans="1:2" x14ac:dyDescent="0.2">
      <c r="A38" s="283" t="s">
        <v>24</v>
      </c>
      <c r="B38" s="315">
        <v>46.946454159451001</v>
      </c>
    </row>
  </sheetData>
  <mergeCells count="1">
    <mergeCell ref="H1:I1"/>
  </mergeCells>
  <hyperlinks>
    <hyperlink ref="H1:I1" location="Index!A1" display="Regresar al Índice" xr:uid="{35169C8C-A2EA-41F8-A346-ED40C03452B2}"/>
  </hyperlink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BF6C2-1D59-4BA5-A4D8-B2ECB83D949D}">
  <sheetPr codeName="Hoja31"/>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4598</v>
      </c>
      <c r="H1" s="284" t="s">
        <v>1306</v>
      </c>
      <c r="I1" s="284"/>
    </row>
    <row r="2" spans="1:9" x14ac:dyDescent="0.2">
      <c r="A2" s="283" t="s">
        <v>1273</v>
      </c>
    </row>
    <row r="5" spans="1:9" x14ac:dyDescent="0.2">
      <c r="A5" s="283" t="s">
        <v>2</v>
      </c>
      <c r="B5" s="283" t="s">
        <v>51</v>
      </c>
    </row>
    <row r="6" spans="1:9" x14ac:dyDescent="0.2">
      <c r="A6" s="283" t="s">
        <v>5</v>
      </c>
      <c r="B6" s="315">
        <v>-11.010297211884</v>
      </c>
    </row>
    <row r="7" spans="1:9" x14ac:dyDescent="0.2">
      <c r="A7" s="283" t="s">
        <v>23</v>
      </c>
      <c r="B7" s="315">
        <v>-7.0886833129270004</v>
      </c>
    </row>
    <row r="8" spans="1:9" x14ac:dyDescent="0.2">
      <c r="A8" s="283" t="s">
        <v>17</v>
      </c>
      <c r="B8" s="315">
        <v>-6.6155507769549997</v>
      </c>
    </row>
    <row r="9" spans="1:9" x14ac:dyDescent="0.2">
      <c r="A9" s="283" t="s">
        <v>30</v>
      </c>
      <c r="B9" s="315">
        <v>-6.3998915713880002</v>
      </c>
    </row>
    <row r="10" spans="1:9" x14ac:dyDescent="0.2">
      <c r="A10" s="283" t="s">
        <v>32</v>
      </c>
      <c r="B10" s="315">
        <v>-5.4455188248819999</v>
      </c>
    </row>
    <row r="11" spans="1:9" x14ac:dyDescent="0.2">
      <c r="A11" s="283" t="s">
        <v>19</v>
      </c>
      <c r="B11" s="315">
        <v>-4.3773711059040004</v>
      </c>
    </row>
    <row r="12" spans="1:9" x14ac:dyDescent="0.2">
      <c r="A12" s="283" t="s">
        <v>27</v>
      </c>
      <c r="B12" s="315">
        <v>-2.9064287521210002</v>
      </c>
    </row>
    <row r="13" spans="1:9" x14ac:dyDescent="0.2">
      <c r="A13" s="283" t="s">
        <v>15</v>
      </c>
      <c r="B13" s="315">
        <v>-2.483554323046</v>
      </c>
    </row>
    <row r="14" spans="1:9" x14ac:dyDescent="0.2">
      <c r="A14" s="283" t="s">
        <v>9</v>
      </c>
      <c r="B14" s="315">
        <v>-2.3225744801160002</v>
      </c>
    </row>
    <row r="15" spans="1:9" x14ac:dyDescent="0.2">
      <c r="A15" s="283" t="s">
        <v>12</v>
      </c>
      <c r="B15" s="315">
        <v>-2.2923009836829999</v>
      </c>
    </row>
    <row r="16" spans="1:9" x14ac:dyDescent="0.2">
      <c r="A16" s="283" t="s">
        <v>26</v>
      </c>
      <c r="B16" s="315">
        <v>-1.92148930349</v>
      </c>
    </row>
    <row r="17" spans="1:2" x14ac:dyDescent="0.2">
      <c r="A17" s="283" t="s">
        <v>20</v>
      </c>
      <c r="B17" s="315">
        <v>-1.3643112321099999</v>
      </c>
    </row>
    <row r="18" spans="1:2" x14ac:dyDescent="0.2">
      <c r="A18" s="283" t="s">
        <v>25</v>
      </c>
      <c r="B18" s="315">
        <v>-0.66684448315800005</v>
      </c>
    </row>
    <row r="19" spans="1:2" x14ac:dyDescent="0.2">
      <c r="A19" s="283" t="s">
        <v>11</v>
      </c>
      <c r="B19" s="315">
        <v>-0.54213953727099995</v>
      </c>
    </row>
    <row r="20" spans="1:2" x14ac:dyDescent="0.2">
      <c r="A20" s="283" t="s">
        <v>21</v>
      </c>
      <c r="B20" s="315">
        <v>-0.49456620880699997</v>
      </c>
    </row>
    <row r="21" spans="1:2" x14ac:dyDescent="0.2">
      <c r="A21" s="283" t="s">
        <v>8</v>
      </c>
      <c r="B21" s="315">
        <v>0.45392858858000001</v>
      </c>
    </row>
    <row r="22" spans="1:2" x14ac:dyDescent="0.2">
      <c r="A22" s="283" t="s">
        <v>1</v>
      </c>
      <c r="B22" s="315">
        <v>0.51038783399400001</v>
      </c>
    </row>
    <row r="23" spans="1:2" x14ac:dyDescent="0.2">
      <c r="A23" s="283" t="s">
        <v>16</v>
      </c>
      <c r="B23" s="315">
        <v>0.52845284615400001</v>
      </c>
    </row>
    <row r="24" spans="1:2" x14ac:dyDescent="0.2">
      <c r="A24" s="283" t="s">
        <v>3</v>
      </c>
      <c r="B24" s="315">
        <v>0.62738322860100004</v>
      </c>
    </row>
    <row r="25" spans="1:2" x14ac:dyDescent="0.2">
      <c r="A25" s="283" t="s">
        <v>4</v>
      </c>
      <c r="B25" s="315">
        <v>0.74698900180899996</v>
      </c>
    </row>
    <row r="26" spans="1:2" x14ac:dyDescent="0.2">
      <c r="A26" s="283" t="s">
        <v>0</v>
      </c>
      <c r="B26" s="315">
        <v>0.82411616582900005</v>
      </c>
    </row>
    <row r="27" spans="1:2" x14ac:dyDescent="0.2">
      <c r="A27" s="283" t="s">
        <v>29</v>
      </c>
      <c r="B27" s="315">
        <v>1.0093636983209999</v>
      </c>
    </row>
    <row r="28" spans="1:2" x14ac:dyDescent="0.2">
      <c r="A28" s="283" t="s">
        <v>31</v>
      </c>
      <c r="B28" s="315">
        <v>1.0495348852590001</v>
      </c>
    </row>
    <row r="29" spans="1:2" x14ac:dyDescent="0.2">
      <c r="A29" s="283" t="s">
        <v>10</v>
      </c>
      <c r="B29" s="315">
        <v>1.4373959172719999</v>
      </c>
    </row>
    <row r="30" spans="1:2" x14ac:dyDescent="0.2">
      <c r="A30" s="283" t="s">
        <v>7</v>
      </c>
      <c r="B30" s="315">
        <v>1.806165424052</v>
      </c>
    </row>
    <row r="31" spans="1:2" x14ac:dyDescent="0.2">
      <c r="A31" s="283" t="s">
        <v>28</v>
      </c>
      <c r="B31" s="315">
        <v>2.0404377956620001</v>
      </c>
    </row>
    <row r="32" spans="1:2" x14ac:dyDescent="0.2">
      <c r="A32" s="283" t="s">
        <v>6</v>
      </c>
      <c r="B32" s="315">
        <v>2.531890751727</v>
      </c>
    </row>
    <row r="33" spans="1:2" x14ac:dyDescent="0.2">
      <c r="A33" s="283" t="s">
        <v>14</v>
      </c>
      <c r="B33" s="315">
        <v>5.915367792174</v>
      </c>
    </row>
    <row r="34" spans="1:2" x14ac:dyDescent="0.2">
      <c r="A34" s="283" t="s">
        <v>24</v>
      </c>
      <c r="B34" s="315">
        <v>7.4730121581919997</v>
      </c>
    </row>
    <row r="35" spans="1:2" x14ac:dyDescent="0.2">
      <c r="A35" s="283" t="s">
        <v>33</v>
      </c>
      <c r="B35" s="315">
        <v>7.4857999655069998</v>
      </c>
    </row>
    <row r="36" spans="1:2" x14ac:dyDescent="0.2">
      <c r="A36" s="283" t="s">
        <v>22</v>
      </c>
      <c r="B36" s="315">
        <v>7.5031097719569999</v>
      </c>
    </row>
    <row r="37" spans="1:2" x14ac:dyDescent="0.2">
      <c r="A37" s="283" t="s">
        <v>18</v>
      </c>
      <c r="B37" s="315">
        <v>7.7614628374260004</v>
      </c>
    </row>
    <row r="38" spans="1:2" x14ac:dyDescent="0.2">
      <c r="A38" s="283" t="s">
        <v>13</v>
      </c>
      <c r="B38" s="315">
        <v>8.5485033565639998</v>
      </c>
    </row>
  </sheetData>
  <mergeCells count="1">
    <mergeCell ref="H1:I1"/>
  </mergeCells>
  <hyperlinks>
    <hyperlink ref="H1:I1" location="Index!A1" display="Regresar al Índice" xr:uid="{C72096A2-C9AA-49C1-8F6E-A1E97A4CC9AF}"/>
  </hyperlink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99796-AAC7-433C-965B-82E038066E5B}">
  <sheetPr codeName="Hoja34"/>
  <dimension ref="A1:I10"/>
  <sheetViews>
    <sheetView workbookViewId="0">
      <selection activeCell="F17" sqref="F17"/>
    </sheetView>
  </sheetViews>
  <sheetFormatPr baseColWidth="10" defaultRowHeight="12.75" x14ac:dyDescent="0.2"/>
  <cols>
    <col min="1" max="16384" width="11.42578125" style="283"/>
  </cols>
  <sheetData>
    <row r="1" spans="1:9" x14ac:dyDescent="0.2">
      <c r="A1" s="28" t="s">
        <v>4599</v>
      </c>
      <c r="H1" s="284" t="s">
        <v>1306</v>
      </c>
      <c r="I1" s="284"/>
    </row>
    <row r="2" spans="1:9" x14ac:dyDescent="0.2">
      <c r="A2" s="283" t="s">
        <v>1273</v>
      </c>
    </row>
    <row r="5" spans="1:9" x14ac:dyDescent="0.2">
      <c r="A5" s="283" t="s">
        <v>332</v>
      </c>
      <c r="B5" s="283" t="s">
        <v>51</v>
      </c>
    </row>
    <row r="6" spans="1:9" x14ac:dyDescent="0.2">
      <c r="A6" s="283" t="s">
        <v>333</v>
      </c>
      <c r="B6" s="315">
        <v>-2.8385523235560002</v>
      </c>
    </row>
    <row r="7" spans="1:9" x14ac:dyDescent="0.2">
      <c r="A7" s="283" t="s">
        <v>288</v>
      </c>
      <c r="B7" s="315">
        <v>-2.7247847039500002</v>
      </c>
    </row>
    <row r="8" spans="1:9" x14ac:dyDescent="0.2">
      <c r="A8" s="283" t="s">
        <v>334</v>
      </c>
      <c r="B8" s="315">
        <v>-3.0503971986080001</v>
      </c>
    </row>
    <row r="9" spans="1:9" x14ac:dyDescent="0.2">
      <c r="A9" s="283" t="s">
        <v>397</v>
      </c>
      <c r="B9" s="315">
        <v>-0.21011220238299999</v>
      </c>
    </row>
    <row r="10" spans="1:9" x14ac:dyDescent="0.2">
      <c r="A10" s="283" t="s">
        <v>698</v>
      </c>
      <c r="B10" s="315">
        <v>-0.36733315408799999</v>
      </c>
    </row>
  </sheetData>
  <mergeCells count="1">
    <mergeCell ref="H1:I1"/>
  </mergeCells>
  <hyperlinks>
    <hyperlink ref="H1:I1" location="Index!A1" display="Regresar al Índice" xr:uid="{9F4A47B5-A408-4F89-9B15-E42A80ECA3D4}"/>
  </hyperlink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327E-DC4F-4F7B-9AF6-4FC96CB25A0D}">
  <sheetPr codeName="Hoja35"/>
  <dimension ref="A1:I129"/>
  <sheetViews>
    <sheetView workbookViewId="0">
      <selection activeCell="F17" sqref="F17"/>
    </sheetView>
  </sheetViews>
  <sheetFormatPr baseColWidth="10" defaultRowHeight="12.75" x14ac:dyDescent="0.2"/>
  <cols>
    <col min="1" max="16384" width="11.42578125" style="283"/>
  </cols>
  <sheetData>
    <row r="1" spans="1:9" x14ac:dyDescent="0.2">
      <c r="A1" s="28" t="s">
        <v>4600</v>
      </c>
      <c r="H1" s="284" t="s">
        <v>1306</v>
      </c>
      <c r="I1" s="284"/>
    </row>
    <row r="2" spans="1:9" x14ac:dyDescent="0.2">
      <c r="A2" s="283" t="s">
        <v>1273</v>
      </c>
    </row>
    <row r="5" spans="1:9" x14ac:dyDescent="0.2">
      <c r="A5" s="283" t="s">
        <v>286</v>
      </c>
      <c r="B5" s="283" t="s">
        <v>330</v>
      </c>
      <c r="C5" s="283" t="s">
        <v>51</v>
      </c>
      <c r="D5" s="283" t="s">
        <v>331</v>
      </c>
    </row>
    <row r="6" spans="1:9" x14ac:dyDescent="0.2">
      <c r="A6" s="283" t="s">
        <v>59</v>
      </c>
      <c r="B6" s="283" t="s">
        <v>130</v>
      </c>
      <c r="C6" s="315">
        <v>-6.3031121819370002</v>
      </c>
      <c r="D6" s="315">
        <v>1.27906107001775</v>
      </c>
    </row>
    <row r="7" spans="1:9" x14ac:dyDescent="0.2">
      <c r="A7" s="283" t="s">
        <v>53</v>
      </c>
      <c r="B7" s="283" t="s">
        <v>131</v>
      </c>
      <c r="C7" s="315">
        <v>10.537063384554999</v>
      </c>
      <c r="D7" s="315">
        <v>1.88819716091983</v>
      </c>
    </row>
    <row r="8" spans="1:9" x14ac:dyDescent="0.2">
      <c r="A8" s="283" t="s">
        <v>53</v>
      </c>
      <c r="B8" s="283" t="s">
        <v>132</v>
      </c>
      <c r="C8" s="315">
        <v>0.33558726262999999</v>
      </c>
      <c r="D8" s="315">
        <v>0.97254136526258295</v>
      </c>
    </row>
    <row r="9" spans="1:9" x14ac:dyDescent="0.2">
      <c r="A9" s="283" t="s">
        <v>53</v>
      </c>
      <c r="B9" s="283" t="s">
        <v>133</v>
      </c>
      <c r="C9" s="315">
        <v>5.5320223962249999</v>
      </c>
      <c r="D9" s="315">
        <v>1.7779634995770801</v>
      </c>
    </row>
    <row r="10" spans="1:9" x14ac:dyDescent="0.2">
      <c r="A10" s="283" t="s">
        <v>53</v>
      </c>
      <c r="B10" s="283" t="s">
        <v>134</v>
      </c>
      <c r="C10" s="315">
        <v>4.2365641332859996</v>
      </c>
      <c r="D10" s="315">
        <v>1.78394424472508</v>
      </c>
    </row>
    <row r="11" spans="1:9" x14ac:dyDescent="0.2">
      <c r="A11" s="283" t="s">
        <v>53</v>
      </c>
      <c r="B11" s="283" t="s">
        <v>135</v>
      </c>
      <c r="C11" s="315">
        <v>-0.23777849001699999</v>
      </c>
      <c r="D11" s="315">
        <v>1.92259836857425</v>
      </c>
    </row>
    <row r="12" spans="1:9" x14ac:dyDescent="0.2">
      <c r="A12" s="283" t="s">
        <v>53</v>
      </c>
      <c r="B12" s="283" t="s">
        <v>136</v>
      </c>
      <c r="C12" s="315">
        <v>-11.130718381801</v>
      </c>
      <c r="D12" s="315">
        <v>0.253317815948917</v>
      </c>
    </row>
    <row r="13" spans="1:9" x14ac:dyDescent="0.2">
      <c r="A13" s="283" t="s">
        <v>53</v>
      </c>
      <c r="B13" s="283" t="s">
        <v>137</v>
      </c>
      <c r="C13" s="315">
        <v>-4.200247916086</v>
      </c>
      <c r="D13" s="315">
        <v>-0.78099699699708303</v>
      </c>
    </row>
    <row r="14" spans="1:9" x14ac:dyDescent="0.2">
      <c r="A14" s="283" t="s">
        <v>53</v>
      </c>
      <c r="B14" s="283" t="s">
        <v>138</v>
      </c>
      <c r="C14" s="315">
        <v>-7.4554532942740002</v>
      </c>
      <c r="D14" s="315">
        <v>-2.0503524426593298</v>
      </c>
    </row>
    <row r="15" spans="1:9" x14ac:dyDescent="0.2">
      <c r="A15" s="283" t="s">
        <v>53</v>
      </c>
      <c r="B15" s="283" t="s">
        <v>139</v>
      </c>
      <c r="C15" s="315">
        <v>2.9720674853209998</v>
      </c>
      <c r="D15" s="315">
        <v>-1.4453642326904199</v>
      </c>
    </row>
    <row r="16" spans="1:9" x14ac:dyDescent="0.2">
      <c r="A16" s="283" t="s">
        <v>53</v>
      </c>
      <c r="B16" s="283" t="s">
        <v>140</v>
      </c>
      <c r="C16" s="315">
        <v>-4.208562471334</v>
      </c>
      <c r="D16" s="315">
        <v>-1.2131713666060799</v>
      </c>
    </row>
    <row r="17" spans="1:4" x14ac:dyDescent="0.2">
      <c r="A17" s="283" t="s">
        <v>53</v>
      </c>
      <c r="B17" s="283" t="s">
        <v>141</v>
      </c>
      <c r="C17" s="315">
        <v>0.23463856098999999</v>
      </c>
      <c r="D17" s="315">
        <v>-0.80732745937016703</v>
      </c>
    </row>
    <row r="18" spans="1:4" x14ac:dyDescent="0.2">
      <c r="A18" s="283" t="s">
        <v>72</v>
      </c>
      <c r="B18" s="283" t="s">
        <v>130</v>
      </c>
      <c r="C18" s="315">
        <v>-10.169581540872001</v>
      </c>
      <c r="D18" s="315">
        <v>-1.1295332392814199</v>
      </c>
    </row>
    <row r="19" spans="1:4" x14ac:dyDescent="0.2">
      <c r="A19" s="283" t="s">
        <v>53</v>
      </c>
      <c r="B19" s="283" t="s">
        <v>131</v>
      </c>
      <c r="C19" s="315">
        <v>-10.979081154366</v>
      </c>
      <c r="D19" s="315">
        <v>-2.9225452841915001</v>
      </c>
    </row>
    <row r="20" spans="1:4" x14ac:dyDescent="0.2">
      <c r="A20" s="283" t="s">
        <v>53</v>
      </c>
      <c r="B20" s="283" t="s">
        <v>132</v>
      </c>
      <c r="C20" s="315">
        <v>1.180799972797</v>
      </c>
      <c r="D20" s="315">
        <v>-2.8521108916775799</v>
      </c>
    </row>
    <row r="21" spans="1:4" x14ac:dyDescent="0.2">
      <c r="A21" s="283" t="s">
        <v>53</v>
      </c>
      <c r="B21" s="283" t="s">
        <v>133</v>
      </c>
      <c r="C21" s="315">
        <v>-0.93292964626599995</v>
      </c>
      <c r="D21" s="315">
        <v>-3.3908568952185001</v>
      </c>
    </row>
    <row r="22" spans="1:4" x14ac:dyDescent="0.2">
      <c r="A22" s="283" t="s">
        <v>53</v>
      </c>
      <c r="B22" s="283" t="s">
        <v>134</v>
      </c>
      <c r="C22" s="315">
        <v>1.2777288596330001</v>
      </c>
      <c r="D22" s="315">
        <v>-3.6374265013562499</v>
      </c>
    </row>
    <row r="23" spans="1:4" x14ac:dyDescent="0.2">
      <c r="A23" s="283" t="s">
        <v>53</v>
      </c>
      <c r="B23" s="283" t="s">
        <v>135</v>
      </c>
      <c r="C23" s="315">
        <v>7.2424655394549999</v>
      </c>
      <c r="D23" s="315">
        <v>-3.0140728322335799</v>
      </c>
    </row>
    <row r="24" spans="1:4" x14ac:dyDescent="0.2">
      <c r="A24" s="283" t="s">
        <v>53</v>
      </c>
      <c r="B24" s="283" t="s">
        <v>136</v>
      </c>
      <c r="C24" s="315">
        <v>-4.3922652021499999</v>
      </c>
      <c r="D24" s="315">
        <v>-2.4525350672626698</v>
      </c>
    </row>
    <row r="25" spans="1:4" x14ac:dyDescent="0.2">
      <c r="A25" s="283" t="s">
        <v>53</v>
      </c>
      <c r="B25" s="283" t="s">
        <v>137</v>
      </c>
      <c r="C25" s="315">
        <v>-3.5340099628339998</v>
      </c>
      <c r="D25" s="315">
        <v>-2.3970152378249998</v>
      </c>
    </row>
    <row r="26" spans="1:4" x14ac:dyDescent="0.2">
      <c r="A26" s="283" t="s">
        <v>53</v>
      </c>
      <c r="B26" s="283" t="s">
        <v>138</v>
      </c>
      <c r="C26" s="315">
        <v>-7.5068163262779999</v>
      </c>
      <c r="D26" s="315">
        <v>-2.4012954904920001</v>
      </c>
    </row>
    <row r="27" spans="1:4" x14ac:dyDescent="0.2">
      <c r="A27" s="283" t="s">
        <v>53</v>
      </c>
      <c r="B27" s="283" t="s">
        <v>139</v>
      </c>
      <c r="C27" s="315">
        <v>-2.2533279101080002</v>
      </c>
      <c r="D27" s="315">
        <v>-2.8367451067777498</v>
      </c>
    </row>
    <row r="28" spans="1:4" x14ac:dyDescent="0.2">
      <c r="A28" s="283" t="s">
        <v>53</v>
      </c>
      <c r="B28" s="283" t="s">
        <v>140</v>
      </c>
      <c r="C28" s="315">
        <v>-5.0355712647409998</v>
      </c>
      <c r="D28" s="315">
        <v>-2.9056625062283299</v>
      </c>
    </row>
    <row r="29" spans="1:4" x14ac:dyDescent="0.2">
      <c r="A29" s="283" t="s">
        <v>53</v>
      </c>
      <c r="B29" s="283" t="s">
        <v>141</v>
      </c>
      <c r="C29" s="315">
        <v>-1.9466759155769999</v>
      </c>
      <c r="D29" s="315">
        <v>-3.08743871260892</v>
      </c>
    </row>
    <row r="30" spans="1:4" x14ac:dyDescent="0.2">
      <c r="A30" s="283" t="s">
        <v>73</v>
      </c>
      <c r="B30" s="283" t="s">
        <v>130</v>
      </c>
      <c r="C30" s="315">
        <v>3.1092007183839998</v>
      </c>
      <c r="D30" s="315">
        <v>-1.9808735243375799</v>
      </c>
    </row>
    <row r="31" spans="1:4" x14ac:dyDescent="0.2">
      <c r="A31" s="283" t="s">
        <v>53</v>
      </c>
      <c r="B31" s="283" t="s">
        <v>131</v>
      </c>
      <c r="C31" s="315">
        <v>-8.6228559795220008</v>
      </c>
      <c r="D31" s="315">
        <v>-1.78452142643392</v>
      </c>
    </row>
    <row r="32" spans="1:4" x14ac:dyDescent="0.2">
      <c r="A32" s="283" t="s">
        <v>53</v>
      </c>
      <c r="B32" s="283" t="s">
        <v>132</v>
      </c>
      <c r="C32" s="315">
        <v>-8.6196097339400009</v>
      </c>
      <c r="D32" s="315">
        <v>-2.6012222353286698</v>
      </c>
    </row>
    <row r="33" spans="1:4" x14ac:dyDescent="0.2">
      <c r="A33" s="283" t="s">
        <v>53</v>
      </c>
      <c r="B33" s="283" t="s">
        <v>133</v>
      </c>
      <c r="C33" s="315">
        <v>-1.6163133548349999</v>
      </c>
      <c r="D33" s="315">
        <v>-2.65817087770942</v>
      </c>
    </row>
    <row r="34" spans="1:4" x14ac:dyDescent="0.2">
      <c r="A34" s="283" t="s">
        <v>53</v>
      </c>
      <c r="B34" s="283" t="s">
        <v>134</v>
      </c>
      <c r="C34" s="315">
        <v>2.0055016537650001</v>
      </c>
      <c r="D34" s="315">
        <v>-2.5975231448650802</v>
      </c>
    </row>
    <row r="35" spans="1:4" x14ac:dyDescent="0.2">
      <c r="A35" s="283" t="s">
        <v>53</v>
      </c>
      <c r="B35" s="283" t="s">
        <v>135</v>
      </c>
      <c r="C35" s="315">
        <v>7.7214146908689996</v>
      </c>
      <c r="D35" s="315">
        <v>-2.5576107155805801</v>
      </c>
    </row>
    <row r="36" spans="1:4" x14ac:dyDescent="0.2">
      <c r="A36" s="283" t="s">
        <v>53</v>
      </c>
      <c r="B36" s="283" t="s">
        <v>136</v>
      </c>
      <c r="C36" s="315">
        <v>25.744627830896</v>
      </c>
      <c r="D36" s="315">
        <v>-4.6202962826750099E-2</v>
      </c>
    </row>
    <row r="37" spans="1:4" x14ac:dyDescent="0.2">
      <c r="A37" s="283" t="s">
        <v>53</v>
      </c>
      <c r="B37" s="283" t="s">
        <v>137</v>
      </c>
      <c r="C37" s="315">
        <v>26.009629438015001</v>
      </c>
      <c r="D37" s="315">
        <v>2.415766987244</v>
      </c>
    </row>
    <row r="38" spans="1:4" x14ac:dyDescent="0.2">
      <c r="A38" s="283" t="s">
        <v>53</v>
      </c>
      <c r="B38" s="283" t="s">
        <v>138</v>
      </c>
      <c r="C38" s="315">
        <v>62.383407765153002</v>
      </c>
      <c r="D38" s="315">
        <v>8.2399523281965799</v>
      </c>
    </row>
    <row r="39" spans="1:4" x14ac:dyDescent="0.2">
      <c r="A39" s="283" t="s">
        <v>53</v>
      </c>
      <c r="B39" s="283" t="s">
        <v>139</v>
      </c>
      <c r="C39" s="315">
        <v>2.6560510338080001</v>
      </c>
      <c r="D39" s="315">
        <v>8.6490672401895807</v>
      </c>
    </row>
    <row r="40" spans="1:4" x14ac:dyDescent="0.2">
      <c r="A40" s="283" t="s">
        <v>53</v>
      </c>
      <c r="B40" s="283" t="s">
        <v>140</v>
      </c>
      <c r="C40" s="315">
        <v>7.7189733441659998</v>
      </c>
      <c r="D40" s="315">
        <v>9.7119459575985001</v>
      </c>
    </row>
    <row r="41" spans="1:4" x14ac:dyDescent="0.2">
      <c r="A41" s="283" t="s">
        <v>53</v>
      </c>
      <c r="B41" s="283" t="s">
        <v>141</v>
      </c>
      <c r="C41" s="315">
        <v>7.4143304488590003</v>
      </c>
      <c r="D41" s="315">
        <v>10.4920298213015</v>
      </c>
    </row>
    <row r="42" spans="1:4" x14ac:dyDescent="0.2">
      <c r="A42" s="283" t="s">
        <v>74</v>
      </c>
      <c r="B42" s="283" t="s">
        <v>130</v>
      </c>
      <c r="C42" s="315">
        <v>20.923419881510998</v>
      </c>
      <c r="D42" s="315">
        <v>11.9765480848954</v>
      </c>
    </row>
    <row r="43" spans="1:4" x14ac:dyDescent="0.2">
      <c r="A43" s="283" t="s">
        <v>53</v>
      </c>
      <c r="B43" s="283" t="s">
        <v>131</v>
      </c>
      <c r="C43" s="315">
        <v>22.639993796336999</v>
      </c>
      <c r="D43" s="315">
        <v>14.581785566217</v>
      </c>
    </row>
    <row r="44" spans="1:4" x14ac:dyDescent="0.2">
      <c r="A44" s="283" t="s">
        <v>53</v>
      </c>
      <c r="B44" s="283" t="s">
        <v>132</v>
      </c>
      <c r="C44" s="315">
        <v>14.635077138631001</v>
      </c>
      <c r="D44" s="315">
        <v>16.519676138931199</v>
      </c>
    </row>
    <row r="45" spans="1:4" x14ac:dyDescent="0.2">
      <c r="A45" s="283" t="s">
        <v>53</v>
      </c>
      <c r="B45" s="283" t="s">
        <v>133</v>
      </c>
      <c r="C45" s="315">
        <v>10.674821125245</v>
      </c>
      <c r="D45" s="315">
        <v>17.543937345604601</v>
      </c>
    </row>
    <row r="46" spans="1:4" x14ac:dyDescent="0.2">
      <c r="A46" s="283" t="s">
        <v>53</v>
      </c>
      <c r="B46" s="283" t="s">
        <v>134</v>
      </c>
      <c r="C46" s="315">
        <v>6.1260534155900004</v>
      </c>
      <c r="D46" s="315">
        <v>17.887316659090001</v>
      </c>
    </row>
    <row r="47" spans="1:4" x14ac:dyDescent="0.2">
      <c r="A47" s="283" t="s">
        <v>53</v>
      </c>
      <c r="B47" s="283" t="s">
        <v>135</v>
      </c>
      <c r="C47" s="315">
        <v>1.5032942089779999</v>
      </c>
      <c r="D47" s="315">
        <v>17.369139952265801</v>
      </c>
    </row>
    <row r="48" spans="1:4" x14ac:dyDescent="0.2">
      <c r="A48" s="283" t="s">
        <v>53</v>
      </c>
      <c r="B48" s="283" t="s">
        <v>136</v>
      </c>
      <c r="C48" s="315">
        <v>-16.520344429226999</v>
      </c>
      <c r="D48" s="315">
        <v>13.847058930588799</v>
      </c>
    </row>
    <row r="49" spans="1:4" x14ac:dyDescent="0.2">
      <c r="A49" s="283" t="s">
        <v>53</v>
      </c>
      <c r="B49" s="283" t="s">
        <v>137</v>
      </c>
      <c r="C49" s="315">
        <v>-13.7997441053</v>
      </c>
      <c r="D49" s="315">
        <v>10.529611135312599</v>
      </c>
    </row>
    <row r="50" spans="1:4" x14ac:dyDescent="0.2">
      <c r="A50" s="283" t="s">
        <v>53</v>
      </c>
      <c r="B50" s="283" t="s">
        <v>138</v>
      </c>
      <c r="C50" s="315">
        <v>-21.932332778820999</v>
      </c>
      <c r="D50" s="315">
        <v>3.5032994233147501</v>
      </c>
    </row>
    <row r="51" spans="1:4" x14ac:dyDescent="0.2">
      <c r="A51" s="283" t="s">
        <v>53</v>
      </c>
      <c r="B51" s="283" t="s">
        <v>139</v>
      </c>
      <c r="C51" s="315">
        <v>2.841142275498</v>
      </c>
      <c r="D51" s="315">
        <v>3.5187236934555801</v>
      </c>
    </row>
    <row r="52" spans="1:4" x14ac:dyDescent="0.2">
      <c r="A52" s="283" t="s">
        <v>53</v>
      </c>
      <c r="B52" s="283" t="s">
        <v>140</v>
      </c>
      <c r="C52" s="315">
        <v>14.424069223244</v>
      </c>
      <c r="D52" s="315">
        <v>4.0774816833787497</v>
      </c>
    </row>
    <row r="53" spans="1:4" x14ac:dyDescent="0.2">
      <c r="A53" s="283" t="s">
        <v>53</v>
      </c>
      <c r="B53" s="283" t="s">
        <v>141</v>
      </c>
      <c r="C53" s="315">
        <v>2.1323816775709998</v>
      </c>
      <c r="D53" s="315">
        <v>3.6373192857714201</v>
      </c>
    </row>
    <row r="54" spans="1:4" x14ac:dyDescent="0.2">
      <c r="A54" s="283" t="s">
        <v>75</v>
      </c>
      <c r="B54" s="283" t="s">
        <v>130</v>
      </c>
      <c r="C54" s="315">
        <v>4.2474345951789996</v>
      </c>
      <c r="D54" s="315">
        <v>2.2476538452437498</v>
      </c>
    </row>
    <row r="55" spans="1:4" x14ac:dyDescent="0.2">
      <c r="A55" s="283" t="s">
        <v>53</v>
      </c>
      <c r="B55" s="283" t="s">
        <v>131</v>
      </c>
      <c r="C55" s="315">
        <v>5.2051274957859999</v>
      </c>
      <c r="D55" s="315">
        <v>0.79474832019783404</v>
      </c>
    </row>
    <row r="56" spans="1:4" x14ac:dyDescent="0.2">
      <c r="A56" s="283" t="s">
        <v>53</v>
      </c>
      <c r="B56" s="283" t="s">
        <v>132</v>
      </c>
      <c r="C56" s="315">
        <v>9.2332822513139998</v>
      </c>
      <c r="D56" s="315">
        <v>0.34459874625475001</v>
      </c>
    </row>
    <row r="57" spans="1:4" x14ac:dyDescent="0.2">
      <c r="A57" s="283" t="s">
        <v>53</v>
      </c>
      <c r="B57" s="283" t="s">
        <v>133</v>
      </c>
      <c r="C57" s="315">
        <v>-7.6107185117469998</v>
      </c>
      <c r="D57" s="315">
        <v>-1.1791962234945801</v>
      </c>
    </row>
    <row r="58" spans="1:4" x14ac:dyDescent="0.2">
      <c r="A58" s="283" t="s">
        <v>53</v>
      </c>
      <c r="B58" s="283" t="s">
        <v>134</v>
      </c>
      <c r="C58" s="315">
        <v>-5.9209406560030002</v>
      </c>
      <c r="D58" s="315">
        <v>-2.18311239612733</v>
      </c>
    </row>
    <row r="59" spans="1:4" x14ac:dyDescent="0.2">
      <c r="A59" s="283" t="s">
        <v>53</v>
      </c>
      <c r="B59" s="283" t="s">
        <v>135</v>
      </c>
      <c r="C59" s="315">
        <v>-1.092581937539</v>
      </c>
      <c r="D59" s="315">
        <v>-2.3994354083370801</v>
      </c>
    </row>
    <row r="60" spans="1:4" x14ac:dyDescent="0.2">
      <c r="A60" s="283" t="s">
        <v>53</v>
      </c>
      <c r="B60" s="283" t="s">
        <v>136</v>
      </c>
      <c r="C60" s="315">
        <v>4.7364756774050001</v>
      </c>
      <c r="D60" s="315">
        <v>-0.62803373278441699</v>
      </c>
    </row>
    <row r="61" spans="1:4" x14ac:dyDescent="0.2">
      <c r="A61" s="283" t="s">
        <v>53</v>
      </c>
      <c r="B61" s="283" t="s">
        <v>137</v>
      </c>
      <c r="C61" s="315">
        <v>4.3877293956700001</v>
      </c>
      <c r="D61" s="315">
        <v>0.88758905896308304</v>
      </c>
    </row>
    <row r="62" spans="1:4" x14ac:dyDescent="0.2">
      <c r="A62" s="283" t="s">
        <v>53</v>
      </c>
      <c r="B62" s="283" t="s">
        <v>138</v>
      </c>
      <c r="C62" s="315">
        <v>11.220516436255</v>
      </c>
      <c r="D62" s="315">
        <v>3.65032649355275</v>
      </c>
    </row>
    <row r="63" spans="1:4" x14ac:dyDescent="0.2">
      <c r="A63" s="283" t="s">
        <v>53</v>
      </c>
      <c r="B63" s="283" t="s">
        <v>139</v>
      </c>
      <c r="C63" s="315">
        <v>1.479535783142</v>
      </c>
      <c r="D63" s="315">
        <v>3.5368592858564201</v>
      </c>
    </row>
    <row r="64" spans="1:4" x14ac:dyDescent="0.2">
      <c r="A64" s="283" t="s">
        <v>53</v>
      </c>
      <c r="B64" s="283" t="s">
        <v>140</v>
      </c>
      <c r="C64" s="315">
        <v>-1.4891094768499999</v>
      </c>
      <c r="D64" s="315">
        <v>2.2107610608485802</v>
      </c>
    </row>
    <row r="65" spans="1:4" x14ac:dyDescent="0.2">
      <c r="A65" s="283" t="s">
        <v>53</v>
      </c>
      <c r="B65" s="283" t="s">
        <v>141</v>
      </c>
      <c r="C65" s="315">
        <v>11.403707076531999</v>
      </c>
      <c r="D65" s="315">
        <v>2.9833715107619998</v>
      </c>
    </row>
    <row r="66" spans="1:4" x14ac:dyDescent="0.2">
      <c r="A66" s="283" t="s">
        <v>76</v>
      </c>
      <c r="B66" s="283" t="s">
        <v>130</v>
      </c>
      <c r="C66" s="315">
        <v>1.3992506311820001</v>
      </c>
      <c r="D66" s="315">
        <v>2.7460228470955799</v>
      </c>
    </row>
    <row r="67" spans="1:4" x14ac:dyDescent="0.2">
      <c r="A67" s="283" t="s">
        <v>53</v>
      </c>
      <c r="B67" s="283" t="s">
        <v>131</v>
      </c>
      <c r="C67" s="315">
        <v>-5.0519255332470001</v>
      </c>
      <c r="D67" s="315">
        <v>1.8912684280095</v>
      </c>
    </row>
    <row r="68" spans="1:4" x14ac:dyDescent="0.2">
      <c r="A68" s="283" t="s">
        <v>53</v>
      </c>
      <c r="B68" s="283" t="s">
        <v>132</v>
      </c>
      <c r="C68" s="315">
        <v>-7.7839283008900004</v>
      </c>
      <c r="D68" s="315">
        <v>0.47316754865916699</v>
      </c>
    </row>
    <row r="69" spans="1:4" x14ac:dyDescent="0.2">
      <c r="A69" s="283" t="s">
        <v>53</v>
      </c>
      <c r="B69" s="283" t="s">
        <v>133</v>
      </c>
      <c r="C69" s="315">
        <v>-2.6408699081989999</v>
      </c>
      <c r="D69" s="315">
        <v>0.88732159895483298</v>
      </c>
    </row>
    <row r="70" spans="1:4" x14ac:dyDescent="0.2">
      <c r="A70" s="283" t="s">
        <v>53</v>
      </c>
      <c r="B70" s="283" t="s">
        <v>134</v>
      </c>
      <c r="C70" s="315">
        <v>-4.3710884248169997</v>
      </c>
      <c r="D70" s="315">
        <v>1.0164759515536701</v>
      </c>
    </row>
    <row r="71" spans="1:4" x14ac:dyDescent="0.2">
      <c r="A71" s="283" t="s">
        <v>53</v>
      </c>
      <c r="B71" s="283" t="s">
        <v>135</v>
      </c>
      <c r="C71" s="315">
        <v>-15.405659565016</v>
      </c>
      <c r="D71" s="315">
        <v>-0.17628051740275</v>
      </c>
    </row>
    <row r="72" spans="1:4" x14ac:dyDescent="0.2">
      <c r="A72" s="283" t="s">
        <v>53</v>
      </c>
      <c r="B72" s="283" t="s">
        <v>136</v>
      </c>
      <c r="C72" s="315">
        <v>1.2267881905360001</v>
      </c>
      <c r="D72" s="315">
        <v>-0.46875447464183301</v>
      </c>
    </row>
    <row r="73" spans="1:4" x14ac:dyDescent="0.2">
      <c r="A73" s="283" t="s">
        <v>53</v>
      </c>
      <c r="B73" s="283" t="s">
        <v>137</v>
      </c>
      <c r="C73" s="315">
        <v>-2.6028031073109998</v>
      </c>
      <c r="D73" s="315">
        <v>-1.05129884989025</v>
      </c>
    </row>
    <row r="74" spans="1:4" x14ac:dyDescent="0.2">
      <c r="A74" s="283" t="s">
        <v>53</v>
      </c>
      <c r="B74" s="283" t="s">
        <v>138</v>
      </c>
      <c r="C74" s="315">
        <v>-14.502027929485999</v>
      </c>
      <c r="D74" s="315">
        <v>-3.1948442137019999</v>
      </c>
    </row>
    <row r="75" spans="1:4" x14ac:dyDescent="0.2">
      <c r="A75" s="283" t="s">
        <v>53</v>
      </c>
      <c r="B75" s="283" t="s">
        <v>139</v>
      </c>
      <c r="C75" s="315">
        <v>1.511453646464</v>
      </c>
      <c r="D75" s="315">
        <v>-3.1921843917585</v>
      </c>
    </row>
    <row r="76" spans="1:4" x14ac:dyDescent="0.2">
      <c r="A76" s="283" t="s">
        <v>53</v>
      </c>
      <c r="B76" s="283" t="s">
        <v>140</v>
      </c>
      <c r="C76" s="315">
        <v>-11.454541130981999</v>
      </c>
      <c r="D76" s="315">
        <v>-4.02263702960283</v>
      </c>
    </row>
    <row r="77" spans="1:4" x14ac:dyDescent="0.2">
      <c r="A77" s="283" t="s">
        <v>53</v>
      </c>
      <c r="B77" s="283" t="s">
        <v>141</v>
      </c>
      <c r="C77" s="315">
        <v>0.22705588347799999</v>
      </c>
      <c r="D77" s="315">
        <v>-4.9540246290240004</v>
      </c>
    </row>
    <row r="78" spans="1:4" x14ac:dyDescent="0.2">
      <c r="A78" s="283" t="s">
        <v>77</v>
      </c>
      <c r="B78" s="283" t="s">
        <v>130</v>
      </c>
      <c r="C78" s="315">
        <v>8.3856788785529996</v>
      </c>
      <c r="D78" s="315">
        <v>-4.3718222750764202</v>
      </c>
    </row>
    <row r="79" spans="1:4" x14ac:dyDescent="0.2">
      <c r="A79" s="283" t="s">
        <v>53</v>
      </c>
      <c r="B79" s="283" t="s">
        <v>131</v>
      </c>
      <c r="C79" s="315">
        <v>9.0888056121440002</v>
      </c>
      <c r="D79" s="315">
        <v>-3.1934280129605002</v>
      </c>
    </row>
    <row r="80" spans="1:4" x14ac:dyDescent="0.2">
      <c r="A80" s="283" t="s">
        <v>53</v>
      </c>
      <c r="B80" s="283" t="s">
        <v>132</v>
      </c>
      <c r="C80" s="315">
        <v>1.009661572288</v>
      </c>
      <c r="D80" s="315">
        <v>-2.4606288568623298</v>
      </c>
    </row>
    <row r="81" spans="1:4" x14ac:dyDescent="0.2">
      <c r="A81" s="283" t="s">
        <v>53</v>
      </c>
      <c r="B81" s="283" t="s">
        <v>133</v>
      </c>
      <c r="C81" s="315">
        <v>2.584134756868</v>
      </c>
      <c r="D81" s="315">
        <v>-2.0252118014400802</v>
      </c>
    </row>
    <row r="82" spans="1:4" x14ac:dyDescent="0.2">
      <c r="A82" s="283" t="s">
        <v>53</v>
      </c>
      <c r="B82" s="283" t="s">
        <v>134</v>
      </c>
      <c r="C82" s="315">
        <v>-12.141761574617</v>
      </c>
      <c r="D82" s="315">
        <v>-2.6727678972567501</v>
      </c>
    </row>
    <row r="83" spans="1:4" x14ac:dyDescent="0.2">
      <c r="A83" s="283" t="s">
        <v>53</v>
      </c>
      <c r="B83" s="283" t="s">
        <v>135</v>
      </c>
      <c r="C83" s="315">
        <v>-4.0638626550739998</v>
      </c>
      <c r="D83" s="315">
        <v>-1.7276181547615801</v>
      </c>
    </row>
    <row r="84" spans="1:4" x14ac:dyDescent="0.2">
      <c r="A84" s="283" t="s">
        <v>53</v>
      </c>
      <c r="B84" s="283" t="s">
        <v>136</v>
      </c>
      <c r="C84" s="315">
        <v>-6.7634929984400003</v>
      </c>
      <c r="D84" s="315">
        <v>-2.39347492050958</v>
      </c>
    </row>
    <row r="85" spans="1:4" x14ac:dyDescent="0.2">
      <c r="A85" s="283" t="s">
        <v>53</v>
      </c>
      <c r="B85" s="283" t="s">
        <v>137</v>
      </c>
      <c r="C85" s="315">
        <v>-5.6360227401399996</v>
      </c>
      <c r="D85" s="315">
        <v>-2.6462432232453299</v>
      </c>
    </row>
    <row r="86" spans="1:4" x14ac:dyDescent="0.2">
      <c r="A86" s="283" t="s">
        <v>53</v>
      </c>
      <c r="B86" s="283" t="s">
        <v>138</v>
      </c>
      <c r="C86" s="315">
        <v>-13.717499996916001</v>
      </c>
      <c r="D86" s="315">
        <v>-2.5808658955311699</v>
      </c>
    </row>
    <row r="87" spans="1:4" x14ac:dyDescent="0.2">
      <c r="A87" s="283" t="s">
        <v>53</v>
      </c>
      <c r="B87" s="283" t="s">
        <v>139</v>
      </c>
      <c r="C87" s="315">
        <v>-16.507161653600999</v>
      </c>
      <c r="D87" s="315">
        <v>-4.0824171705365799</v>
      </c>
    </row>
    <row r="88" spans="1:4" x14ac:dyDescent="0.2">
      <c r="A88" s="283" t="s">
        <v>53</v>
      </c>
      <c r="B88" s="283" t="s">
        <v>140</v>
      </c>
      <c r="C88" s="315">
        <v>-7.7549171657139997</v>
      </c>
      <c r="D88" s="315">
        <v>-3.77411517343092</v>
      </c>
    </row>
    <row r="89" spans="1:4" x14ac:dyDescent="0.2">
      <c r="A89" s="283" t="s">
        <v>53</v>
      </c>
      <c r="B89" s="283" t="s">
        <v>141</v>
      </c>
      <c r="C89" s="315">
        <v>-16.506219686760002</v>
      </c>
      <c r="D89" s="315">
        <v>-5.1685548042840797</v>
      </c>
    </row>
    <row r="90" spans="1:4" x14ac:dyDescent="0.2">
      <c r="A90" s="283" t="s">
        <v>78</v>
      </c>
      <c r="B90" s="283" t="s">
        <v>130</v>
      </c>
      <c r="C90" s="315">
        <v>-14.206976404538</v>
      </c>
      <c r="D90" s="315">
        <v>-7.0512760778750003</v>
      </c>
    </row>
    <row r="91" spans="1:4" x14ac:dyDescent="0.2">
      <c r="A91" s="283" t="s">
        <v>53</v>
      </c>
      <c r="B91" s="283" t="s">
        <v>131</v>
      </c>
      <c r="C91" s="315">
        <v>-12.898074409465</v>
      </c>
      <c r="D91" s="315">
        <v>-8.8835160796757506</v>
      </c>
    </row>
    <row r="92" spans="1:4" x14ac:dyDescent="0.2">
      <c r="A92" s="283" t="s">
        <v>53</v>
      </c>
      <c r="B92" s="283" t="s">
        <v>132</v>
      </c>
      <c r="C92" s="315">
        <v>-0.63833149316299997</v>
      </c>
      <c r="D92" s="315">
        <v>-9.0208488351299998</v>
      </c>
    </row>
    <row r="93" spans="1:4" x14ac:dyDescent="0.2">
      <c r="A93" s="283" t="s">
        <v>53</v>
      </c>
      <c r="B93" s="283" t="s">
        <v>133</v>
      </c>
      <c r="C93" s="315">
        <v>-46.426724947963997</v>
      </c>
      <c r="D93" s="315">
        <v>-13.105087143865999</v>
      </c>
    </row>
    <row r="94" spans="1:4" x14ac:dyDescent="0.2">
      <c r="A94" s="283" t="s">
        <v>53</v>
      </c>
      <c r="B94" s="283" t="s">
        <v>134</v>
      </c>
      <c r="C94" s="315">
        <v>-28.726346353520999</v>
      </c>
      <c r="D94" s="315">
        <v>-14.4871358754413</v>
      </c>
    </row>
    <row r="95" spans="1:4" x14ac:dyDescent="0.2">
      <c r="A95" s="283" t="s">
        <v>53</v>
      </c>
      <c r="B95" s="283" t="s">
        <v>135</v>
      </c>
      <c r="C95" s="315">
        <v>-11.237880181315001</v>
      </c>
      <c r="D95" s="315">
        <v>-15.0849706692947</v>
      </c>
    </row>
    <row r="96" spans="1:4" x14ac:dyDescent="0.2">
      <c r="A96" s="283" t="s">
        <v>53</v>
      </c>
      <c r="B96" s="283" t="s">
        <v>136</v>
      </c>
      <c r="C96" s="315">
        <v>-22.199996509114001</v>
      </c>
      <c r="D96" s="315">
        <v>-16.371345961850899</v>
      </c>
    </row>
    <row r="97" spans="1:4" x14ac:dyDescent="0.2">
      <c r="A97" s="283" t="s">
        <v>53</v>
      </c>
      <c r="B97" s="283" t="s">
        <v>137</v>
      </c>
      <c r="C97" s="315">
        <v>-6.482390416955</v>
      </c>
      <c r="D97" s="315">
        <v>-16.441876601585498</v>
      </c>
    </row>
    <row r="98" spans="1:4" x14ac:dyDescent="0.2">
      <c r="A98" s="283" t="s">
        <v>53</v>
      </c>
      <c r="B98" s="283" t="s">
        <v>138</v>
      </c>
      <c r="C98" s="315">
        <v>-8.9429463936419999</v>
      </c>
      <c r="D98" s="315">
        <v>-16.043997134645998</v>
      </c>
    </row>
    <row r="99" spans="1:4" x14ac:dyDescent="0.2">
      <c r="A99" s="283" t="s">
        <v>53</v>
      </c>
      <c r="B99" s="283" t="s">
        <v>139</v>
      </c>
      <c r="C99" s="315">
        <v>1.7068838819579999</v>
      </c>
      <c r="D99" s="315">
        <v>-14.5261600066827</v>
      </c>
    </row>
    <row r="100" spans="1:4" x14ac:dyDescent="0.2">
      <c r="A100" s="283" t="s">
        <v>53</v>
      </c>
      <c r="B100" s="283" t="s">
        <v>140</v>
      </c>
      <c r="C100" s="315">
        <v>11.802209637468</v>
      </c>
      <c r="D100" s="315">
        <v>-12.896399439750899</v>
      </c>
    </row>
    <row r="101" spans="1:4" x14ac:dyDescent="0.2">
      <c r="A101" s="283" t="s">
        <v>53</v>
      </c>
      <c r="B101" s="283" t="s">
        <v>141</v>
      </c>
      <c r="C101" s="315">
        <v>3.0242682445139999</v>
      </c>
      <c r="D101" s="315">
        <v>-11.268858778811399</v>
      </c>
    </row>
    <row r="102" spans="1:4" x14ac:dyDescent="0.2">
      <c r="A102" s="283" t="s">
        <v>414</v>
      </c>
      <c r="B102" s="283" t="s">
        <v>130</v>
      </c>
      <c r="C102" s="315">
        <v>6.9733523117890002</v>
      </c>
      <c r="D102" s="315">
        <v>-9.5038313857841707</v>
      </c>
    </row>
    <row r="103" spans="1:4" x14ac:dyDescent="0.2">
      <c r="A103" s="283" t="s">
        <v>53</v>
      </c>
      <c r="B103" s="283" t="s">
        <v>131</v>
      </c>
      <c r="C103" s="315">
        <v>9.4124644202760006</v>
      </c>
      <c r="D103" s="315">
        <v>-7.6446198166390804</v>
      </c>
    </row>
    <row r="104" spans="1:4" x14ac:dyDescent="0.2">
      <c r="A104" s="283" t="s">
        <v>53</v>
      </c>
      <c r="B104" s="283" t="s">
        <v>132</v>
      </c>
      <c r="C104" s="315">
        <v>-0.96651356015800005</v>
      </c>
      <c r="D104" s="315">
        <v>-7.6719683222219999</v>
      </c>
    </row>
    <row r="105" spans="1:4" x14ac:dyDescent="0.2">
      <c r="A105" s="283" t="s">
        <v>53</v>
      </c>
      <c r="B105" s="283" t="s">
        <v>133</v>
      </c>
      <c r="C105" s="315">
        <v>68.232334807493004</v>
      </c>
      <c r="D105" s="315">
        <v>1.8829533240660801</v>
      </c>
    </row>
    <row r="106" spans="1:4" x14ac:dyDescent="0.2">
      <c r="A106" s="283" t="s">
        <v>53</v>
      </c>
      <c r="B106" s="283" t="s">
        <v>134</v>
      </c>
      <c r="C106" s="315">
        <v>39.905669538712999</v>
      </c>
      <c r="D106" s="315">
        <v>7.6022879817522497</v>
      </c>
    </row>
    <row r="107" spans="1:4" x14ac:dyDescent="0.2">
      <c r="A107" s="283" t="s">
        <v>53</v>
      </c>
      <c r="B107" s="283" t="s">
        <v>135</v>
      </c>
      <c r="C107" s="315">
        <v>-5.6395804237540004</v>
      </c>
      <c r="D107" s="315">
        <v>8.0688129615489999</v>
      </c>
    </row>
    <row r="108" spans="1:4" x14ac:dyDescent="0.2">
      <c r="A108" s="283" t="s">
        <v>53</v>
      </c>
      <c r="B108" s="283" t="s">
        <v>136</v>
      </c>
      <c r="C108" s="315">
        <v>17.824400470970001</v>
      </c>
      <c r="D108" s="315">
        <v>11.404179376556</v>
      </c>
    </row>
    <row r="109" spans="1:4" x14ac:dyDescent="0.2">
      <c r="A109" s="283" t="s">
        <v>53</v>
      </c>
      <c r="B109" s="283" t="s">
        <v>137</v>
      </c>
      <c r="C109" s="315">
        <v>4.7834232433960002</v>
      </c>
      <c r="D109" s="315">
        <v>12.3429971815853</v>
      </c>
    </row>
    <row r="110" spans="1:4" x14ac:dyDescent="0.2">
      <c r="A110" s="283" t="s">
        <v>53</v>
      </c>
      <c r="B110" s="283" t="s">
        <v>138</v>
      </c>
      <c r="C110" s="315">
        <v>14.697807383948</v>
      </c>
      <c r="D110" s="315">
        <v>14.3130599963844</v>
      </c>
    </row>
    <row r="111" spans="1:4" x14ac:dyDescent="0.2">
      <c r="A111" s="283" t="s">
        <v>53</v>
      </c>
      <c r="B111" s="283" t="s">
        <v>139</v>
      </c>
      <c r="C111" s="315">
        <v>-4.1832860482439997</v>
      </c>
      <c r="D111" s="315">
        <v>13.8222125022009</v>
      </c>
    </row>
    <row r="112" spans="1:4" x14ac:dyDescent="0.2">
      <c r="A112" s="283" t="s">
        <v>53</v>
      </c>
      <c r="B112" s="283" t="s">
        <v>140</v>
      </c>
      <c r="C112" s="315">
        <v>-12.247911890225</v>
      </c>
      <c r="D112" s="315">
        <v>11.8180357082265</v>
      </c>
    </row>
    <row r="113" spans="1:4" x14ac:dyDescent="0.2">
      <c r="A113" s="283" t="s">
        <v>53</v>
      </c>
      <c r="B113" s="283" t="s">
        <v>141</v>
      </c>
      <c r="C113" s="315">
        <v>-13.5607089429</v>
      </c>
      <c r="D113" s="315">
        <v>10.435954275942001</v>
      </c>
    </row>
    <row r="114" spans="1:4" x14ac:dyDescent="0.2">
      <c r="A114" s="283" t="s">
        <v>710</v>
      </c>
      <c r="B114" s="283" t="s">
        <v>130</v>
      </c>
      <c r="C114" s="315">
        <v>-17.141009468</v>
      </c>
      <c r="D114" s="315">
        <v>8.4264241276262499</v>
      </c>
    </row>
    <row r="115" spans="1:4" x14ac:dyDescent="0.2">
      <c r="A115" s="283" t="s">
        <v>53</v>
      </c>
      <c r="B115" s="283" t="s">
        <v>131</v>
      </c>
      <c r="C115" s="315">
        <v>-17.635329888756001</v>
      </c>
      <c r="D115" s="315">
        <v>6.1724412685402497</v>
      </c>
    </row>
    <row r="116" spans="1:4" x14ac:dyDescent="0.2">
      <c r="A116" s="283" t="s">
        <v>53</v>
      </c>
      <c r="B116" s="283" t="s">
        <v>132</v>
      </c>
      <c r="C116" s="315">
        <v>-8.8130049494529992</v>
      </c>
      <c r="D116" s="315">
        <v>5.5185669860989996</v>
      </c>
    </row>
    <row r="117" spans="1:4" x14ac:dyDescent="0.2">
      <c r="A117" s="283" t="s">
        <v>53</v>
      </c>
      <c r="B117" s="283" t="s">
        <v>133</v>
      </c>
      <c r="C117" s="315">
        <v>-2.0843418859440002</v>
      </c>
      <c r="D117" s="315">
        <v>-0.34115607168741702</v>
      </c>
    </row>
    <row r="118" spans="1:4" x14ac:dyDescent="0.2">
      <c r="A118" s="283" t="s">
        <v>53</v>
      </c>
      <c r="B118" s="283" t="s">
        <v>134</v>
      </c>
      <c r="C118" s="315">
        <v>-1.7499673122470001</v>
      </c>
      <c r="D118" s="315">
        <v>-3.8124591426007499</v>
      </c>
    </row>
    <row r="119" spans="1:4" x14ac:dyDescent="0.2">
      <c r="A119" s="283" t="s">
        <v>53</v>
      </c>
      <c r="B119" s="283" t="s">
        <v>135</v>
      </c>
      <c r="C119" s="315">
        <v>11.417108974194001</v>
      </c>
      <c r="D119" s="315">
        <v>-2.3910683594384201</v>
      </c>
    </row>
    <row r="120" spans="1:4" x14ac:dyDescent="0.2">
      <c r="A120" s="283" t="s">
        <v>53</v>
      </c>
      <c r="B120" s="283" t="s">
        <v>136</v>
      </c>
      <c r="C120" s="315">
        <v>-0.41900185271000001</v>
      </c>
      <c r="D120" s="315">
        <v>-3.91135188641175</v>
      </c>
    </row>
    <row r="121" spans="1:4" x14ac:dyDescent="0.2">
      <c r="A121" s="283" t="s">
        <v>53</v>
      </c>
      <c r="B121" s="283" t="s">
        <v>137</v>
      </c>
      <c r="C121" s="315">
        <v>-3.7621199852639999</v>
      </c>
      <c r="D121" s="315">
        <v>-4.6234804888000802</v>
      </c>
    </row>
    <row r="122" spans="1:4" x14ac:dyDescent="0.2">
      <c r="A122" s="283" t="s">
        <v>53</v>
      </c>
      <c r="B122" s="283" t="s">
        <v>138</v>
      </c>
      <c r="C122" s="315">
        <v>-1.3414693062430001</v>
      </c>
      <c r="D122" s="315">
        <v>-5.9600868796493298</v>
      </c>
    </row>
    <row r="123" spans="1:4" x14ac:dyDescent="0.2">
      <c r="A123" s="283" t="s">
        <v>53</v>
      </c>
      <c r="B123" s="283" t="s">
        <v>139</v>
      </c>
      <c r="C123" s="315">
        <v>2.6873276507230002</v>
      </c>
      <c r="D123" s="315">
        <v>-5.3875357380687499</v>
      </c>
    </row>
    <row r="124" spans="1:4" x14ac:dyDescent="0.2">
      <c r="A124" s="283" t="s">
        <v>53</v>
      </c>
      <c r="B124" s="283" t="s">
        <v>140</v>
      </c>
      <c r="C124" s="315">
        <v>-0.17099872963400001</v>
      </c>
      <c r="D124" s="315">
        <v>-4.3811263080194998</v>
      </c>
    </row>
    <row r="125" spans="1:4" x14ac:dyDescent="0.2">
      <c r="A125" s="283" t="s">
        <v>53</v>
      </c>
      <c r="B125" s="283" t="s">
        <v>141</v>
      </c>
      <c r="C125" s="315">
        <v>7.2028076617909997</v>
      </c>
      <c r="D125" s="315">
        <v>-2.6508332576285798</v>
      </c>
    </row>
    <row r="126" spans="1:4" x14ac:dyDescent="0.2">
      <c r="A126" s="283" t="s">
        <v>1116</v>
      </c>
      <c r="B126" s="283" t="s">
        <v>130</v>
      </c>
      <c r="C126" s="315">
        <v>-4.8984316217329997</v>
      </c>
      <c r="D126" s="315">
        <v>-1.6306184371063299</v>
      </c>
    </row>
    <row r="127" spans="1:4" x14ac:dyDescent="0.2">
      <c r="A127" s="283" t="s">
        <v>53</v>
      </c>
      <c r="B127" s="283" t="s">
        <v>131</v>
      </c>
      <c r="C127" s="315">
        <v>-11.711287524177999</v>
      </c>
      <c r="D127" s="315">
        <v>-1.1369482400581701</v>
      </c>
    </row>
    <row r="128" spans="1:4" x14ac:dyDescent="0.2">
      <c r="A128" s="283" t="s">
        <v>53</v>
      </c>
      <c r="B128" s="283" t="s">
        <v>132</v>
      </c>
      <c r="C128" s="315">
        <v>0.98070658565299995</v>
      </c>
      <c r="D128" s="315">
        <v>-0.32080561213266701</v>
      </c>
    </row>
    <row r="129" spans="1:4" x14ac:dyDescent="0.2">
      <c r="A129" s="283" t="s">
        <v>53</v>
      </c>
      <c r="B129" s="283" t="s">
        <v>133</v>
      </c>
      <c r="C129" s="315">
        <v>-2.7247847039500002</v>
      </c>
      <c r="D129" s="315">
        <v>-0.37417584696650003</v>
      </c>
    </row>
  </sheetData>
  <mergeCells count="1">
    <mergeCell ref="H1:I1"/>
  </mergeCells>
  <hyperlinks>
    <hyperlink ref="H1:I1" location="Index!A1" display="Regresar al Índice" xr:uid="{54048E0E-B67B-4FC9-B502-DC5227793468}"/>
  </hyperlink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56823-2D8A-48AE-AF92-F5C0ADAB2FA5}">
  <sheetPr codeName="Hoja36"/>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4601</v>
      </c>
      <c r="H1" s="284" t="s">
        <v>1306</v>
      </c>
      <c r="I1" s="284"/>
    </row>
    <row r="2" spans="1:9" x14ac:dyDescent="0.2">
      <c r="A2" s="283" t="s">
        <v>1273</v>
      </c>
    </row>
    <row r="5" spans="1:9" x14ac:dyDescent="0.2">
      <c r="A5" s="283" t="s">
        <v>2</v>
      </c>
      <c r="B5" s="283" t="s">
        <v>51</v>
      </c>
    </row>
    <row r="6" spans="1:9" x14ac:dyDescent="0.2">
      <c r="A6" s="283" t="s">
        <v>18</v>
      </c>
      <c r="B6" s="315">
        <v>-29.979741813808999</v>
      </c>
    </row>
    <row r="7" spans="1:9" x14ac:dyDescent="0.2">
      <c r="A7" s="283" t="s">
        <v>28</v>
      </c>
      <c r="B7" s="315">
        <v>-25.592277415723</v>
      </c>
    </row>
    <row r="8" spans="1:9" x14ac:dyDescent="0.2">
      <c r="A8" s="283" t="s">
        <v>11</v>
      </c>
      <c r="B8" s="315">
        <v>-25.225730285996999</v>
      </c>
    </row>
    <row r="9" spans="1:9" x14ac:dyDescent="0.2">
      <c r="A9" s="283" t="s">
        <v>30</v>
      </c>
      <c r="B9" s="315">
        <v>-24.853325042541002</v>
      </c>
    </row>
    <row r="10" spans="1:9" x14ac:dyDescent="0.2">
      <c r="A10" s="283" t="s">
        <v>26</v>
      </c>
      <c r="B10" s="315">
        <v>-17.738880829041999</v>
      </c>
    </row>
    <row r="11" spans="1:9" x14ac:dyDescent="0.2">
      <c r="A11" s="283" t="s">
        <v>9</v>
      </c>
      <c r="B11" s="315">
        <v>-14.079765988181</v>
      </c>
    </row>
    <row r="12" spans="1:9" x14ac:dyDescent="0.2">
      <c r="A12" s="283" t="s">
        <v>20</v>
      </c>
      <c r="B12" s="315">
        <v>-13.943558667056999</v>
      </c>
    </row>
    <row r="13" spans="1:9" x14ac:dyDescent="0.2">
      <c r="A13" s="283" t="s">
        <v>17</v>
      </c>
      <c r="B13" s="315">
        <v>-10.544648646558</v>
      </c>
    </row>
    <row r="14" spans="1:9" x14ac:dyDescent="0.2">
      <c r="A14" s="283" t="s">
        <v>22</v>
      </c>
      <c r="B14" s="315">
        <v>-9.4427443496519992</v>
      </c>
    </row>
    <row r="15" spans="1:9" x14ac:dyDescent="0.2">
      <c r="A15" s="283" t="s">
        <v>7</v>
      </c>
      <c r="B15" s="315">
        <v>-8.2886489357930007</v>
      </c>
    </row>
    <row r="16" spans="1:9" x14ac:dyDescent="0.2">
      <c r="A16" s="283" t="s">
        <v>25</v>
      </c>
      <c r="B16" s="315">
        <v>-7.7336209720879996</v>
      </c>
    </row>
    <row r="17" spans="1:2" x14ac:dyDescent="0.2">
      <c r="A17" s="283" t="s">
        <v>16</v>
      </c>
      <c r="B17" s="315">
        <v>-5.9552040522879999</v>
      </c>
    </row>
    <row r="18" spans="1:2" x14ac:dyDescent="0.2">
      <c r="A18" s="283" t="s">
        <v>3</v>
      </c>
      <c r="B18" s="315">
        <v>-4.0249796548149996</v>
      </c>
    </row>
    <row r="19" spans="1:2" x14ac:dyDescent="0.2">
      <c r="A19" s="283" t="s">
        <v>4</v>
      </c>
      <c r="B19" s="315">
        <v>-3.3163648407020001</v>
      </c>
    </row>
    <row r="20" spans="1:2" x14ac:dyDescent="0.2">
      <c r="A20" s="283" t="s">
        <v>14</v>
      </c>
      <c r="B20" s="315">
        <v>-2.9918777039559998</v>
      </c>
    </row>
    <row r="21" spans="1:2" x14ac:dyDescent="0.2">
      <c r="A21" s="283" t="s">
        <v>13</v>
      </c>
      <c r="B21" s="315">
        <v>-2.8716558866690001</v>
      </c>
    </row>
    <row r="22" spans="1:2" x14ac:dyDescent="0.2">
      <c r="A22" s="283" t="s">
        <v>0</v>
      </c>
      <c r="B22" s="315">
        <v>-2.7247847039500002</v>
      </c>
    </row>
    <row r="23" spans="1:2" x14ac:dyDescent="0.2">
      <c r="A23" s="283" t="s">
        <v>1</v>
      </c>
      <c r="B23" s="315">
        <v>-2.2058377838780001</v>
      </c>
    </row>
    <row r="24" spans="1:2" x14ac:dyDescent="0.2">
      <c r="A24" s="283" t="s">
        <v>31</v>
      </c>
      <c r="B24" s="315">
        <v>-1.967679813051</v>
      </c>
    </row>
    <row r="25" spans="1:2" x14ac:dyDescent="0.2">
      <c r="A25" s="283" t="s">
        <v>23</v>
      </c>
      <c r="B25" s="315">
        <v>-6.2105433534999997E-2</v>
      </c>
    </row>
    <row r="26" spans="1:2" x14ac:dyDescent="0.2">
      <c r="A26" s="283" t="s">
        <v>29</v>
      </c>
      <c r="B26" s="315">
        <v>1.2448314058779999</v>
      </c>
    </row>
    <row r="27" spans="1:2" x14ac:dyDescent="0.2">
      <c r="A27" s="283" t="s">
        <v>10</v>
      </c>
      <c r="B27" s="315">
        <v>2.735643555992</v>
      </c>
    </row>
    <row r="28" spans="1:2" x14ac:dyDescent="0.2">
      <c r="A28" s="283" t="s">
        <v>15</v>
      </c>
      <c r="B28" s="315">
        <v>5.7654234511659999</v>
      </c>
    </row>
    <row r="29" spans="1:2" x14ac:dyDescent="0.2">
      <c r="A29" s="283" t="s">
        <v>12</v>
      </c>
      <c r="B29" s="315">
        <v>5.9850659133770003</v>
      </c>
    </row>
    <row r="30" spans="1:2" x14ac:dyDescent="0.2">
      <c r="A30" s="283" t="s">
        <v>19</v>
      </c>
      <c r="B30" s="315">
        <v>6.4227033420190001</v>
      </c>
    </row>
    <row r="31" spans="1:2" x14ac:dyDescent="0.2">
      <c r="A31" s="283" t="s">
        <v>33</v>
      </c>
      <c r="B31" s="315">
        <v>9.4851646607629991</v>
      </c>
    </row>
    <row r="32" spans="1:2" x14ac:dyDescent="0.2">
      <c r="A32" s="283" t="s">
        <v>27</v>
      </c>
      <c r="B32" s="315">
        <v>11.106337908889</v>
      </c>
    </row>
    <row r="33" spans="1:2" x14ac:dyDescent="0.2">
      <c r="A33" s="283" t="s">
        <v>5</v>
      </c>
      <c r="B33" s="315">
        <v>13.682967052886999</v>
      </c>
    </row>
    <row r="34" spans="1:2" x14ac:dyDescent="0.2">
      <c r="A34" s="283" t="s">
        <v>32</v>
      </c>
      <c r="B34" s="315">
        <v>17.234085197590002</v>
      </c>
    </row>
    <row r="35" spans="1:2" x14ac:dyDescent="0.2">
      <c r="A35" s="283" t="s">
        <v>8</v>
      </c>
      <c r="B35" s="315">
        <v>19.521567629380002</v>
      </c>
    </row>
    <row r="36" spans="1:2" x14ac:dyDescent="0.2">
      <c r="A36" s="283" t="s">
        <v>21</v>
      </c>
      <c r="B36" s="315">
        <v>31.774278045822999</v>
      </c>
    </row>
    <row r="37" spans="1:2" x14ac:dyDescent="0.2">
      <c r="A37" s="283" t="s">
        <v>6</v>
      </c>
      <c r="B37" s="315">
        <v>55.114657287325997</v>
      </c>
    </row>
    <row r="38" spans="1:2" x14ac:dyDescent="0.2">
      <c r="A38" s="283" t="s">
        <v>24</v>
      </c>
      <c r="B38" s="315">
        <v>78.355657754595001</v>
      </c>
    </row>
  </sheetData>
  <mergeCells count="1">
    <mergeCell ref="H1:I1"/>
  </mergeCells>
  <hyperlinks>
    <hyperlink ref="H1:I1" location="Index!A1" display="Regresar al Índice" xr:uid="{959E001A-FD24-4767-9BF3-E799FE441860}"/>
  </hyperlink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85A6-6124-404D-B52E-5878221AED0E}">
  <sheetPr codeName="Hoja39"/>
  <dimension ref="A1:I129"/>
  <sheetViews>
    <sheetView workbookViewId="0">
      <selection activeCell="F17" sqref="F17"/>
    </sheetView>
  </sheetViews>
  <sheetFormatPr baseColWidth="10" defaultRowHeight="12.75" x14ac:dyDescent="0.2"/>
  <cols>
    <col min="1" max="16384" width="11.42578125" style="283"/>
  </cols>
  <sheetData>
    <row r="1" spans="1:9" x14ac:dyDescent="0.2">
      <c r="A1" s="28" t="s">
        <v>4602</v>
      </c>
      <c r="H1" s="284" t="s">
        <v>1306</v>
      </c>
      <c r="I1" s="284"/>
    </row>
    <row r="2" spans="1:9" x14ac:dyDescent="0.2">
      <c r="A2" s="283" t="s">
        <v>1273</v>
      </c>
    </row>
    <row r="5" spans="1:9" x14ac:dyDescent="0.2">
      <c r="A5" s="283" t="s">
        <v>286</v>
      </c>
      <c r="B5" s="283" t="s">
        <v>330</v>
      </c>
      <c r="C5" s="283" t="s">
        <v>51</v>
      </c>
      <c r="D5" s="283" t="s">
        <v>331</v>
      </c>
    </row>
    <row r="6" spans="1:9" x14ac:dyDescent="0.2">
      <c r="A6" s="283" t="s">
        <v>59</v>
      </c>
      <c r="B6" s="283" t="s">
        <v>130</v>
      </c>
      <c r="C6" s="315">
        <v>4.3489832961100001</v>
      </c>
      <c r="D6" s="315">
        <v>5.2030055645442497</v>
      </c>
    </row>
    <row r="7" spans="1:9" x14ac:dyDescent="0.2">
      <c r="A7" s="283" t="s">
        <v>53</v>
      </c>
      <c r="B7" s="283" t="s">
        <v>131</v>
      </c>
      <c r="C7" s="315">
        <v>7.6690257082999994E-2</v>
      </c>
      <c r="D7" s="315">
        <v>4.7129199592831696</v>
      </c>
    </row>
    <row r="8" spans="1:9" x14ac:dyDescent="0.2">
      <c r="A8" s="283" t="s">
        <v>53</v>
      </c>
      <c r="B8" s="283" t="s">
        <v>132</v>
      </c>
      <c r="C8" s="315">
        <v>-5.3107607744359999</v>
      </c>
      <c r="D8" s="315">
        <v>3.6913957760550802</v>
      </c>
    </row>
    <row r="9" spans="1:9" x14ac:dyDescent="0.2">
      <c r="A9" s="283" t="s">
        <v>53</v>
      </c>
      <c r="B9" s="283" t="s">
        <v>133</v>
      </c>
      <c r="C9" s="315">
        <v>9.7672998303109999</v>
      </c>
      <c r="D9" s="315">
        <v>4.2852159964186702</v>
      </c>
    </row>
    <row r="10" spans="1:9" x14ac:dyDescent="0.2">
      <c r="A10" s="283" t="s">
        <v>53</v>
      </c>
      <c r="B10" s="283" t="s">
        <v>134</v>
      </c>
      <c r="C10" s="315">
        <v>-0.25038551672199999</v>
      </c>
      <c r="D10" s="315">
        <v>3.5709781728153298</v>
      </c>
    </row>
    <row r="11" spans="1:9" x14ac:dyDescent="0.2">
      <c r="A11" s="283" t="s">
        <v>53</v>
      </c>
      <c r="B11" s="283" t="s">
        <v>135</v>
      </c>
      <c r="C11" s="315">
        <v>0.41425957605699998</v>
      </c>
      <c r="D11" s="315">
        <v>2.9637607904149998</v>
      </c>
    </row>
    <row r="12" spans="1:9" x14ac:dyDescent="0.2">
      <c r="A12" s="283" t="s">
        <v>53</v>
      </c>
      <c r="B12" s="283" t="s">
        <v>136</v>
      </c>
      <c r="C12" s="315">
        <v>8.528031502608</v>
      </c>
      <c r="D12" s="315">
        <v>2.9196103058377498</v>
      </c>
    </row>
    <row r="13" spans="1:9" x14ac:dyDescent="0.2">
      <c r="A13" s="283" t="s">
        <v>53</v>
      </c>
      <c r="B13" s="283" t="s">
        <v>137</v>
      </c>
      <c r="C13" s="315">
        <v>9.367752017211</v>
      </c>
      <c r="D13" s="315">
        <v>3.4002357637088299</v>
      </c>
    </row>
    <row r="14" spans="1:9" x14ac:dyDescent="0.2">
      <c r="A14" s="283" t="s">
        <v>53</v>
      </c>
      <c r="B14" s="283" t="s">
        <v>138</v>
      </c>
      <c r="C14" s="315">
        <v>8.7003784790890002</v>
      </c>
      <c r="D14" s="315">
        <v>4.0924207687865799</v>
      </c>
    </row>
    <row r="15" spans="1:9" x14ac:dyDescent="0.2">
      <c r="A15" s="283" t="s">
        <v>53</v>
      </c>
      <c r="B15" s="283" t="s">
        <v>139</v>
      </c>
      <c r="C15" s="315">
        <v>10.349139572921001</v>
      </c>
      <c r="D15" s="315">
        <v>4.4626177374588298</v>
      </c>
    </row>
    <row r="16" spans="1:9" x14ac:dyDescent="0.2">
      <c r="A16" s="283" t="s">
        <v>53</v>
      </c>
      <c r="B16" s="283" t="s">
        <v>140</v>
      </c>
      <c r="C16" s="315">
        <v>8.4341733145770004</v>
      </c>
      <c r="D16" s="315">
        <v>4.8845335735389197</v>
      </c>
    </row>
    <row r="17" spans="1:4" x14ac:dyDescent="0.2">
      <c r="A17" s="283" t="s">
        <v>53</v>
      </c>
      <c r="B17" s="283" t="s">
        <v>141</v>
      </c>
      <c r="C17" s="315">
        <v>7.344993908497</v>
      </c>
      <c r="D17" s="315">
        <v>5.1475462886088303</v>
      </c>
    </row>
    <row r="18" spans="1:4" x14ac:dyDescent="0.2">
      <c r="A18" s="283" t="s">
        <v>72</v>
      </c>
      <c r="B18" s="283" t="s">
        <v>130</v>
      </c>
      <c r="C18" s="315">
        <v>12.679692233589</v>
      </c>
      <c r="D18" s="315">
        <v>5.8417720333987502</v>
      </c>
    </row>
    <row r="19" spans="1:4" x14ac:dyDescent="0.2">
      <c r="A19" s="283" t="s">
        <v>53</v>
      </c>
      <c r="B19" s="283" t="s">
        <v>131</v>
      </c>
      <c r="C19" s="315">
        <v>10.472685219388</v>
      </c>
      <c r="D19" s="315">
        <v>6.7081049469241698</v>
      </c>
    </row>
    <row r="20" spans="1:4" x14ac:dyDescent="0.2">
      <c r="A20" s="283" t="s">
        <v>53</v>
      </c>
      <c r="B20" s="283" t="s">
        <v>132</v>
      </c>
      <c r="C20" s="315">
        <v>17.076953678538001</v>
      </c>
      <c r="D20" s="315">
        <v>8.5737478180053301</v>
      </c>
    </row>
    <row r="21" spans="1:4" x14ac:dyDescent="0.2">
      <c r="A21" s="283" t="s">
        <v>53</v>
      </c>
      <c r="B21" s="283" t="s">
        <v>133</v>
      </c>
      <c r="C21" s="315">
        <v>10.079021747443001</v>
      </c>
      <c r="D21" s="315">
        <v>8.5997246444329996</v>
      </c>
    </row>
    <row r="22" spans="1:4" x14ac:dyDescent="0.2">
      <c r="A22" s="283" t="s">
        <v>53</v>
      </c>
      <c r="B22" s="283" t="s">
        <v>134</v>
      </c>
      <c r="C22" s="315">
        <v>19.196481837267999</v>
      </c>
      <c r="D22" s="315">
        <v>10.220296923932199</v>
      </c>
    </row>
    <row r="23" spans="1:4" x14ac:dyDescent="0.2">
      <c r="A23" s="283" t="s">
        <v>53</v>
      </c>
      <c r="B23" s="283" t="s">
        <v>135</v>
      </c>
      <c r="C23" s="315">
        <v>14.833544462314</v>
      </c>
      <c r="D23" s="315">
        <v>11.421903997786901</v>
      </c>
    </row>
    <row r="24" spans="1:4" x14ac:dyDescent="0.2">
      <c r="A24" s="283" t="s">
        <v>53</v>
      </c>
      <c r="B24" s="283" t="s">
        <v>136</v>
      </c>
      <c r="C24" s="315">
        <v>12.098833143706999</v>
      </c>
      <c r="D24" s="315">
        <v>11.7194708012118</v>
      </c>
    </row>
    <row r="25" spans="1:4" x14ac:dyDescent="0.2">
      <c r="A25" s="283" t="s">
        <v>53</v>
      </c>
      <c r="B25" s="283" t="s">
        <v>137</v>
      </c>
      <c r="C25" s="315">
        <v>7.1974993614059999</v>
      </c>
      <c r="D25" s="315">
        <v>11.5386164132281</v>
      </c>
    </row>
    <row r="26" spans="1:4" x14ac:dyDescent="0.2">
      <c r="A26" s="283" t="s">
        <v>53</v>
      </c>
      <c r="B26" s="283" t="s">
        <v>138</v>
      </c>
      <c r="C26" s="315">
        <v>15.484736391961</v>
      </c>
      <c r="D26" s="315">
        <v>12.103979572634101</v>
      </c>
    </row>
    <row r="27" spans="1:4" x14ac:dyDescent="0.2">
      <c r="A27" s="283" t="s">
        <v>53</v>
      </c>
      <c r="B27" s="283" t="s">
        <v>139</v>
      </c>
      <c r="C27" s="315">
        <v>9.2245615531710001</v>
      </c>
      <c r="D27" s="315">
        <v>12.0102647376549</v>
      </c>
    </row>
    <row r="28" spans="1:4" x14ac:dyDescent="0.2">
      <c r="A28" s="283" t="s">
        <v>53</v>
      </c>
      <c r="B28" s="283" t="s">
        <v>140</v>
      </c>
      <c r="C28" s="315">
        <v>10.836723716656</v>
      </c>
      <c r="D28" s="315">
        <v>12.2104772711615</v>
      </c>
    </row>
    <row r="29" spans="1:4" x14ac:dyDescent="0.2">
      <c r="A29" s="283" t="s">
        <v>53</v>
      </c>
      <c r="B29" s="283" t="s">
        <v>141</v>
      </c>
      <c r="C29" s="315">
        <v>15.347848621709</v>
      </c>
      <c r="D29" s="315">
        <v>12.8773818305958</v>
      </c>
    </row>
    <row r="30" spans="1:4" x14ac:dyDescent="0.2">
      <c r="A30" s="283" t="s">
        <v>73</v>
      </c>
      <c r="B30" s="283" t="s">
        <v>130</v>
      </c>
      <c r="C30" s="315">
        <v>12.581739789979</v>
      </c>
      <c r="D30" s="315">
        <v>12.869219126961699</v>
      </c>
    </row>
    <row r="31" spans="1:4" x14ac:dyDescent="0.2">
      <c r="A31" s="283" t="s">
        <v>53</v>
      </c>
      <c r="B31" s="283" t="s">
        <v>131</v>
      </c>
      <c r="C31" s="315">
        <v>12.340397107284</v>
      </c>
      <c r="D31" s="315">
        <v>13.024861784286299</v>
      </c>
    </row>
    <row r="32" spans="1:4" x14ac:dyDescent="0.2">
      <c r="A32" s="283" t="s">
        <v>53</v>
      </c>
      <c r="B32" s="283" t="s">
        <v>132</v>
      </c>
      <c r="C32" s="315">
        <v>6.092609710903</v>
      </c>
      <c r="D32" s="315">
        <v>12.109499786983401</v>
      </c>
    </row>
    <row r="33" spans="1:4" x14ac:dyDescent="0.2">
      <c r="A33" s="283" t="s">
        <v>53</v>
      </c>
      <c r="B33" s="283" t="s">
        <v>133</v>
      </c>
      <c r="C33" s="315">
        <v>3.992021817381</v>
      </c>
      <c r="D33" s="315">
        <v>11.6022497928116</v>
      </c>
    </row>
    <row r="34" spans="1:4" x14ac:dyDescent="0.2">
      <c r="A34" s="283" t="s">
        <v>53</v>
      </c>
      <c r="B34" s="283" t="s">
        <v>134</v>
      </c>
      <c r="C34" s="315">
        <v>0.96125066376199997</v>
      </c>
      <c r="D34" s="315">
        <v>10.082647195019399</v>
      </c>
    </row>
    <row r="35" spans="1:4" x14ac:dyDescent="0.2">
      <c r="A35" s="283" t="s">
        <v>53</v>
      </c>
      <c r="B35" s="283" t="s">
        <v>135</v>
      </c>
      <c r="C35" s="315">
        <v>3.5036919525610002</v>
      </c>
      <c r="D35" s="315">
        <v>9.1384928192066699</v>
      </c>
    </row>
    <row r="36" spans="1:4" x14ac:dyDescent="0.2">
      <c r="A36" s="283" t="s">
        <v>53</v>
      </c>
      <c r="B36" s="283" t="s">
        <v>136</v>
      </c>
      <c r="C36" s="315">
        <v>4.347723335165</v>
      </c>
      <c r="D36" s="315">
        <v>8.4925670018281707</v>
      </c>
    </row>
    <row r="37" spans="1:4" x14ac:dyDescent="0.2">
      <c r="A37" s="283" t="s">
        <v>53</v>
      </c>
      <c r="B37" s="283" t="s">
        <v>137</v>
      </c>
      <c r="C37" s="315">
        <v>3.3938538445869999</v>
      </c>
      <c r="D37" s="315">
        <v>8.1755965420932508</v>
      </c>
    </row>
    <row r="38" spans="1:4" x14ac:dyDescent="0.2">
      <c r="A38" s="283" t="s">
        <v>53</v>
      </c>
      <c r="B38" s="283" t="s">
        <v>138</v>
      </c>
      <c r="C38" s="315">
        <v>2.56933793955</v>
      </c>
      <c r="D38" s="315">
        <v>7.0993133377256701</v>
      </c>
    </row>
    <row r="39" spans="1:4" x14ac:dyDescent="0.2">
      <c r="A39" s="283" t="s">
        <v>53</v>
      </c>
      <c r="B39" s="283" t="s">
        <v>139</v>
      </c>
      <c r="C39" s="315">
        <v>1.247092393285</v>
      </c>
      <c r="D39" s="315">
        <v>6.4345242410685</v>
      </c>
    </row>
    <row r="40" spans="1:4" x14ac:dyDescent="0.2">
      <c r="A40" s="283" t="s">
        <v>53</v>
      </c>
      <c r="B40" s="283" t="s">
        <v>140</v>
      </c>
      <c r="C40" s="315">
        <v>1.0836756157730001</v>
      </c>
      <c r="D40" s="315">
        <v>5.6217702326615804</v>
      </c>
    </row>
    <row r="41" spans="1:4" x14ac:dyDescent="0.2">
      <c r="A41" s="283" t="s">
        <v>53</v>
      </c>
      <c r="B41" s="283" t="s">
        <v>141</v>
      </c>
      <c r="C41" s="315">
        <v>3.7286300923379998</v>
      </c>
      <c r="D41" s="315">
        <v>4.6535020218806702</v>
      </c>
    </row>
    <row r="42" spans="1:4" x14ac:dyDescent="0.2">
      <c r="A42" s="283" t="s">
        <v>74</v>
      </c>
      <c r="B42" s="283" t="s">
        <v>130</v>
      </c>
      <c r="C42" s="315">
        <v>-1.5802661763520001</v>
      </c>
      <c r="D42" s="315">
        <v>3.4733348580197498</v>
      </c>
    </row>
    <row r="43" spans="1:4" x14ac:dyDescent="0.2">
      <c r="A43" s="283" t="s">
        <v>53</v>
      </c>
      <c r="B43" s="283" t="s">
        <v>131</v>
      </c>
      <c r="C43" s="315">
        <v>1.6607842851779999</v>
      </c>
      <c r="D43" s="315">
        <v>2.5833671228442499</v>
      </c>
    </row>
    <row r="44" spans="1:4" x14ac:dyDescent="0.2">
      <c r="A44" s="283" t="s">
        <v>53</v>
      </c>
      <c r="B44" s="283" t="s">
        <v>132</v>
      </c>
      <c r="C44" s="315">
        <v>0.22140073713799999</v>
      </c>
      <c r="D44" s="315">
        <v>2.0940997083638302</v>
      </c>
    </row>
    <row r="45" spans="1:4" x14ac:dyDescent="0.2">
      <c r="A45" s="283" t="s">
        <v>53</v>
      </c>
      <c r="B45" s="283" t="s">
        <v>133</v>
      </c>
      <c r="C45" s="315">
        <v>5.4557741452800004</v>
      </c>
      <c r="D45" s="315">
        <v>2.2160790690220802</v>
      </c>
    </row>
    <row r="46" spans="1:4" x14ac:dyDescent="0.2">
      <c r="A46" s="283" t="s">
        <v>53</v>
      </c>
      <c r="B46" s="283" t="s">
        <v>134</v>
      </c>
      <c r="C46" s="315">
        <v>1.1026393438890001</v>
      </c>
      <c r="D46" s="315">
        <v>2.22786145903267</v>
      </c>
    </row>
    <row r="47" spans="1:4" x14ac:dyDescent="0.2">
      <c r="A47" s="283" t="s">
        <v>53</v>
      </c>
      <c r="B47" s="283" t="s">
        <v>135</v>
      </c>
      <c r="C47" s="315">
        <v>2.446109357079</v>
      </c>
      <c r="D47" s="315">
        <v>2.1397295760758301</v>
      </c>
    </row>
    <row r="48" spans="1:4" x14ac:dyDescent="0.2">
      <c r="A48" s="283" t="s">
        <v>53</v>
      </c>
      <c r="B48" s="283" t="s">
        <v>136</v>
      </c>
      <c r="C48" s="315">
        <v>-1.7398799404550001</v>
      </c>
      <c r="D48" s="315">
        <v>1.6324293031074999</v>
      </c>
    </row>
    <row r="49" spans="1:4" x14ac:dyDescent="0.2">
      <c r="A49" s="283" t="s">
        <v>53</v>
      </c>
      <c r="B49" s="283" t="s">
        <v>137</v>
      </c>
      <c r="C49" s="315">
        <v>2.2406498357319999</v>
      </c>
      <c r="D49" s="315">
        <v>1.53632896903625</v>
      </c>
    </row>
    <row r="50" spans="1:4" x14ac:dyDescent="0.2">
      <c r="A50" s="283" t="s">
        <v>53</v>
      </c>
      <c r="B50" s="283" t="s">
        <v>138</v>
      </c>
      <c r="C50" s="315">
        <v>-1.2971900599420001</v>
      </c>
      <c r="D50" s="315">
        <v>1.21411830241192</v>
      </c>
    </row>
    <row r="51" spans="1:4" x14ac:dyDescent="0.2">
      <c r="A51" s="283" t="s">
        <v>53</v>
      </c>
      <c r="B51" s="283" t="s">
        <v>139</v>
      </c>
      <c r="C51" s="315">
        <v>-4.9589271985490004</v>
      </c>
      <c r="D51" s="315">
        <v>0.69695000309241695</v>
      </c>
    </row>
    <row r="52" spans="1:4" x14ac:dyDescent="0.2">
      <c r="A52" s="283" t="s">
        <v>53</v>
      </c>
      <c r="B52" s="283" t="s">
        <v>140</v>
      </c>
      <c r="C52" s="315">
        <v>-2.9733569066499999</v>
      </c>
      <c r="D52" s="315">
        <v>0.35886395955716699</v>
      </c>
    </row>
    <row r="53" spans="1:4" x14ac:dyDescent="0.2">
      <c r="A53" s="283" t="s">
        <v>53</v>
      </c>
      <c r="B53" s="283" t="s">
        <v>141</v>
      </c>
      <c r="C53" s="315">
        <v>-3.4625565292829998</v>
      </c>
      <c r="D53" s="315">
        <v>-0.24040159224458299</v>
      </c>
    </row>
    <row r="54" spans="1:4" x14ac:dyDescent="0.2">
      <c r="A54" s="283" t="s">
        <v>75</v>
      </c>
      <c r="B54" s="283" t="s">
        <v>130</v>
      </c>
      <c r="C54" s="315">
        <v>-2.5053738286480001</v>
      </c>
      <c r="D54" s="315">
        <v>-0.31749389660258298</v>
      </c>
    </row>
    <row r="55" spans="1:4" x14ac:dyDescent="0.2">
      <c r="A55" s="283" t="s">
        <v>53</v>
      </c>
      <c r="B55" s="283" t="s">
        <v>131</v>
      </c>
      <c r="C55" s="315">
        <v>-1.1244717681609999</v>
      </c>
      <c r="D55" s="315">
        <v>-0.54959856771416704</v>
      </c>
    </row>
    <row r="56" spans="1:4" x14ac:dyDescent="0.2">
      <c r="A56" s="283" t="s">
        <v>53</v>
      </c>
      <c r="B56" s="283" t="s">
        <v>132</v>
      </c>
      <c r="C56" s="315">
        <v>7.0056551522230004</v>
      </c>
      <c r="D56" s="315">
        <v>1.5755966876249999E-2</v>
      </c>
    </row>
    <row r="57" spans="1:4" x14ac:dyDescent="0.2">
      <c r="A57" s="283" t="s">
        <v>53</v>
      </c>
      <c r="B57" s="283" t="s">
        <v>133</v>
      </c>
      <c r="C57" s="315">
        <v>-4.2842886024339997</v>
      </c>
      <c r="D57" s="315">
        <v>-0.79591592876658301</v>
      </c>
    </row>
    <row r="58" spans="1:4" x14ac:dyDescent="0.2">
      <c r="A58" s="283" t="s">
        <v>53</v>
      </c>
      <c r="B58" s="283" t="s">
        <v>134</v>
      </c>
      <c r="C58" s="315">
        <v>4.2749857175060004</v>
      </c>
      <c r="D58" s="315">
        <v>-0.531553730965167</v>
      </c>
    </row>
    <row r="59" spans="1:4" x14ac:dyDescent="0.2">
      <c r="A59" s="283" t="s">
        <v>53</v>
      </c>
      <c r="B59" s="283" t="s">
        <v>135</v>
      </c>
      <c r="C59" s="315">
        <v>5.4943275980269997</v>
      </c>
      <c r="D59" s="315">
        <v>-0.2775355442195</v>
      </c>
    </row>
    <row r="60" spans="1:4" x14ac:dyDescent="0.2">
      <c r="A60" s="283" t="s">
        <v>53</v>
      </c>
      <c r="B60" s="283" t="s">
        <v>136</v>
      </c>
      <c r="C60" s="315">
        <v>1.5465263237389999</v>
      </c>
      <c r="D60" s="315">
        <v>-3.6683555366666299E-3</v>
      </c>
    </row>
    <row r="61" spans="1:4" x14ac:dyDescent="0.2">
      <c r="A61" s="283" t="s">
        <v>53</v>
      </c>
      <c r="B61" s="283" t="s">
        <v>137</v>
      </c>
      <c r="C61" s="315">
        <v>2.6981436140169999</v>
      </c>
      <c r="D61" s="315">
        <v>3.4456125987083398E-2</v>
      </c>
    </row>
    <row r="62" spans="1:4" x14ac:dyDescent="0.2">
      <c r="A62" s="283" t="s">
        <v>53</v>
      </c>
      <c r="B62" s="283" t="s">
        <v>138</v>
      </c>
      <c r="C62" s="315">
        <v>0.16769026556300001</v>
      </c>
      <c r="D62" s="315">
        <v>0.156529486445833</v>
      </c>
    </row>
    <row r="63" spans="1:4" x14ac:dyDescent="0.2">
      <c r="A63" s="283" t="s">
        <v>53</v>
      </c>
      <c r="B63" s="283" t="s">
        <v>139</v>
      </c>
      <c r="C63" s="315">
        <v>1.229017646882</v>
      </c>
      <c r="D63" s="315">
        <v>0.67219155689841703</v>
      </c>
    </row>
    <row r="64" spans="1:4" x14ac:dyDescent="0.2">
      <c r="A64" s="283" t="s">
        <v>53</v>
      </c>
      <c r="B64" s="283" t="s">
        <v>140</v>
      </c>
      <c r="C64" s="315">
        <v>0.91436471238299999</v>
      </c>
      <c r="D64" s="315">
        <v>0.99616835848450003</v>
      </c>
    </row>
    <row r="65" spans="1:4" x14ac:dyDescent="0.2">
      <c r="A65" s="283" t="s">
        <v>53</v>
      </c>
      <c r="B65" s="283" t="s">
        <v>141</v>
      </c>
      <c r="C65" s="315">
        <v>2.0535841960969998</v>
      </c>
      <c r="D65" s="315">
        <v>1.45584675226617</v>
      </c>
    </row>
    <row r="66" spans="1:4" x14ac:dyDescent="0.2">
      <c r="A66" s="283" t="s">
        <v>76</v>
      </c>
      <c r="B66" s="283" t="s">
        <v>130</v>
      </c>
      <c r="C66" s="315">
        <v>5.4766731526659997</v>
      </c>
      <c r="D66" s="315">
        <v>2.1210173340423299</v>
      </c>
    </row>
    <row r="67" spans="1:4" x14ac:dyDescent="0.2">
      <c r="A67" s="283" t="s">
        <v>53</v>
      </c>
      <c r="B67" s="283" t="s">
        <v>131</v>
      </c>
      <c r="C67" s="315">
        <v>3.4034328258879998</v>
      </c>
      <c r="D67" s="315">
        <v>2.4983427168797498</v>
      </c>
    </row>
    <row r="68" spans="1:4" x14ac:dyDescent="0.2">
      <c r="A68" s="283" t="s">
        <v>53</v>
      </c>
      <c r="B68" s="283" t="s">
        <v>132</v>
      </c>
      <c r="C68" s="315">
        <v>-1.389317842411</v>
      </c>
      <c r="D68" s="315">
        <v>1.7987616339935799</v>
      </c>
    </row>
    <row r="69" spans="1:4" x14ac:dyDescent="0.2">
      <c r="A69" s="283" t="s">
        <v>53</v>
      </c>
      <c r="B69" s="283" t="s">
        <v>133</v>
      </c>
      <c r="C69" s="315">
        <v>7.965573988059</v>
      </c>
      <c r="D69" s="315">
        <v>2.8195835165346699</v>
      </c>
    </row>
    <row r="70" spans="1:4" x14ac:dyDescent="0.2">
      <c r="A70" s="283" t="s">
        <v>53</v>
      </c>
      <c r="B70" s="283" t="s">
        <v>134</v>
      </c>
      <c r="C70" s="315">
        <v>2.4538633270760002</v>
      </c>
      <c r="D70" s="315">
        <v>2.6678233173321702</v>
      </c>
    </row>
    <row r="71" spans="1:4" x14ac:dyDescent="0.2">
      <c r="A71" s="283" t="s">
        <v>53</v>
      </c>
      <c r="B71" s="283" t="s">
        <v>135</v>
      </c>
      <c r="C71" s="315">
        <v>1.799884536263</v>
      </c>
      <c r="D71" s="315">
        <v>2.3599530621851699</v>
      </c>
    </row>
    <row r="72" spans="1:4" x14ac:dyDescent="0.2">
      <c r="A72" s="283" t="s">
        <v>53</v>
      </c>
      <c r="B72" s="283" t="s">
        <v>136</v>
      </c>
      <c r="C72" s="315">
        <v>2.9211265885439999</v>
      </c>
      <c r="D72" s="315">
        <v>2.47450308425225</v>
      </c>
    </row>
    <row r="73" spans="1:4" x14ac:dyDescent="0.2">
      <c r="A73" s="283" t="s">
        <v>53</v>
      </c>
      <c r="B73" s="283" t="s">
        <v>137</v>
      </c>
      <c r="C73" s="315">
        <v>3.8358431191309998</v>
      </c>
      <c r="D73" s="315">
        <v>2.5693113763450799</v>
      </c>
    </row>
    <row r="74" spans="1:4" x14ac:dyDescent="0.2">
      <c r="A74" s="283" t="s">
        <v>53</v>
      </c>
      <c r="B74" s="283" t="s">
        <v>138</v>
      </c>
      <c r="C74" s="315">
        <v>1.682337389008</v>
      </c>
      <c r="D74" s="315">
        <v>2.6955319699654998</v>
      </c>
    </row>
    <row r="75" spans="1:4" x14ac:dyDescent="0.2">
      <c r="A75" s="283" t="s">
        <v>53</v>
      </c>
      <c r="B75" s="283" t="s">
        <v>139</v>
      </c>
      <c r="C75" s="315">
        <v>4.7399789123609999</v>
      </c>
      <c r="D75" s="315">
        <v>2.9881120754220798</v>
      </c>
    </row>
    <row r="76" spans="1:4" x14ac:dyDescent="0.2">
      <c r="A76" s="283" t="s">
        <v>53</v>
      </c>
      <c r="B76" s="283" t="s">
        <v>140</v>
      </c>
      <c r="C76" s="315">
        <v>1.0131474841679999</v>
      </c>
      <c r="D76" s="315">
        <v>2.9963439730708301</v>
      </c>
    </row>
    <row r="77" spans="1:4" x14ac:dyDescent="0.2">
      <c r="A77" s="283" t="s">
        <v>53</v>
      </c>
      <c r="B77" s="283" t="s">
        <v>141</v>
      </c>
      <c r="C77" s="315">
        <v>-7.209751422599</v>
      </c>
      <c r="D77" s="315">
        <v>2.2243993381795</v>
      </c>
    </row>
    <row r="78" spans="1:4" x14ac:dyDescent="0.2">
      <c r="A78" s="283" t="s">
        <v>77</v>
      </c>
      <c r="B78" s="283" t="s">
        <v>130</v>
      </c>
      <c r="C78" s="315">
        <v>-4.7449532233890004</v>
      </c>
      <c r="D78" s="315">
        <v>1.37259714017492</v>
      </c>
    </row>
    <row r="79" spans="1:4" x14ac:dyDescent="0.2">
      <c r="A79" s="283" t="s">
        <v>53</v>
      </c>
      <c r="B79" s="283" t="s">
        <v>131</v>
      </c>
      <c r="C79" s="315">
        <v>-0.20105310524299999</v>
      </c>
      <c r="D79" s="315">
        <v>1.0722233125806699</v>
      </c>
    </row>
    <row r="80" spans="1:4" x14ac:dyDescent="0.2">
      <c r="A80" s="283" t="s">
        <v>53</v>
      </c>
      <c r="B80" s="283" t="s">
        <v>132</v>
      </c>
      <c r="C80" s="315">
        <v>5.4935963484009998</v>
      </c>
      <c r="D80" s="315">
        <v>1.6457994951483299</v>
      </c>
    </row>
    <row r="81" spans="1:4" x14ac:dyDescent="0.2">
      <c r="A81" s="283" t="s">
        <v>53</v>
      </c>
      <c r="B81" s="283" t="s">
        <v>133</v>
      </c>
      <c r="C81" s="315">
        <v>2.1732663509900001</v>
      </c>
      <c r="D81" s="315">
        <v>1.16310719205925</v>
      </c>
    </row>
    <row r="82" spans="1:4" x14ac:dyDescent="0.2">
      <c r="A82" s="283" t="s">
        <v>53</v>
      </c>
      <c r="B82" s="283" t="s">
        <v>134</v>
      </c>
      <c r="C82" s="315">
        <v>4.9079510935400004</v>
      </c>
      <c r="D82" s="315">
        <v>1.3676145059312499</v>
      </c>
    </row>
    <row r="83" spans="1:4" x14ac:dyDescent="0.2">
      <c r="A83" s="283" t="s">
        <v>53</v>
      </c>
      <c r="B83" s="283" t="s">
        <v>135</v>
      </c>
      <c r="C83" s="315">
        <v>0.84400626968699999</v>
      </c>
      <c r="D83" s="315">
        <v>1.28795798371658</v>
      </c>
    </row>
    <row r="84" spans="1:4" x14ac:dyDescent="0.2">
      <c r="A84" s="283" t="s">
        <v>53</v>
      </c>
      <c r="B84" s="283" t="s">
        <v>136</v>
      </c>
      <c r="C84" s="315">
        <v>3.0797358950309999</v>
      </c>
      <c r="D84" s="315">
        <v>1.30117542592383</v>
      </c>
    </row>
    <row r="85" spans="1:4" x14ac:dyDescent="0.2">
      <c r="A85" s="283" t="s">
        <v>53</v>
      </c>
      <c r="B85" s="283" t="s">
        <v>137</v>
      </c>
      <c r="C85" s="315">
        <v>0.998825819502</v>
      </c>
      <c r="D85" s="315">
        <v>1.06475731762142</v>
      </c>
    </row>
    <row r="86" spans="1:4" x14ac:dyDescent="0.2">
      <c r="A86" s="283" t="s">
        <v>53</v>
      </c>
      <c r="B86" s="283" t="s">
        <v>138</v>
      </c>
      <c r="C86" s="315">
        <v>2.9279322244269999</v>
      </c>
      <c r="D86" s="315">
        <v>1.1685568872396701</v>
      </c>
    </row>
    <row r="87" spans="1:4" x14ac:dyDescent="0.2">
      <c r="A87" s="283" t="s">
        <v>53</v>
      </c>
      <c r="B87" s="283" t="s">
        <v>139</v>
      </c>
      <c r="C87" s="315">
        <v>0.64874653083199996</v>
      </c>
      <c r="D87" s="315">
        <v>0.82762085544558295</v>
      </c>
    </row>
    <row r="88" spans="1:4" x14ac:dyDescent="0.2">
      <c r="A88" s="283" t="s">
        <v>53</v>
      </c>
      <c r="B88" s="283" t="s">
        <v>140</v>
      </c>
      <c r="C88" s="315">
        <v>2.2951510942970001</v>
      </c>
      <c r="D88" s="315">
        <v>0.93445448962300004</v>
      </c>
    </row>
    <row r="89" spans="1:4" x14ac:dyDescent="0.2">
      <c r="A89" s="283" t="s">
        <v>53</v>
      </c>
      <c r="B89" s="283" t="s">
        <v>141</v>
      </c>
      <c r="C89" s="315">
        <v>5.235003609024</v>
      </c>
      <c r="D89" s="315">
        <v>1.9715174089249199</v>
      </c>
    </row>
    <row r="90" spans="1:4" x14ac:dyDescent="0.2">
      <c r="A90" s="283" t="s">
        <v>78</v>
      </c>
      <c r="B90" s="283" t="s">
        <v>130</v>
      </c>
      <c r="C90" s="315">
        <v>6.5312741831099999</v>
      </c>
      <c r="D90" s="315">
        <v>2.9112030261331698</v>
      </c>
    </row>
    <row r="91" spans="1:4" x14ac:dyDescent="0.2">
      <c r="A91" s="283" t="s">
        <v>53</v>
      </c>
      <c r="B91" s="283" t="s">
        <v>131</v>
      </c>
      <c r="C91" s="315">
        <v>0.89021183067499998</v>
      </c>
      <c r="D91" s="315">
        <v>3.002141770793</v>
      </c>
    </row>
    <row r="92" spans="1:4" x14ac:dyDescent="0.2">
      <c r="A92" s="283" t="s">
        <v>53</v>
      </c>
      <c r="B92" s="283" t="s">
        <v>132</v>
      </c>
      <c r="C92" s="315">
        <v>-8.000584584397</v>
      </c>
      <c r="D92" s="315">
        <v>1.87762669305983</v>
      </c>
    </row>
    <row r="93" spans="1:4" x14ac:dyDescent="0.2">
      <c r="A93" s="283" t="s">
        <v>53</v>
      </c>
      <c r="B93" s="283" t="s">
        <v>133</v>
      </c>
      <c r="C93" s="315">
        <v>-24.637708204069</v>
      </c>
      <c r="D93" s="315">
        <v>-0.35662118652841701</v>
      </c>
    </row>
    <row r="94" spans="1:4" x14ac:dyDescent="0.2">
      <c r="A94" s="283" t="s">
        <v>53</v>
      </c>
      <c r="B94" s="283" t="s">
        <v>134</v>
      </c>
      <c r="C94" s="315">
        <v>-28.551202427345999</v>
      </c>
      <c r="D94" s="315">
        <v>-3.1448839799355799</v>
      </c>
    </row>
    <row r="95" spans="1:4" x14ac:dyDescent="0.2">
      <c r="A95" s="283" t="s">
        <v>53</v>
      </c>
      <c r="B95" s="283" t="s">
        <v>135</v>
      </c>
      <c r="C95" s="315">
        <v>-18.104951513679001</v>
      </c>
      <c r="D95" s="315">
        <v>-4.72396379521608</v>
      </c>
    </row>
    <row r="96" spans="1:4" x14ac:dyDescent="0.2">
      <c r="A96" s="283" t="s">
        <v>53</v>
      </c>
      <c r="B96" s="283" t="s">
        <v>136</v>
      </c>
      <c r="C96" s="315">
        <v>-10.890339530885001</v>
      </c>
      <c r="D96" s="315">
        <v>-5.88813674737575</v>
      </c>
    </row>
    <row r="97" spans="1:4" x14ac:dyDescent="0.2">
      <c r="A97" s="283" t="s">
        <v>53</v>
      </c>
      <c r="B97" s="283" t="s">
        <v>137</v>
      </c>
      <c r="C97" s="315">
        <v>-14.38328317685</v>
      </c>
      <c r="D97" s="315">
        <v>-7.1699791637384198</v>
      </c>
    </row>
    <row r="98" spans="1:4" x14ac:dyDescent="0.2">
      <c r="A98" s="283" t="s">
        <v>53</v>
      </c>
      <c r="B98" s="283" t="s">
        <v>138</v>
      </c>
      <c r="C98" s="315">
        <v>-4.5633350808030002</v>
      </c>
      <c r="D98" s="315">
        <v>-7.7942514391742499</v>
      </c>
    </row>
    <row r="99" spans="1:4" x14ac:dyDescent="0.2">
      <c r="A99" s="283" t="s">
        <v>53</v>
      </c>
      <c r="B99" s="283" t="s">
        <v>139</v>
      </c>
      <c r="C99" s="315">
        <v>-8.6211695198469993</v>
      </c>
      <c r="D99" s="315">
        <v>-8.5667444433975</v>
      </c>
    </row>
    <row r="100" spans="1:4" x14ac:dyDescent="0.2">
      <c r="A100" s="283" t="s">
        <v>53</v>
      </c>
      <c r="B100" s="283" t="s">
        <v>140</v>
      </c>
      <c r="C100" s="315">
        <v>-7.1678821316660004</v>
      </c>
      <c r="D100" s="315">
        <v>-9.3553305455610793</v>
      </c>
    </row>
    <row r="101" spans="1:4" x14ac:dyDescent="0.2">
      <c r="A101" s="283" t="s">
        <v>53</v>
      </c>
      <c r="B101" s="283" t="s">
        <v>141</v>
      </c>
      <c r="C101" s="315">
        <v>1.6541418730690001</v>
      </c>
      <c r="D101" s="315">
        <v>-9.6537356902239999</v>
      </c>
    </row>
    <row r="102" spans="1:4" x14ac:dyDescent="0.2">
      <c r="A102" s="283" t="s">
        <v>414</v>
      </c>
      <c r="B102" s="283" t="s">
        <v>130</v>
      </c>
      <c r="C102" s="315">
        <v>-9.8765648328310007</v>
      </c>
      <c r="D102" s="315">
        <v>-11.0210556082191</v>
      </c>
    </row>
    <row r="103" spans="1:4" x14ac:dyDescent="0.2">
      <c r="A103" s="283" t="s">
        <v>53</v>
      </c>
      <c r="B103" s="283" t="s">
        <v>131</v>
      </c>
      <c r="C103" s="315">
        <v>-4.7357943746669999</v>
      </c>
      <c r="D103" s="315">
        <v>-11.4898894586642</v>
      </c>
    </row>
    <row r="104" spans="1:4" x14ac:dyDescent="0.2">
      <c r="A104" s="283" t="s">
        <v>53</v>
      </c>
      <c r="B104" s="283" t="s">
        <v>132</v>
      </c>
      <c r="C104" s="315">
        <v>1.365633447157</v>
      </c>
      <c r="D104" s="315">
        <v>-10.7093712893681</v>
      </c>
    </row>
    <row r="105" spans="1:4" x14ac:dyDescent="0.2">
      <c r="A105" s="283" t="s">
        <v>53</v>
      </c>
      <c r="B105" s="283" t="s">
        <v>133</v>
      </c>
      <c r="C105" s="315">
        <v>22.897204458234</v>
      </c>
      <c r="D105" s="315">
        <v>-6.7481285675095002</v>
      </c>
    </row>
    <row r="106" spans="1:4" x14ac:dyDescent="0.2">
      <c r="A106" s="283" t="s">
        <v>53</v>
      </c>
      <c r="B106" s="283" t="s">
        <v>134</v>
      </c>
      <c r="C106" s="315">
        <v>24.081933390323002</v>
      </c>
      <c r="D106" s="315">
        <v>-2.3620339160370798</v>
      </c>
    </row>
    <row r="107" spans="1:4" x14ac:dyDescent="0.2">
      <c r="A107" s="283" t="s">
        <v>53</v>
      </c>
      <c r="B107" s="283" t="s">
        <v>135</v>
      </c>
      <c r="C107" s="315">
        <v>14.665717435846</v>
      </c>
      <c r="D107" s="315">
        <v>0.36885516308999999</v>
      </c>
    </row>
    <row r="108" spans="1:4" x14ac:dyDescent="0.2">
      <c r="A108" s="283" t="s">
        <v>53</v>
      </c>
      <c r="B108" s="283" t="s">
        <v>136</v>
      </c>
      <c r="C108" s="315">
        <v>8.8264684235490005</v>
      </c>
      <c r="D108" s="315">
        <v>2.0119224926261698</v>
      </c>
    </row>
    <row r="109" spans="1:4" x14ac:dyDescent="0.2">
      <c r="A109" s="283" t="s">
        <v>53</v>
      </c>
      <c r="B109" s="283" t="s">
        <v>137</v>
      </c>
      <c r="C109" s="315">
        <v>8.5802717514310007</v>
      </c>
      <c r="D109" s="315">
        <v>3.9255520699829201</v>
      </c>
    </row>
    <row r="110" spans="1:4" x14ac:dyDescent="0.2">
      <c r="A110" s="283" t="s">
        <v>53</v>
      </c>
      <c r="B110" s="283" t="s">
        <v>138</v>
      </c>
      <c r="C110" s="315">
        <v>-3.175384691608</v>
      </c>
      <c r="D110" s="315">
        <v>4.0412146024158302</v>
      </c>
    </row>
    <row r="111" spans="1:4" x14ac:dyDescent="0.2">
      <c r="A111" s="283" t="s">
        <v>53</v>
      </c>
      <c r="B111" s="283" t="s">
        <v>139</v>
      </c>
      <c r="C111" s="315">
        <v>3.081232873392</v>
      </c>
      <c r="D111" s="315">
        <v>5.0164148018524202</v>
      </c>
    </row>
    <row r="112" spans="1:4" x14ac:dyDescent="0.2">
      <c r="A112" s="283" t="s">
        <v>53</v>
      </c>
      <c r="B112" s="283" t="s">
        <v>140</v>
      </c>
      <c r="C112" s="315">
        <v>5.918808646744</v>
      </c>
      <c r="D112" s="315">
        <v>6.1069723667199201</v>
      </c>
    </row>
    <row r="113" spans="1:4" x14ac:dyDescent="0.2">
      <c r="A113" s="283" t="s">
        <v>53</v>
      </c>
      <c r="B113" s="283" t="s">
        <v>141</v>
      </c>
      <c r="C113" s="315">
        <v>2.8523960424779999</v>
      </c>
      <c r="D113" s="315">
        <v>6.2068268808373297</v>
      </c>
    </row>
    <row r="114" spans="1:4" x14ac:dyDescent="0.2">
      <c r="A114" s="283" t="s">
        <v>710</v>
      </c>
      <c r="B114" s="283" t="s">
        <v>130</v>
      </c>
      <c r="C114" s="315">
        <v>11.054966460244</v>
      </c>
      <c r="D114" s="315">
        <v>7.9511211552602497</v>
      </c>
    </row>
    <row r="115" spans="1:4" x14ac:dyDescent="0.2">
      <c r="A115" s="283" t="s">
        <v>53</v>
      </c>
      <c r="B115" s="283" t="s">
        <v>131</v>
      </c>
      <c r="C115" s="315">
        <v>12.300407190621</v>
      </c>
      <c r="D115" s="315">
        <v>9.3708046190342493</v>
      </c>
    </row>
    <row r="116" spans="1:4" x14ac:dyDescent="0.2">
      <c r="A116" s="283" t="s">
        <v>53</v>
      </c>
      <c r="B116" s="283" t="s">
        <v>132</v>
      </c>
      <c r="C116" s="315">
        <v>13.057929094807999</v>
      </c>
      <c r="D116" s="315">
        <v>10.3451625896718</v>
      </c>
    </row>
    <row r="117" spans="1:4" x14ac:dyDescent="0.2">
      <c r="A117" s="283" t="s">
        <v>53</v>
      </c>
      <c r="B117" s="283" t="s">
        <v>133</v>
      </c>
      <c r="C117" s="315">
        <v>13.724832062559001</v>
      </c>
      <c r="D117" s="315">
        <v>9.58079822336558</v>
      </c>
    </row>
    <row r="118" spans="1:4" x14ac:dyDescent="0.2">
      <c r="A118" s="283" t="s">
        <v>53</v>
      </c>
      <c r="B118" s="283" t="s">
        <v>134</v>
      </c>
      <c r="C118" s="315">
        <v>17.850966719919001</v>
      </c>
      <c r="D118" s="315">
        <v>9.0615510008319209</v>
      </c>
    </row>
    <row r="119" spans="1:4" x14ac:dyDescent="0.2">
      <c r="A119" s="283" t="s">
        <v>53</v>
      </c>
      <c r="B119" s="283" t="s">
        <v>135</v>
      </c>
      <c r="C119" s="315">
        <v>12.680153020582001</v>
      </c>
      <c r="D119" s="315">
        <v>8.8960872995599196</v>
      </c>
    </row>
    <row r="120" spans="1:4" x14ac:dyDescent="0.2">
      <c r="A120" s="283" t="s">
        <v>53</v>
      </c>
      <c r="B120" s="283" t="s">
        <v>136</v>
      </c>
      <c r="C120" s="315">
        <v>10.336632849075</v>
      </c>
      <c r="D120" s="315">
        <v>9.0219343350204202</v>
      </c>
    </row>
    <row r="121" spans="1:4" x14ac:dyDescent="0.2">
      <c r="A121" s="283" t="s">
        <v>53</v>
      </c>
      <c r="B121" s="283" t="s">
        <v>137</v>
      </c>
      <c r="C121" s="315">
        <v>11.102036995607</v>
      </c>
      <c r="D121" s="315">
        <v>9.2320814387017496</v>
      </c>
    </row>
    <row r="122" spans="1:4" x14ac:dyDescent="0.2">
      <c r="A122" s="283" t="s">
        <v>53</v>
      </c>
      <c r="B122" s="283" t="s">
        <v>138</v>
      </c>
      <c r="C122" s="315">
        <v>16.313558912803</v>
      </c>
      <c r="D122" s="315">
        <v>10.8561600724027</v>
      </c>
    </row>
    <row r="123" spans="1:4" x14ac:dyDescent="0.2">
      <c r="A123" s="283" t="s">
        <v>53</v>
      </c>
      <c r="B123" s="283" t="s">
        <v>139</v>
      </c>
      <c r="C123" s="315">
        <v>10.070296250410999</v>
      </c>
      <c r="D123" s="315">
        <v>11.438582020487599</v>
      </c>
    </row>
    <row r="124" spans="1:4" x14ac:dyDescent="0.2">
      <c r="A124" s="283" t="s">
        <v>53</v>
      </c>
      <c r="B124" s="283" t="s">
        <v>140</v>
      </c>
      <c r="C124" s="315">
        <v>4.7570180084949998</v>
      </c>
      <c r="D124" s="315">
        <v>11.3417661339668</v>
      </c>
    </row>
    <row r="125" spans="1:4" x14ac:dyDescent="0.2">
      <c r="A125" s="283" t="s">
        <v>53</v>
      </c>
      <c r="B125" s="283" t="s">
        <v>141</v>
      </c>
      <c r="C125" s="315">
        <v>10.695825521188</v>
      </c>
      <c r="D125" s="315">
        <v>11.9953852571927</v>
      </c>
    </row>
    <row r="126" spans="1:4" x14ac:dyDescent="0.2">
      <c r="A126" s="283" t="s">
        <v>1116</v>
      </c>
      <c r="B126" s="283" t="s">
        <v>130</v>
      </c>
      <c r="C126" s="315">
        <v>6.0170287051170002</v>
      </c>
      <c r="D126" s="315">
        <v>11.575557110932101</v>
      </c>
    </row>
    <row r="127" spans="1:4" x14ac:dyDescent="0.2">
      <c r="A127" s="283" t="s">
        <v>53</v>
      </c>
      <c r="B127" s="283" t="s">
        <v>131</v>
      </c>
      <c r="C127" s="315">
        <v>0.446401522326</v>
      </c>
      <c r="D127" s="315">
        <v>10.5877233052408</v>
      </c>
    </row>
    <row r="128" spans="1:4" x14ac:dyDescent="0.2">
      <c r="A128" s="283" t="s">
        <v>53</v>
      </c>
      <c r="B128" s="283" t="s">
        <v>132</v>
      </c>
      <c r="C128" s="315">
        <v>-0.200283959358</v>
      </c>
      <c r="D128" s="315">
        <v>9.4828722173936697</v>
      </c>
    </row>
    <row r="129" spans="1:4" x14ac:dyDescent="0.2">
      <c r="A129" s="283" t="s">
        <v>53</v>
      </c>
      <c r="B129" s="283" t="s">
        <v>133</v>
      </c>
      <c r="C129" s="315">
        <v>-3.0503971986080001</v>
      </c>
      <c r="D129" s="315">
        <v>8.0849364456297508</v>
      </c>
    </row>
  </sheetData>
  <mergeCells count="1">
    <mergeCell ref="H1:I1"/>
  </mergeCells>
  <hyperlinks>
    <hyperlink ref="H1:I1" location="Index!A1" display="Regresar al Índice" xr:uid="{FC66FB87-8BC4-4D56-9108-08F51AC0CE1F}"/>
  </hyperlink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273F0-68D1-4C57-8F81-2DD2D181209C}">
  <sheetPr codeName="Hoja54"/>
  <dimension ref="A1:I13"/>
  <sheetViews>
    <sheetView workbookViewId="0">
      <selection activeCell="F17" sqref="F17"/>
    </sheetView>
  </sheetViews>
  <sheetFormatPr baseColWidth="10" defaultRowHeight="12.75" x14ac:dyDescent="0.2"/>
  <cols>
    <col min="1" max="16384" width="11.42578125" style="28"/>
  </cols>
  <sheetData>
    <row r="1" spans="1:9" x14ac:dyDescent="0.2">
      <c r="A1" s="28" t="s">
        <v>4515</v>
      </c>
      <c r="H1" s="343" t="s">
        <v>1306</v>
      </c>
      <c r="I1" s="343"/>
    </row>
    <row r="2" spans="1:9" x14ac:dyDescent="0.2">
      <c r="A2" s="28" t="s">
        <v>4496</v>
      </c>
    </row>
    <row r="6" spans="1:9" ht="63.75" x14ac:dyDescent="0.2">
      <c r="A6" s="118" t="s">
        <v>541</v>
      </c>
      <c r="B6" s="118" t="s">
        <v>4265</v>
      </c>
      <c r="C6" s="118" t="s">
        <v>4266</v>
      </c>
      <c r="D6" s="118" t="s">
        <v>4267</v>
      </c>
      <c r="E6" s="118" t="s">
        <v>4268</v>
      </c>
    </row>
    <row r="7" spans="1:9" x14ac:dyDescent="0.2">
      <c r="A7" s="119" t="s">
        <v>157</v>
      </c>
      <c r="B7" s="121" t="s">
        <v>4319</v>
      </c>
      <c r="C7" s="121">
        <v>115</v>
      </c>
      <c r="D7" s="121">
        <v>115</v>
      </c>
      <c r="E7" s="124">
        <v>0</v>
      </c>
    </row>
    <row r="8" spans="1:9" x14ac:dyDescent="0.2">
      <c r="A8" s="119" t="s">
        <v>55</v>
      </c>
      <c r="B8" s="125">
        <v>100</v>
      </c>
      <c r="C8" s="125">
        <v>192</v>
      </c>
      <c r="D8" s="125">
        <v>292</v>
      </c>
      <c r="E8" s="126">
        <v>0.34200000000000003</v>
      </c>
    </row>
    <row r="9" spans="1:9" x14ac:dyDescent="0.2">
      <c r="A9" s="119" t="s">
        <v>4264</v>
      </c>
      <c r="B9" s="121">
        <v>62</v>
      </c>
      <c r="C9" s="121">
        <v>299</v>
      </c>
      <c r="D9" s="121">
        <v>361</v>
      </c>
      <c r="E9" s="124">
        <v>0.17199999999999999</v>
      </c>
    </row>
    <row r="10" spans="1:9" x14ac:dyDescent="0.2">
      <c r="A10" s="119" t="s">
        <v>146</v>
      </c>
      <c r="B10" s="125">
        <v>42</v>
      </c>
      <c r="C10" s="125">
        <v>227</v>
      </c>
      <c r="D10" s="125">
        <v>269</v>
      </c>
      <c r="E10" s="126">
        <v>0.156</v>
      </c>
    </row>
    <row r="11" spans="1:9" x14ac:dyDescent="0.2">
      <c r="A11" s="119" t="s">
        <v>155</v>
      </c>
      <c r="B11" s="121">
        <v>12</v>
      </c>
      <c r="C11" s="121">
        <v>321</v>
      </c>
      <c r="D11" s="121">
        <v>333</v>
      </c>
      <c r="E11" s="124">
        <v>3.5999999999999997E-2</v>
      </c>
    </row>
    <row r="12" spans="1:9" x14ac:dyDescent="0.2">
      <c r="A12" s="119" t="s">
        <v>143</v>
      </c>
      <c r="B12" s="125">
        <v>255</v>
      </c>
      <c r="C12" s="125">
        <v>461</v>
      </c>
      <c r="D12" s="125">
        <v>716</v>
      </c>
      <c r="E12" s="126">
        <v>0.35599999999999998</v>
      </c>
    </row>
    <row r="13" spans="1:9" x14ac:dyDescent="0.2">
      <c r="A13" s="119" t="s">
        <v>52</v>
      </c>
      <c r="B13" s="127">
        <v>471</v>
      </c>
      <c r="C13" s="123">
        <v>1615</v>
      </c>
      <c r="D13" s="123">
        <v>2086</v>
      </c>
      <c r="E13" s="128">
        <v>0.22600000000000001</v>
      </c>
    </row>
  </sheetData>
  <mergeCells count="1">
    <mergeCell ref="H1:I1"/>
  </mergeCells>
  <hyperlinks>
    <hyperlink ref="H1:I1" location="Index!A1" display="Regresar al Índice" xr:uid="{024F712F-A318-4A0E-BE36-7CB59D59BAEB}"/>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5C6F-7DD2-4950-93A0-3A92B1953590}">
  <sheetPr codeName="Hoja40"/>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4603</v>
      </c>
      <c r="H1" s="284" t="s">
        <v>1306</v>
      </c>
      <c r="I1" s="284"/>
    </row>
    <row r="2" spans="1:9" x14ac:dyDescent="0.2">
      <c r="A2" s="283" t="s">
        <v>1273</v>
      </c>
    </row>
    <row r="5" spans="1:9" x14ac:dyDescent="0.2">
      <c r="A5" s="283" t="s">
        <v>2</v>
      </c>
      <c r="B5" s="283" t="s">
        <v>51</v>
      </c>
    </row>
    <row r="6" spans="1:9" x14ac:dyDescent="0.2">
      <c r="A6" s="283" t="s">
        <v>29</v>
      </c>
      <c r="B6" s="315">
        <v>-10.462826303427001</v>
      </c>
    </row>
    <row r="7" spans="1:9" x14ac:dyDescent="0.2">
      <c r="A7" s="283" t="s">
        <v>18</v>
      </c>
      <c r="B7" s="315">
        <v>-8.9417839563430004</v>
      </c>
    </row>
    <row r="8" spans="1:9" x14ac:dyDescent="0.2">
      <c r="A8" s="283" t="s">
        <v>19</v>
      </c>
      <c r="B8" s="315">
        <v>-8.7488005313859993</v>
      </c>
    </row>
    <row r="9" spans="1:9" x14ac:dyDescent="0.2">
      <c r="A9" s="283" t="s">
        <v>12</v>
      </c>
      <c r="B9" s="315">
        <v>-6.2747495955719996</v>
      </c>
    </row>
    <row r="10" spans="1:9" x14ac:dyDescent="0.2">
      <c r="A10" s="283" t="s">
        <v>32</v>
      </c>
      <c r="B10" s="315">
        <v>-6.098515696972</v>
      </c>
    </row>
    <row r="11" spans="1:9" x14ac:dyDescent="0.2">
      <c r="A11" s="283" t="s">
        <v>28</v>
      </c>
      <c r="B11" s="315">
        <v>-5.8525475964179998</v>
      </c>
    </row>
    <row r="12" spans="1:9" x14ac:dyDescent="0.2">
      <c r="A12" s="283" t="s">
        <v>11</v>
      </c>
      <c r="B12" s="315">
        <v>-4.2721250095450003</v>
      </c>
    </row>
    <row r="13" spans="1:9" x14ac:dyDescent="0.2">
      <c r="A13" s="283" t="s">
        <v>31</v>
      </c>
      <c r="B13" s="315">
        <v>-3.100428191587</v>
      </c>
    </row>
    <row r="14" spans="1:9" x14ac:dyDescent="0.2">
      <c r="A14" s="283" t="s">
        <v>0</v>
      </c>
      <c r="B14" s="315">
        <v>-3.0503971986080001</v>
      </c>
    </row>
    <row r="15" spans="1:9" x14ac:dyDescent="0.2">
      <c r="A15" s="283" t="s">
        <v>23</v>
      </c>
      <c r="B15" s="315">
        <v>-2.1335206068530002</v>
      </c>
    </row>
    <row r="16" spans="1:9" x14ac:dyDescent="0.2">
      <c r="A16" s="283" t="s">
        <v>8</v>
      </c>
      <c r="B16" s="315">
        <v>-1.9597562862669999</v>
      </c>
    </row>
    <row r="17" spans="1:2" x14ac:dyDescent="0.2">
      <c r="A17" s="283" t="s">
        <v>27</v>
      </c>
      <c r="B17" s="315">
        <v>-1.5934038198960001</v>
      </c>
    </row>
    <row r="18" spans="1:2" x14ac:dyDescent="0.2">
      <c r="A18" s="283" t="s">
        <v>21</v>
      </c>
      <c r="B18" s="315">
        <v>-1.2410615935660001</v>
      </c>
    </row>
    <row r="19" spans="1:2" x14ac:dyDescent="0.2">
      <c r="A19" s="283" t="s">
        <v>6</v>
      </c>
      <c r="B19" s="315">
        <v>-1.091854331657</v>
      </c>
    </row>
    <row r="20" spans="1:2" x14ac:dyDescent="0.2">
      <c r="A20" s="283" t="s">
        <v>15</v>
      </c>
      <c r="B20" s="315">
        <v>-0.32288535075899999</v>
      </c>
    </row>
    <row r="21" spans="1:2" x14ac:dyDescent="0.2">
      <c r="A21" s="283" t="s">
        <v>5</v>
      </c>
      <c r="B21" s="315">
        <v>-0.19578423502600001</v>
      </c>
    </row>
    <row r="22" spans="1:2" x14ac:dyDescent="0.2">
      <c r="A22" s="283" t="s">
        <v>10</v>
      </c>
      <c r="B22" s="315">
        <v>-0.163587050077</v>
      </c>
    </row>
    <row r="23" spans="1:2" x14ac:dyDescent="0.2">
      <c r="A23" s="283" t="s">
        <v>30</v>
      </c>
      <c r="B23" s="315">
        <v>-1.1700489467000001E-2</v>
      </c>
    </row>
    <row r="24" spans="1:2" x14ac:dyDescent="0.2">
      <c r="A24" s="283" t="s">
        <v>20</v>
      </c>
      <c r="B24" s="315">
        <v>0.46327961729</v>
      </c>
    </row>
    <row r="25" spans="1:2" x14ac:dyDescent="0.2">
      <c r="A25" s="283" t="s">
        <v>26</v>
      </c>
      <c r="B25" s="315">
        <v>0.657269008712</v>
      </c>
    </row>
    <row r="26" spans="1:2" x14ac:dyDescent="0.2">
      <c r="A26" s="283" t="s">
        <v>1</v>
      </c>
      <c r="B26" s="315">
        <v>1.428624058712</v>
      </c>
    </row>
    <row r="27" spans="1:2" x14ac:dyDescent="0.2">
      <c r="A27" s="283" t="s">
        <v>16</v>
      </c>
      <c r="B27" s="315">
        <v>1.8293912756340001</v>
      </c>
    </row>
    <row r="28" spans="1:2" x14ac:dyDescent="0.2">
      <c r="A28" s="283" t="s">
        <v>17</v>
      </c>
      <c r="B28" s="315">
        <v>2.7828524269789998</v>
      </c>
    </row>
    <row r="29" spans="1:2" x14ac:dyDescent="0.2">
      <c r="A29" s="283" t="s">
        <v>13</v>
      </c>
      <c r="B29" s="315">
        <v>3.3579828689000002</v>
      </c>
    </row>
    <row r="30" spans="1:2" x14ac:dyDescent="0.2">
      <c r="A30" s="283" t="s">
        <v>3</v>
      </c>
      <c r="B30" s="315">
        <v>5.0820345931470001</v>
      </c>
    </row>
    <row r="31" spans="1:2" x14ac:dyDescent="0.2">
      <c r="A31" s="283" t="s">
        <v>24</v>
      </c>
      <c r="B31" s="315">
        <v>5.1073657734209998</v>
      </c>
    </row>
    <row r="32" spans="1:2" x14ac:dyDescent="0.2">
      <c r="A32" s="283" t="s">
        <v>22</v>
      </c>
      <c r="B32" s="315">
        <v>6.7505715141450002</v>
      </c>
    </row>
    <row r="33" spans="1:2" x14ac:dyDescent="0.2">
      <c r="A33" s="283" t="s">
        <v>4</v>
      </c>
      <c r="B33" s="315">
        <v>7.3165445218610001</v>
      </c>
    </row>
    <row r="34" spans="1:2" x14ac:dyDescent="0.2">
      <c r="A34" s="283" t="s">
        <v>25</v>
      </c>
      <c r="B34" s="315">
        <v>8.4263857803830007</v>
      </c>
    </row>
    <row r="35" spans="1:2" x14ac:dyDescent="0.2">
      <c r="A35" s="283" t="s">
        <v>9</v>
      </c>
      <c r="B35" s="315">
        <v>9.0796360116880006</v>
      </c>
    </row>
    <row r="36" spans="1:2" x14ac:dyDescent="0.2">
      <c r="A36" s="283" t="s">
        <v>14</v>
      </c>
      <c r="B36" s="315">
        <v>9.9550023114480002</v>
      </c>
    </row>
    <row r="37" spans="1:2" x14ac:dyDescent="0.2">
      <c r="A37" s="283" t="s">
        <v>33</v>
      </c>
      <c r="B37" s="315">
        <v>15.826509998254</v>
      </c>
    </row>
    <row r="38" spans="1:2" x14ac:dyDescent="0.2">
      <c r="A38" s="283" t="s">
        <v>7</v>
      </c>
      <c r="B38" s="315">
        <v>22.833570276364998</v>
      </c>
    </row>
  </sheetData>
  <mergeCells count="1">
    <mergeCell ref="H1:I1"/>
  </mergeCells>
  <hyperlinks>
    <hyperlink ref="H1:I1" location="Index!A1" display="Regresar al Índice" xr:uid="{66A3F50F-76F5-42DA-82DD-83BAF0F24B70}"/>
  </hyperlink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8889-5DFD-4E90-8E45-D9BC35ADB978}">
  <sheetPr codeName="Hoja42"/>
  <dimension ref="A1:I11"/>
  <sheetViews>
    <sheetView workbookViewId="0">
      <selection activeCell="F17" sqref="F17"/>
    </sheetView>
  </sheetViews>
  <sheetFormatPr baseColWidth="10" defaultRowHeight="12.75" x14ac:dyDescent="0.2"/>
  <cols>
    <col min="1" max="16384" width="11.42578125" style="283"/>
  </cols>
  <sheetData>
    <row r="1" spans="1:9" x14ac:dyDescent="0.2">
      <c r="A1" s="28" t="s">
        <v>4604</v>
      </c>
      <c r="H1" s="284" t="s">
        <v>1306</v>
      </c>
      <c r="I1" s="284"/>
    </row>
    <row r="2" spans="1:9" x14ac:dyDescent="0.2">
      <c r="A2" s="283" t="s">
        <v>1273</v>
      </c>
    </row>
    <row r="5" spans="1:9" x14ac:dyDescent="0.2">
      <c r="A5" s="283" t="s">
        <v>126</v>
      </c>
      <c r="B5" s="283" t="s">
        <v>590</v>
      </c>
    </row>
    <row r="6" spans="1:9" x14ac:dyDescent="0.2">
      <c r="A6" s="283" t="s">
        <v>602</v>
      </c>
      <c r="B6" s="316">
        <v>2392.3670000000002</v>
      </c>
    </row>
    <row r="7" spans="1:9" x14ac:dyDescent="0.2">
      <c r="A7" s="283" t="s">
        <v>603</v>
      </c>
      <c r="B7" s="316">
        <v>2365.35</v>
      </c>
    </row>
    <row r="8" spans="1:9" x14ac:dyDescent="0.2">
      <c r="A8" s="283" t="s">
        <v>614</v>
      </c>
      <c r="B8" s="316">
        <v>1803.6469999999999</v>
      </c>
    </row>
    <row r="9" spans="1:9" x14ac:dyDescent="0.2">
      <c r="A9" s="283" t="s">
        <v>604</v>
      </c>
      <c r="B9" s="316">
        <v>1969.211</v>
      </c>
    </row>
    <row r="10" spans="1:9" x14ac:dyDescent="0.2">
      <c r="A10" s="283" t="s">
        <v>1045</v>
      </c>
      <c r="B10" s="316">
        <v>4192.7089999999998</v>
      </c>
    </row>
    <row r="11" spans="1:9" x14ac:dyDescent="0.2">
      <c r="A11" s="283" t="s">
        <v>2495</v>
      </c>
      <c r="B11" s="316">
        <v>3339.7089999999998</v>
      </c>
    </row>
  </sheetData>
  <mergeCells count="1">
    <mergeCell ref="H1:I1"/>
  </mergeCells>
  <hyperlinks>
    <hyperlink ref="H1:I1" location="Index!A1" display="Regresar al Índice" xr:uid="{FC73BA91-11FF-43D7-AA54-476EBE49C0E5}"/>
  </hyperlink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83BE-63F9-4650-BD40-F7E0B0287095}">
  <sheetPr codeName="Hoja63"/>
  <dimension ref="A1:I59"/>
  <sheetViews>
    <sheetView workbookViewId="0">
      <selection activeCell="F17" sqref="F17"/>
    </sheetView>
  </sheetViews>
  <sheetFormatPr baseColWidth="10" defaultRowHeight="12.75" x14ac:dyDescent="0.2"/>
  <cols>
    <col min="1" max="16384" width="11.42578125" style="283"/>
  </cols>
  <sheetData>
    <row r="1" spans="1:9" x14ac:dyDescent="0.2">
      <c r="A1" s="28" t="s">
        <v>4605</v>
      </c>
      <c r="H1" s="284" t="s">
        <v>1306</v>
      </c>
      <c r="I1" s="284"/>
    </row>
    <row r="2" spans="1:9" x14ac:dyDescent="0.2">
      <c r="A2" s="283" t="s">
        <v>1273</v>
      </c>
    </row>
    <row r="3" spans="1:9" x14ac:dyDescent="0.2">
      <c r="A3" s="283" t="s">
        <v>591</v>
      </c>
    </row>
    <row r="5" spans="1:9" x14ac:dyDescent="0.2">
      <c r="A5" s="283" t="s">
        <v>286</v>
      </c>
      <c r="B5" s="283" t="s">
        <v>330</v>
      </c>
      <c r="C5" s="283" t="s">
        <v>590</v>
      </c>
      <c r="D5" s="283" t="s">
        <v>592</v>
      </c>
    </row>
    <row r="6" spans="1:9" x14ac:dyDescent="0.2">
      <c r="A6" s="283" t="s">
        <v>77</v>
      </c>
      <c r="B6" s="283" t="s">
        <v>130</v>
      </c>
      <c r="C6" s="316">
        <v>2673.652</v>
      </c>
      <c r="D6" s="316">
        <v>2686.8505833333302</v>
      </c>
    </row>
    <row r="7" spans="1:9" x14ac:dyDescent="0.2">
      <c r="A7" s="283" t="s">
        <v>53</v>
      </c>
      <c r="B7" s="283" t="s">
        <v>131</v>
      </c>
      <c r="C7" s="316">
        <v>2528.0189999999998</v>
      </c>
      <c r="D7" s="316">
        <v>2722.1095833333302</v>
      </c>
    </row>
    <row r="8" spans="1:9" x14ac:dyDescent="0.2">
      <c r="A8" s="283" t="s">
        <v>53</v>
      </c>
      <c r="B8" s="283" t="s">
        <v>132</v>
      </c>
      <c r="C8" s="316">
        <v>2990.5030000000002</v>
      </c>
      <c r="D8" s="316">
        <v>2760.0162500000001</v>
      </c>
    </row>
    <row r="9" spans="1:9" x14ac:dyDescent="0.2">
      <c r="A9" s="283" t="s">
        <v>53</v>
      </c>
      <c r="B9" s="283" t="s">
        <v>133</v>
      </c>
      <c r="C9" s="316">
        <v>2168.81</v>
      </c>
      <c r="D9" s="316">
        <v>2752.64883333333</v>
      </c>
    </row>
    <row r="10" spans="1:9" x14ac:dyDescent="0.2">
      <c r="A10" s="283" t="s">
        <v>53</v>
      </c>
      <c r="B10" s="283" t="s">
        <v>134</v>
      </c>
      <c r="C10" s="316">
        <v>2432.1750000000002</v>
      </c>
      <c r="D10" s="316">
        <v>2730.95366666667</v>
      </c>
    </row>
    <row r="11" spans="1:9" x14ac:dyDescent="0.2">
      <c r="A11" s="283" t="s">
        <v>53</v>
      </c>
      <c r="B11" s="283" t="s">
        <v>135</v>
      </c>
      <c r="C11" s="316">
        <v>2365.35</v>
      </c>
      <c r="D11" s="316">
        <v>2728.7022499999998</v>
      </c>
    </row>
    <row r="12" spans="1:9" x14ac:dyDescent="0.2">
      <c r="A12" s="283" t="s">
        <v>53</v>
      </c>
      <c r="B12" s="283" t="s">
        <v>136</v>
      </c>
      <c r="C12" s="316">
        <v>2201.4899999999998</v>
      </c>
      <c r="D12" s="316">
        <v>2687.45</v>
      </c>
    </row>
    <row r="13" spans="1:9" x14ac:dyDescent="0.2">
      <c r="A13" s="283" t="s">
        <v>53</v>
      </c>
      <c r="B13" s="283" t="s">
        <v>137</v>
      </c>
      <c r="C13" s="316">
        <v>2127.9630000000002</v>
      </c>
      <c r="D13" s="316">
        <v>2608.7404166666702</v>
      </c>
    </row>
    <row r="14" spans="1:9" x14ac:dyDescent="0.2">
      <c r="A14" s="283" t="s">
        <v>53</v>
      </c>
      <c r="B14" s="283" t="s">
        <v>138</v>
      </c>
      <c r="C14" s="316">
        <v>1972.433</v>
      </c>
      <c r="D14" s="316">
        <v>2571.2802499999998</v>
      </c>
    </row>
    <row r="15" spans="1:9" x14ac:dyDescent="0.2">
      <c r="A15" s="283" t="s">
        <v>53</v>
      </c>
      <c r="B15" s="283" t="s">
        <v>139</v>
      </c>
      <c r="C15" s="316">
        <v>2153.8380000000002</v>
      </c>
      <c r="D15" s="316">
        <v>2477.69941666667</v>
      </c>
    </row>
    <row r="16" spans="1:9" x14ac:dyDescent="0.2">
      <c r="A16" s="283" t="s">
        <v>53</v>
      </c>
      <c r="B16" s="283" t="s">
        <v>140</v>
      </c>
      <c r="C16" s="316">
        <v>2303.473</v>
      </c>
      <c r="D16" s="316">
        <v>2456.9801666666699</v>
      </c>
    </row>
    <row r="17" spans="1:4" x14ac:dyDescent="0.2">
      <c r="A17" s="283" t="s">
        <v>53</v>
      </c>
      <c r="B17" s="283" t="s">
        <v>141</v>
      </c>
      <c r="C17" s="316">
        <v>2295.6770000000001</v>
      </c>
      <c r="D17" s="316">
        <v>2351.1152499999998</v>
      </c>
    </row>
    <row r="18" spans="1:4" x14ac:dyDescent="0.2">
      <c r="A18" s="283" t="s">
        <v>78</v>
      </c>
      <c r="B18" s="283" t="s">
        <v>130</v>
      </c>
      <c r="C18" s="316">
        <v>2004.155</v>
      </c>
      <c r="D18" s="316">
        <v>2295.3238333333302</v>
      </c>
    </row>
    <row r="19" spans="1:4" x14ac:dyDescent="0.2">
      <c r="A19" s="283" t="s">
        <v>53</v>
      </c>
      <c r="B19" s="283" t="s">
        <v>131</v>
      </c>
      <c r="C19" s="316">
        <v>2244.2750000000001</v>
      </c>
      <c r="D19" s="316">
        <v>2271.6785</v>
      </c>
    </row>
    <row r="20" spans="1:4" x14ac:dyDescent="0.2">
      <c r="A20" s="283" t="s">
        <v>53</v>
      </c>
      <c r="B20" s="283" t="s">
        <v>132</v>
      </c>
      <c r="C20" s="316">
        <v>2193.8539999999998</v>
      </c>
      <c r="D20" s="316">
        <v>2205.2910833333299</v>
      </c>
    </row>
    <row r="21" spans="1:4" x14ac:dyDescent="0.2">
      <c r="A21" s="283" t="s">
        <v>53</v>
      </c>
      <c r="B21" s="283" t="s">
        <v>133</v>
      </c>
      <c r="C21" s="316">
        <v>1713.433</v>
      </c>
      <c r="D21" s="316">
        <v>2167.3429999999998</v>
      </c>
    </row>
    <row r="22" spans="1:4" x14ac:dyDescent="0.2">
      <c r="A22" s="283" t="s">
        <v>53</v>
      </c>
      <c r="B22" s="283" t="s">
        <v>134</v>
      </c>
      <c r="C22" s="316">
        <v>1639.184</v>
      </c>
      <c r="D22" s="316">
        <v>2101.2604166666702</v>
      </c>
    </row>
    <row r="23" spans="1:4" x14ac:dyDescent="0.2">
      <c r="A23" s="283" t="s">
        <v>53</v>
      </c>
      <c r="B23" s="283" t="s">
        <v>135</v>
      </c>
      <c r="C23" s="316">
        <v>1803.6469999999999</v>
      </c>
      <c r="D23" s="316">
        <v>2054.4518333333299</v>
      </c>
    </row>
    <row r="24" spans="1:4" x14ac:dyDescent="0.2">
      <c r="A24" s="283" t="s">
        <v>53</v>
      </c>
      <c r="B24" s="283" t="s">
        <v>136</v>
      </c>
      <c r="C24" s="316">
        <v>1932.2149999999999</v>
      </c>
      <c r="D24" s="316">
        <v>2032.01225</v>
      </c>
    </row>
    <row r="25" spans="1:4" x14ac:dyDescent="0.2">
      <c r="A25" s="283" t="s">
        <v>53</v>
      </c>
      <c r="B25" s="283" t="s">
        <v>137</v>
      </c>
      <c r="C25" s="316">
        <v>1920.4829999999999</v>
      </c>
      <c r="D25" s="316">
        <v>2014.72225</v>
      </c>
    </row>
    <row r="26" spans="1:4" x14ac:dyDescent="0.2">
      <c r="A26" s="283" t="s">
        <v>53</v>
      </c>
      <c r="B26" s="283" t="s">
        <v>138</v>
      </c>
      <c r="C26" s="316">
        <v>1992.7729999999999</v>
      </c>
      <c r="D26" s="316">
        <v>2016.41725</v>
      </c>
    </row>
    <row r="27" spans="1:4" x14ac:dyDescent="0.2">
      <c r="A27" s="283" t="s">
        <v>53</v>
      </c>
      <c r="B27" s="283" t="s">
        <v>139</v>
      </c>
      <c r="C27" s="316">
        <v>2095.39</v>
      </c>
      <c r="D27" s="316">
        <v>2011.5465833333301</v>
      </c>
    </row>
    <row r="28" spans="1:4" x14ac:dyDescent="0.2">
      <c r="A28" s="283" t="s">
        <v>53</v>
      </c>
      <c r="B28" s="283" t="s">
        <v>140</v>
      </c>
      <c r="C28" s="316">
        <v>2154.1149999999998</v>
      </c>
      <c r="D28" s="316">
        <v>1999.1000833333301</v>
      </c>
    </row>
    <row r="29" spans="1:4" x14ac:dyDescent="0.2">
      <c r="A29" s="283" t="s">
        <v>53</v>
      </c>
      <c r="B29" s="283" t="s">
        <v>141</v>
      </c>
      <c r="C29" s="316">
        <v>2033.1410000000001</v>
      </c>
      <c r="D29" s="316">
        <v>1977.2220833333299</v>
      </c>
    </row>
    <row r="30" spans="1:4" x14ac:dyDescent="0.2">
      <c r="A30" s="283" t="s">
        <v>414</v>
      </c>
      <c r="B30" s="283" t="s">
        <v>130</v>
      </c>
      <c r="C30" s="316">
        <v>2086.8980000000001</v>
      </c>
      <c r="D30" s="316">
        <v>1984.11733333333</v>
      </c>
    </row>
    <row r="31" spans="1:4" x14ac:dyDescent="0.2">
      <c r="A31" s="283" t="s">
        <v>53</v>
      </c>
      <c r="B31" s="283" t="s">
        <v>131</v>
      </c>
      <c r="C31" s="316">
        <v>2030.3040000000001</v>
      </c>
      <c r="D31" s="316">
        <v>1966.28641666667</v>
      </c>
    </row>
    <row r="32" spans="1:4" x14ac:dyDescent="0.2">
      <c r="A32" s="283" t="s">
        <v>53</v>
      </c>
      <c r="B32" s="283" t="s">
        <v>132</v>
      </c>
      <c r="C32" s="316">
        <v>2123.4110000000001</v>
      </c>
      <c r="D32" s="316">
        <v>1960.4161666666701</v>
      </c>
    </row>
    <row r="33" spans="1:4" x14ac:dyDescent="0.2">
      <c r="A33" s="283" t="s">
        <v>53</v>
      </c>
      <c r="B33" s="283" t="s">
        <v>133</v>
      </c>
      <c r="C33" s="316">
        <v>1994.154</v>
      </c>
      <c r="D33" s="316">
        <v>1983.80958333333</v>
      </c>
    </row>
    <row r="34" spans="1:4" x14ac:dyDescent="0.2">
      <c r="A34" s="283" t="s">
        <v>53</v>
      </c>
      <c r="B34" s="283" t="s">
        <v>134</v>
      </c>
      <c r="C34" s="316">
        <v>2061.1590000000001</v>
      </c>
      <c r="D34" s="316">
        <v>2018.97416666667</v>
      </c>
    </row>
    <row r="35" spans="1:4" x14ac:dyDescent="0.2">
      <c r="A35" s="283" t="s">
        <v>53</v>
      </c>
      <c r="B35" s="283" t="s">
        <v>135</v>
      </c>
      <c r="C35" s="316">
        <v>1969.211</v>
      </c>
      <c r="D35" s="316">
        <v>2032.7711666666701</v>
      </c>
    </row>
    <row r="36" spans="1:4" x14ac:dyDescent="0.2">
      <c r="A36" s="283" t="s">
        <v>53</v>
      </c>
      <c r="B36" s="283" t="s">
        <v>136</v>
      </c>
      <c r="C36" s="316">
        <v>2076.6840000000002</v>
      </c>
      <c r="D36" s="316">
        <v>2044.81025</v>
      </c>
    </row>
    <row r="37" spans="1:4" x14ac:dyDescent="0.2">
      <c r="A37" s="283" t="s">
        <v>53</v>
      </c>
      <c r="B37" s="283" t="s">
        <v>137</v>
      </c>
      <c r="C37" s="316">
        <v>2078.6170000000002</v>
      </c>
      <c r="D37" s="316">
        <v>2057.98808333333</v>
      </c>
    </row>
    <row r="38" spans="1:4" x14ac:dyDescent="0.2">
      <c r="A38" s="283" t="s">
        <v>53</v>
      </c>
      <c r="B38" s="283" t="s">
        <v>138</v>
      </c>
      <c r="C38" s="316">
        <v>2371.817</v>
      </c>
      <c r="D38" s="316">
        <v>2089.57508333333</v>
      </c>
    </row>
    <row r="39" spans="1:4" x14ac:dyDescent="0.2">
      <c r="A39" s="283" t="s">
        <v>53</v>
      </c>
      <c r="B39" s="283" t="s">
        <v>139</v>
      </c>
      <c r="C39" s="316">
        <v>2566.4180000000001</v>
      </c>
      <c r="D39" s="316">
        <v>2128.8274166666702</v>
      </c>
    </row>
    <row r="40" spans="1:4" x14ac:dyDescent="0.2">
      <c r="A40" s="283" t="s">
        <v>53</v>
      </c>
      <c r="B40" s="283" t="s">
        <v>140</v>
      </c>
      <c r="C40" s="316">
        <v>2633.3589999999999</v>
      </c>
      <c r="D40" s="316">
        <v>2168.7644166666701</v>
      </c>
    </row>
    <row r="41" spans="1:4" x14ac:dyDescent="0.2">
      <c r="A41" s="283" t="s">
        <v>53</v>
      </c>
      <c r="B41" s="283" t="s">
        <v>141</v>
      </c>
      <c r="C41" s="316">
        <v>2826.2080000000001</v>
      </c>
      <c r="D41" s="316">
        <v>2234.8533333333298</v>
      </c>
    </row>
    <row r="42" spans="1:4" x14ac:dyDescent="0.2">
      <c r="A42" s="283" t="s">
        <v>710</v>
      </c>
      <c r="B42" s="283" t="s">
        <v>130</v>
      </c>
      <c r="C42" s="316">
        <v>3886.8620000000001</v>
      </c>
      <c r="D42" s="316">
        <v>2384.8503333333301</v>
      </c>
    </row>
    <row r="43" spans="1:4" x14ac:dyDescent="0.2">
      <c r="A43" s="283" t="s">
        <v>53</v>
      </c>
      <c r="B43" s="283" t="s">
        <v>131</v>
      </c>
      <c r="C43" s="316">
        <v>3445.3670000000002</v>
      </c>
      <c r="D43" s="316">
        <v>2502.77225</v>
      </c>
    </row>
    <row r="44" spans="1:4" x14ac:dyDescent="0.2">
      <c r="A44" s="283" t="s">
        <v>53</v>
      </c>
      <c r="B44" s="283" t="s">
        <v>132</v>
      </c>
      <c r="C44" s="316">
        <v>3699.828</v>
      </c>
      <c r="D44" s="316">
        <v>2634.1403333333301</v>
      </c>
    </row>
    <row r="45" spans="1:4" x14ac:dyDescent="0.2">
      <c r="A45" s="283" t="s">
        <v>53</v>
      </c>
      <c r="B45" s="283" t="s">
        <v>133</v>
      </c>
      <c r="C45" s="316">
        <v>3921.83</v>
      </c>
      <c r="D45" s="316">
        <v>2794.78</v>
      </c>
    </row>
    <row r="46" spans="1:4" x14ac:dyDescent="0.2">
      <c r="A46" s="283" t="s">
        <v>53</v>
      </c>
      <c r="B46" s="283" t="s">
        <v>134</v>
      </c>
      <c r="C46" s="316">
        <v>4265.6610000000001</v>
      </c>
      <c r="D46" s="316">
        <v>2978.4884999999999</v>
      </c>
    </row>
    <row r="47" spans="1:4" x14ac:dyDescent="0.2">
      <c r="A47" s="283" t="s">
        <v>53</v>
      </c>
      <c r="B47" s="283" t="s">
        <v>135</v>
      </c>
      <c r="C47" s="316">
        <v>4192.7089999999998</v>
      </c>
      <c r="D47" s="316">
        <v>3163.78</v>
      </c>
    </row>
    <row r="48" spans="1:4" x14ac:dyDescent="0.2">
      <c r="A48" s="283" t="s">
        <v>53</v>
      </c>
      <c r="B48" s="283" t="s">
        <v>136</v>
      </c>
      <c r="C48" s="316">
        <v>3903.5929999999998</v>
      </c>
      <c r="D48" s="316">
        <v>3316.0224166666699</v>
      </c>
    </row>
    <row r="49" spans="1:4" x14ac:dyDescent="0.2">
      <c r="A49" s="283" t="s">
        <v>53</v>
      </c>
      <c r="B49" s="283" t="s">
        <v>137</v>
      </c>
      <c r="C49" s="316">
        <v>3621.0030000000002</v>
      </c>
      <c r="D49" s="316">
        <v>3444.5545833333299</v>
      </c>
    </row>
    <row r="50" spans="1:4" x14ac:dyDescent="0.2">
      <c r="A50" s="283" t="s">
        <v>53</v>
      </c>
      <c r="B50" s="283" t="s">
        <v>138</v>
      </c>
      <c r="C50" s="316">
        <v>3429.3310000000001</v>
      </c>
      <c r="D50" s="316">
        <v>3532.68075</v>
      </c>
    </row>
    <row r="51" spans="1:4" x14ac:dyDescent="0.2">
      <c r="A51" s="283" t="s">
        <v>53</v>
      </c>
      <c r="B51" s="283" t="s">
        <v>139</v>
      </c>
      <c r="C51" s="316">
        <v>3472.011</v>
      </c>
      <c r="D51" s="316">
        <v>3608.1468333333301</v>
      </c>
    </row>
    <row r="52" spans="1:4" x14ac:dyDescent="0.2">
      <c r="A52" s="283" t="s">
        <v>53</v>
      </c>
      <c r="B52" s="283" t="s">
        <v>140</v>
      </c>
      <c r="C52" s="316">
        <v>3877.3020000000001</v>
      </c>
      <c r="D52" s="316">
        <v>3711.8087500000001</v>
      </c>
    </row>
    <row r="53" spans="1:4" x14ac:dyDescent="0.2">
      <c r="A53" s="283" t="s">
        <v>53</v>
      </c>
      <c r="B53" s="283" t="s">
        <v>141</v>
      </c>
      <c r="C53" s="316">
        <v>4598.5240000000003</v>
      </c>
      <c r="D53" s="316">
        <v>3859.5017499999999</v>
      </c>
    </row>
    <row r="54" spans="1:4" x14ac:dyDescent="0.2">
      <c r="A54" s="283" t="s">
        <v>1116</v>
      </c>
      <c r="B54" s="283" t="s">
        <v>130</v>
      </c>
      <c r="C54" s="316">
        <v>3909.41</v>
      </c>
      <c r="D54" s="316">
        <v>3861.3807499999998</v>
      </c>
    </row>
    <row r="55" spans="1:4" x14ac:dyDescent="0.2">
      <c r="A55" s="283" t="s">
        <v>53</v>
      </c>
      <c r="B55" s="283" t="s">
        <v>131</v>
      </c>
      <c r="C55" s="316">
        <v>3821.2869999999998</v>
      </c>
      <c r="D55" s="316">
        <v>3892.7074166666698</v>
      </c>
    </row>
    <row r="56" spans="1:4" x14ac:dyDescent="0.2">
      <c r="A56" s="283" t="s">
        <v>53</v>
      </c>
      <c r="B56" s="283" t="s">
        <v>132</v>
      </c>
      <c r="C56" s="316">
        <v>3934.6869999999999</v>
      </c>
      <c r="D56" s="316">
        <v>3912.279</v>
      </c>
    </row>
    <row r="57" spans="1:4" x14ac:dyDescent="0.2">
      <c r="A57" s="283" t="s">
        <v>53</v>
      </c>
      <c r="B57" s="283" t="s">
        <v>133</v>
      </c>
      <c r="C57" s="316">
        <v>3860.462</v>
      </c>
      <c r="D57" s="316">
        <v>3907.165</v>
      </c>
    </row>
    <row r="58" spans="1:4" x14ac:dyDescent="0.2">
      <c r="A58" s="283" t="s">
        <v>53</v>
      </c>
      <c r="B58" s="283" t="s">
        <v>134</v>
      </c>
      <c r="C58" s="316">
        <v>3883.8969999999999</v>
      </c>
      <c r="D58" s="316">
        <v>3875.3513333333299</v>
      </c>
    </row>
    <row r="59" spans="1:4" x14ac:dyDescent="0.2">
      <c r="A59" s="283" t="s">
        <v>53</v>
      </c>
      <c r="B59" s="283" t="s">
        <v>135</v>
      </c>
      <c r="C59" s="316">
        <v>3339.7089999999998</v>
      </c>
      <c r="D59" s="316">
        <v>3804.268</v>
      </c>
    </row>
  </sheetData>
  <mergeCells count="1">
    <mergeCell ref="H1:I1"/>
  </mergeCells>
  <hyperlinks>
    <hyperlink ref="H1:I1" location="Index!A1" display="Regresar al Índice" xr:uid="{F6DDDBA0-C349-4B6F-8309-2195D3F2D1DE}"/>
  </hyperlink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6D0CB-5E08-4B05-B0B0-D0C3649C7B95}">
  <sheetPr codeName="Hoja64"/>
  <dimension ref="A1:I37"/>
  <sheetViews>
    <sheetView workbookViewId="0">
      <selection activeCell="F17" sqref="F17"/>
    </sheetView>
  </sheetViews>
  <sheetFormatPr baseColWidth="10" defaultRowHeight="12.75" x14ac:dyDescent="0.2"/>
  <cols>
    <col min="1" max="16384" width="11.42578125" style="283"/>
  </cols>
  <sheetData>
    <row r="1" spans="1:9" x14ac:dyDescent="0.2">
      <c r="A1" s="28" t="s">
        <v>4606</v>
      </c>
      <c r="H1" s="284" t="s">
        <v>1306</v>
      </c>
      <c r="I1" s="284"/>
    </row>
    <row r="2" spans="1:9" x14ac:dyDescent="0.2">
      <c r="A2" s="283" t="s">
        <v>1273</v>
      </c>
    </row>
    <row r="5" spans="1:9" x14ac:dyDescent="0.2">
      <c r="A5" s="283" t="s">
        <v>2</v>
      </c>
      <c r="B5" s="283" t="s">
        <v>593</v>
      </c>
    </row>
    <row r="6" spans="1:9" x14ac:dyDescent="0.2">
      <c r="A6" s="283" t="s">
        <v>30</v>
      </c>
      <c r="B6" s="315">
        <v>7.0122120668159801E-2</v>
      </c>
    </row>
    <row r="7" spans="1:9" x14ac:dyDescent="0.2">
      <c r="A7" s="283" t="s">
        <v>18</v>
      </c>
      <c r="B7" s="315">
        <v>0.43233654922577303</v>
      </c>
    </row>
    <row r="8" spans="1:9" x14ac:dyDescent="0.2">
      <c r="A8" s="283" t="s">
        <v>11</v>
      </c>
      <c r="B8" s="315">
        <v>0.49689516653556598</v>
      </c>
    </row>
    <row r="9" spans="1:9" x14ac:dyDescent="0.2">
      <c r="A9" s="283" t="s">
        <v>33</v>
      </c>
      <c r="B9" s="315">
        <v>0.63976749733912897</v>
      </c>
    </row>
    <row r="10" spans="1:9" x14ac:dyDescent="0.2">
      <c r="A10" s="283" t="s">
        <v>15</v>
      </c>
      <c r="B10" s="315">
        <v>0.64323560689831205</v>
      </c>
    </row>
    <row r="11" spans="1:9" x14ac:dyDescent="0.2">
      <c r="A11" s="283" t="s">
        <v>12</v>
      </c>
      <c r="B11" s="315">
        <v>1.03794819635207</v>
      </c>
    </row>
    <row r="12" spans="1:9" x14ac:dyDescent="0.2">
      <c r="A12" s="283" t="s">
        <v>22</v>
      </c>
      <c r="B12" s="315">
        <v>1.1325501043115</v>
      </c>
    </row>
    <row r="13" spans="1:9" x14ac:dyDescent="0.2">
      <c r="A13" s="283" t="s">
        <v>7</v>
      </c>
      <c r="B13" s="315">
        <v>1.28059666086985</v>
      </c>
    </row>
    <row r="14" spans="1:9" x14ac:dyDescent="0.2">
      <c r="A14" s="283" t="s">
        <v>3</v>
      </c>
      <c r="B14" s="315">
        <v>1.37027206518586</v>
      </c>
    </row>
    <row r="15" spans="1:9" x14ac:dyDescent="0.2">
      <c r="A15" s="283" t="s">
        <v>17</v>
      </c>
      <c r="B15" s="315">
        <v>1.44145957719014</v>
      </c>
    </row>
    <row r="16" spans="1:9" x14ac:dyDescent="0.2">
      <c r="A16" s="283" t="s">
        <v>5</v>
      </c>
      <c r="B16" s="315">
        <v>1.5811450468466699</v>
      </c>
    </row>
    <row r="17" spans="1:2" x14ac:dyDescent="0.2">
      <c r="A17" s="283" t="s">
        <v>19</v>
      </c>
      <c r="B17" s="315">
        <v>1.79669122232273</v>
      </c>
    </row>
    <row r="18" spans="1:2" x14ac:dyDescent="0.2">
      <c r="A18" s="283" t="s">
        <v>29</v>
      </c>
      <c r="B18" s="315">
        <v>1.8237283213351401</v>
      </c>
    </row>
    <row r="19" spans="1:2" x14ac:dyDescent="0.2">
      <c r="A19" s="283" t="s">
        <v>26</v>
      </c>
      <c r="B19" s="315">
        <v>2.2719824131456501</v>
      </c>
    </row>
    <row r="20" spans="1:2" x14ac:dyDescent="0.2">
      <c r="A20" s="283" t="s">
        <v>25</v>
      </c>
      <c r="B20" s="315">
        <v>2.4080954691961098</v>
      </c>
    </row>
    <row r="21" spans="1:2" x14ac:dyDescent="0.2">
      <c r="A21" s="283" t="s">
        <v>31</v>
      </c>
      <c r="B21" s="315">
        <v>2.43529461199565</v>
      </c>
    </row>
    <row r="22" spans="1:2" x14ac:dyDescent="0.2">
      <c r="A22" s="283" t="s">
        <v>32</v>
      </c>
      <c r="B22" s="315">
        <v>2.4749990649887201</v>
      </c>
    </row>
    <row r="23" spans="1:2" x14ac:dyDescent="0.2">
      <c r="A23" s="283" t="s">
        <v>21</v>
      </c>
      <c r="B23" s="315">
        <v>2.5595486704288599</v>
      </c>
    </row>
    <row r="24" spans="1:2" x14ac:dyDescent="0.2">
      <c r="A24" s="283" t="s">
        <v>10</v>
      </c>
      <c r="B24" s="315">
        <v>2.6154388764129699</v>
      </c>
    </row>
    <row r="25" spans="1:2" x14ac:dyDescent="0.2">
      <c r="A25" s="283" t="s">
        <v>16</v>
      </c>
      <c r="B25" s="315">
        <v>3.0778541051614301</v>
      </c>
    </row>
    <row r="26" spans="1:2" x14ac:dyDescent="0.2">
      <c r="A26" s="283" t="s">
        <v>14</v>
      </c>
      <c r="B26" s="315">
        <v>3.13721987099377</v>
      </c>
    </row>
    <row r="27" spans="1:2" x14ac:dyDescent="0.2">
      <c r="A27" s="283" t="s">
        <v>23</v>
      </c>
      <c r="B27" s="315">
        <v>3.4239386578959898</v>
      </c>
    </row>
    <row r="28" spans="1:2" x14ac:dyDescent="0.2">
      <c r="A28" s="283" t="s">
        <v>13</v>
      </c>
      <c r="B28" s="315">
        <v>3.7230379626499102</v>
      </c>
    </row>
    <row r="29" spans="1:2" x14ac:dyDescent="0.2">
      <c r="A29" s="283" t="s">
        <v>4</v>
      </c>
      <c r="B29" s="315">
        <v>3.8106477743229998</v>
      </c>
    </row>
    <row r="30" spans="1:2" x14ac:dyDescent="0.2">
      <c r="A30" s="283" t="s">
        <v>9</v>
      </c>
      <c r="B30" s="315">
        <v>4.59669424714009</v>
      </c>
    </row>
    <row r="31" spans="1:2" x14ac:dyDescent="0.2">
      <c r="A31" s="283" t="s">
        <v>8</v>
      </c>
      <c r="B31" s="315">
        <v>4.6332546781482602</v>
      </c>
    </row>
    <row r="32" spans="1:2" x14ac:dyDescent="0.2">
      <c r="A32" s="283" t="s">
        <v>27</v>
      </c>
      <c r="B32" s="315">
        <v>5.6463822364843903</v>
      </c>
    </row>
    <row r="33" spans="1:2" x14ac:dyDescent="0.2">
      <c r="A33" s="283" t="s">
        <v>28</v>
      </c>
      <c r="B33" s="315">
        <v>5.65937181546707</v>
      </c>
    </row>
    <row r="34" spans="1:2" x14ac:dyDescent="0.2">
      <c r="A34" s="283" t="s">
        <v>0</v>
      </c>
      <c r="B34" s="315">
        <v>6.2204493597147099</v>
      </c>
    </row>
    <row r="35" spans="1:2" x14ac:dyDescent="0.2">
      <c r="A35" s="283" t="s">
        <v>20</v>
      </c>
      <c r="B35" s="315">
        <v>7.3686096821870599</v>
      </c>
    </row>
    <row r="36" spans="1:2" x14ac:dyDescent="0.2">
      <c r="A36" s="283" t="s">
        <v>6</v>
      </c>
      <c r="B36" s="315">
        <v>8.1979982116326102</v>
      </c>
    </row>
    <row r="37" spans="1:2" x14ac:dyDescent="0.2">
      <c r="A37" s="283" t="s">
        <v>24</v>
      </c>
      <c r="B37" s="315">
        <v>11.9924341569529</v>
      </c>
    </row>
  </sheetData>
  <mergeCells count="1">
    <mergeCell ref="H1:I1"/>
  </mergeCells>
  <hyperlinks>
    <hyperlink ref="H1:I1" location="Index!A1" display="Regresar al Índice" xr:uid="{023753E0-3104-4947-8CFB-9472A017B40F}"/>
  </hyperlink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87FFF-0B7A-4C32-8969-2969E01E0772}">
  <sheetPr codeName="Hoja65"/>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4607</v>
      </c>
      <c r="H1" s="284" t="s">
        <v>1306</v>
      </c>
      <c r="I1" s="284"/>
    </row>
    <row r="2" spans="1:9" x14ac:dyDescent="0.2">
      <c r="A2" s="283" t="s">
        <v>1273</v>
      </c>
    </row>
    <row r="3" spans="1:9" x14ac:dyDescent="0.2">
      <c r="A3" s="283" t="s">
        <v>1308</v>
      </c>
    </row>
    <row r="5" spans="1:9" x14ac:dyDescent="0.2">
      <c r="A5" s="283" t="s">
        <v>2</v>
      </c>
      <c r="B5" s="283" t="s">
        <v>51</v>
      </c>
    </row>
    <row r="6" spans="1:9" x14ac:dyDescent="0.2">
      <c r="A6" s="283" t="s">
        <v>30</v>
      </c>
      <c r="B6" s="315">
        <v>-39.125232435928503</v>
      </c>
    </row>
    <row r="7" spans="1:9" x14ac:dyDescent="0.2">
      <c r="A7" s="283" t="s">
        <v>9</v>
      </c>
      <c r="B7" s="315">
        <v>-34.8884060781388</v>
      </c>
    </row>
    <row r="8" spans="1:9" x14ac:dyDescent="0.2">
      <c r="A8" s="283" t="s">
        <v>7</v>
      </c>
      <c r="B8" s="315">
        <v>-29.173851862382101</v>
      </c>
    </row>
    <row r="9" spans="1:9" x14ac:dyDescent="0.2">
      <c r="A9" s="283" t="s">
        <v>10</v>
      </c>
      <c r="B9" s="315">
        <v>-25.625679280180201</v>
      </c>
    </row>
    <row r="10" spans="1:9" x14ac:dyDescent="0.2">
      <c r="A10" s="283" t="s">
        <v>0</v>
      </c>
      <c r="B10" s="315">
        <v>-20.344841485540702</v>
      </c>
    </row>
    <row r="11" spans="1:9" x14ac:dyDescent="0.2">
      <c r="A11" s="283" t="s">
        <v>18</v>
      </c>
      <c r="B11" s="315">
        <v>-19.6150409685619</v>
      </c>
    </row>
    <row r="12" spans="1:9" x14ac:dyDescent="0.2">
      <c r="A12" s="283" t="s">
        <v>14</v>
      </c>
      <c r="B12" s="315">
        <v>-18.366860303376001</v>
      </c>
    </row>
    <row r="13" spans="1:9" x14ac:dyDescent="0.2">
      <c r="A13" s="283" t="s">
        <v>13</v>
      </c>
      <c r="B13" s="315">
        <v>-17.367210450032999</v>
      </c>
    </row>
    <row r="14" spans="1:9" x14ac:dyDescent="0.2">
      <c r="A14" s="283" t="s">
        <v>26</v>
      </c>
      <c r="B14" s="315">
        <v>-12.304901773299999</v>
      </c>
    </row>
    <row r="15" spans="1:9" x14ac:dyDescent="0.2">
      <c r="A15" s="283" t="s">
        <v>29</v>
      </c>
      <c r="B15" s="315">
        <v>-12.0098239648307</v>
      </c>
    </row>
    <row r="16" spans="1:9" x14ac:dyDescent="0.2">
      <c r="A16" s="283" t="s">
        <v>28</v>
      </c>
      <c r="B16" s="315">
        <v>-11.568962315823899</v>
      </c>
    </row>
    <row r="17" spans="1:2" x14ac:dyDescent="0.2">
      <c r="A17" s="283" t="s">
        <v>16</v>
      </c>
      <c r="B17" s="315">
        <v>-9.2530354701065995</v>
      </c>
    </row>
    <row r="18" spans="1:2" x14ac:dyDescent="0.2">
      <c r="A18" s="283" t="s">
        <v>33</v>
      </c>
      <c r="B18" s="315">
        <v>1.6946844227592199</v>
      </c>
    </row>
    <row r="19" spans="1:2" x14ac:dyDescent="0.2">
      <c r="A19" s="283" t="s">
        <v>3</v>
      </c>
      <c r="B19" s="315">
        <v>3.9004618187467299</v>
      </c>
    </row>
    <row r="20" spans="1:2" x14ac:dyDescent="0.2">
      <c r="A20" s="283" t="s">
        <v>19</v>
      </c>
      <c r="B20" s="315">
        <v>14.0985409877755</v>
      </c>
    </row>
    <row r="21" spans="1:2" x14ac:dyDescent="0.2">
      <c r="A21" s="283" t="s">
        <v>32</v>
      </c>
      <c r="B21" s="315">
        <v>18.3274843698658</v>
      </c>
    </row>
    <row r="22" spans="1:2" x14ac:dyDescent="0.2">
      <c r="A22" s="283" t="s">
        <v>31</v>
      </c>
      <c r="B22" s="315">
        <v>22.3906946789829</v>
      </c>
    </row>
    <row r="23" spans="1:2" x14ac:dyDescent="0.2">
      <c r="A23" s="283" t="s">
        <v>11</v>
      </c>
      <c r="B23" s="315">
        <v>23.962176478788201</v>
      </c>
    </row>
    <row r="24" spans="1:2" x14ac:dyDescent="0.2">
      <c r="A24" s="283" t="s">
        <v>17</v>
      </c>
      <c r="B24" s="315">
        <v>26.776224830125901</v>
      </c>
    </row>
    <row r="25" spans="1:2" x14ac:dyDescent="0.2">
      <c r="A25" s="283" t="s">
        <v>1</v>
      </c>
      <c r="B25" s="315">
        <v>31.5674585967346</v>
      </c>
    </row>
    <row r="26" spans="1:2" x14ac:dyDescent="0.2">
      <c r="A26" s="283" t="s">
        <v>22</v>
      </c>
      <c r="B26" s="315">
        <v>33.509792727911503</v>
      </c>
    </row>
    <row r="27" spans="1:2" x14ac:dyDescent="0.2">
      <c r="A27" s="283" t="s">
        <v>20</v>
      </c>
      <c r="B27" s="315">
        <v>33.605543951247299</v>
      </c>
    </row>
    <row r="28" spans="1:2" x14ac:dyDescent="0.2">
      <c r="A28" s="283" t="s">
        <v>4</v>
      </c>
      <c r="B28" s="315">
        <v>47.437064325437198</v>
      </c>
    </row>
    <row r="29" spans="1:2" x14ac:dyDescent="0.2">
      <c r="A29" s="283" t="s">
        <v>15</v>
      </c>
      <c r="B29" s="315">
        <v>49.2177204360544</v>
      </c>
    </row>
    <row r="30" spans="1:2" x14ac:dyDescent="0.2">
      <c r="A30" s="283" t="s">
        <v>5</v>
      </c>
      <c r="B30" s="315">
        <v>59.620927936821303</v>
      </c>
    </row>
    <row r="31" spans="1:2" x14ac:dyDescent="0.2">
      <c r="A31" s="283" t="s">
        <v>27</v>
      </c>
      <c r="B31" s="315">
        <v>66.165237967602295</v>
      </c>
    </row>
    <row r="32" spans="1:2" x14ac:dyDescent="0.2">
      <c r="A32" s="283" t="s">
        <v>25</v>
      </c>
      <c r="B32" s="315">
        <v>86.522062165028004</v>
      </c>
    </row>
    <row r="33" spans="1:2" x14ac:dyDescent="0.2">
      <c r="A33" s="283" t="s">
        <v>8</v>
      </c>
      <c r="B33" s="315">
        <v>89.285290339861106</v>
      </c>
    </row>
    <row r="34" spans="1:2" x14ac:dyDescent="0.2">
      <c r="A34" s="283" t="s">
        <v>23</v>
      </c>
      <c r="B34" s="315">
        <v>136.681335716088</v>
      </c>
    </row>
    <row r="35" spans="1:2" x14ac:dyDescent="0.2">
      <c r="A35" s="283" t="s">
        <v>12</v>
      </c>
      <c r="B35" s="315">
        <v>140.61883357729201</v>
      </c>
    </row>
    <row r="36" spans="1:2" x14ac:dyDescent="0.2">
      <c r="A36" s="283" t="s">
        <v>21</v>
      </c>
      <c r="B36" s="315">
        <v>248.41234426420701</v>
      </c>
    </row>
    <row r="37" spans="1:2" x14ac:dyDescent="0.2">
      <c r="A37" s="283" t="s">
        <v>6</v>
      </c>
      <c r="B37" s="315">
        <v>333.8611565914</v>
      </c>
    </row>
    <row r="38" spans="1:2" x14ac:dyDescent="0.2">
      <c r="A38" s="283" t="s">
        <v>24</v>
      </c>
      <c r="B38" s="315">
        <v>894.50604784213101</v>
      </c>
    </row>
  </sheetData>
  <mergeCells count="1">
    <mergeCell ref="H1:I1"/>
  </mergeCells>
  <hyperlinks>
    <hyperlink ref="H1:I1" location="Index!A1" display="Regresar al Índice" xr:uid="{46D21FB8-7D0A-4481-BF82-53086F1A5A23}"/>
  </hyperlink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6B33-F3BB-4E9D-8F8F-D6AA9580420C}">
  <sheetPr codeName="Hoja66"/>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4608</v>
      </c>
      <c r="H1" s="284" t="s">
        <v>1306</v>
      </c>
      <c r="I1" s="284"/>
    </row>
    <row r="2" spans="1:9" x14ac:dyDescent="0.2">
      <c r="A2" s="283" t="s">
        <v>1273</v>
      </c>
    </row>
    <row r="3" spans="1:9" x14ac:dyDescent="0.2">
      <c r="A3" s="283" t="s">
        <v>1309</v>
      </c>
    </row>
    <row r="5" spans="1:9" x14ac:dyDescent="0.2">
      <c r="A5" s="283" t="s">
        <v>2</v>
      </c>
      <c r="B5" s="283" t="s">
        <v>51</v>
      </c>
    </row>
    <row r="6" spans="1:9" x14ac:dyDescent="0.2">
      <c r="A6" s="283" t="s">
        <v>30</v>
      </c>
      <c r="B6" s="315">
        <v>-45.839567268960799</v>
      </c>
    </row>
    <row r="7" spans="1:9" x14ac:dyDescent="0.2">
      <c r="A7" s="283" t="s">
        <v>29</v>
      </c>
      <c r="B7" s="315">
        <v>-29.8328779237047</v>
      </c>
    </row>
    <row r="8" spans="1:9" x14ac:dyDescent="0.2">
      <c r="A8" s="283" t="s">
        <v>10</v>
      </c>
      <c r="B8" s="315">
        <v>-14.670542788754</v>
      </c>
    </row>
    <row r="9" spans="1:9" x14ac:dyDescent="0.2">
      <c r="A9" s="283" t="s">
        <v>13</v>
      </c>
      <c r="B9" s="315">
        <v>-14.2363293660924</v>
      </c>
    </row>
    <row r="10" spans="1:9" x14ac:dyDescent="0.2">
      <c r="A10" s="283" t="s">
        <v>0</v>
      </c>
      <c r="B10" s="315">
        <v>-14.0113911362737</v>
      </c>
    </row>
    <row r="11" spans="1:9" x14ac:dyDescent="0.2">
      <c r="A11" s="283" t="s">
        <v>14</v>
      </c>
      <c r="B11" s="315">
        <v>-13.4174237649882</v>
      </c>
    </row>
    <row r="12" spans="1:9" x14ac:dyDescent="0.2">
      <c r="A12" s="283" t="s">
        <v>16</v>
      </c>
      <c r="B12" s="315">
        <v>-13.2825807914206</v>
      </c>
    </row>
    <row r="13" spans="1:9" x14ac:dyDescent="0.2">
      <c r="A13" s="283" t="s">
        <v>26</v>
      </c>
      <c r="B13" s="315">
        <v>-13.0448822821166</v>
      </c>
    </row>
    <row r="14" spans="1:9" x14ac:dyDescent="0.2">
      <c r="A14" s="283" t="s">
        <v>17</v>
      </c>
      <c r="B14" s="315">
        <v>-8.3309149875450199</v>
      </c>
    </row>
    <row r="15" spans="1:9" x14ac:dyDescent="0.2">
      <c r="A15" s="283" t="s">
        <v>3</v>
      </c>
      <c r="B15" s="315">
        <v>-7.2687510635213703</v>
      </c>
    </row>
    <row r="16" spans="1:9" x14ac:dyDescent="0.2">
      <c r="A16" s="283" t="s">
        <v>32</v>
      </c>
      <c r="B16" s="315">
        <v>-6.3073016884762403</v>
      </c>
    </row>
    <row r="17" spans="1:2" x14ac:dyDescent="0.2">
      <c r="A17" s="283" t="s">
        <v>28</v>
      </c>
      <c r="B17" s="315">
        <v>-5.4662408432672196</v>
      </c>
    </row>
    <row r="18" spans="1:2" x14ac:dyDescent="0.2">
      <c r="A18" s="283" t="s">
        <v>8</v>
      </c>
      <c r="B18" s="315">
        <v>-5.0805814010281196</v>
      </c>
    </row>
    <row r="19" spans="1:2" x14ac:dyDescent="0.2">
      <c r="A19" s="283" t="s">
        <v>20</v>
      </c>
      <c r="B19" s="315">
        <v>-4.2805057653367502</v>
      </c>
    </row>
    <row r="20" spans="1:2" x14ac:dyDescent="0.2">
      <c r="A20" s="283" t="s">
        <v>31</v>
      </c>
      <c r="B20" s="315">
        <v>-1.31964754051963</v>
      </c>
    </row>
    <row r="21" spans="1:2" x14ac:dyDescent="0.2">
      <c r="A21" s="283" t="s">
        <v>11</v>
      </c>
      <c r="B21" s="315">
        <v>1.4731500992750199</v>
      </c>
    </row>
    <row r="22" spans="1:2" x14ac:dyDescent="0.2">
      <c r="A22" s="283" t="s">
        <v>1</v>
      </c>
      <c r="B22" s="315">
        <v>2.6341570391613001</v>
      </c>
    </row>
    <row r="23" spans="1:2" x14ac:dyDescent="0.2">
      <c r="A23" s="283" t="s">
        <v>4</v>
      </c>
      <c r="B23" s="315">
        <v>4.5709200772613201</v>
      </c>
    </row>
    <row r="24" spans="1:2" x14ac:dyDescent="0.2">
      <c r="A24" s="283" t="s">
        <v>19</v>
      </c>
      <c r="B24" s="315">
        <v>4.9844911463491597</v>
      </c>
    </row>
    <row r="25" spans="1:2" x14ac:dyDescent="0.2">
      <c r="A25" s="283" t="s">
        <v>23</v>
      </c>
      <c r="B25" s="315">
        <v>5.1343114226904998</v>
      </c>
    </row>
    <row r="26" spans="1:2" x14ac:dyDescent="0.2">
      <c r="A26" s="283" t="s">
        <v>7</v>
      </c>
      <c r="B26" s="315">
        <v>7.7199546272098898</v>
      </c>
    </row>
    <row r="27" spans="1:2" x14ac:dyDescent="0.2">
      <c r="A27" s="283" t="s">
        <v>22</v>
      </c>
      <c r="B27" s="315">
        <v>7.9399427332873103</v>
      </c>
    </row>
    <row r="28" spans="1:2" x14ac:dyDescent="0.2">
      <c r="A28" s="283" t="s">
        <v>9</v>
      </c>
      <c r="B28" s="315">
        <v>8.5895139421475495</v>
      </c>
    </row>
    <row r="29" spans="1:2" x14ac:dyDescent="0.2">
      <c r="A29" s="283" t="s">
        <v>27</v>
      </c>
      <c r="B29" s="315">
        <v>10.4925570988121</v>
      </c>
    </row>
    <row r="30" spans="1:2" x14ac:dyDescent="0.2">
      <c r="A30" s="283" t="s">
        <v>6</v>
      </c>
      <c r="B30" s="315">
        <v>15.9366887085082</v>
      </c>
    </row>
    <row r="31" spans="1:2" x14ac:dyDescent="0.2">
      <c r="A31" s="283" t="s">
        <v>18</v>
      </c>
      <c r="B31" s="315">
        <v>20.272132812418999</v>
      </c>
    </row>
    <row r="32" spans="1:2" x14ac:dyDescent="0.2">
      <c r="A32" s="283" t="s">
        <v>5</v>
      </c>
      <c r="B32" s="315">
        <v>23.4193198521127</v>
      </c>
    </row>
    <row r="33" spans="1:2" x14ac:dyDescent="0.2">
      <c r="A33" s="283" t="s">
        <v>25</v>
      </c>
      <c r="B33" s="315">
        <v>26.484785279914799</v>
      </c>
    </row>
    <row r="34" spans="1:2" x14ac:dyDescent="0.2">
      <c r="A34" s="283" t="s">
        <v>21</v>
      </c>
      <c r="B34" s="315">
        <v>27.229759632032</v>
      </c>
    </row>
    <row r="35" spans="1:2" x14ac:dyDescent="0.2">
      <c r="A35" s="283" t="s">
        <v>12</v>
      </c>
      <c r="B35" s="315">
        <v>30.835728104280498</v>
      </c>
    </row>
    <row r="36" spans="1:2" x14ac:dyDescent="0.2">
      <c r="A36" s="283" t="s">
        <v>33</v>
      </c>
      <c r="B36" s="315">
        <v>38.616442557587703</v>
      </c>
    </row>
    <row r="37" spans="1:2" x14ac:dyDescent="0.2">
      <c r="A37" s="283" t="s">
        <v>24</v>
      </c>
      <c r="B37" s="315">
        <v>39.853253414801301</v>
      </c>
    </row>
    <row r="38" spans="1:2" x14ac:dyDescent="0.2">
      <c r="A38" s="283" t="s">
        <v>15</v>
      </c>
      <c r="B38" s="315">
        <v>55.682781253944498</v>
      </c>
    </row>
  </sheetData>
  <mergeCells count="1">
    <mergeCell ref="H1:I1"/>
  </mergeCells>
  <hyperlinks>
    <hyperlink ref="H1:I1" location="Index!A1" display="Regresar al Índice" xr:uid="{CDFDA93F-E408-4474-A60F-1F654CDAC3E3}"/>
  </hyperlink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8C63-AD2D-47A6-AA6E-F10A0309627A}">
  <sheetPr codeName="Hoja73"/>
  <dimension ref="A1:I71"/>
  <sheetViews>
    <sheetView workbookViewId="0">
      <selection activeCell="F17" sqref="F17"/>
    </sheetView>
  </sheetViews>
  <sheetFormatPr baseColWidth="10" defaultRowHeight="12.75" x14ac:dyDescent="0.2"/>
  <cols>
    <col min="1" max="16384" width="11.42578125" style="283"/>
  </cols>
  <sheetData>
    <row r="1" spans="1:9" x14ac:dyDescent="0.2">
      <c r="A1" s="28" t="s">
        <v>4609</v>
      </c>
      <c r="H1" s="284" t="s">
        <v>1306</v>
      </c>
      <c r="I1" s="284"/>
    </row>
    <row r="2" spans="1:9" x14ac:dyDescent="0.2">
      <c r="A2" s="283" t="s">
        <v>1273</v>
      </c>
    </row>
    <row r="3" spans="1:9" x14ac:dyDescent="0.2">
      <c r="A3" s="283" t="s">
        <v>1309</v>
      </c>
    </row>
    <row r="5" spans="1:9" x14ac:dyDescent="0.2">
      <c r="A5" s="283" t="s">
        <v>286</v>
      </c>
      <c r="B5" s="283" t="s">
        <v>330</v>
      </c>
      <c r="C5" s="316" t="s">
        <v>1310</v>
      </c>
      <c r="D5" s="316" t="s">
        <v>1311</v>
      </c>
      <c r="E5" s="317" t="s">
        <v>1312</v>
      </c>
    </row>
    <row r="6" spans="1:9" x14ac:dyDescent="0.2">
      <c r="A6" s="283" t="s">
        <v>76</v>
      </c>
      <c r="B6" s="283" t="s">
        <v>130</v>
      </c>
      <c r="C6" s="316">
        <v>437</v>
      </c>
      <c r="D6" s="316">
        <v>1664</v>
      </c>
      <c r="E6" s="317">
        <v>0.208068093125964</v>
      </c>
    </row>
    <row r="7" spans="1:9" x14ac:dyDescent="0.2">
      <c r="A7" s="283" t="s">
        <v>53</v>
      </c>
      <c r="B7" s="283" t="s">
        <v>131</v>
      </c>
      <c r="C7" s="316">
        <v>539</v>
      </c>
      <c r="D7" s="316">
        <v>1566</v>
      </c>
      <c r="E7" s="317">
        <v>0.25605168104494702</v>
      </c>
    </row>
    <row r="8" spans="1:9" x14ac:dyDescent="0.2">
      <c r="A8" s="283" t="s">
        <v>53</v>
      </c>
      <c r="B8" s="283" t="s">
        <v>132</v>
      </c>
      <c r="C8" s="316">
        <v>636</v>
      </c>
      <c r="D8" s="316">
        <v>1900</v>
      </c>
      <c r="E8" s="317">
        <v>0.25071589901180102</v>
      </c>
    </row>
    <row r="9" spans="1:9" x14ac:dyDescent="0.2">
      <c r="A9" s="283" t="s">
        <v>53</v>
      </c>
      <c r="B9" s="283" t="s">
        <v>133</v>
      </c>
      <c r="C9" s="316">
        <v>512</v>
      </c>
      <c r="D9" s="316">
        <v>1746</v>
      </c>
      <c r="E9" s="317">
        <v>0.226632418032987</v>
      </c>
    </row>
    <row r="10" spans="1:9" x14ac:dyDescent="0.2">
      <c r="A10" s="283" t="s">
        <v>53</v>
      </c>
      <c r="B10" s="283" t="s">
        <v>134</v>
      </c>
      <c r="C10" s="316">
        <v>509</v>
      </c>
      <c r="D10" s="316">
        <v>2184</v>
      </c>
      <c r="E10" s="317">
        <v>0.18900493478778399</v>
      </c>
    </row>
    <row r="11" spans="1:9" x14ac:dyDescent="0.2">
      <c r="A11" s="283" t="s">
        <v>53</v>
      </c>
      <c r="B11" s="283" t="s">
        <v>135</v>
      </c>
      <c r="C11" s="316">
        <v>613</v>
      </c>
      <c r="D11" s="316">
        <v>1779</v>
      </c>
      <c r="E11" s="317">
        <v>0.25636869259607697</v>
      </c>
    </row>
    <row r="12" spans="1:9" x14ac:dyDescent="0.2">
      <c r="A12" s="283" t="s">
        <v>53</v>
      </c>
      <c r="B12" s="283" t="s">
        <v>136</v>
      </c>
      <c r="C12" s="316">
        <v>583</v>
      </c>
      <c r="D12" s="316">
        <v>2114</v>
      </c>
      <c r="E12" s="317">
        <v>0.21607577478651199</v>
      </c>
    </row>
    <row r="13" spans="1:9" x14ac:dyDescent="0.2">
      <c r="A13" s="283" t="s">
        <v>53</v>
      </c>
      <c r="B13" s="283" t="s">
        <v>137</v>
      </c>
      <c r="C13" s="316">
        <v>573</v>
      </c>
      <c r="D13" s="316">
        <v>2499</v>
      </c>
      <c r="E13" s="317">
        <v>0.18655528208826899</v>
      </c>
    </row>
    <row r="14" spans="1:9" x14ac:dyDescent="0.2">
      <c r="A14" s="283" t="s">
        <v>53</v>
      </c>
      <c r="B14" s="283" t="s">
        <v>138</v>
      </c>
      <c r="C14" s="316">
        <v>425</v>
      </c>
      <c r="D14" s="316">
        <v>1997</v>
      </c>
      <c r="E14" s="317">
        <v>0.17537443924432899</v>
      </c>
    </row>
    <row r="15" spans="1:9" x14ac:dyDescent="0.2">
      <c r="A15" s="283" t="s">
        <v>53</v>
      </c>
      <c r="B15" s="283" t="s">
        <v>139</v>
      </c>
      <c r="C15" s="316">
        <v>624</v>
      </c>
      <c r="D15" s="316">
        <v>2652</v>
      </c>
      <c r="E15" s="317">
        <v>0.19053969594800799</v>
      </c>
    </row>
    <row r="16" spans="1:9" x14ac:dyDescent="0.2">
      <c r="A16" s="283" t="s">
        <v>53</v>
      </c>
      <c r="B16" s="283" t="s">
        <v>140</v>
      </c>
      <c r="C16" s="316">
        <v>616</v>
      </c>
      <c r="D16" s="316">
        <v>1936</v>
      </c>
      <c r="E16" s="317">
        <v>0.24149094237538901</v>
      </c>
    </row>
    <row r="17" spans="1:5" x14ac:dyDescent="0.2">
      <c r="A17" s="283" t="s">
        <v>53</v>
      </c>
      <c r="B17" s="283" t="s">
        <v>141</v>
      </c>
      <c r="C17" s="316">
        <v>457</v>
      </c>
      <c r="D17" s="316">
        <v>3109</v>
      </c>
      <c r="E17" s="317">
        <v>0.12826074520422601</v>
      </c>
    </row>
    <row r="18" spans="1:5" x14ac:dyDescent="0.2">
      <c r="A18" s="283" t="s">
        <v>77</v>
      </c>
      <c r="B18" s="283" t="s">
        <v>130</v>
      </c>
      <c r="C18" s="316">
        <v>461</v>
      </c>
      <c r="D18" s="316">
        <v>2213</v>
      </c>
      <c r="E18" s="317">
        <v>0.172427077271088</v>
      </c>
    </row>
    <row r="19" spans="1:5" x14ac:dyDescent="0.2">
      <c r="A19" s="283" t="s">
        <v>53</v>
      </c>
      <c r="B19" s="283" t="s">
        <v>131</v>
      </c>
      <c r="C19" s="316">
        <v>269</v>
      </c>
      <c r="D19" s="316">
        <v>2259</v>
      </c>
      <c r="E19" s="317">
        <v>0.10636352021088399</v>
      </c>
    </row>
    <row r="20" spans="1:5" x14ac:dyDescent="0.2">
      <c r="A20" s="283" t="s">
        <v>53</v>
      </c>
      <c r="B20" s="283" t="s">
        <v>132</v>
      </c>
      <c r="C20" s="316">
        <v>423</v>
      </c>
      <c r="D20" s="316">
        <v>2567</v>
      </c>
      <c r="E20" s="317">
        <v>0.14156882638138099</v>
      </c>
    </row>
    <row r="21" spans="1:5" x14ac:dyDescent="0.2">
      <c r="A21" s="283" t="s">
        <v>53</v>
      </c>
      <c r="B21" s="283" t="s">
        <v>133</v>
      </c>
      <c r="C21" s="316">
        <v>302</v>
      </c>
      <c r="D21" s="316">
        <v>1866</v>
      </c>
      <c r="E21" s="317">
        <v>0.139430378871363</v>
      </c>
    </row>
    <row r="22" spans="1:5" x14ac:dyDescent="0.2">
      <c r="A22" s="283" t="s">
        <v>53</v>
      </c>
      <c r="B22" s="283" t="s">
        <v>134</v>
      </c>
      <c r="C22" s="316">
        <v>316</v>
      </c>
      <c r="D22" s="316">
        <v>2117</v>
      </c>
      <c r="E22" s="317">
        <v>0.12974518692117101</v>
      </c>
    </row>
    <row r="23" spans="1:5" x14ac:dyDescent="0.2">
      <c r="A23" s="283" t="s">
        <v>53</v>
      </c>
      <c r="B23" s="283" t="s">
        <v>135</v>
      </c>
      <c r="C23" s="316">
        <v>335</v>
      </c>
      <c r="D23" s="316">
        <v>2031</v>
      </c>
      <c r="E23" s="317">
        <v>0.141424313526539</v>
      </c>
    </row>
    <row r="24" spans="1:5" x14ac:dyDescent="0.2">
      <c r="A24" s="283" t="s">
        <v>53</v>
      </c>
      <c r="B24" s="283" t="s">
        <v>136</v>
      </c>
      <c r="C24" s="316">
        <v>377</v>
      </c>
      <c r="D24" s="316">
        <v>1824</v>
      </c>
      <c r="E24" s="317">
        <v>0.17135258393179201</v>
      </c>
    </row>
    <row r="25" spans="1:5" x14ac:dyDescent="0.2">
      <c r="A25" s="283" t="s">
        <v>53</v>
      </c>
      <c r="B25" s="283" t="s">
        <v>137</v>
      </c>
      <c r="C25" s="316">
        <v>304</v>
      </c>
      <c r="D25" s="316">
        <v>1823</v>
      </c>
      <c r="E25" s="317">
        <v>0.14308143515653199</v>
      </c>
    </row>
    <row r="26" spans="1:5" x14ac:dyDescent="0.2">
      <c r="A26" s="283" t="s">
        <v>53</v>
      </c>
      <c r="B26" s="283" t="s">
        <v>138</v>
      </c>
      <c r="C26" s="316">
        <v>321</v>
      </c>
      <c r="D26" s="316">
        <v>1651</v>
      </c>
      <c r="E26" s="317">
        <v>0.162981961871455</v>
      </c>
    </row>
    <row r="27" spans="1:5" x14ac:dyDescent="0.2">
      <c r="A27" s="283" t="s">
        <v>53</v>
      </c>
      <c r="B27" s="283" t="s">
        <v>139</v>
      </c>
      <c r="C27" s="316">
        <v>414</v>
      </c>
      <c r="D27" s="316">
        <v>1740</v>
      </c>
      <c r="E27" s="317">
        <v>0.19207851286865599</v>
      </c>
    </row>
    <row r="28" spans="1:5" x14ac:dyDescent="0.2">
      <c r="A28" s="283" t="s">
        <v>53</v>
      </c>
      <c r="B28" s="283" t="s">
        <v>140</v>
      </c>
      <c r="C28" s="316">
        <v>449</v>
      </c>
      <c r="D28" s="316">
        <v>1854</v>
      </c>
      <c r="E28" s="317">
        <v>0.194999897980137</v>
      </c>
    </row>
    <row r="29" spans="1:5" x14ac:dyDescent="0.2">
      <c r="A29" s="283" t="s">
        <v>53</v>
      </c>
      <c r="B29" s="283" t="s">
        <v>141</v>
      </c>
      <c r="C29" s="316">
        <v>477</v>
      </c>
      <c r="D29" s="316">
        <v>1819</v>
      </c>
      <c r="E29" s="317">
        <v>0.207698208415208</v>
      </c>
    </row>
    <row r="30" spans="1:5" x14ac:dyDescent="0.2">
      <c r="A30" s="283" t="s">
        <v>78</v>
      </c>
      <c r="B30" s="283" t="s">
        <v>130</v>
      </c>
      <c r="C30" s="316">
        <v>376</v>
      </c>
      <c r="D30" s="316">
        <v>1628</v>
      </c>
      <c r="E30" s="317">
        <v>0.18750396052201601</v>
      </c>
    </row>
    <row r="31" spans="1:5" x14ac:dyDescent="0.2">
      <c r="A31" s="283" t="s">
        <v>53</v>
      </c>
      <c r="B31" s="283" t="s">
        <v>131</v>
      </c>
      <c r="C31" s="316">
        <v>370</v>
      </c>
      <c r="D31" s="316">
        <v>1874</v>
      </c>
      <c r="E31" s="317">
        <v>0.164904033596596</v>
      </c>
    </row>
    <row r="32" spans="1:5" x14ac:dyDescent="0.2">
      <c r="A32" s="283" t="s">
        <v>53</v>
      </c>
      <c r="B32" s="283" t="s">
        <v>132</v>
      </c>
      <c r="C32" s="316">
        <v>363</v>
      </c>
      <c r="D32" s="316">
        <v>1831</v>
      </c>
      <c r="E32" s="317">
        <v>0.165470901892286</v>
      </c>
    </row>
    <row r="33" spans="1:5" x14ac:dyDescent="0.2">
      <c r="A33" s="283" t="s">
        <v>53</v>
      </c>
      <c r="B33" s="283" t="s">
        <v>133</v>
      </c>
      <c r="C33" s="316">
        <v>272</v>
      </c>
      <c r="D33" s="316">
        <v>1442</v>
      </c>
      <c r="E33" s="317">
        <v>0.158592719995471</v>
      </c>
    </row>
    <row r="34" spans="1:5" x14ac:dyDescent="0.2">
      <c r="A34" s="283" t="s">
        <v>53</v>
      </c>
      <c r="B34" s="283" t="s">
        <v>134</v>
      </c>
      <c r="C34" s="316">
        <v>241</v>
      </c>
      <c r="D34" s="316">
        <v>1398</v>
      </c>
      <c r="E34" s="317">
        <v>0.14722386260480799</v>
      </c>
    </row>
    <row r="35" spans="1:5" x14ac:dyDescent="0.2">
      <c r="A35" s="283" t="s">
        <v>53</v>
      </c>
      <c r="B35" s="283" t="s">
        <v>135</v>
      </c>
      <c r="C35" s="316">
        <v>251</v>
      </c>
      <c r="D35" s="316">
        <v>1552</v>
      </c>
      <c r="E35" s="317">
        <v>0.13937372445938701</v>
      </c>
    </row>
    <row r="36" spans="1:5" x14ac:dyDescent="0.2">
      <c r="A36" s="283" t="s">
        <v>53</v>
      </c>
      <c r="B36" s="283" t="s">
        <v>136</v>
      </c>
      <c r="C36" s="316">
        <v>263</v>
      </c>
      <c r="D36" s="316">
        <v>1669</v>
      </c>
      <c r="E36" s="317">
        <v>0.13632230367738599</v>
      </c>
    </row>
    <row r="37" spans="1:5" x14ac:dyDescent="0.2">
      <c r="A37" s="283" t="s">
        <v>53</v>
      </c>
      <c r="B37" s="283" t="s">
        <v>137</v>
      </c>
      <c r="C37" s="316">
        <v>279</v>
      </c>
      <c r="D37" s="316">
        <v>1641</v>
      </c>
      <c r="E37" s="317">
        <v>0.14548319355078901</v>
      </c>
    </row>
    <row r="38" spans="1:5" x14ac:dyDescent="0.2">
      <c r="A38" s="283" t="s">
        <v>53</v>
      </c>
      <c r="B38" s="283" t="s">
        <v>138</v>
      </c>
      <c r="C38" s="316">
        <v>320</v>
      </c>
      <c r="D38" s="316">
        <v>1673</v>
      </c>
      <c r="E38" s="317">
        <v>0.16058427126421301</v>
      </c>
    </row>
    <row r="39" spans="1:5" x14ac:dyDescent="0.2">
      <c r="A39" s="283" t="s">
        <v>53</v>
      </c>
      <c r="B39" s="283" t="s">
        <v>139</v>
      </c>
      <c r="C39" s="316">
        <v>362</v>
      </c>
      <c r="D39" s="316">
        <v>1733</v>
      </c>
      <c r="E39" s="317">
        <v>0.172797903970144</v>
      </c>
    </row>
    <row r="40" spans="1:5" x14ac:dyDescent="0.2">
      <c r="A40" s="283" t="s">
        <v>53</v>
      </c>
      <c r="B40" s="283" t="s">
        <v>140</v>
      </c>
      <c r="C40" s="316">
        <v>336</v>
      </c>
      <c r="D40" s="316">
        <v>1818</v>
      </c>
      <c r="E40" s="317">
        <v>0.15611608479584399</v>
      </c>
    </row>
    <row r="41" spans="1:5" x14ac:dyDescent="0.2">
      <c r="A41" s="283" t="s">
        <v>53</v>
      </c>
      <c r="B41" s="283" t="s">
        <v>141</v>
      </c>
      <c r="C41" s="316">
        <v>318</v>
      </c>
      <c r="D41" s="316">
        <v>1716</v>
      </c>
      <c r="E41" s="317">
        <v>0.15622871212572101</v>
      </c>
    </row>
    <row r="42" spans="1:5" x14ac:dyDescent="0.2">
      <c r="A42" s="283" t="s">
        <v>414</v>
      </c>
      <c r="B42" s="283" t="s">
        <v>130</v>
      </c>
      <c r="C42" s="316">
        <v>324</v>
      </c>
      <c r="D42" s="316">
        <v>1763</v>
      </c>
      <c r="E42" s="317">
        <v>0.155140308726157</v>
      </c>
    </row>
    <row r="43" spans="1:5" x14ac:dyDescent="0.2">
      <c r="A43" s="283" t="s">
        <v>53</v>
      </c>
      <c r="B43" s="283" t="s">
        <v>131</v>
      </c>
      <c r="C43" s="316">
        <v>297</v>
      </c>
      <c r="D43" s="316">
        <v>1733</v>
      </c>
      <c r="E43" s="317">
        <v>0.14631010922502199</v>
      </c>
    </row>
    <row r="44" spans="1:5" x14ac:dyDescent="0.2">
      <c r="A44" s="283" t="s">
        <v>53</v>
      </c>
      <c r="B44" s="283" t="s">
        <v>132</v>
      </c>
      <c r="C44" s="316">
        <v>343</v>
      </c>
      <c r="D44" s="316">
        <v>1781</v>
      </c>
      <c r="E44" s="317">
        <v>0.161452493181961</v>
      </c>
    </row>
    <row r="45" spans="1:5" x14ac:dyDescent="0.2">
      <c r="A45" s="283" t="s">
        <v>53</v>
      </c>
      <c r="B45" s="283" t="s">
        <v>133</v>
      </c>
      <c r="C45" s="316">
        <v>291</v>
      </c>
      <c r="D45" s="316">
        <v>1704</v>
      </c>
      <c r="E45" s="317">
        <v>0.145676311859566</v>
      </c>
    </row>
    <row r="46" spans="1:5" x14ac:dyDescent="0.2">
      <c r="A46" s="283" t="s">
        <v>53</v>
      </c>
      <c r="B46" s="283" t="s">
        <v>134</v>
      </c>
      <c r="C46" s="316">
        <v>298</v>
      </c>
      <c r="D46" s="316">
        <v>1763</v>
      </c>
      <c r="E46" s="317">
        <v>0.14474914356437299</v>
      </c>
    </row>
    <row r="47" spans="1:5" x14ac:dyDescent="0.2">
      <c r="A47" s="283" t="s">
        <v>53</v>
      </c>
      <c r="B47" s="283" t="s">
        <v>135</v>
      </c>
      <c r="C47" s="316">
        <v>323</v>
      </c>
      <c r="D47" s="316">
        <v>1646</v>
      </c>
      <c r="E47" s="317">
        <v>0.16397481021586799</v>
      </c>
    </row>
    <row r="48" spans="1:5" x14ac:dyDescent="0.2">
      <c r="A48" s="283" t="s">
        <v>53</v>
      </c>
      <c r="B48" s="283" t="s">
        <v>136</v>
      </c>
      <c r="C48" s="316">
        <v>312</v>
      </c>
      <c r="D48" s="316">
        <v>1765</v>
      </c>
      <c r="E48" s="317">
        <v>0.150241924144453</v>
      </c>
    </row>
    <row r="49" spans="1:5" x14ac:dyDescent="0.2">
      <c r="A49" s="283" t="s">
        <v>53</v>
      </c>
      <c r="B49" s="283" t="s">
        <v>137</v>
      </c>
      <c r="C49" s="316">
        <v>298</v>
      </c>
      <c r="D49" s="316">
        <v>1780</v>
      </c>
      <c r="E49" s="317">
        <v>0.143591147383092</v>
      </c>
    </row>
    <row r="50" spans="1:5" x14ac:dyDescent="0.2">
      <c r="A50" s="283" t="s">
        <v>53</v>
      </c>
      <c r="B50" s="283" t="s">
        <v>138</v>
      </c>
      <c r="C50" s="316">
        <v>375</v>
      </c>
      <c r="D50" s="316">
        <v>1997</v>
      </c>
      <c r="E50" s="317">
        <v>0.157902991672629</v>
      </c>
    </row>
    <row r="51" spans="1:5" x14ac:dyDescent="0.2">
      <c r="A51" s="283" t="s">
        <v>53</v>
      </c>
      <c r="B51" s="283" t="s">
        <v>139</v>
      </c>
      <c r="C51" s="316">
        <v>479</v>
      </c>
      <c r="D51" s="316">
        <v>2087</v>
      </c>
      <c r="E51" s="317">
        <v>0.18683238661823601</v>
      </c>
    </row>
    <row r="52" spans="1:5" x14ac:dyDescent="0.2">
      <c r="A52" s="283" t="s">
        <v>53</v>
      </c>
      <c r="B52" s="283" t="s">
        <v>140</v>
      </c>
      <c r="C52" s="316">
        <v>388</v>
      </c>
      <c r="D52" s="316">
        <v>2245</v>
      </c>
      <c r="E52" s="317">
        <v>0.14730653891095</v>
      </c>
    </row>
    <row r="53" spans="1:5" x14ac:dyDescent="0.2">
      <c r="A53" s="283" t="s">
        <v>53</v>
      </c>
      <c r="B53" s="283" t="s">
        <v>141</v>
      </c>
      <c r="C53" s="316">
        <v>481</v>
      </c>
      <c r="D53" s="316">
        <v>2345</v>
      </c>
      <c r="E53" s="317">
        <v>0.17017714195133499</v>
      </c>
    </row>
    <row r="54" spans="1:5" x14ac:dyDescent="0.2">
      <c r="A54" s="283" t="s">
        <v>710</v>
      </c>
      <c r="B54" s="283" t="s">
        <v>130</v>
      </c>
      <c r="C54" s="316">
        <v>955</v>
      </c>
      <c r="D54" s="316">
        <v>2932</v>
      </c>
      <c r="E54" s="317">
        <v>0.24566809935624201</v>
      </c>
    </row>
    <row r="55" spans="1:5" x14ac:dyDescent="0.2">
      <c r="A55" s="283" t="s">
        <v>53</v>
      </c>
      <c r="B55" s="283" t="s">
        <v>131</v>
      </c>
      <c r="C55" s="316">
        <v>807</v>
      </c>
      <c r="D55" s="316">
        <v>2639</v>
      </c>
      <c r="E55" s="317">
        <v>0.23409639669736201</v>
      </c>
    </row>
    <row r="56" spans="1:5" x14ac:dyDescent="0.2">
      <c r="A56" s="283" t="s">
        <v>53</v>
      </c>
      <c r="B56" s="283" t="s">
        <v>132</v>
      </c>
      <c r="C56" s="316">
        <v>750</v>
      </c>
      <c r="D56" s="316">
        <v>2950</v>
      </c>
      <c r="E56" s="317">
        <v>0.20267725959152699</v>
      </c>
    </row>
    <row r="57" spans="1:5" x14ac:dyDescent="0.2">
      <c r="A57" s="283" t="s">
        <v>53</v>
      </c>
      <c r="B57" s="283" t="s">
        <v>133</v>
      </c>
      <c r="C57" s="316">
        <v>790</v>
      </c>
      <c r="D57" s="316">
        <v>3132</v>
      </c>
      <c r="E57" s="317">
        <v>0.201496750241596</v>
      </c>
    </row>
    <row r="58" spans="1:5" x14ac:dyDescent="0.2">
      <c r="A58" s="283" t="s">
        <v>53</v>
      </c>
      <c r="B58" s="283" t="s">
        <v>134</v>
      </c>
      <c r="C58" s="316">
        <v>742</v>
      </c>
      <c r="D58" s="316">
        <v>3524</v>
      </c>
      <c r="E58" s="317">
        <v>0.17389450310280199</v>
      </c>
    </row>
    <row r="59" spans="1:5" x14ac:dyDescent="0.2">
      <c r="A59" s="283" t="s">
        <v>53</v>
      </c>
      <c r="B59" s="283" t="s">
        <v>135</v>
      </c>
      <c r="C59" s="316">
        <v>856</v>
      </c>
      <c r="D59" s="316">
        <v>3337</v>
      </c>
      <c r="E59" s="317">
        <v>0.20404874271026199</v>
      </c>
    </row>
    <row r="60" spans="1:5" x14ac:dyDescent="0.2">
      <c r="A60" s="283" t="s">
        <v>53</v>
      </c>
      <c r="B60" s="283" t="s">
        <v>136</v>
      </c>
      <c r="C60" s="316">
        <v>1016</v>
      </c>
      <c r="D60" s="316">
        <v>2888</v>
      </c>
      <c r="E60" s="317">
        <v>0.26029634749319402</v>
      </c>
    </row>
    <row r="61" spans="1:5" x14ac:dyDescent="0.2">
      <c r="A61" s="283" t="s">
        <v>53</v>
      </c>
      <c r="B61" s="283" t="s">
        <v>137</v>
      </c>
      <c r="C61" s="316">
        <v>1008</v>
      </c>
      <c r="D61" s="316">
        <v>2613</v>
      </c>
      <c r="E61" s="317">
        <v>0.278457101526842</v>
      </c>
    </row>
    <row r="62" spans="1:5" x14ac:dyDescent="0.2">
      <c r="A62" s="283" t="s">
        <v>53</v>
      </c>
      <c r="B62" s="283" t="s">
        <v>138</v>
      </c>
      <c r="C62" s="316">
        <v>1000</v>
      </c>
      <c r="D62" s="316">
        <v>2429</v>
      </c>
      <c r="E62" s="317">
        <v>0.29157757008582702</v>
      </c>
    </row>
    <row r="63" spans="1:5" x14ac:dyDescent="0.2">
      <c r="A63" s="283" t="s">
        <v>53</v>
      </c>
      <c r="B63" s="283" t="s">
        <v>139</v>
      </c>
      <c r="C63" s="316">
        <v>853</v>
      </c>
      <c r="D63" s="316">
        <v>2619</v>
      </c>
      <c r="E63" s="317">
        <v>0.24576707850291901</v>
      </c>
    </row>
    <row r="64" spans="1:5" x14ac:dyDescent="0.2">
      <c r="A64" s="283" t="s">
        <v>53</v>
      </c>
      <c r="B64" s="283" t="s">
        <v>140</v>
      </c>
      <c r="C64" s="316">
        <v>1380</v>
      </c>
      <c r="D64" s="316">
        <v>2497</v>
      </c>
      <c r="E64" s="317">
        <v>0.35594596448767701</v>
      </c>
    </row>
    <row r="65" spans="1:5" x14ac:dyDescent="0.2">
      <c r="A65" s="283" t="s">
        <v>53</v>
      </c>
      <c r="B65" s="283" t="s">
        <v>141</v>
      </c>
      <c r="C65" s="316">
        <v>1814</v>
      </c>
      <c r="D65" s="316">
        <v>2785</v>
      </c>
      <c r="E65" s="317">
        <v>0.39440677052028</v>
      </c>
    </row>
    <row r="66" spans="1:5" x14ac:dyDescent="0.2">
      <c r="A66" s="283" t="s">
        <v>1116</v>
      </c>
      <c r="B66" s="283" t="s">
        <v>130</v>
      </c>
      <c r="C66" s="316">
        <v>945</v>
      </c>
      <c r="D66" s="316">
        <v>2965</v>
      </c>
      <c r="E66" s="317">
        <v>0.24161650990814501</v>
      </c>
    </row>
    <row r="67" spans="1:5" x14ac:dyDescent="0.2">
      <c r="A67" s="283" t="s">
        <v>53</v>
      </c>
      <c r="B67" s="283" t="s">
        <v>131</v>
      </c>
      <c r="C67" s="316">
        <v>1270</v>
      </c>
      <c r="D67" s="316">
        <v>2552</v>
      </c>
      <c r="E67" s="317">
        <v>0.33223701857515497</v>
      </c>
    </row>
    <row r="68" spans="1:5" x14ac:dyDescent="0.2">
      <c r="A68" s="283" t="s">
        <v>53</v>
      </c>
      <c r="B68" s="283" t="s">
        <v>132</v>
      </c>
      <c r="C68" s="316">
        <v>1524</v>
      </c>
      <c r="D68" s="316">
        <v>2411</v>
      </c>
      <c r="E68" s="317">
        <v>0.38732458261610098</v>
      </c>
    </row>
    <row r="69" spans="1:5" x14ac:dyDescent="0.2">
      <c r="A69" s="283" t="s">
        <v>53</v>
      </c>
      <c r="B69" s="283" t="s">
        <v>133</v>
      </c>
      <c r="C69" s="316">
        <v>1641</v>
      </c>
      <c r="D69" s="316">
        <v>2220</v>
      </c>
      <c r="E69" s="317">
        <v>0.42499731897373899</v>
      </c>
    </row>
    <row r="70" spans="1:5" x14ac:dyDescent="0.2">
      <c r="A70" s="283" t="s">
        <v>53</v>
      </c>
      <c r="B70" s="283" t="s">
        <v>134</v>
      </c>
      <c r="C70" s="316">
        <v>1433</v>
      </c>
      <c r="D70" s="316">
        <v>2451</v>
      </c>
      <c r="E70" s="317">
        <v>0.368937178303132</v>
      </c>
    </row>
    <row r="71" spans="1:5" x14ac:dyDescent="0.2">
      <c r="A71" s="283" t="s">
        <v>53</v>
      </c>
      <c r="B71" s="283" t="s">
        <v>135</v>
      </c>
      <c r="C71" s="316">
        <v>1025</v>
      </c>
      <c r="D71" s="316">
        <v>2315</v>
      </c>
      <c r="E71" s="317">
        <v>0.30680068233489799</v>
      </c>
    </row>
  </sheetData>
  <mergeCells count="1">
    <mergeCell ref="H1:I1"/>
  </mergeCells>
  <hyperlinks>
    <hyperlink ref="H1:I1" location="Index!A1" display="Regresar al Índice" xr:uid="{2D4728FB-195C-4DBF-9294-DBD978F6CD19}"/>
  </hyperlink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6EB86-30F6-4B7A-8A15-DC8CA5517B7E}">
  <sheetPr codeName="Hoja74"/>
  <dimension ref="A1:I11"/>
  <sheetViews>
    <sheetView workbookViewId="0">
      <selection activeCell="F17" sqref="F17"/>
    </sheetView>
  </sheetViews>
  <sheetFormatPr baseColWidth="10" defaultRowHeight="12.75" x14ac:dyDescent="0.2"/>
  <cols>
    <col min="1" max="16384" width="11.42578125" style="283"/>
  </cols>
  <sheetData>
    <row r="1" spans="1:9" x14ac:dyDescent="0.2">
      <c r="A1" s="28" t="s">
        <v>4610</v>
      </c>
      <c r="H1" s="284" t="s">
        <v>1306</v>
      </c>
      <c r="I1" s="284"/>
    </row>
    <row r="2" spans="1:9" x14ac:dyDescent="0.2">
      <c r="A2" s="283" t="s">
        <v>1273</v>
      </c>
    </row>
    <row r="3" spans="1:9" x14ac:dyDescent="0.2">
      <c r="A3" s="283" t="s">
        <v>1313</v>
      </c>
    </row>
    <row r="5" spans="1:9" x14ac:dyDescent="0.2">
      <c r="A5" s="316" t="s">
        <v>126</v>
      </c>
      <c r="B5" s="316" t="s">
        <v>1314</v>
      </c>
      <c r="C5" s="316" t="s">
        <v>1315</v>
      </c>
      <c r="D5" s="316" t="s">
        <v>2435</v>
      </c>
      <c r="E5" s="316" t="s">
        <v>2436</v>
      </c>
    </row>
    <row r="6" spans="1:9" x14ac:dyDescent="0.2">
      <c r="A6" s="316" t="s">
        <v>602</v>
      </c>
      <c r="B6" s="316">
        <v>1529.6289999999999</v>
      </c>
      <c r="C6" s="316">
        <v>396.10899999999998</v>
      </c>
      <c r="D6" s="316">
        <v>77.905000000000001</v>
      </c>
      <c r="E6" s="316">
        <v>388.72399999999999</v>
      </c>
    </row>
    <row r="7" spans="1:9" x14ac:dyDescent="0.2">
      <c r="A7" s="316" t="s">
        <v>603</v>
      </c>
      <c r="B7" s="316">
        <v>1634.9390000000001</v>
      </c>
      <c r="C7" s="316">
        <v>352.55200000000002</v>
      </c>
      <c r="D7" s="316">
        <v>24.259</v>
      </c>
      <c r="E7" s="316">
        <v>353.6</v>
      </c>
    </row>
    <row r="8" spans="1:9" x14ac:dyDescent="0.2">
      <c r="A8" s="316" t="s">
        <v>614</v>
      </c>
      <c r="B8" s="316">
        <v>1418.633</v>
      </c>
      <c r="C8" s="316">
        <v>161.489</v>
      </c>
      <c r="D8" s="316">
        <v>20.673999999999999</v>
      </c>
      <c r="E8" s="316">
        <v>202.851</v>
      </c>
    </row>
    <row r="9" spans="1:9" x14ac:dyDescent="0.2">
      <c r="A9" s="316" t="s">
        <v>604</v>
      </c>
      <c r="B9" s="316">
        <v>1431.1690000000001</v>
      </c>
      <c r="C9" s="316">
        <v>184.785</v>
      </c>
      <c r="D9" s="316">
        <v>96.42</v>
      </c>
      <c r="E9" s="316">
        <v>256.83699999999999</v>
      </c>
    </row>
    <row r="10" spans="1:9" x14ac:dyDescent="0.2">
      <c r="A10" s="316" t="s">
        <v>1045</v>
      </c>
      <c r="B10" s="316">
        <v>2284.877</v>
      </c>
      <c r="C10" s="316">
        <v>656.65499999999997</v>
      </c>
      <c r="D10" s="316">
        <v>148.92099999999999</v>
      </c>
      <c r="E10" s="316">
        <v>1102.2560000000001</v>
      </c>
    </row>
    <row r="11" spans="1:9" x14ac:dyDescent="0.2">
      <c r="A11" s="316" t="s">
        <v>2495</v>
      </c>
      <c r="B11" s="316">
        <v>2002.152</v>
      </c>
      <c r="C11" s="316">
        <v>412.24400000000003</v>
      </c>
      <c r="D11" s="316">
        <v>366.30900000000003</v>
      </c>
      <c r="E11" s="316">
        <v>559.00400000000002</v>
      </c>
    </row>
  </sheetData>
  <mergeCells count="1">
    <mergeCell ref="H1:I1"/>
  </mergeCells>
  <hyperlinks>
    <hyperlink ref="H1:I1" location="Index!A1" display="Regresar al Índice" xr:uid="{27C0BF23-E112-4D81-986F-A9344241DF56}"/>
  </hyperlink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8CDFC-6FBC-473A-A9B8-A468AFC758A8}">
  <sheetPr codeName="Hoja75"/>
  <dimension ref="A1:I59"/>
  <sheetViews>
    <sheetView workbookViewId="0">
      <selection activeCell="F17" sqref="F17"/>
    </sheetView>
  </sheetViews>
  <sheetFormatPr baseColWidth="10" defaultRowHeight="12.75" x14ac:dyDescent="0.2"/>
  <cols>
    <col min="1" max="16384" width="11.42578125" style="283"/>
  </cols>
  <sheetData>
    <row r="1" spans="1:9" x14ac:dyDescent="0.2">
      <c r="A1" s="28" t="s">
        <v>4611</v>
      </c>
      <c r="H1" s="284" t="s">
        <v>1306</v>
      </c>
      <c r="I1" s="284"/>
    </row>
    <row r="2" spans="1:9" x14ac:dyDescent="0.2">
      <c r="A2" s="283" t="s">
        <v>2437</v>
      </c>
    </row>
    <row r="3" spans="1:9" x14ac:dyDescent="0.2">
      <c r="A3" s="283" t="s">
        <v>2438</v>
      </c>
    </row>
    <row r="5" spans="1:9" x14ac:dyDescent="0.2">
      <c r="A5" s="283" t="s">
        <v>286</v>
      </c>
      <c r="B5" s="283" t="s">
        <v>330</v>
      </c>
      <c r="C5" s="283" t="s">
        <v>2439</v>
      </c>
      <c r="D5" s="283" t="s">
        <v>592</v>
      </c>
    </row>
    <row r="6" spans="1:9" x14ac:dyDescent="0.2">
      <c r="A6" s="283" t="s">
        <v>77</v>
      </c>
      <c r="B6" s="283" t="s">
        <v>130</v>
      </c>
      <c r="C6" s="316">
        <v>260737</v>
      </c>
      <c r="D6" s="316">
        <v>257534</v>
      </c>
    </row>
    <row r="7" spans="1:9" x14ac:dyDescent="0.2">
      <c r="A7" s="283" t="s">
        <v>53</v>
      </c>
      <c r="B7" s="283" t="s">
        <v>131</v>
      </c>
      <c r="C7" s="316">
        <v>262936</v>
      </c>
      <c r="D7" s="316">
        <v>258478.5</v>
      </c>
    </row>
    <row r="8" spans="1:9" x14ac:dyDescent="0.2">
      <c r="A8" s="283" t="s">
        <v>53</v>
      </c>
      <c r="B8" s="283" t="s">
        <v>132</v>
      </c>
      <c r="C8" s="316">
        <v>263057</v>
      </c>
      <c r="D8" s="316">
        <v>259358</v>
      </c>
    </row>
    <row r="9" spans="1:9" x14ac:dyDescent="0.2">
      <c r="A9" s="283" t="s">
        <v>53</v>
      </c>
      <c r="B9" s="283" t="s">
        <v>133</v>
      </c>
      <c r="C9" s="316">
        <v>264347</v>
      </c>
      <c r="D9" s="316">
        <v>260221.08333333299</v>
      </c>
    </row>
    <row r="10" spans="1:9" x14ac:dyDescent="0.2">
      <c r="A10" s="283" t="s">
        <v>53</v>
      </c>
      <c r="B10" s="283" t="s">
        <v>134</v>
      </c>
      <c r="C10" s="316">
        <v>265395</v>
      </c>
      <c r="D10" s="316">
        <v>261024.5</v>
      </c>
    </row>
    <row r="11" spans="1:9" x14ac:dyDescent="0.2">
      <c r="A11" s="283" t="s">
        <v>53</v>
      </c>
      <c r="B11" s="283" t="s">
        <v>135</v>
      </c>
      <c r="C11" s="316">
        <v>267595</v>
      </c>
      <c r="D11" s="316">
        <v>261879.33333333299</v>
      </c>
    </row>
    <row r="12" spans="1:9" x14ac:dyDescent="0.2">
      <c r="A12" s="283" t="s">
        <v>53</v>
      </c>
      <c r="B12" s="283" t="s">
        <v>136</v>
      </c>
      <c r="C12" s="316">
        <v>267058</v>
      </c>
      <c r="D12" s="316">
        <v>262682.58333333302</v>
      </c>
    </row>
    <row r="13" spans="1:9" x14ac:dyDescent="0.2">
      <c r="A13" s="283" t="s">
        <v>53</v>
      </c>
      <c r="B13" s="283" t="s">
        <v>137</v>
      </c>
      <c r="C13" s="316">
        <v>265555</v>
      </c>
      <c r="D13" s="316">
        <v>263274.16666666698</v>
      </c>
    </row>
    <row r="14" spans="1:9" x14ac:dyDescent="0.2">
      <c r="A14" s="283" t="s">
        <v>53</v>
      </c>
      <c r="B14" s="283" t="s">
        <v>138</v>
      </c>
      <c r="C14" s="316">
        <v>268251</v>
      </c>
      <c r="D14" s="316">
        <v>264045.91666666698</v>
      </c>
    </row>
    <row r="15" spans="1:9" x14ac:dyDescent="0.2">
      <c r="A15" s="283" t="s">
        <v>53</v>
      </c>
      <c r="B15" s="283" t="s">
        <v>139</v>
      </c>
      <c r="C15" s="316">
        <v>264982</v>
      </c>
      <c r="D15" s="316">
        <v>264392.33333333302</v>
      </c>
    </row>
    <row r="16" spans="1:9" x14ac:dyDescent="0.2">
      <c r="A16" s="283" t="s">
        <v>53</v>
      </c>
      <c r="B16" s="283" t="s">
        <v>140</v>
      </c>
      <c r="C16" s="316">
        <v>265034</v>
      </c>
      <c r="D16" s="316">
        <v>264731.16666666698</v>
      </c>
    </row>
    <row r="17" spans="1:4" x14ac:dyDescent="0.2">
      <c r="A17" s="283" t="s">
        <v>53</v>
      </c>
      <c r="B17" s="283" t="s">
        <v>141</v>
      </c>
      <c r="C17" s="316">
        <v>264643</v>
      </c>
      <c r="D17" s="316">
        <v>264965.83333333302</v>
      </c>
    </row>
    <row r="18" spans="1:4" x14ac:dyDescent="0.2">
      <c r="A18" s="283" t="s">
        <v>78</v>
      </c>
      <c r="B18" s="283" t="s">
        <v>130</v>
      </c>
      <c r="C18" s="316">
        <v>263735</v>
      </c>
      <c r="D18" s="316">
        <v>265215.66666666698</v>
      </c>
    </row>
    <row r="19" spans="1:4" x14ac:dyDescent="0.2">
      <c r="A19" s="283" t="s">
        <v>53</v>
      </c>
      <c r="B19" s="283" t="s">
        <v>131</v>
      </c>
      <c r="C19" s="316">
        <v>263434</v>
      </c>
      <c r="D19" s="316">
        <v>265257.16666666698</v>
      </c>
    </row>
    <row r="20" spans="1:4" x14ac:dyDescent="0.2">
      <c r="A20" s="283" t="s">
        <v>53</v>
      </c>
      <c r="B20" s="283" t="s">
        <v>132</v>
      </c>
      <c r="C20" s="316">
        <v>264782</v>
      </c>
      <c r="D20" s="316">
        <v>265400.91666666698</v>
      </c>
    </row>
    <row r="21" spans="1:4" x14ac:dyDescent="0.2">
      <c r="A21" s="283" t="s">
        <v>53</v>
      </c>
      <c r="B21" s="283" t="s">
        <v>133</v>
      </c>
      <c r="C21" s="316">
        <v>260637</v>
      </c>
      <c r="D21" s="316">
        <v>265091.75</v>
      </c>
    </row>
    <row r="22" spans="1:4" x14ac:dyDescent="0.2">
      <c r="A22" s="283" t="s">
        <v>53</v>
      </c>
      <c r="B22" s="283" t="s">
        <v>134</v>
      </c>
      <c r="C22" s="316">
        <v>257592</v>
      </c>
      <c r="D22" s="316">
        <v>264441.5</v>
      </c>
    </row>
    <row r="23" spans="1:4" x14ac:dyDescent="0.2">
      <c r="A23" s="283" t="s">
        <v>53</v>
      </c>
      <c r="B23" s="283" t="s">
        <v>135</v>
      </c>
      <c r="C23" s="316">
        <v>255373</v>
      </c>
      <c r="D23" s="316">
        <v>263423</v>
      </c>
    </row>
    <row r="24" spans="1:4" x14ac:dyDescent="0.2">
      <c r="A24" s="283" t="s">
        <v>53</v>
      </c>
      <c r="B24" s="283" t="s">
        <v>136</v>
      </c>
      <c r="C24" s="316">
        <v>255717</v>
      </c>
      <c r="D24" s="316">
        <v>262477.91666666698</v>
      </c>
    </row>
    <row r="25" spans="1:4" x14ac:dyDescent="0.2">
      <c r="A25" s="283" t="s">
        <v>53</v>
      </c>
      <c r="B25" s="283" t="s">
        <v>137</v>
      </c>
      <c r="C25" s="316">
        <v>256844</v>
      </c>
      <c r="D25" s="316">
        <v>261752</v>
      </c>
    </row>
    <row r="26" spans="1:4" x14ac:dyDescent="0.2">
      <c r="A26" s="283" t="s">
        <v>53</v>
      </c>
      <c r="B26" s="283" t="s">
        <v>138</v>
      </c>
      <c r="C26" s="316">
        <v>258573</v>
      </c>
      <c r="D26" s="316">
        <v>260945.5</v>
      </c>
    </row>
    <row r="27" spans="1:4" x14ac:dyDescent="0.2">
      <c r="A27" s="283" t="s">
        <v>53</v>
      </c>
      <c r="B27" s="283" t="s">
        <v>139</v>
      </c>
      <c r="C27" s="316">
        <v>260732</v>
      </c>
      <c r="D27" s="316">
        <v>260591.33333333299</v>
      </c>
    </row>
    <row r="28" spans="1:4" x14ac:dyDescent="0.2">
      <c r="A28" s="283" t="s">
        <v>53</v>
      </c>
      <c r="B28" s="283" t="s">
        <v>140</v>
      </c>
      <c r="C28" s="316">
        <v>262675</v>
      </c>
      <c r="D28" s="316">
        <v>260394.75</v>
      </c>
    </row>
    <row r="29" spans="1:4" x14ac:dyDescent="0.2">
      <c r="A29" s="283" t="s">
        <v>53</v>
      </c>
      <c r="B29" s="283" t="s">
        <v>141</v>
      </c>
      <c r="C29" s="316">
        <v>264142</v>
      </c>
      <c r="D29" s="316">
        <v>260353</v>
      </c>
    </row>
    <row r="30" spans="1:4" x14ac:dyDescent="0.2">
      <c r="A30" s="283" t="s">
        <v>414</v>
      </c>
      <c r="B30" s="283" t="s">
        <v>130</v>
      </c>
      <c r="C30" s="316">
        <v>257254</v>
      </c>
      <c r="D30" s="316">
        <v>259812.91666666701</v>
      </c>
    </row>
    <row r="31" spans="1:4" x14ac:dyDescent="0.2">
      <c r="A31" s="283" t="s">
        <v>53</v>
      </c>
      <c r="B31" s="283" t="s">
        <v>131</v>
      </c>
      <c r="C31" s="316">
        <v>259763</v>
      </c>
      <c r="D31" s="316">
        <v>259507</v>
      </c>
    </row>
    <row r="32" spans="1:4" x14ac:dyDescent="0.2">
      <c r="A32" s="283" t="s">
        <v>53</v>
      </c>
      <c r="B32" s="283" t="s">
        <v>132</v>
      </c>
      <c r="C32" s="316">
        <v>261855</v>
      </c>
      <c r="D32" s="316">
        <v>259263.08333333299</v>
      </c>
    </row>
    <row r="33" spans="1:4" x14ac:dyDescent="0.2">
      <c r="A33" s="283" t="s">
        <v>53</v>
      </c>
      <c r="B33" s="283" t="s">
        <v>133</v>
      </c>
      <c r="C33" s="316">
        <v>262792</v>
      </c>
      <c r="D33" s="316">
        <v>259442.66666666701</v>
      </c>
    </row>
    <row r="34" spans="1:4" x14ac:dyDescent="0.2">
      <c r="A34" s="283" t="s">
        <v>53</v>
      </c>
      <c r="B34" s="283" t="s">
        <v>134</v>
      </c>
      <c r="C34" s="316">
        <v>263780</v>
      </c>
      <c r="D34" s="316">
        <v>259958.33333333299</v>
      </c>
    </row>
    <row r="35" spans="1:4" x14ac:dyDescent="0.2">
      <c r="A35" s="283" t="s">
        <v>53</v>
      </c>
      <c r="B35" s="283" t="s">
        <v>135</v>
      </c>
      <c r="C35" s="316">
        <v>264301</v>
      </c>
      <c r="D35" s="316">
        <v>260702.33333333299</v>
      </c>
    </row>
    <row r="36" spans="1:4" x14ac:dyDescent="0.2">
      <c r="A36" s="283" t="s">
        <v>53</v>
      </c>
      <c r="B36" s="283" t="s">
        <v>136</v>
      </c>
      <c r="C36" s="316">
        <v>265562</v>
      </c>
      <c r="D36" s="316">
        <v>261522.75</v>
      </c>
    </row>
    <row r="37" spans="1:4" x14ac:dyDescent="0.2">
      <c r="A37" s="283" t="s">
        <v>53</v>
      </c>
      <c r="B37" s="283" t="s">
        <v>137</v>
      </c>
      <c r="C37" s="316">
        <v>265503</v>
      </c>
      <c r="D37" s="316">
        <v>262244.33333333302</v>
      </c>
    </row>
    <row r="38" spans="1:4" x14ac:dyDescent="0.2">
      <c r="A38" s="283" t="s">
        <v>53</v>
      </c>
      <c r="B38" s="283" t="s">
        <v>138</v>
      </c>
      <c r="C38" s="316">
        <v>267736</v>
      </c>
      <c r="D38" s="316">
        <v>263007.91666666698</v>
      </c>
    </row>
    <row r="39" spans="1:4" x14ac:dyDescent="0.2">
      <c r="A39" s="283" t="s">
        <v>53</v>
      </c>
      <c r="B39" s="283" t="s">
        <v>139</v>
      </c>
      <c r="C39" s="316">
        <v>268144</v>
      </c>
      <c r="D39" s="316">
        <v>263625.58333333302</v>
      </c>
    </row>
    <row r="40" spans="1:4" x14ac:dyDescent="0.2">
      <c r="A40" s="283" t="s">
        <v>53</v>
      </c>
      <c r="B40" s="283" t="s">
        <v>140</v>
      </c>
      <c r="C40" s="316">
        <v>270864</v>
      </c>
      <c r="D40" s="316">
        <v>264308</v>
      </c>
    </row>
    <row r="41" spans="1:4" x14ac:dyDescent="0.2">
      <c r="A41" s="283" t="s">
        <v>53</v>
      </c>
      <c r="B41" s="283" t="s">
        <v>141</v>
      </c>
      <c r="C41" s="316">
        <v>271212</v>
      </c>
      <c r="D41" s="316">
        <v>264897.16666666698</v>
      </c>
    </row>
    <row r="42" spans="1:4" x14ac:dyDescent="0.2">
      <c r="A42" s="283" t="s">
        <v>710</v>
      </c>
      <c r="B42" s="283" t="s">
        <v>130</v>
      </c>
      <c r="C42" s="316">
        <v>269760</v>
      </c>
      <c r="D42" s="316">
        <v>265939.33333333302</v>
      </c>
    </row>
    <row r="43" spans="1:4" x14ac:dyDescent="0.2">
      <c r="A43" s="283" t="s">
        <v>53</v>
      </c>
      <c r="B43" s="283" t="s">
        <v>131</v>
      </c>
      <c r="C43" s="316">
        <v>274569</v>
      </c>
      <c r="D43" s="316">
        <v>267173.16666666698</v>
      </c>
    </row>
    <row r="44" spans="1:4" x14ac:dyDescent="0.2">
      <c r="A44" s="283" t="s">
        <v>53</v>
      </c>
      <c r="B44" s="283" t="s">
        <v>132</v>
      </c>
      <c r="C44" s="316">
        <v>274904</v>
      </c>
      <c r="D44" s="316">
        <v>268260.58333333302</v>
      </c>
    </row>
    <row r="45" spans="1:4" x14ac:dyDescent="0.2">
      <c r="A45" s="283" t="s">
        <v>53</v>
      </c>
      <c r="B45" s="283" t="s">
        <v>133</v>
      </c>
      <c r="C45" s="316">
        <v>280513</v>
      </c>
      <c r="D45" s="316">
        <v>269737.33333333302</v>
      </c>
    </row>
    <row r="46" spans="1:4" x14ac:dyDescent="0.2">
      <c r="A46" s="283" t="s">
        <v>53</v>
      </c>
      <c r="B46" s="283" t="s">
        <v>134</v>
      </c>
      <c r="C46" s="316">
        <v>277157</v>
      </c>
      <c r="D46" s="316">
        <v>270852.08333333302</v>
      </c>
    </row>
    <row r="47" spans="1:4" x14ac:dyDescent="0.2">
      <c r="A47" s="283" t="s">
        <v>53</v>
      </c>
      <c r="B47" s="283" t="s">
        <v>135</v>
      </c>
      <c r="C47" s="316">
        <v>278173</v>
      </c>
      <c r="D47" s="316">
        <v>272008.08333333302</v>
      </c>
    </row>
    <row r="48" spans="1:4" x14ac:dyDescent="0.2">
      <c r="A48" s="283" t="s">
        <v>53</v>
      </c>
      <c r="B48" s="283" t="s">
        <v>136</v>
      </c>
      <c r="C48" s="316">
        <v>279098</v>
      </c>
      <c r="D48" s="316">
        <v>273136.08333333302</v>
      </c>
    </row>
    <row r="49" spans="1:4" x14ac:dyDescent="0.2">
      <c r="A49" s="283" t="s">
        <v>53</v>
      </c>
      <c r="B49" s="283" t="s">
        <v>137</v>
      </c>
      <c r="C49" s="316">
        <v>280895</v>
      </c>
      <c r="D49" s="316">
        <v>274418.75</v>
      </c>
    </row>
    <row r="50" spans="1:4" x14ac:dyDescent="0.2">
      <c r="A50" s="283" t="s">
        <v>53</v>
      </c>
      <c r="B50" s="283" t="s">
        <v>138</v>
      </c>
      <c r="C50" s="316">
        <v>282468</v>
      </c>
      <c r="D50" s="316">
        <v>275646.41666666698</v>
      </c>
    </row>
    <row r="51" spans="1:4" x14ac:dyDescent="0.2">
      <c r="A51" s="283" t="s">
        <v>53</v>
      </c>
      <c r="B51" s="283" t="s">
        <v>139</v>
      </c>
      <c r="C51" s="316">
        <v>283433</v>
      </c>
      <c r="D51" s="316">
        <v>276920.5</v>
      </c>
    </row>
    <row r="52" spans="1:4" x14ac:dyDescent="0.2">
      <c r="A52" s="283" t="s">
        <v>53</v>
      </c>
      <c r="B52" s="283" t="s">
        <v>140</v>
      </c>
      <c r="C52" s="316">
        <v>285852</v>
      </c>
      <c r="D52" s="316">
        <v>278169.5</v>
      </c>
    </row>
    <row r="53" spans="1:4" x14ac:dyDescent="0.2">
      <c r="A53" s="283" t="s">
        <v>53</v>
      </c>
      <c r="B53" s="283" t="s">
        <v>141</v>
      </c>
      <c r="C53" s="316">
        <v>285905</v>
      </c>
      <c r="D53" s="316">
        <v>279393.91666666698</v>
      </c>
    </row>
    <row r="54" spans="1:4" x14ac:dyDescent="0.2">
      <c r="A54" s="283" t="s">
        <v>1116</v>
      </c>
      <c r="B54" s="283" t="s">
        <v>130</v>
      </c>
      <c r="C54" s="316">
        <v>284134</v>
      </c>
      <c r="D54" s="316">
        <v>280591.75</v>
      </c>
    </row>
    <row r="55" spans="1:4" x14ac:dyDescent="0.2">
      <c r="A55" s="283" t="s">
        <v>53</v>
      </c>
      <c r="B55" s="283" t="s">
        <v>131</v>
      </c>
      <c r="C55" s="316">
        <v>286570</v>
      </c>
      <c r="D55" s="316">
        <v>281591.83333333302</v>
      </c>
    </row>
    <row r="56" spans="1:4" x14ac:dyDescent="0.2">
      <c r="A56" s="283" t="s">
        <v>53</v>
      </c>
      <c r="B56" s="283" t="s">
        <v>132</v>
      </c>
      <c r="C56" s="316">
        <v>286843</v>
      </c>
      <c r="D56" s="316">
        <v>282586.75</v>
      </c>
    </row>
    <row r="57" spans="1:4" x14ac:dyDescent="0.2">
      <c r="A57" s="283" t="s">
        <v>53</v>
      </c>
      <c r="B57" s="283" t="s">
        <v>133</v>
      </c>
      <c r="C57" s="316">
        <v>288385</v>
      </c>
      <c r="D57" s="316">
        <v>283242.75</v>
      </c>
    </row>
    <row r="58" spans="1:4" x14ac:dyDescent="0.2">
      <c r="A58" s="283" t="s">
        <v>53</v>
      </c>
      <c r="B58" s="283" t="s">
        <v>134</v>
      </c>
      <c r="C58" s="316">
        <v>290540</v>
      </c>
      <c r="D58" s="316">
        <v>284358</v>
      </c>
    </row>
    <row r="59" spans="1:4" x14ac:dyDescent="0.2">
      <c r="A59" s="283" t="s">
        <v>53</v>
      </c>
      <c r="B59" s="283" t="s">
        <v>135</v>
      </c>
      <c r="C59" s="316">
        <v>290884</v>
      </c>
      <c r="D59" s="316">
        <v>285417.25</v>
      </c>
    </row>
  </sheetData>
  <mergeCells count="1">
    <mergeCell ref="H1:I1"/>
  </mergeCells>
  <hyperlinks>
    <hyperlink ref="H1:I1" location="Index!A1" display="Regresar al Índice" xr:uid="{6C690D4A-5E2D-45F0-9CA7-A670915EDC1D}"/>
  </hyperlink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91539-415F-4EAC-ABD0-96E0FFE1E57D}">
  <sheetPr codeName="Hoja76"/>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4612</v>
      </c>
      <c r="H1" s="284" t="s">
        <v>1306</v>
      </c>
      <c r="I1" s="284"/>
    </row>
    <row r="2" spans="1:9" x14ac:dyDescent="0.2">
      <c r="A2" s="283" t="s">
        <v>2437</v>
      </c>
    </row>
    <row r="3" spans="1:9" x14ac:dyDescent="0.2">
      <c r="A3" s="283" t="s">
        <v>2440</v>
      </c>
    </row>
    <row r="5" spans="1:9" x14ac:dyDescent="0.2">
      <c r="A5" s="283" t="s">
        <v>2</v>
      </c>
      <c r="B5" s="283" t="s">
        <v>51</v>
      </c>
    </row>
    <row r="6" spans="1:9" x14ac:dyDescent="0.2">
      <c r="A6" s="283" t="s">
        <v>7</v>
      </c>
      <c r="B6" s="315">
        <v>-18.280613235008701</v>
      </c>
    </row>
    <row r="7" spans="1:9" x14ac:dyDescent="0.2">
      <c r="A7" s="283" t="s">
        <v>15</v>
      </c>
      <c r="B7" s="315">
        <v>-14.1025641025641</v>
      </c>
    </row>
    <row r="8" spans="1:9" x14ac:dyDescent="0.2">
      <c r="A8" s="283" t="s">
        <v>29</v>
      </c>
      <c r="B8" s="315">
        <v>-9.5578620796075704</v>
      </c>
    </row>
    <row r="9" spans="1:9" x14ac:dyDescent="0.2">
      <c r="A9" s="283" t="s">
        <v>5</v>
      </c>
      <c r="B9" s="315">
        <v>-9.5394736842105292</v>
      </c>
    </row>
    <row r="10" spans="1:9" x14ac:dyDescent="0.2">
      <c r="A10" s="283" t="s">
        <v>12</v>
      </c>
      <c r="B10" s="315">
        <v>-5.7853970876794296</v>
      </c>
    </row>
    <row r="11" spans="1:9" x14ac:dyDescent="0.2">
      <c r="A11" s="283" t="s">
        <v>19</v>
      </c>
      <c r="B11" s="315">
        <v>-5.21472392638037</v>
      </c>
    </row>
    <row r="12" spans="1:9" x14ac:dyDescent="0.2">
      <c r="A12" s="283" t="s">
        <v>24</v>
      </c>
      <c r="B12" s="315">
        <v>-4.0123456790123404</v>
      </c>
    </row>
    <row r="13" spans="1:9" x14ac:dyDescent="0.2">
      <c r="A13" s="283" t="s">
        <v>27</v>
      </c>
      <c r="B13" s="315">
        <v>-3.9041916167664699</v>
      </c>
    </row>
    <row r="14" spans="1:9" x14ac:dyDescent="0.2">
      <c r="A14" s="283" t="s">
        <v>18</v>
      </c>
      <c r="B14" s="315">
        <v>-3.8472358981572601</v>
      </c>
    </row>
    <row r="15" spans="1:9" x14ac:dyDescent="0.2">
      <c r="A15" s="283" t="s">
        <v>21</v>
      </c>
      <c r="B15" s="315">
        <v>-3.4454912516823599</v>
      </c>
    </row>
    <row r="16" spans="1:9" x14ac:dyDescent="0.2">
      <c r="A16" s="283" t="s">
        <v>23</v>
      </c>
      <c r="B16" s="315">
        <v>-2.8690570210077402</v>
      </c>
    </row>
    <row r="17" spans="1:2" x14ac:dyDescent="0.2">
      <c r="A17" s="283" t="s">
        <v>33</v>
      </c>
      <c r="B17" s="315">
        <v>-2.4040353450434599</v>
      </c>
    </row>
    <row r="18" spans="1:2" x14ac:dyDescent="0.2">
      <c r="A18" s="283" t="s">
        <v>4</v>
      </c>
      <c r="B18" s="315">
        <v>-2.34339987698851</v>
      </c>
    </row>
    <row r="19" spans="1:2" x14ac:dyDescent="0.2">
      <c r="A19" s="283" t="s">
        <v>6</v>
      </c>
      <c r="B19" s="315">
        <v>-1.9679786524349501</v>
      </c>
    </row>
    <row r="20" spans="1:2" x14ac:dyDescent="0.2">
      <c r="A20" s="283" t="s">
        <v>28</v>
      </c>
      <c r="B20" s="315">
        <v>-1.2795423754327899</v>
      </c>
    </row>
    <row r="21" spans="1:2" x14ac:dyDescent="0.2">
      <c r="A21" s="283" t="s">
        <v>22</v>
      </c>
      <c r="B21" s="315">
        <v>-1.1748206915895301</v>
      </c>
    </row>
    <row r="22" spans="1:2" x14ac:dyDescent="0.2">
      <c r="A22" s="283" t="s">
        <v>32</v>
      </c>
      <c r="B22" s="315">
        <v>-1.1084977061549499</v>
      </c>
    </row>
    <row r="23" spans="1:2" x14ac:dyDescent="0.2">
      <c r="A23" s="283" t="s">
        <v>8</v>
      </c>
      <c r="B23" s="315">
        <v>-0.97574783300665702</v>
      </c>
    </row>
    <row r="24" spans="1:2" x14ac:dyDescent="0.2">
      <c r="A24" s="283" t="s">
        <v>26</v>
      </c>
      <c r="B24" s="315">
        <v>-0.93286322902894603</v>
      </c>
    </row>
    <row r="25" spans="1:2" x14ac:dyDescent="0.2">
      <c r="A25" s="283" t="s">
        <v>16</v>
      </c>
      <c r="B25" s="315">
        <v>-0.78255267545853702</v>
      </c>
    </row>
    <row r="26" spans="1:2" x14ac:dyDescent="0.2">
      <c r="A26" s="283" t="s">
        <v>9</v>
      </c>
      <c r="B26" s="315">
        <v>-0.69145346851387002</v>
      </c>
    </row>
    <row r="27" spans="1:2" x14ac:dyDescent="0.2">
      <c r="A27" s="283" t="s">
        <v>1</v>
      </c>
      <c r="B27" s="315">
        <v>-0.173649414206589</v>
      </c>
    </row>
    <row r="28" spans="1:2" x14ac:dyDescent="0.2">
      <c r="A28" s="283" t="s">
        <v>31</v>
      </c>
      <c r="B28" s="315">
        <v>0.11093555652670301</v>
      </c>
    </row>
    <row r="29" spans="1:2" x14ac:dyDescent="0.2">
      <c r="A29" s="283" t="s">
        <v>17</v>
      </c>
      <c r="B29" s="315">
        <v>0.125018603958926</v>
      </c>
    </row>
    <row r="30" spans="1:2" x14ac:dyDescent="0.2">
      <c r="A30" s="283" t="s">
        <v>3</v>
      </c>
      <c r="B30" s="315">
        <v>0.45558930291131899</v>
      </c>
    </row>
    <row r="31" spans="1:2" x14ac:dyDescent="0.2">
      <c r="A31" s="283" t="s">
        <v>13</v>
      </c>
      <c r="B31" s="315">
        <v>0.74150135582917698</v>
      </c>
    </row>
    <row r="32" spans="1:2" x14ac:dyDescent="0.2">
      <c r="A32" s="283" t="s">
        <v>25</v>
      </c>
      <c r="B32" s="315">
        <v>1.97747664956809</v>
      </c>
    </row>
    <row r="33" spans="1:2" x14ac:dyDescent="0.2">
      <c r="A33" s="283" t="s">
        <v>10</v>
      </c>
      <c r="B33" s="315">
        <v>3.0008036568203602</v>
      </c>
    </row>
    <row r="34" spans="1:2" x14ac:dyDescent="0.2">
      <c r="A34" s="283" t="s">
        <v>20</v>
      </c>
      <c r="B34" s="315">
        <v>3.1241128448131801</v>
      </c>
    </row>
    <row r="35" spans="1:2" x14ac:dyDescent="0.2">
      <c r="A35" s="283" t="s">
        <v>14</v>
      </c>
      <c r="B35" s="315">
        <v>3.2405458372650102</v>
      </c>
    </row>
    <row r="36" spans="1:2" x14ac:dyDescent="0.2">
      <c r="A36" s="283" t="s">
        <v>11</v>
      </c>
      <c r="B36" s="315">
        <v>4.3189998105701797</v>
      </c>
    </row>
    <row r="37" spans="1:2" x14ac:dyDescent="0.2">
      <c r="A37" s="283" t="s">
        <v>30</v>
      </c>
      <c r="B37" s="315">
        <v>4.4706874736398099</v>
      </c>
    </row>
    <row r="38" spans="1:2" x14ac:dyDescent="0.2">
      <c r="A38" s="283" t="s">
        <v>0</v>
      </c>
      <c r="B38" s="315">
        <v>4.5694585743404303</v>
      </c>
    </row>
  </sheetData>
  <mergeCells count="1">
    <mergeCell ref="H1:I1"/>
  </mergeCells>
  <hyperlinks>
    <hyperlink ref="H1:I1" location="Index!A1" display="Regresar al Índice" xr:uid="{01D91538-7D67-4BFD-8070-D193CB88A021}"/>
  </hyperlink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00997-FBAD-448F-9A0E-CACFE99A5AFC}">
  <sheetPr codeName="Hoja55"/>
  <dimension ref="A1:I12"/>
  <sheetViews>
    <sheetView workbookViewId="0">
      <selection activeCell="F17" sqref="F17"/>
    </sheetView>
  </sheetViews>
  <sheetFormatPr baseColWidth="10" defaultRowHeight="12.75" x14ac:dyDescent="0.2"/>
  <cols>
    <col min="1" max="16384" width="11.42578125" style="28"/>
  </cols>
  <sheetData>
    <row r="1" spans="1:9" x14ac:dyDescent="0.2">
      <c r="A1" s="28" t="s">
        <v>4516</v>
      </c>
      <c r="H1" s="343" t="s">
        <v>1306</v>
      </c>
      <c r="I1" s="343"/>
    </row>
    <row r="2" spans="1:9" x14ac:dyDescent="0.2">
      <c r="A2" s="28" t="s">
        <v>4496</v>
      </c>
    </row>
    <row r="6" spans="1:9" ht="25.5" x14ac:dyDescent="0.2">
      <c r="A6" s="118" t="s">
        <v>4320</v>
      </c>
      <c r="B6" s="118" t="s">
        <v>4270</v>
      </c>
      <c r="C6" s="118" t="s">
        <v>4271</v>
      </c>
    </row>
    <row r="7" spans="1:9" x14ac:dyDescent="0.2">
      <c r="A7" s="119" t="s">
        <v>4321</v>
      </c>
      <c r="B7" s="121">
        <v>126</v>
      </c>
      <c r="C7" s="124">
        <v>0.26800000000000002</v>
      </c>
    </row>
    <row r="8" spans="1:9" x14ac:dyDescent="0.2">
      <c r="A8" s="119" t="s">
        <v>4322</v>
      </c>
      <c r="B8" s="125">
        <v>175</v>
      </c>
      <c r="C8" s="126">
        <v>0.372</v>
      </c>
    </row>
    <row r="9" spans="1:9" x14ac:dyDescent="0.2">
      <c r="A9" s="119" t="s">
        <v>4323</v>
      </c>
      <c r="B9" s="121">
        <v>95</v>
      </c>
      <c r="C9" s="124">
        <v>0.20200000000000001</v>
      </c>
    </row>
    <row r="10" spans="1:9" x14ac:dyDescent="0.2">
      <c r="A10" s="119" t="s">
        <v>4324</v>
      </c>
      <c r="B10" s="125">
        <v>31</v>
      </c>
      <c r="C10" s="126">
        <v>6.6000000000000003E-2</v>
      </c>
    </row>
    <row r="11" spans="1:9" x14ac:dyDescent="0.2">
      <c r="A11" s="119" t="s">
        <v>4325</v>
      </c>
      <c r="B11" s="121">
        <v>44</v>
      </c>
      <c r="C11" s="124">
        <v>9.2999999999999999E-2</v>
      </c>
    </row>
    <row r="12" spans="1:9" x14ac:dyDescent="0.2">
      <c r="A12" s="119" t="s">
        <v>1123</v>
      </c>
      <c r="B12" s="134">
        <v>471</v>
      </c>
      <c r="C12" s="130">
        <v>1</v>
      </c>
    </row>
  </sheetData>
  <mergeCells count="1">
    <mergeCell ref="H1:I1"/>
  </mergeCells>
  <hyperlinks>
    <hyperlink ref="H1:I1" location="Index!A1" display="Regresar al Índice" xr:uid="{3B096220-23C4-48C0-B24B-9501DB662F4E}"/>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88A7-D266-4A19-95B4-0115FA6D69EC}">
  <sheetPr codeName="Hoja82"/>
  <dimension ref="A1:I59"/>
  <sheetViews>
    <sheetView workbookViewId="0">
      <selection activeCell="F17" sqref="F17"/>
    </sheetView>
  </sheetViews>
  <sheetFormatPr baseColWidth="10" defaultRowHeight="12.75" x14ac:dyDescent="0.2"/>
  <cols>
    <col min="1" max="16384" width="11.42578125" style="283"/>
  </cols>
  <sheetData>
    <row r="1" spans="1:9" x14ac:dyDescent="0.2">
      <c r="A1" s="28" t="s">
        <v>4613</v>
      </c>
      <c r="H1" s="284" t="s">
        <v>1306</v>
      </c>
      <c r="I1" s="284"/>
    </row>
    <row r="2" spans="1:9" x14ac:dyDescent="0.2">
      <c r="A2" s="283" t="s">
        <v>2437</v>
      </c>
    </row>
    <row r="3" spans="1:9" x14ac:dyDescent="0.2">
      <c r="A3" s="283" t="s">
        <v>2441</v>
      </c>
    </row>
    <row r="5" spans="1:9" x14ac:dyDescent="0.2">
      <c r="A5" s="283" t="s">
        <v>286</v>
      </c>
      <c r="B5" s="283" t="s">
        <v>330</v>
      </c>
      <c r="C5" s="283" t="s">
        <v>2439</v>
      </c>
      <c r="D5" s="283" t="s">
        <v>592</v>
      </c>
    </row>
    <row r="6" spans="1:9" x14ac:dyDescent="0.2">
      <c r="A6" s="283" t="s">
        <v>77</v>
      </c>
      <c r="B6" s="283" t="s">
        <v>130</v>
      </c>
      <c r="C6" s="316">
        <v>53815.067999999999</v>
      </c>
      <c r="D6" s="316">
        <v>53004.2255</v>
      </c>
    </row>
    <row r="7" spans="1:9" x14ac:dyDescent="0.2">
      <c r="A7" s="283" t="s">
        <v>53</v>
      </c>
      <c r="B7" s="283" t="s">
        <v>131</v>
      </c>
      <c r="C7" s="316">
        <v>50297.057999999997</v>
      </c>
      <c r="D7" s="316">
        <v>53141.279999999999</v>
      </c>
    </row>
    <row r="8" spans="1:9" x14ac:dyDescent="0.2">
      <c r="A8" s="283" t="s">
        <v>53</v>
      </c>
      <c r="B8" s="283" t="s">
        <v>132</v>
      </c>
      <c r="C8" s="316">
        <v>53789.991000000002</v>
      </c>
      <c r="D8" s="316">
        <v>53315.417500000003</v>
      </c>
    </row>
    <row r="9" spans="1:9" x14ac:dyDescent="0.2">
      <c r="A9" s="283" t="s">
        <v>53</v>
      </c>
      <c r="B9" s="283" t="s">
        <v>133</v>
      </c>
      <c r="C9" s="316">
        <v>52644.396999999997</v>
      </c>
      <c r="D9" s="316">
        <v>53391.455833333297</v>
      </c>
    </row>
    <row r="10" spans="1:9" x14ac:dyDescent="0.2">
      <c r="A10" s="283" t="s">
        <v>53</v>
      </c>
      <c r="B10" s="283" t="s">
        <v>134</v>
      </c>
      <c r="C10" s="316">
        <v>56431.995999999999</v>
      </c>
      <c r="D10" s="316">
        <v>53613.846749999997</v>
      </c>
    </row>
    <row r="11" spans="1:9" x14ac:dyDescent="0.2">
      <c r="A11" s="283" t="s">
        <v>53</v>
      </c>
      <c r="B11" s="283" t="s">
        <v>135</v>
      </c>
      <c r="C11" s="316">
        <v>54017.95</v>
      </c>
      <c r="D11" s="316">
        <v>53653.655583333297</v>
      </c>
    </row>
    <row r="12" spans="1:9" x14ac:dyDescent="0.2">
      <c r="A12" s="283" t="s">
        <v>53</v>
      </c>
      <c r="B12" s="283" t="s">
        <v>136</v>
      </c>
      <c r="C12" s="316">
        <v>56228.315000000002</v>
      </c>
      <c r="D12" s="316">
        <v>53863.9263333333</v>
      </c>
    </row>
    <row r="13" spans="1:9" x14ac:dyDescent="0.2">
      <c r="A13" s="283" t="s">
        <v>53</v>
      </c>
      <c r="B13" s="283" t="s">
        <v>137</v>
      </c>
      <c r="C13" s="316">
        <v>56291.163999999997</v>
      </c>
      <c r="D13" s="316">
        <v>53940.7045</v>
      </c>
    </row>
    <row r="14" spans="1:9" x14ac:dyDescent="0.2">
      <c r="A14" s="283" t="s">
        <v>53</v>
      </c>
      <c r="B14" s="283" t="s">
        <v>138</v>
      </c>
      <c r="C14" s="316">
        <v>53451.858999999997</v>
      </c>
      <c r="D14" s="316">
        <v>53981.317499999997</v>
      </c>
    </row>
    <row r="15" spans="1:9" x14ac:dyDescent="0.2">
      <c r="A15" s="283" t="s">
        <v>53</v>
      </c>
      <c r="B15" s="283" t="s">
        <v>139</v>
      </c>
      <c r="C15" s="316">
        <v>55845.48</v>
      </c>
      <c r="D15" s="316">
        <v>54024.714</v>
      </c>
    </row>
    <row r="16" spans="1:9" x14ac:dyDescent="0.2">
      <c r="A16" s="283" t="s">
        <v>53</v>
      </c>
      <c r="B16" s="283" t="s">
        <v>140</v>
      </c>
      <c r="C16" s="316">
        <v>54060.936999999998</v>
      </c>
      <c r="D16" s="316">
        <v>54022.737249999998</v>
      </c>
    </row>
    <row r="17" spans="1:4" x14ac:dyDescent="0.2">
      <c r="A17" s="283" t="s">
        <v>53</v>
      </c>
      <c r="B17" s="283" t="s">
        <v>141</v>
      </c>
      <c r="C17" s="316">
        <v>51493.353000000003</v>
      </c>
      <c r="D17" s="316">
        <v>54030.630666666701</v>
      </c>
    </row>
    <row r="18" spans="1:4" x14ac:dyDescent="0.2">
      <c r="A18" s="283" t="s">
        <v>78</v>
      </c>
      <c r="B18" s="283" t="s">
        <v>130</v>
      </c>
      <c r="C18" s="316">
        <v>54725.824000000001</v>
      </c>
      <c r="D18" s="316">
        <v>54106.527000000002</v>
      </c>
    </row>
    <row r="19" spans="1:4" x14ac:dyDescent="0.2">
      <c r="A19" s="283" t="s">
        <v>53</v>
      </c>
      <c r="B19" s="283" t="s">
        <v>131</v>
      </c>
      <c r="C19" s="316">
        <v>51449.364000000001</v>
      </c>
      <c r="D19" s="316">
        <v>54202.552499999998</v>
      </c>
    </row>
    <row r="20" spans="1:4" x14ac:dyDescent="0.2">
      <c r="A20" s="283" t="s">
        <v>53</v>
      </c>
      <c r="B20" s="283" t="s">
        <v>132</v>
      </c>
      <c r="C20" s="316">
        <v>53756.404999999999</v>
      </c>
      <c r="D20" s="316">
        <v>54199.7536666667</v>
      </c>
    </row>
    <row r="21" spans="1:4" x14ac:dyDescent="0.2">
      <c r="A21" s="283" t="s">
        <v>53</v>
      </c>
      <c r="B21" s="283" t="s">
        <v>133</v>
      </c>
      <c r="C21" s="316">
        <v>46407.639000000003</v>
      </c>
      <c r="D21" s="316">
        <v>53680.023833333304</v>
      </c>
    </row>
    <row r="22" spans="1:4" x14ac:dyDescent="0.2">
      <c r="A22" s="283" t="s">
        <v>53</v>
      </c>
      <c r="B22" s="283" t="s">
        <v>134</v>
      </c>
      <c r="C22" s="316">
        <v>48111.021000000001</v>
      </c>
      <c r="D22" s="316">
        <v>52986.609250000001</v>
      </c>
    </row>
    <row r="23" spans="1:4" x14ac:dyDescent="0.2">
      <c r="A23" s="283" t="s">
        <v>53</v>
      </c>
      <c r="B23" s="283" t="s">
        <v>135</v>
      </c>
      <c r="C23" s="316">
        <v>51083.012999999999</v>
      </c>
      <c r="D23" s="316">
        <v>52742.031166666697</v>
      </c>
    </row>
    <row r="24" spans="1:4" x14ac:dyDescent="0.2">
      <c r="A24" s="283" t="s">
        <v>53</v>
      </c>
      <c r="B24" s="283" t="s">
        <v>136</v>
      </c>
      <c r="C24" s="316">
        <v>53583.942000000003</v>
      </c>
      <c r="D24" s="316">
        <v>52521.666749999997</v>
      </c>
    </row>
    <row r="25" spans="1:4" x14ac:dyDescent="0.2">
      <c r="A25" s="283" t="s">
        <v>53</v>
      </c>
      <c r="B25" s="283" t="s">
        <v>137</v>
      </c>
      <c r="C25" s="316">
        <v>52281.873</v>
      </c>
      <c r="D25" s="316">
        <v>52187.559166666702</v>
      </c>
    </row>
    <row r="26" spans="1:4" x14ac:dyDescent="0.2">
      <c r="A26" s="283" t="s">
        <v>53</v>
      </c>
      <c r="B26" s="283" t="s">
        <v>138</v>
      </c>
      <c r="C26" s="316">
        <v>52106.337</v>
      </c>
      <c r="D26" s="316">
        <v>52075.432333333301</v>
      </c>
    </row>
    <row r="27" spans="1:4" x14ac:dyDescent="0.2">
      <c r="A27" s="283" t="s">
        <v>53</v>
      </c>
      <c r="B27" s="283" t="s">
        <v>139</v>
      </c>
      <c r="C27" s="316">
        <v>55079.758000000002</v>
      </c>
      <c r="D27" s="316">
        <v>52011.622166666697</v>
      </c>
    </row>
    <row r="28" spans="1:4" x14ac:dyDescent="0.2">
      <c r="A28" s="283" t="s">
        <v>53</v>
      </c>
      <c r="B28" s="283" t="s">
        <v>140</v>
      </c>
      <c r="C28" s="316">
        <v>52001.184999999998</v>
      </c>
      <c r="D28" s="316">
        <v>51839.976166666696</v>
      </c>
    </row>
    <row r="29" spans="1:4" x14ac:dyDescent="0.2">
      <c r="A29" s="283" t="s">
        <v>53</v>
      </c>
      <c r="B29" s="283" t="s">
        <v>141</v>
      </c>
      <c r="C29" s="316">
        <v>52709.785000000003</v>
      </c>
      <c r="D29" s="316">
        <v>51941.345500000003</v>
      </c>
    </row>
    <row r="30" spans="1:4" x14ac:dyDescent="0.2">
      <c r="A30" s="283" t="s">
        <v>414</v>
      </c>
      <c r="B30" s="283" t="s">
        <v>130</v>
      </c>
      <c r="C30" s="316">
        <v>52085.59</v>
      </c>
      <c r="D30" s="316">
        <v>51721.326000000001</v>
      </c>
    </row>
    <row r="31" spans="1:4" x14ac:dyDescent="0.2">
      <c r="A31" s="283" t="s">
        <v>53</v>
      </c>
      <c r="B31" s="283" t="s">
        <v>131</v>
      </c>
      <c r="C31" s="316">
        <v>49059.286</v>
      </c>
      <c r="D31" s="316">
        <v>51522.152833333297</v>
      </c>
    </row>
    <row r="32" spans="1:4" x14ac:dyDescent="0.2">
      <c r="A32" s="283" t="s">
        <v>53</v>
      </c>
      <c r="B32" s="283" t="s">
        <v>132</v>
      </c>
      <c r="C32" s="316">
        <v>54754.936999999998</v>
      </c>
      <c r="D32" s="316">
        <v>51605.3638333333</v>
      </c>
    </row>
    <row r="33" spans="1:4" x14ac:dyDescent="0.2">
      <c r="A33" s="283" t="s">
        <v>53</v>
      </c>
      <c r="B33" s="283" t="s">
        <v>133</v>
      </c>
      <c r="C33" s="316">
        <v>53222.498</v>
      </c>
      <c r="D33" s="316">
        <v>52173.268750000003</v>
      </c>
    </row>
    <row r="34" spans="1:4" x14ac:dyDescent="0.2">
      <c r="A34" s="283" t="s">
        <v>53</v>
      </c>
      <c r="B34" s="283" t="s">
        <v>134</v>
      </c>
      <c r="C34" s="316">
        <v>52787.131999999998</v>
      </c>
      <c r="D34" s="316">
        <v>52562.944666666699</v>
      </c>
    </row>
    <row r="35" spans="1:4" x14ac:dyDescent="0.2">
      <c r="A35" s="283" t="s">
        <v>53</v>
      </c>
      <c r="B35" s="283" t="s">
        <v>135</v>
      </c>
      <c r="C35" s="316">
        <v>54167.142999999996</v>
      </c>
      <c r="D35" s="316">
        <v>52819.955499999996</v>
      </c>
    </row>
    <row r="36" spans="1:4" x14ac:dyDescent="0.2">
      <c r="A36" s="283" t="s">
        <v>53</v>
      </c>
      <c r="B36" s="283" t="s">
        <v>136</v>
      </c>
      <c r="C36" s="316">
        <v>55742.262000000002</v>
      </c>
      <c r="D36" s="316">
        <v>52999.815499999997</v>
      </c>
    </row>
    <row r="37" spans="1:4" x14ac:dyDescent="0.2">
      <c r="A37" s="283" t="s">
        <v>53</v>
      </c>
      <c r="B37" s="283" t="s">
        <v>137</v>
      </c>
      <c r="C37" s="316">
        <v>54395.040999999997</v>
      </c>
      <c r="D37" s="316">
        <v>53175.912833333299</v>
      </c>
    </row>
    <row r="38" spans="1:4" x14ac:dyDescent="0.2">
      <c r="A38" s="283" t="s">
        <v>53</v>
      </c>
      <c r="B38" s="283" t="s">
        <v>138</v>
      </c>
      <c r="C38" s="316">
        <v>54657.608</v>
      </c>
      <c r="D38" s="316">
        <v>53388.518750000003</v>
      </c>
    </row>
    <row r="39" spans="1:4" x14ac:dyDescent="0.2">
      <c r="A39" s="283" t="s">
        <v>53</v>
      </c>
      <c r="B39" s="283" t="s">
        <v>139</v>
      </c>
      <c r="C39" s="316">
        <v>55176.88</v>
      </c>
      <c r="D39" s="316">
        <v>53396.612249999998</v>
      </c>
    </row>
    <row r="40" spans="1:4" x14ac:dyDescent="0.2">
      <c r="A40" s="283" t="s">
        <v>53</v>
      </c>
      <c r="B40" s="283" t="s">
        <v>140</v>
      </c>
      <c r="C40" s="316">
        <v>54983.572</v>
      </c>
      <c r="D40" s="316">
        <v>53645.144500000002</v>
      </c>
    </row>
    <row r="41" spans="1:4" x14ac:dyDescent="0.2">
      <c r="A41" s="283" t="s">
        <v>53</v>
      </c>
      <c r="B41" s="283" t="s">
        <v>141</v>
      </c>
      <c r="C41" s="316">
        <v>54265.118000000002</v>
      </c>
      <c r="D41" s="316">
        <v>53774.755583333303</v>
      </c>
    </row>
    <row r="42" spans="1:4" x14ac:dyDescent="0.2">
      <c r="A42" s="283" t="s">
        <v>710</v>
      </c>
      <c r="B42" s="283" t="s">
        <v>130</v>
      </c>
      <c r="C42" s="316">
        <v>55033.396999999997</v>
      </c>
      <c r="D42" s="316">
        <v>54020.406166666697</v>
      </c>
    </row>
    <row r="43" spans="1:4" x14ac:dyDescent="0.2">
      <c r="A43" s="283" t="s">
        <v>53</v>
      </c>
      <c r="B43" s="283" t="s">
        <v>131</v>
      </c>
      <c r="C43" s="316">
        <v>52409.042000000001</v>
      </c>
      <c r="D43" s="316">
        <v>54299.552499999998</v>
      </c>
    </row>
    <row r="44" spans="1:4" x14ac:dyDescent="0.2">
      <c r="A44" s="283" t="s">
        <v>53</v>
      </c>
      <c r="B44" s="283" t="s">
        <v>132</v>
      </c>
      <c r="C44" s="316">
        <v>57772.648000000001</v>
      </c>
      <c r="D44" s="316">
        <v>54551.028416666697</v>
      </c>
    </row>
    <row r="45" spans="1:4" x14ac:dyDescent="0.2">
      <c r="A45" s="283" t="s">
        <v>53</v>
      </c>
      <c r="B45" s="283" t="s">
        <v>133</v>
      </c>
      <c r="C45" s="316">
        <v>56257.347999999998</v>
      </c>
      <c r="D45" s="316">
        <v>54803.932583333299</v>
      </c>
    </row>
    <row r="46" spans="1:4" x14ac:dyDescent="0.2">
      <c r="A46" s="283" t="s">
        <v>53</v>
      </c>
      <c r="B46" s="283" t="s">
        <v>134</v>
      </c>
      <c r="C46" s="316">
        <v>57025.944000000003</v>
      </c>
      <c r="D46" s="316">
        <v>55157.166916666698</v>
      </c>
    </row>
    <row r="47" spans="1:4" x14ac:dyDescent="0.2">
      <c r="A47" s="283" t="s">
        <v>53</v>
      </c>
      <c r="B47" s="283" t="s">
        <v>135</v>
      </c>
      <c r="C47" s="316">
        <v>57640.733</v>
      </c>
      <c r="D47" s="316">
        <v>55446.632749999997</v>
      </c>
    </row>
    <row r="48" spans="1:4" x14ac:dyDescent="0.2">
      <c r="A48" s="283" t="s">
        <v>53</v>
      </c>
      <c r="B48" s="283" t="s">
        <v>136</v>
      </c>
      <c r="C48" s="316">
        <v>57547.46</v>
      </c>
      <c r="D48" s="316">
        <v>55597.065916666703</v>
      </c>
    </row>
    <row r="49" spans="1:4" x14ac:dyDescent="0.2">
      <c r="A49" s="283" t="s">
        <v>53</v>
      </c>
      <c r="B49" s="283" t="s">
        <v>137</v>
      </c>
      <c r="C49" s="316">
        <v>59646.661999999997</v>
      </c>
      <c r="D49" s="316">
        <v>56034.701000000001</v>
      </c>
    </row>
    <row r="50" spans="1:4" x14ac:dyDescent="0.2">
      <c r="A50" s="283" t="s">
        <v>53</v>
      </c>
      <c r="B50" s="283" t="s">
        <v>138</v>
      </c>
      <c r="C50" s="316">
        <v>57658.675999999999</v>
      </c>
      <c r="D50" s="316">
        <v>56284.79</v>
      </c>
    </row>
    <row r="51" spans="1:4" x14ac:dyDescent="0.2">
      <c r="A51" s="283" t="s">
        <v>53</v>
      </c>
      <c r="B51" s="283" t="s">
        <v>139</v>
      </c>
      <c r="C51" s="316">
        <v>58278.946000000004</v>
      </c>
      <c r="D51" s="316">
        <v>56543.2955</v>
      </c>
    </row>
    <row r="52" spans="1:4" x14ac:dyDescent="0.2">
      <c r="A52" s="283" t="s">
        <v>53</v>
      </c>
      <c r="B52" s="283" t="s">
        <v>140</v>
      </c>
      <c r="C52" s="316">
        <v>58016.190999999999</v>
      </c>
      <c r="D52" s="316">
        <v>56796.013749999998</v>
      </c>
    </row>
    <row r="53" spans="1:4" x14ac:dyDescent="0.2">
      <c r="A53" s="283" t="s">
        <v>53</v>
      </c>
      <c r="B53" s="283" t="s">
        <v>141</v>
      </c>
      <c r="C53" s="316">
        <v>58253.703999999998</v>
      </c>
      <c r="D53" s="316">
        <v>57128.395916666697</v>
      </c>
    </row>
    <row r="54" spans="1:4" x14ac:dyDescent="0.2">
      <c r="A54" s="283" t="s">
        <v>1116</v>
      </c>
      <c r="B54" s="283" t="s">
        <v>130</v>
      </c>
      <c r="C54" s="316">
        <v>58576.508000000002</v>
      </c>
      <c r="D54" s="316">
        <v>57423.6551666667</v>
      </c>
    </row>
    <row r="55" spans="1:4" x14ac:dyDescent="0.2">
      <c r="A55" s="283" t="s">
        <v>53</v>
      </c>
      <c r="B55" s="283" t="s">
        <v>131</v>
      </c>
      <c r="C55" s="316">
        <v>54860.154999999999</v>
      </c>
      <c r="D55" s="316">
        <v>57627.914583333302</v>
      </c>
    </row>
    <row r="56" spans="1:4" x14ac:dyDescent="0.2">
      <c r="A56" s="283" t="s">
        <v>53</v>
      </c>
      <c r="B56" s="283" t="s">
        <v>132</v>
      </c>
      <c r="C56" s="316">
        <v>59869.898999999998</v>
      </c>
      <c r="D56" s="316">
        <v>57802.6855</v>
      </c>
    </row>
    <row r="57" spans="1:4" x14ac:dyDescent="0.2">
      <c r="A57" s="283" t="s">
        <v>53</v>
      </c>
      <c r="B57" s="283" t="s">
        <v>133</v>
      </c>
      <c r="C57" s="316">
        <v>55835.478000000003</v>
      </c>
      <c r="D57" s="316">
        <v>57767.529666666698</v>
      </c>
    </row>
    <row r="58" spans="1:4" x14ac:dyDescent="0.2">
      <c r="A58" s="283" t="s">
        <v>53</v>
      </c>
      <c r="B58" s="283" t="s">
        <v>134</v>
      </c>
      <c r="C58" s="316">
        <v>59074.114999999998</v>
      </c>
      <c r="D58" s="316">
        <v>57938.210583333297</v>
      </c>
    </row>
    <row r="59" spans="1:4" x14ac:dyDescent="0.2">
      <c r="A59" s="283" t="s">
        <v>53</v>
      </c>
      <c r="B59" s="283" t="s">
        <v>135</v>
      </c>
      <c r="C59" s="316">
        <v>59736.205999999998</v>
      </c>
      <c r="D59" s="316">
        <v>58112.833333333299</v>
      </c>
    </row>
  </sheetData>
  <mergeCells count="1">
    <mergeCell ref="H1:I1"/>
  </mergeCells>
  <hyperlinks>
    <hyperlink ref="H1:I1" location="Index!A1" display="Regresar al Índice" xr:uid="{CC419DF6-7157-46B5-96DF-BAD106117F7A}"/>
  </hyperlink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AFF6-B8D2-40A7-9D2F-EE67D3FE0EB4}">
  <sheetPr codeName="Hoja83"/>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4614</v>
      </c>
      <c r="H1" s="284" t="s">
        <v>1306</v>
      </c>
      <c r="I1" s="284"/>
    </row>
    <row r="2" spans="1:9" x14ac:dyDescent="0.2">
      <c r="A2" s="283" t="s">
        <v>2437</v>
      </c>
    </row>
    <row r="3" spans="1:9" x14ac:dyDescent="0.2">
      <c r="A3" s="283" t="s">
        <v>2440</v>
      </c>
    </row>
    <row r="5" spans="1:9" x14ac:dyDescent="0.2">
      <c r="A5" s="283" t="s">
        <v>2</v>
      </c>
      <c r="B5" s="283" t="s">
        <v>51</v>
      </c>
    </row>
    <row r="6" spans="1:9" x14ac:dyDescent="0.2">
      <c r="A6" s="283" t="s">
        <v>15</v>
      </c>
      <c r="B6" s="315">
        <v>-22.4867452955435</v>
      </c>
    </row>
    <row r="7" spans="1:9" x14ac:dyDescent="0.2">
      <c r="A7" s="283" t="s">
        <v>7</v>
      </c>
      <c r="B7" s="315">
        <v>-19.984452241981</v>
      </c>
    </row>
    <row r="8" spans="1:9" x14ac:dyDescent="0.2">
      <c r="A8" s="283" t="s">
        <v>6</v>
      </c>
      <c r="B8" s="315">
        <v>-12.804638473324401</v>
      </c>
    </row>
    <row r="9" spans="1:9" x14ac:dyDescent="0.2">
      <c r="A9" s="283" t="s">
        <v>29</v>
      </c>
      <c r="B9" s="315">
        <v>-12.4280662245394</v>
      </c>
    </row>
    <row r="10" spans="1:9" x14ac:dyDescent="0.2">
      <c r="A10" s="283" t="s">
        <v>5</v>
      </c>
      <c r="B10" s="315">
        <v>-7.58916770034772</v>
      </c>
    </row>
    <row r="11" spans="1:9" x14ac:dyDescent="0.2">
      <c r="A11" s="283" t="s">
        <v>24</v>
      </c>
      <c r="B11" s="315">
        <v>-7.0063384584467103</v>
      </c>
    </row>
    <row r="12" spans="1:9" x14ac:dyDescent="0.2">
      <c r="A12" s="283" t="s">
        <v>11</v>
      </c>
      <c r="B12" s="315">
        <v>-6.3388386974907904</v>
      </c>
    </row>
    <row r="13" spans="1:9" x14ac:dyDescent="0.2">
      <c r="A13" s="283" t="s">
        <v>18</v>
      </c>
      <c r="B13" s="315">
        <v>-4.8165363079842196</v>
      </c>
    </row>
    <row r="14" spans="1:9" x14ac:dyDescent="0.2">
      <c r="A14" s="283" t="s">
        <v>12</v>
      </c>
      <c r="B14" s="315">
        <v>-4.4375569616158597</v>
      </c>
    </row>
    <row r="15" spans="1:9" x14ac:dyDescent="0.2">
      <c r="A15" s="283" t="s">
        <v>21</v>
      </c>
      <c r="B15" s="315">
        <v>-3.7596555255792001</v>
      </c>
    </row>
    <row r="16" spans="1:9" x14ac:dyDescent="0.2">
      <c r="A16" s="283" t="s">
        <v>19</v>
      </c>
      <c r="B16" s="315">
        <v>-3.0447961440035698</v>
      </c>
    </row>
    <row r="17" spans="1:2" x14ac:dyDescent="0.2">
      <c r="A17" s="283" t="s">
        <v>28</v>
      </c>
      <c r="B17" s="315">
        <v>-2.9335736527237102</v>
      </c>
    </row>
    <row r="18" spans="1:2" x14ac:dyDescent="0.2">
      <c r="A18" s="283" t="s">
        <v>27</v>
      </c>
      <c r="B18" s="315">
        <v>-2.74718737086181</v>
      </c>
    </row>
    <row r="19" spans="1:2" x14ac:dyDescent="0.2">
      <c r="A19" s="283" t="s">
        <v>23</v>
      </c>
      <c r="B19" s="315">
        <v>-2.5759537122238698</v>
      </c>
    </row>
    <row r="20" spans="1:2" x14ac:dyDescent="0.2">
      <c r="A20" s="283" t="s">
        <v>4</v>
      </c>
      <c r="B20" s="315">
        <v>-2.1545619335125599</v>
      </c>
    </row>
    <row r="21" spans="1:2" x14ac:dyDescent="0.2">
      <c r="A21" s="283" t="s">
        <v>32</v>
      </c>
      <c r="B21" s="315">
        <v>-1.5285285559839901</v>
      </c>
    </row>
    <row r="22" spans="1:2" x14ac:dyDescent="0.2">
      <c r="A22" s="283" t="s">
        <v>17</v>
      </c>
      <c r="B22" s="315">
        <v>-1.36533047428682</v>
      </c>
    </row>
    <row r="23" spans="1:2" x14ac:dyDescent="0.2">
      <c r="A23" s="283" t="s">
        <v>9</v>
      </c>
      <c r="B23" s="315">
        <v>-1.2087724536894799</v>
      </c>
    </row>
    <row r="24" spans="1:2" x14ac:dyDescent="0.2">
      <c r="A24" s="283" t="s">
        <v>8</v>
      </c>
      <c r="B24" s="315">
        <v>-0.96599453527654899</v>
      </c>
    </row>
    <row r="25" spans="1:2" x14ac:dyDescent="0.2">
      <c r="A25" s="283" t="s">
        <v>1</v>
      </c>
      <c r="B25" s="315">
        <v>-0.528828373151502</v>
      </c>
    </row>
    <row r="26" spans="1:2" x14ac:dyDescent="0.2">
      <c r="A26" s="283" t="s">
        <v>26</v>
      </c>
      <c r="B26" s="315">
        <v>-0.40304121446479402</v>
      </c>
    </row>
    <row r="27" spans="1:2" x14ac:dyDescent="0.2">
      <c r="A27" s="283" t="s">
        <v>10</v>
      </c>
      <c r="B27" s="315">
        <v>-3.2179704571400097E-2</v>
      </c>
    </row>
    <row r="28" spans="1:2" x14ac:dyDescent="0.2">
      <c r="A28" s="283" t="s">
        <v>22</v>
      </c>
      <c r="B28" s="315">
        <v>6.5808782073961698E-3</v>
      </c>
    </row>
    <row r="29" spans="1:2" x14ac:dyDescent="0.2">
      <c r="A29" s="283" t="s">
        <v>33</v>
      </c>
      <c r="B29" s="315">
        <v>7.9543365123946295E-3</v>
      </c>
    </row>
    <row r="30" spans="1:2" x14ac:dyDescent="0.2">
      <c r="A30" s="283" t="s">
        <v>13</v>
      </c>
      <c r="B30" s="315">
        <v>0.90850849531034505</v>
      </c>
    </row>
    <row r="31" spans="1:2" x14ac:dyDescent="0.2">
      <c r="A31" s="283" t="s">
        <v>25</v>
      </c>
      <c r="B31" s="315">
        <v>0.99710350288606497</v>
      </c>
    </row>
    <row r="32" spans="1:2" x14ac:dyDescent="0.2">
      <c r="A32" s="283" t="s">
        <v>31</v>
      </c>
      <c r="B32" s="315">
        <v>1.66496879472504</v>
      </c>
    </row>
    <row r="33" spans="1:2" x14ac:dyDescent="0.2">
      <c r="A33" s="283" t="s">
        <v>14</v>
      </c>
      <c r="B33" s="315">
        <v>2.3989972332691099</v>
      </c>
    </row>
    <row r="34" spans="1:2" x14ac:dyDescent="0.2">
      <c r="A34" s="283" t="s">
        <v>16</v>
      </c>
      <c r="B34" s="315">
        <v>3.1290972835361601</v>
      </c>
    </row>
    <row r="35" spans="1:2" x14ac:dyDescent="0.2">
      <c r="A35" s="283" t="s">
        <v>20</v>
      </c>
      <c r="B35" s="315">
        <v>3.1600358232753099</v>
      </c>
    </row>
    <row r="36" spans="1:2" x14ac:dyDescent="0.2">
      <c r="A36" s="283" t="s">
        <v>0</v>
      </c>
      <c r="B36" s="315">
        <v>3.63540310981125</v>
      </c>
    </row>
    <row r="37" spans="1:2" x14ac:dyDescent="0.2">
      <c r="A37" s="283" t="s">
        <v>3</v>
      </c>
      <c r="B37" s="315">
        <v>3.6691444380879701</v>
      </c>
    </row>
    <row r="38" spans="1:2" x14ac:dyDescent="0.2">
      <c r="A38" s="283" t="s">
        <v>30</v>
      </c>
      <c r="B38" s="315">
        <v>6.7009148959818097</v>
      </c>
    </row>
  </sheetData>
  <mergeCells count="1">
    <mergeCell ref="H1:I1"/>
  </mergeCells>
  <hyperlinks>
    <hyperlink ref="H1:I1" location="Index!A1" display="Regresar al Índice" xr:uid="{7452A538-CEEE-4158-9F1E-958A04CEBA4A}"/>
  </hyperlink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0548C-C01D-4C72-A0BB-7CD53F0CB006}">
  <sheetPr codeName="Hoja84"/>
  <dimension ref="A1:I59"/>
  <sheetViews>
    <sheetView workbookViewId="0">
      <selection activeCell="F17" sqref="F17"/>
    </sheetView>
  </sheetViews>
  <sheetFormatPr baseColWidth="10" defaultRowHeight="12.75" x14ac:dyDescent="0.2"/>
  <cols>
    <col min="1" max="16384" width="11.42578125" style="283"/>
  </cols>
  <sheetData>
    <row r="1" spans="1:9" x14ac:dyDescent="0.2">
      <c r="A1" s="28" t="s">
        <v>4615</v>
      </c>
      <c r="H1" s="284" t="s">
        <v>1306</v>
      </c>
      <c r="I1" s="284"/>
    </row>
    <row r="2" spans="1:9" x14ac:dyDescent="0.2">
      <c r="A2" s="283" t="s">
        <v>2437</v>
      </c>
    </row>
    <row r="3" spans="1:9" x14ac:dyDescent="0.2">
      <c r="A3" s="283" t="s">
        <v>2442</v>
      </c>
    </row>
    <row r="5" spans="1:9" x14ac:dyDescent="0.2">
      <c r="A5" s="283" t="s">
        <v>286</v>
      </c>
      <c r="B5" s="283" t="s">
        <v>330</v>
      </c>
      <c r="C5" s="283" t="s">
        <v>2439</v>
      </c>
      <c r="D5" s="283" t="s">
        <v>592</v>
      </c>
    </row>
    <row r="6" spans="1:9" x14ac:dyDescent="0.2">
      <c r="A6" s="283" t="s">
        <v>77</v>
      </c>
      <c r="B6" s="283" t="s">
        <v>130</v>
      </c>
      <c r="C6" s="316">
        <v>54813.102798198102</v>
      </c>
      <c r="D6" s="316">
        <v>55138.016855825103</v>
      </c>
    </row>
    <row r="7" spans="1:9" x14ac:dyDescent="0.2">
      <c r="A7" s="283" t="s">
        <v>53</v>
      </c>
      <c r="B7" s="283" t="s">
        <v>131</v>
      </c>
      <c r="C7" s="316">
        <v>53571.957374339698</v>
      </c>
      <c r="D7" s="316">
        <v>55118.4843968356</v>
      </c>
    </row>
    <row r="8" spans="1:9" x14ac:dyDescent="0.2">
      <c r="A8" s="283" t="s">
        <v>53</v>
      </c>
      <c r="B8" s="283" t="s">
        <v>132</v>
      </c>
      <c r="C8" s="316">
        <v>58187.194206623702</v>
      </c>
      <c r="D8" s="316">
        <v>55183.572666343403</v>
      </c>
    </row>
    <row r="9" spans="1:9" x14ac:dyDescent="0.2">
      <c r="A9" s="283" t="s">
        <v>53</v>
      </c>
      <c r="B9" s="283" t="s">
        <v>133</v>
      </c>
      <c r="C9" s="316">
        <v>56864.787767121299</v>
      </c>
      <c r="D9" s="316">
        <v>55223.603170445997</v>
      </c>
    </row>
    <row r="10" spans="1:9" x14ac:dyDescent="0.2">
      <c r="A10" s="283" t="s">
        <v>53</v>
      </c>
      <c r="B10" s="283" t="s">
        <v>134</v>
      </c>
      <c r="C10" s="316">
        <v>59939.427450244002</v>
      </c>
      <c r="D10" s="316">
        <v>55491.796591731101</v>
      </c>
    </row>
    <row r="11" spans="1:9" x14ac:dyDescent="0.2">
      <c r="A11" s="283" t="s">
        <v>53</v>
      </c>
      <c r="B11" s="283" t="s">
        <v>135</v>
      </c>
      <c r="C11" s="316">
        <v>56436.285318699498</v>
      </c>
      <c r="D11" s="316">
        <v>55615.711941130103</v>
      </c>
    </row>
    <row r="12" spans="1:9" x14ac:dyDescent="0.2">
      <c r="A12" s="283" t="s">
        <v>53</v>
      </c>
      <c r="B12" s="283" t="s">
        <v>136</v>
      </c>
      <c r="C12" s="316">
        <v>57383.679364961303</v>
      </c>
      <c r="D12" s="316">
        <v>55862.437259507999</v>
      </c>
    </row>
    <row r="13" spans="1:9" x14ac:dyDescent="0.2">
      <c r="A13" s="283" t="s">
        <v>53</v>
      </c>
      <c r="B13" s="283" t="s">
        <v>137</v>
      </c>
      <c r="C13" s="316">
        <v>58754.007693500098</v>
      </c>
      <c r="D13" s="316">
        <v>55981.898224724901</v>
      </c>
    </row>
    <row r="14" spans="1:9" x14ac:dyDescent="0.2">
      <c r="A14" s="283" t="s">
        <v>53</v>
      </c>
      <c r="B14" s="283" t="s">
        <v>138</v>
      </c>
      <c r="C14" s="316">
        <v>56146.412629973303</v>
      </c>
      <c r="D14" s="316">
        <v>56232.450439877102</v>
      </c>
    </row>
    <row r="15" spans="1:9" x14ac:dyDescent="0.2">
      <c r="A15" s="283" t="s">
        <v>53</v>
      </c>
      <c r="B15" s="283" t="s">
        <v>139</v>
      </c>
      <c r="C15" s="316">
        <v>59892.010415039702</v>
      </c>
      <c r="D15" s="316">
        <v>56592.425106919298</v>
      </c>
    </row>
    <row r="16" spans="1:9" x14ac:dyDescent="0.2">
      <c r="A16" s="283" t="s">
        <v>53</v>
      </c>
      <c r="B16" s="283" t="s">
        <v>140</v>
      </c>
      <c r="C16" s="316">
        <v>57788.790689465699</v>
      </c>
      <c r="D16" s="316">
        <v>56800.315055157102</v>
      </c>
    </row>
    <row r="17" spans="1:4" x14ac:dyDescent="0.2">
      <c r="A17" s="283" t="s">
        <v>53</v>
      </c>
      <c r="B17" s="283" t="s">
        <v>141</v>
      </c>
      <c r="C17" s="316">
        <v>52657.920818162303</v>
      </c>
      <c r="D17" s="316">
        <v>56869.631377194099</v>
      </c>
    </row>
    <row r="18" spans="1:4" x14ac:dyDescent="0.2">
      <c r="A18" s="283" t="s">
        <v>78</v>
      </c>
      <c r="B18" s="283" t="s">
        <v>130</v>
      </c>
      <c r="C18" s="316">
        <v>55439.759150876402</v>
      </c>
      <c r="D18" s="316">
        <v>56921.852739917304</v>
      </c>
    </row>
    <row r="19" spans="1:4" x14ac:dyDescent="0.2">
      <c r="A19" s="283" t="s">
        <v>53</v>
      </c>
      <c r="B19" s="283" t="s">
        <v>131</v>
      </c>
      <c r="C19" s="316">
        <v>54083.387003896103</v>
      </c>
      <c r="D19" s="316">
        <v>56964.4718757136</v>
      </c>
    </row>
    <row r="20" spans="1:4" x14ac:dyDescent="0.2">
      <c r="A20" s="283" t="s">
        <v>53</v>
      </c>
      <c r="B20" s="283" t="s">
        <v>132</v>
      </c>
      <c r="C20" s="316">
        <v>58224.227950566798</v>
      </c>
      <c r="D20" s="316">
        <v>56967.558021042198</v>
      </c>
    </row>
    <row r="21" spans="1:4" x14ac:dyDescent="0.2">
      <c r="A21" s="283" t="s">
        <v>53</v>
      </c>
      <c r="B21" s="283" t="s">
        <v>133</v>
      </c>
      <c r="C21" s="316">
        <v>49080.2405929089</v>
      </c>
      <c r="D21" s="316">
        <v>56318.845756524497</v>
      </c>
    </row>
    <row r="22" spans="1:4" x14ac:dyDescent="0.2">
      <c r="A22" s="283" t="s">
        <v>53</v>
      </c>
      <c r="B22" s="283" t="s">
        <v>134</v>
      </c>
      <c r="C22" s="316">
        <v>48708.227394421599</v>
      </c>
      <c r="D22" s="316">
        <v>55382.912418539301</v>
      </c>
    </row>
    <row r="23" spans="1:4" x14ac:dyDescent="0.2">
      <c r="A23" s="283" t="s">
        <v>53</v>
      </c>
      <c r="B23" s="283" t="s">
        <v>135</v>
      </c>
      <c r="C23" s="316">
        <v>51985.737822299998</v>
      </c>
      <c r="D23" s="316">
        <v>55012.033460505998</v>
      </c>
    </row>
    <row r="24" spans="1:4" x14ac:dyDescent="0.2">
      <c r="A24" s="283" t="s">
        <v>53</v>
      </c>
      <c r="B24" s="283" t="s">
        <v>136</v>
      </c>
      <c r="C24" s="316">
        <v>53905.621366321298</v>
      </c>
      <c r="D24" s="316">
        <v>54722.195293952696</v>
      </c>
    </row>
    <row r="25" spans="1:4" x14ac:dyDescent="0.2">
      <c r="A25" s="283" t="s">
        <v>53</v>
      </c>
      <c r="B25" s="283" t="s">
        <v>137</v>
      </c>
      <c r="C25" s="316">
        <v>53419.169934328602</v>
      </c>
      <c r="D25" s="316">
        <v>54277.625480688403</v>
      </c>
    </row>
    <row r="26" spans="1:4" x14ac:dyDescent="0.2">
      <c r="A26" s="283" t="s">
        <v>53</v>
      </c>
      <c r="B26" s="283" t="s">
        <v>138</v>
      </c>
      <c r="C26" s="316">
        <v>55034.427278339303</v>
      </c>
      <c r="D26" s="316">
        <v>54184.960034718897</v>
      </c>
    </row>
    <row r="27" spans="1:4" x14ac:dyDescent="0.2">
      <c r="A27" s="283" t="s">
        <v>53</v>
      </c>
      <c r="B27" s="283" t="s">
        <v>139</v>
      </c>
      <c r="C27" s="316">
        <v>57498.831874866402</v>
      </c>
      <c r="D27" s="316">
        <v>53985.528489704397</v>
      </c>
    </row>
    <row r="28" spans="1:4" x14ac:dyDescent="0.2">
      <c r="A28" s="283" t="s">
        <v>53</v>
      </c>
      <c r="B28" s="283" t="s">
        <v>140</v>
      </c>
      <c r="C28" s="316">
        <v>56111.368933666898</v>
      </c>
      <c r="D28" s="316">
        <v>53845.743343387898</v>
      </c>
    </row>
    <row r="29" spans="1:4" x14ac:dyDescent="0.2">
      <c r="A29" s="283" t="s">
        <v>53</v>
      </c>
      <c r="B29" s="283" t="s">
        <v>141</v>
      </c>
      <c r="C29" s="316">
        <v>54948.672219627399</v>
      </c>
      <c r="D29" s="316">
        <v>54036.639293510001</v>
      </c>
    </row>
    <row r="30" spans="1:4" x14ac:dyDescent="0.2">
      <c r="A30" s="283" t="s">
        <v>414</v>
      </c>
      <c r="B30" s="283" t="s">
        <v>130</v>
      </c>
      <c r="C30" s="316">
        <v>53943.016965110197</v>
      </c>
      <c r="D30" s="316">
        <v>53911.910778029502</v>
      </c>
    </row>
    <row r="31" spans="1:4" x14ac:dyDescent="0.2">
      <c r="A31" s="283" t="s">
        <v>53</v>
      </c>
      <c r="B31" s="283" t="s">
        <v>131</v>
      </c>
      <c r="C31" s="316">
        <v>52727.224126490401</v>
      </c>
      <c r="D31" s="316">
        <v>53798.897204912297</v>
      </c>
    </row>
    <row r="32" spans="1:4" x14ac:dyDescent="0.2">
      <c r="A32" s="283" t="s">
        <v>53</v>
      </c>
      <c r="B32" s="283" t="s">
        <v>132</v>
      </c>
      <c r="C32" s="316">
        <v>58412.873011633201</v>
      </c>
      <c r="D32" s="316">
        <v>53814.617626667801</v>
      </c>
    </row>
    <row r="33" spans="1:4" x14ac:dyDescent="0.2">
      <c r="A33" s="283" t="s">
        <v>53</v>
      </c>
      <c r="B33" s="283" t="s">
        <v>133</v>
      </c>
      <c r="C33" s="316">
        <v>56095.455423785002</v>
      </c>
      <c r="D33" s="316">
        <v>54399.218862574198</v>
      </c>
    </row>
    <row r="34" spans="1:4" x14ac:dyDescent="0.2">
      <c r="A34" s="283" t="s">
        <v>53</v>
      </c>
      <c r="B34" s="283" t="s">
        <v>134</v>
      </c>
      <c r="C34" s="316">
        <v>55011.427885673198</v>
      </c>
      <c r="D34" s="316">
        <v>54924.485570178498</v>
      </c>
    </row>
    <row r="35" spans="1:4" x14ac:dyDescent="0.2">
      <c r="A35" s="283" t="s">
        <v>53</v>
      </c>
      <c r="B35" s="283" t="s">
        <v>135</v>
      </c>
      <c r="C35" s="316">
        <v>54745.318205670999</v>
      </c>
      <c r="D35" s="316">
        <v>55154.450602126097</v>
      </c>
    </row>
    <row r="36" spans="1:4" x14ac:dyDescent="0.2">
      <c r="A36" s="283" t="s">
        <v>53</v>
      </c>
      <c r="B36" s="283" t="s">
        <v>136</v>
      </c>
      <c r="C36" s="316">
        <v>55785.838919718502</v>
      </c>
      <c r="D36" s="316">
        <v>55311.135398242499</v>
      </c>
    </row>
    <row r="37" spans="1:4" x14ac:dyDescent="0.2">
      <c r="A37" s="283" t="s">
        <v>53</v>
      </c>
      <c r="B37" s="283" t="s">
        <v>137</v>
      </c>
      <c r="C37" s="316">
        <v>54519.1673592605</v>
      </c>
      <c r="D37" s="316">
        <v>55402.801850320197</v>
      </c>
    </row>
    <row r="38" spans="1:4" x14ac:dyDescent="0.2">
      <c r="A38" s="283" t="s">
        <v>53</v>
      </c>
      <c r="B38" s="283" t="s">
        <v>138</v>
      </c>
      <c r="C38" s="316">
        <v>52818.278458427601</v>
      </c>
      <c r="D38" s="316">
        <v>55218.1227819942</v>
      </c>
    </row>
    <row r="39" spans="1:4" x14ac:dyDescent="0.2">
      <c r="A39" s="283" t="s">
        <v>53</v>
      </c>
      <c r="B39" s="283" t="s">
        <v>139</v>
      </c>
      <c r="C39" s="316">
        <v>54161.623335495497</v>
      </c>
      <c r="D39" s="316">
        <v>54940.022070379899</v>
      </c>
    </row>
    <row r="40" spans="1:4" x14ac:dyDescent="0.2">
      <c r="A40" s="283" t="s">
        <v>53</v>
      </c>
      <c r="B40" s="283" t="s">
        <v>140</v>
      </c>
      <c r="C40" s="316">
        <v>55000.106727886203</v>
      </c>
      <c r="D40" s="316">
        <v>54847.416886564897</v>
      </c>
    </row>
    <row r="41" spans="1:4" x14ac:dyDescent="0.2">
      <c r="A41" s="283" t="s">
        <v>53</v>
      </c>
      <c r="B41" s="283" t="s">
        <v>141</v>
      </c>
      <c r="C41" s="316">
        <v>54978.879882123802</v>
      </c>
      <c r="D41" s="316">
        <v>54849.934191772903</v>
      </c>
    </row>
    <row r="42" spans="1:4" x14ac:dyDescent="0.2">
      <c r="A42" s="283" t="s">
        <v>710</v>
      </c>
      <c r="B42" s="283" t="s">
        <v>130</v>
      </c>
      <c r="C42" s="316">
        <v>56180.124884969897</v>
      </c>
      <c r="D42" s="316">
        <v>55036.359851761197</v>
      </c>
    </row>
    <row r="43" spans="1:4" x14ac:dyDescent="0.2">
      <c r="A43" s="283" t="s">
        <v>53</v>
      </c>
      <c r="B43" s="283" t="s">
        <v>131</v>
      </c>
      <c r="C43" s="316">
        <v>55349.336487684697</v>
      </c>
      <c r="D43" s="316">
        <v>55254.8692151941</v>
      </c>
    </row>
    <row r="44" spans="1:4" x14ac:dyDescent="0.2">
      <c r="A44" s="283" t="s">
        <v>53</v>
      </c>
      <c r="B44" s="283" t="s">
        <v>132</v>
      </c>
      <c r="C44" s="316">
        <v>58409.535436541701</v>
      </c>
      <c r="D44" s="316">
        <v>55254.591083936502</v>
      </c>
    </row>
    <row r="45" spans="1:4" x14ac:dyDescent="0.2">
      <c r="A45" s="283" t="s">
        <v>53</v>
      </c>
      <c r="B45" s="283" t="s">
        <v>133</v>
      </c>
      <c r="C45" s="316">
        <v>54480.435982183997</v>
      </c>
      <c r="D45" s="316">
        <v>55120.006130469701</v>
      </c>
    </row>
    <row r="46" spans="1:4" x14ac:dyDescent="0.2">
      <c r="A46" s="283" t="s">
        <v>53</v>
      </c>
      <c r="B46" s="283" t="s">
        <v>134</v>
      </c>
      <c r="C46" s="316">
        <v>56279.1818182895</v>
      </c>
      <c r="D46" s="316">
        <v>55225.652291521103</v>
      </c>
    </row>
    <row r="47" spans="1:4" x14ac:dyDescent="0.2">
      <c r="A47" s="283" t="s">
        <v>53</v>
      </c>
      <c r="B47" s="283" t="s">
        <v>135</v>
      </c>
      <c r="C47" s="316">
        <v>55306.738255657801</v>
      </c>
      <c r="D47" s="316">
        <v>55272.437295686701</v>
      </c>
    </row>
    <row r="48" spans="1:4" x14ac:dyDescent="0.2">
      <c r="A48" s="283" t="s">
        <v>53</v>
      </c>
      <c r="B48" s="283" t="s">
        <v>136</v>
      </c>
      <c r="C48" s="316">
        <v>54983.314307392298</v>
      </c>
      <c r="D48" s="316">
        <v>55205.5602446595</v>
      </c>
    </row>
    <row r="49" spans="1:4" x14ac:dyDescent="0.2">
      <c r="A49" s="283" t="s">
        <v>53</v>
      </c>
      <c r="B49" s="283" t="s">
        <v>137</v>
      </c>
      <c r="C49" s="316">
        <v>57947.373857786501</v>
      </c>
      <c r="D49" s="316">
        <v>55491.244119536597</v>
      </c>
    </row>
    <row r="50" spans="1:4" x14ac:dyDescent="0.2">
      <c r="A50" s="283" t="s">
        <v>53</v>
      </c>
      <c r="B50" s="283" t="s">
        <v>138</v>
      </c>
      <c r="C50" s="316">
        <v>55381.064545179201</v>
      </c>
      <c r="D50" s="316">
        <v>55704.809626765898</v>
      </c>
    </row>
    <row r="51" spans="1:4" x14ac:dyDescent="0.2">
      <c r="A51" s="283" t="s">
        <v>53</v>
      </c>
      <c r="B51" s="283" t="s">
        <v>139</v>
      </c>
      <c r="C51" s="316">
        <v>58496.818613432697</v>
      </c>
      <c r="D51" s="316">
        <v>56066.075899927397</v>
      </c>
    </row>
    <row r="52" spans="1:4" x14ac:dyDescent="0.2">
      <c r="A52" s="283" t="s">
        <v>53</v>
      </c>
      <c r="B52" s="283" t="s">
        <v>140</v>
      </c>
      <c r="C52" s="316">
        <v>58141.253144975701</v>
      </c>
      <c r="D52" s="316">
        <v>56327.838101351503</v>
      </c>
    </row>
    <row r="53" spans="1:4" x14ac:dyDescent="0.2">
      <c r="A53" s="283" t="s">
        <v>53</v>
      </c>
      <c r="B53" s="283" t="s">
        <v>141</v>
      </c>
      <c r="C53" s="316">
        <v>59604.121078204298</v>
      </c>
      <c r="D53" s="316">
        <v>56713.2748676915</v>
      </c>
    </row>
    <row r="54" spans="1:4" x14ac:dyDescent="0.2">
      <c r="A54" s="283" t="s">
        <v>1116</v>
      </c>
      <c r="B54" s="283" t="s">
        <v>130</v>
      </c>
      <c r="C54" s="316">
        <v>59953.005760653097</v>
      </c>
      <c r="D54" s="316">
        <v>57027.681607331797</v>
      </c>
    </row>
    <row r="55" spans="1:4" x14ac:dyDescent="0.2">
      <c r="A55" s="283" t="s">
        <v>53</v>
      </c>
      <c r="B55" s="283" t="s">
        <v>131</v>
      </c>
      <c r="C55" s="316">
        <v>58423.402653672601</v>
      </c>
      <c r="D55" s="316">
        <v>57283.853787830798</v>
      </c>
    </row>
    <row r="56" spans="1:4" x14ac:dyDescent="0.2">
      <c r="A56" s="283" t="s">
        <v>53</v>
      </c>
      <c r="B56" s="283" t="s">
        <v>132</v>
      </c>
      <c r="C56" s="316">
        <v>62922.545153979401</v>
      </c>
      <c r="D56" s="316">
        <v>57659.937930950597</v>
      </c>
    </row>
    <row r="57" spans="1:4" x14ac:dyDescent="0.2">
      <c r="A57" s="283" t="s">
        <v>53</v>
      </c>
      <c r="B57" s="283" t="s">
        <v>133</v>
      </c>
      <c r="C57" s="316">
        <v>56146.248453859698</v>
      </c>
      <c r="D57" s="316">
        <v>57798.755636923597</v>
      </c>
    </row>
    <row r="58" spans="1:4" x14ac:dyDescent="0.2">
      <c r="A58" s="283" t="s">
        <v>53</v>
      </c>
      <c r="B58" s="283" t="s">
        <v>134</v>
      </c>
      <c r="C58" s="316">
        <v>58665.063937221399</v>
      </c>
      <c r="D58" s="316">
        <v>57997.5791468346</v>
      </c>
    </row>
    <row r="59" spans="1:4" x14ac:dyDescent="0.2">
      <c r="A59" s="283" t="s">
        <v>53</v>
      </c>
      <c r="B59" s="283" t="s">
        <v>135</v>
      </c>
      <c r="C59" s="316">
        <v>57999.588000000003</v>
      </c>
      <c r="D59" s="316">
        <v>58221.983292196397</v>
      </c>
    </row>
  </sheetData>
  <mergeCells count="1">
    <mergeCell ref="H1:I1"/>
  </mergeCells>
  <hyperlinks>
    <hyperlink ref="H1:I1" location="Index!A1" display="Regresar al Índice" xr:uid="{2F3367C0-2AFA-4ADC-839E-8DFF6930F2A4}"/>
  </hyperlink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635A-2482-4618-A103-EF1B8C20AF0B}">
  <sheetPr codeName="Hoja85"/>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4616</v>
      </c>
      <c r="H1" s="284" t="s">
        <v>1306</v>
      </c>
      <c r="I1" s="284"/>
    </row>
    <row r="2" spans="1:9" x14ac:dyDescent="0.2">
      <c r="A2" s="283" t="s">
        <v>2437</v>
      </c>
    </row>
    <row r="3" spans="1:9" x14ac:dyDescent="0.2">
      <c r="A3" s="283" t="s">
        <v>2443</v>
      </c>
    </row>
    <row r="5" spans="1:9" x14ac:dyDescent="0.2">
      <c r="A5" s="283" t="s">
        <v>2</v>
      </c>
      <c r="B5" s="283" t="s">
        <v>51</v>
      </c>
    </row>
    <row r="6" spans="1:9" x14ac:dyDescent="0.2">
      <c r="A6" s="283" t="s">
        <v>7</v>
      </c>
      <c r="B6" s="315">
        <v>-65.825486197646399</v>
      </c>
    </row>
    <row r="7" spans="1:9" x14ac:dyDescent="0.2">
      <c r="A7" s="283" t="s">
        <v>15</v>
      </c>
      <c r="B7" s="315">
        <v>-40.327570916870201</v>
      </c>
    </row>
    <row r="8" spans="1:9" x14ac:dyDescent="0.2">
      <c r="A8" s="283" t="s">
        <v>29</v>
      </c>
      <c r="B8" s="315">
        <v>-26.534722939988701</v>
      </c>
    </row>
    <row r="9" spans="1:9" x14ac:dyDescent="0.2">
      <c r="A9" s="283" t="s">
        <v>28</v>
      </c>
      <c r="B9" s="315">
        <v>-23.994968297469999</v>
      </c>
    </row>
    <row r="10" spans="1:9" x14ac:dyDescent="0.2">
      <c r="A10" s="283" t="s">
        <v>17</v>
      </c>
      <c r="B10" s="315">
        <v>-19.656918543947899</v>
      </c>
    </row>
    <row r="11" spans="1:9" x14ac:dyDescent="0.2">
      <c r="A11" s="283" t="s">
        <v>31</v>
      </c>
      <c r="B11" s="315">
        <v>-7.2291328070517098</v>
      </c>
    </row>
    <row r="12" spans="1:9" x14ac:dyDescent="0.2">
      <c r="A12" s="283" t="s">
        <v>11</v>
      </c>
      <c r="B12" s="315">
        <v>-6.78582773826448</v>
      </c>
    </row>
    <row r="13" spans="1:9" x14ac:dyDescent="0.2">
      <c r="A13" s="283" t="s">
        <v>16</v>
      </c>
      <c r="B13" s="315">
        <v>-6.6323449298096397</v>
      </c>
    </row>
    <row r="14" spans="1:9" x14ac:dyDescent="0.2">
      <c r="A14" s="283" t="s">
        <v>32</v>
      </c>
      <c r="B14" s="315">
        <v>-6.1756422736235601</v>
      </c>
    </row>
    <row r="15" spans="1:9" x14ac:dyDescent="0.2">
      <c r="A15" s="283" t="s">
        <v>10</v>
      </c>
      <c r="B15" s="315">
        <v>-6.0397082867465004</v>
      </c>
    </row>
    <row r="16" spans="1:9" x14ac:dyDescent="0.2">
      <c r="A16" s="283" t="s">
        <v>23</v>
      </c>
      <c r="B16" s="315">
        <v>-5.5211827885553904</v>
      </c>
    </row>
    <row r="17" spans="1:2" x14ac:dyDescent="0.2">
      <c r="A17" s="283" t="s">
        <v>12</v>
      </c>
      <c r="B17" s="315">
        <v>-4.5734668730553203</v>
      </c>
    </row>
    <row r="18" spans="1:2" x14ac:dyDescent="0.2">
      <c r="A18" s="283" t="s">
        <v>5</v>
      </c>
      <c r="B18" s="315">
        <v>-2.42655619572235</v>
      </c>
    </row>
    <row r="19" spans="1:2" x14ac:dyDescent="0.2">
      <c r="A19" s="283" t="s">
        <v>20</v>
      </c>
      <c r="B19" s="315">
        <v>-1.8886513442595001</v>
      </c>
    </row>
    <row r="20" spans="1:2" x14ac:dyDescent="0.2">
      <c r="A20" s="283" t="s">
        <v>14</v>
      </c>
      <c r="B20" s="315">
        <v>-1.16678163884988</v>
      </c>
    </row>
    <row r="21" spans="1:2" x14ac:dyDescent="0.2">
      <c r="A21" s="283" t="s">
        <v>25</v>
      </c>
      <c r="B21" s="315">
        <v>-0.37859023836415201</v>
      </c>
    </row>
    <row r="22" spans="1:2" x14ac:dyDescent="0.2">
      <c r="A22" s="283" t="s">
        <v>33</v>
      </c>
      <c r="B22" s="315">
        <v>-0.20832758228685999</v>
      </c>
    </row>
    <row r="23" spans="1:2" x14ac:dyDescent="0.2">
      <c r="A23" s="283" t="s">
        <v>1</v>
      </c>
      <c r="B23" s="315">
        <v>1.0595968092460799</v>
      </c>
    </row>
    <row r="24" spans="1:2" x14ac:dyDescent="0.2">
      <c r="A24" s="283" t="s">
        <v>0</v>
      </c>
      <c r="B24" s="315">
        <v>4.8689360994214104</v>
      </c>
    </row>
    <row r="25" spans="1:2" x14ac:dyDescent="0.2">
      <c r="A25" s="283" t="s">
        <v>9</v>
      </c>
      <c r="B25" s="315">
        <v>4.9659594624609404</v>
      </c>
    </row>
    <row r="26" spans="1:2" x14ac:dyDescent="0.2">
      <c r="A26" s="283" t="s">
        <v>30</v>
      </c>
      <c r="B26" s="315">
        <v>6.6203033559621298</v>
      </c>
    </row>
    <row r="27" spans="1:2" x14ac:dyDescent="0.2">
      <c r="A27" s="283" t="s">
        <v>8</v>
      </c>
      <c r="B27" s="315">
        <v>6.9442765042506496</v>
      </c>
    </row>
    <row r="28" spans="1:2" x14ac:dyDescent="0.2">
      <c r="A28" s="283" t="s">
        <v>13</v>
      </c>
      <c r="B28" s="315">
        <v>7.9930498120735196</v>
      </c>
    </row>
    <row r="29" spans="1:2" x14ac:dyDescent="0.2">
      <c r="A29" s="283" t="s">
        <v>26</v>
      </c>
      <c r="B29" s="315">
        <v>10.447136283374499</v>
      </c>
    </row>
    <row r="30" spans="1:2" x14ac:dyDescent="0.2">
      <c r="A30" s="283" t="s">
        <v>4</v>
      </c>
      <c r="B30" s="315">
        <v>10.975550367355099</v>
      </c>
    </row>
    <row r="31" spans="1:2" x14ac:dyDescent="0.2">
      <c r="A31" s="283" t="s">
        <v>24</v>
      </c>
      <c r="B31" s="315">
        <v>11.7796755797999</v>
      </c>
    </row>
    <row r="32" spans="1:2" x14ac:dyDescent="0.2">
      <c r="A32" s="283" t="s">
        <v>18</v>
      </c>
      <c r="B32" s="315">
        <v>12.3596395014695</v>
      </c>
    </row>
    <row r="33" spans="1:2" x14ac:dyDescent="0.2">
      <c r="A33" s="283" t="s">
        <v>19</v>
      </c>
      <c r="B33" s="315">
        <v>15.1888649770209</v>
      </c>
    </row>
    <row r="34" spans="1:2" x14ac:dyDescent="0.2">
      <c r="A34" s="283" t="s">
        <v>27</v>
      </c>
      <c r="B34" s="315">
        <v>17.203913617791802</v>
      </c>
    </row>
    <row r="35" spans="1:2" x14ac:dyDescent="0.2">
      <c r="A35" s="283" t="s">
        <v>3</v>
      </c>
      <c r="B35" s="315">
        <v>25.5714650483866</v>
      </c>
    </row>
    <row r="36" spans="1:2" x14ac:dyDescent="0.2">
      <c r="A36" s="283" t="s">
        <v>21</v>
      </c>
      <c r="B36" s="315">
        <v>26.280200924310599</v>
      </c>
    </row>
    <row r="37" spans="1:2" x14ac:dyDescent="0.2">
      <c r="A37" s="283" t="s">
        <v>22</v>
      </c>
      <c r="B37" s="315">
        <v>29.946642231738402</v>
      </c>
    </row>
    <row r="38" spans="1:2" x14ac:dyDescent="0.2">
      <c r="A38" s="283" t="s">
        <v>6</v>
      </c>
      <c r="B38" s="315">
        <v>252.74552929783999</v>
      </c>
    </row>
  </sheetData>
  <mergeCells count="1">
    <mergeCell ref="H1:I1"/>
  </mergeCells>
  <hyperlinks>
    <hyperlink ref="H1:I1" location="Index!A1" display="Regresar al Índice" xr:uid="{349BB951-BE1D-4C9B-B6E7-1C90F3734276}"/>
  </hyperlink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46AF3-159F-4BD6-8C16-2D9D3905F0E9}">
  <sheetPr codeName="Hoja86"/>
  <dimension ref="A1:L131"/>
  <sheetViews>
    <sheetView workbookViewId="0">
      <selection activeCell="F17" sqref="F17"/>
    </sheetView>
  </sheetViews>
  <sheetFormatPr baseColWidth="10" defaultRowHeight="12.75" x14ac:dyDescent="0.2"/>
  <cols>
    <col min="1" max="16384" width="11.42578125" style="283"/>
  </cols>
  <sheetData>
    <row r="1" spans="1:12" x14ac:dyDescent="0.2">
      <c r="A1" s="28" t="s">
        <v>4617</v>
      </c>
      <c r="H1" s="284" t="s">
        <v>1306</v>
      </c>
      <c r="I1" s="284"/>
    </row>
    <row r="2" spans="1:12" x14ac:dyDescent="0.2">
      <c r="A2" s="283" t="s">
        <v>1273</v>
      </c>
    </row>
    <row r="5" spans="1:12" x14ac:dyDescent="0.2">
      <c r="A5" s="283" t="s">
        <v>286</v>
      </c>
      <c r="B5" s="283" t="s">
        <v>330</v>
      </c>
      <c r="C5" s="283" t="s">
        <v>595</v>
      </c>
      <c r="D5" s="283" t="s">
        <v>592</v>
      </c>
      <c r="G5" s="283" t="s">
        <v>2430</v>
      </c>
      <c r="H5" s="283" t="s">
        <v>1177</v>
      </c>
      <c r="I5" s="283" t="s">
        <v>2547</v>
      </c>
      <c r="J5" s="283" t="s">
        <v>2496</v>
      </c>
      <c r="K5" s="283" t="s">
        <v>2548</v>
      </c>
      <c r="L5" s="283" t="s">
        <v>2497</v>
      </c>
    </row>
    <row r="6" spans="1:12" x14ac:dyDescent="0.2">
      <c r="A6" s="283" t="s">
        <v>59</v>
      </c>
      <c r="B6" s="283" t="s">
        <v>130</v>
      </c>
      <c r="C6" s="316">
        <v>6343</v>
      </c>
      <c r="D6" s="316">
        <v>6644</v>
      </c>
      <c r="G6" s="316">
        <v>21023</v>
      </c>
      <c r="H6" s="316">
        <v>16104</v>
      </c>
      <c r="I6" s="315">
        <v>30.5</v>
      </c>
      <c r="J6" s="315">
        <v>25.4</v>
      </c>
      <c r="K6" s="316">
        <v>17718</v>
      </c>
      <c r="L6" s="316">
        <v>17308</v>
      </c>
    </row>
    <row r="7" spans="1:12" x14ac:dyDescent="0.2">
      <c r="A7" s="283" t="s">
        <v>53</v>
      </c>
      <c r="B7" s="283" t="s">
        <v>131</v>
      </c>
      <c r="C7" s="316">
        <v>6318</v>
      </c>
      <c r="D7" s="316">
        <v>6655</v>
      </c>
    </row>
    <row r="8" spans="1:12" x14ac:dyDescent="0.2">
      <c r="A8" s="283" t="s">
        <v>53</v>
      </c>
      <c r="B8" s="283" t="s">
        <v>132</v>
      </c>
      <c r="C8" s="316">
        <v>6647</v>
      </c>
      <c r="D8" s="316">
        <v>6608</v>
      </c>
    </row>
    <row r="9" spans="1:12" x14ac:dyDescent="0.2">
      <c r="A9" s="283" t="s">
        <v>53</v>
      </c>
      <c r="B9" s="283" t="s">
        <v>133</v>
      </c>
      <c r="C9" s="316">
        <v>6479</v>
      </c>
      <c r="D9" s="316">
        <v>6598</v>
      </c>
    </row>
    <row r="10" spans="1:12" x14ac:dyDescent="0.2">
      <c r="A10" s="283" t="s">
        <v>53</v>
      </c>
      <c r="B10" s="283" t="s">
        <v>134</v>
      </c>
      <c r="C10" s="316">
        <v>6949</v>
      </c>
      <c r="D10" s="316">
        <v>6624</v>
      </c>
    </row>
    <row r="11" spans="1:12" x14ac:dyDescent="0.2">
      <c r="A11" s="283" t="s">
        <v>53</v>
      </c>
      <c r="B11" s="283" t="s">
        <v>135</v>
      </c>
      <c r="C11" s="316">
        <v>6766</v>
      </c>
      <c r="D11" s="316">
        <v>6629</v>
      </c>
    </row>
    <row r="12" spans="1:12" x14ac:dyDescent="0.2">
      <c r="A12" s="283" t="s">
        <v>53</v>
      </c>
      <c r="B12" s="283" t="s">
        <v>136</v>
      </c>
      <c r="C12" s="316">
        <v>6997</v>
      </c>
      <c r="D12" s="316">
        <v>6655</v>
      </c>
    </row>
    <row r="13" spans="1:12" x14ac:dyDescent="0.2">
      <c r="A13" s="283" t="s">
        <v>53</v>
      </c>
      <c r="B13" s="283" t="s">
        <v>137</v>
      </c>
      <c r="C13" s="316">
        <v>7960</v>
      </c>
      <c r="D13" s="316">
        <v>6751</v>
      </c>
    </row>
    <row r="14" spans="1:12" x14ac:dyDescent="0.2">
      <c r="A14" s="283" t="s">
        <v>53</v>
      </c>
      <c r="B14" s="283" t="s">
        <v>138</v>
      </c>
      <c r="C14" s="316">
        <v>7340</v>
      </c>
      <c r="D14" s="316">
        <v>6821</v>
      </c>
    </row>
    <row r="15" spans="1:12" x14ac:dyDescent="0.2">
      <c r="A15" s="283" t="s">
        <v>53</v>
      </c>
      <c r="B15" s="283" t="s">
        <v>139</v>
      </c>
      <c r="C15" s="316">
        <v>7398</v>
      </c>
      <c r="D15" s="316">
        <v>6820</v>
      </c>
    </row>
    <row r="16" spans="1:12" x14ac:dyDescent="0.2">
      <c r="A16" s="283" t="s">
        <v>53</v>
      </c>
      <c r="B16" s="283" t="s">
        <v>140</v>
      </c>
      <c r="C16" s="316">
        <v>7281</v>
      </c>
      <c r="D16" s="316">
        <v>6820</v>
      </c>
    </row>
    <row r="17" spans="1:4" x14ac:dyDescent="0.2">
      <c r="A17" s="283" t="s">
        <v>53</v>
      </c>
      <c r="B17" s="283" t="s">
        <v>141</v>
      </c>
      <c r="C17" s="316">
        <v>5672</v>
      </c>
      <c r="D17" s="316">
        <v>6846</v>
      </c>
    </row>
    <row r="18" spans="1:4" x14ac:dyDescent="0.2">
      <c r="A18" s="283" t="s">
        <v>72</v>
      </c>
      <c r="B18" s="283" t="s">
        <v>130</v>
      </c>
      <c r="C18" s="316">
        <v>6130</v>
      </c>
      <c r="D18" s="316">
        <v>6828</v>
      </c>
    </row>
    <row r="19" spans="1:4" x14ac:dyDescent="0.2">
      <c r="A19" s="283" t="s">
        <v>53</v>
      </c>
      <c r="B19" s="283" t="s">
        <v>131</v>
      </c>
      <c r="C19" s="316">
        <v>6660</v>
      </c>
      <c r="D19" s="316">
        <v>6857</v>
      </c>
    </row>
    <row r="20" spans="1:4" x14ac:dyDescent="0.2">
      <c r="A20" s="283" t="s">
        <v>53</v>
      </c>
      <c r="B20" s="283" t="s">
        <v>132</v>
      </c>
      <c r="C20" s="316">
        <v>7617</v>
      </c>
      <c r="D20" s="316">
        <v>6938</v>
      </c>
    </row>
    <row r="21" spans="1:4" x14ac:dyDescent="0.2">
      <c r="A21" s="283" t="s">
        <v>53</v>
      </c>
      <c r="B21" s="283" t="s">
        <v>133</v>
      </c>
      <c r="C21" s="316">
        <v>8011</v>
      </c>
      <c r="D21" s="316">
        <v>7065</v>
      </c>
    </row>
    <row r="22" spans="1:4" x14ac:dyDescent="0.2">
      <c r="A22" s="283" t="s">
        <v>53</v>
      </c>
      <c r="B22" s="283" t="s">
        <v>134</v>
      </c>
      <c r="C22" s="316">
        <v>7966</v>
      </c>
      <c r="D22" s="316">
        <v>7150</v>
      </c>
    </row>
    <row r="23" spans="1:4" x14ac:dyDescent="0.2">
      <c r="A23" s="283" t="s">
        <v>53</v>
      </c>
      <c r="B23" s="283" t="s">
        <v>135</v>
      </c>
      <c r="C23" s="316">
        <v>7292</v>
      </c>
      <c r="D23" s="316">
        <v>7194</v>
      </c>
    </row>
    <row r="24" spans="1:4" x14ac:dyDescent="0.2">
      <c r="A24" s="283" t="s">
        <v>53</v>
      </c>
      <c r="B24" s="283" t="s">
        <v>136</v>
      </c>
      <c r="C24" s="316">
        <v>7404</v>
      </c>
      <c r="D24" s="316">
        <v>7228</v>
      </c>
    </row>
    <row r="25" spans="1:4" x14ac:dyDescent="0.2">
      <c r="A25" s="283" t="s">
        <v>53</v>
      </c>
      <c r="B25" s="283" t="s">
        <v>137</v>
      </c>
      <c r="C25" s="316">
        <v>7866</v>
      </c>
      <c r="D25" s="316">
        <v>7220</v>
      </c>
    </row>
    <row r="26" spans="1:4" x14ac:dyDescent="0.2">
      <c r="A26" s="283" t="s">
        <v>53</v>
      </c>
      <c r="B26" s="283" t="s">
        <v>138</v>
      </c>
      <c r="C26" s="316">
        <v>7767</v>
      </c>
      <c r="D26" s="316">
        <v>7255</v>
      </c>
    </row>
    <row r="27" spans="1:4" x14ac:dyDescent="0.2">
      <c r="A27" s="283" t="s">
        <v>53</v>
      </c>
      <c r="B27" s="283" t="s">
        <v>139</v>
      </c>
      <c r="C27" s="316">
        <v>8436</v>
      </c>
      <c r="D27" s="316">
        <v>7342</v>
      </c>
    </row>
    <row r="28" spans="1:4" x14ac:dyDescent="0.2">
      <c r="A28" s="283" t="s">
        <v>53</v>
      </c>
      <c r="B28" s="283" t="s">
        <v>140</v>
      </c>
      <c r="C28" s="316">
        <v>7381</v>
      </c>
      <c r="D28" s="316">
        <v>7350</v>
      </c>
    </row>
    <row r="29" spans="1:4" x14ac:dyDescent="0.2">
      <c r="A29" s="283" t="s">
        <v>53</v>
      </c>
      <c r="B29" s="283" t="s">
        <v>141</v>
      </c>
      <c r="C29" s="316">
        <v>7176</v>
      </c>
      <c r="D29" s="316">
        <v>7476</v>
      </c>
    </row>
    <row r="30" spans="1:4" x14ac:dyDescent="0.2">
      <c r="A30" s="283" t="s">
        <v>73</v>
      </c>
      <c r="B30" s="283" t="s">
        <v>130</v>
      </c>
      <c r="C30" s="316">
        <v>7170</v>
      </c>
      <c r="D30" s="316">
        <v>7562</v>
      </c>
    </row>
    <row r="31" spans="1:4" x14ac:dyDescent="0.2">
      <c r="A31" s="283" t="s">
        <v>53</v>
      </c>
      <c r="B31" s="283" t="s">
        <v>131</v>
      </c>
      <c r="C31" s="316">
        <v>7843</v>
      </c>
      <c r="D31" s="316">
        <v>7661</v>
      </c>
    </row>
    <row r="32" spans="1:4" x14ac:dyDescent="0.2">
      <c r="A32" s="283" t="s">
        <v>53</v>
      </c>
      <c r="B32" s="283" t="s">
        <v>132</v>
      </c>
      <c r="C32" s="316">
        <v>8899</v>
      </c>
      <c r="D32" s="316">
        <v>7767</v>
      </c>
    </row>
    <row r="33" spans="1:4" x14ac:dyDescent="0.2">
      <c r="A33" s="283" t="s">
        <v>53</v>
      </c>
      <c r="B33" s="283" t="s">
        <v>133</v>
      </c>
      <c r="C33" s="316">
        <v>8889</v>
      </c>
      <c r="D33" s="316">
        <v>7841</v>
      </c>
    </row>
    <row r="34" spans="1:4" x14ac:dyDescent="0.2">
      <c r="A34" s="283" t="s">
        <v>53</v>
      </c>
      <c r="B34" s="283" t="s">
        <v>134</v>
      </c>
      <c r="C34" s="316">
        <v>8822</v>
      </c>
      <c r="D34" s="316">
        <v>7912</v>
      </c>
    </row>
    <row r="35" spans="1:4" x14ac:dyDescent="0.2">
      <c r="A35" s="283" t="s">
        <v>53</v>
      </c>
      <c r="B35" s="283" t="s">
        <v>135</v>
      </c>
      <c r="C35" s="316">
        <v>8691</v>
      </c>
      <c r="D35" s="316">
        <v>8029</v>
      </c>
    </row>
    <row r="36" spans="1:4" x14ac:dyDescent="0.2">
      <c r="A36" s="283" t="s">
        <v>53</v>
      </c>
      <c r="B36" s="283" t="s">
        <v>136</v>
      </c>
      <c r="C36" s="316">
        <v>9526</v>
      </c>
      <c r="D36" s="316">
        <v>8205</v>
      </c>
    </row>
    <row r="37" spans="1:4" x14ac:dyDescent="0.2">
      <c r="A37" s="283" t="s">
        <v>53</v>
      </c>
      <c r="B37" s="283" t="s">
        <v>137</v>
      </c>
      <c r="C37" s="316">
        <v>9440</v>
      </c>
      <c r="D37" s="316">
        <v>8337</v>
      </c>
    </row>
    <row r="38" spans="1:4" x14ac:dyDescent="0.2">
      <c r="A38" s="283" t="s">
        <v>53</v>
      </c>
      <c r="B38" s="283" t="s">
        <v>138</v>
      </c>
      <c r="C38" s="316">
        <v>9790</v>
      </c>
      <c r="D38" s="316">
        <v>8505</v>
      </c>
    </row>
    <row r="39" spans="1:4" x14ac:dyDescent="0.2">
      <c r="A39" s="283" t="s">
        <v>53</v>
      </c>
      <c r="B39" s="283" t="s">
        <v>139</v>
      </c>
      <c r="C39" s="316">
        <v>9425</v>
      </c>
      <c r="D39" s="316">
        <v>8588</v>
      </c>
    </row>
    <row r="40" spans="1:4" x14ac:dyDescent="0.2">
      <c r="A40" s="283" t="s">
        <v>53</v>
      </c>
      <c r="B40" s="283" t="s">
        <v>140</v>
      </c>
      <c r="C40" s="316">
        <v>9000</v>
      </c>
      <c r="D40" s="316">
        <v>8723</v>
      </c>
    </row>
    <row r="41" spans="1:4" x14ac:dyDescent="0.2">
      <c r="A41" s="283" t="s">
        <v>53</v>
      </c>
      <c r="B41" s="283" t="s">
        <v>141</v>
      </c>
      <c r="C41" s="316">
        <v>8816</v>
      </c>
      <c r="D41" s="316">
        <v>8859</v>
      </c>
    </row>
    <row r="42" spans="1:4" x14ac:dyDescent="0.2">
      <c r="A42" s="283" t="s">
        <v>74</v>
      </c>
      <c r="B42" s="283" t="s">
        <v>130</v>
      </c>
      <c r="C42" s="316">
        <v>8680</v>
      </c>
      <c r="D42" s="316">
        <v>8985</v>
      </c>
    </row>
    <row r="43" spans="1:4" x14ac:dyDescent="0.2">
      <c r="A43" s="283" t="s">
        <v>53</v>
      </c>
      <c r="B43" s="283" t="s">
        <v>131</v>
      </c>
      <c r="C43" s="316">
        <v>9921</v>
      </c>
      <c r="D43" s="316">
        <v>9158</v>
      </c>
    </row>
    <row r="44" spans="1:4" x14ac:dyDescent="0.2">
      <c r="A44" s="283" t="s">
        <v>53</v>
      </c>
      <c r="B44" s="283" t="s">
        <v>132</v>
      </c>
      <c r="C44" s="316">
        <v>9962</v>
      </c>
      <c r="D44" s="316">
        <v>9247</v>
      </c>
    </row>
    <row r="45" spans="1:4" x14ac:dyDescent="0.2">
      <c r="A45" s="283" t="s">
        <v>53</v>
      </c>
      <c r="B45" s="283" t="s">
        <v>133</v>
      </c>
      <c r="C45" s="316">
        <v>10438</v>
      </c>
      <c r="D45" s="316">
        <v>9376</v>
      </c>
    </row>
    <row r="46" spans="1:4" x14ac:dyDescent="0.2">
      <c r="A46" s="283" t="s">
        <v>53</v>
      </c>
      <c r="B46" s="283" t="s">
        <v>134</v>
      </c>
      <c r="C46" s="316">
        <v>10693</v>
      </c>
      <c r="D46" s="316">
        <v>9532</v>
      </c>
    </row>
    <row r="47" spans="1:4" x14ac:dyDescent="0.2">
      <c r="A47" s="283" t="s">
        <v>53</v>
      </c>
      <c r="B47" s="283" t="s">
        <v>135</v>
      </c>
      <c r="C47" s="316">
        <v>10732</v>
      </c>
      <c r="D47" s="316">
        <v>9702</v>
      </c>
    </row>
    <row r="48" spans="1:4" x14ac:dyDescent="0.2">
      <c r="A48" s="283" t="s">
        <v>53</v>
      </c>
      <c r="B48" s="283" t="s">
        <v>136</v>
      </c>
      <c r="C48" s="316">
        <v>10104</v>
      </c>
      <c r="D48" s="316">
        <v>9750</v>
      </c>
    </row>
    <row r="49" spans="1:4" x14ac:dyDescent="0.2">
      <c r="A49" s="283" t="s">
        <v>53</v>
      </c>
      <c r="B49" s="283" t="s">
        <v>137</v>
      </c>
      <c r="C49" s="316">
        <v>10575</v>
      </c>
      <c r="D49" s="316">
        <v>9845</v>
      </c>
    </row>
    <row r="50" spans="1:4" x14ac:dyDescent="0.2">
      <c r="A50" s="283" t="s">
        <v>53</v>
      </c>
      <c r="B50" s="283" t="s">
        <v>138</v>
      </c>
      <c r="C50" s="316">
        <v>10702</v>
      </c>
      <c r="D50" s="316">
        <v>9921</v>
      </c>
    </row>
    <row r="51" spans="1:4" x14ac:dyDescent="0.2">
      <c r="A51" s="283" t="s">
        <v>53</v>
      </c>
      <c r="B51" s="283" t="s">
        <v>139</v>
      </c>
      <c r="C51" s="316">
        <v>11189</v>
      </c>
      <c r="D51" s="316">
        <v>10068</v>
      </c>
    </row>
    <row r="52" spans="1:4" x14ac:dyDescent="0.2">
      <c r="A52" s="283" t="s">
        <v>53</v>
      </c>
      <c r="B52" s="283" t="s">
        <v>140</v>
      </c>
      <c r="C52" s="316">
        <v>10990</v>
      </c>
      <c r="D52" s="316">
        <v>10234</v>
      </c>
    </row>
    <row r="53" spans="1:4" x14ac:dyDescent="0.2">
      <c r="A53" s="283" t="s">
        <v>53</v>
      </c>
      <c r="B53" s="283" t="s">
        <v>141</v>
      </c>
      <c r="C53" s="316">
        <v>9641</v>
      </c>
      <c r="D53" s="316">
        <v>10302</v>
      </c>
    </row>
    <row r="54" spans="1:4" x14ac:dyDescent="0.2">
      <c r="A54" s="283" t="s">
        <v>75</v>
      </c>
      <c r="B54" s="283" t="s">
        <v>130</v>
      </c>
      <c r="C54" s="316">
        <v>9282</v>
      </c>
      <c r="D54" s="316">
        <v>10353</v>
      </c>
    </row>
    <row r="55" spans="1:4" x14ac:dyDescent="0.2">
      <c r="A55" s="283" t="s">
        <v>53</v>
      </c>
      <c r="B55" s="283" t="s">
        <v>131</v>
      </c>
      <c r="C55" s="316">
        <v>10916</v>
      </c>
      <c r="D55" s="316">
        <v>10435</v>
      </c>
    </row>
    <row r="56" spans="1:4" x14ac:dyDescent="0.2">
      <c r="A56" s="283" t="s">
        <v>53</v>
      </c>
      <c r="B56" s="283" t="s">
        <v>132</v>
      </c>
      <c r="C56" s="316">
        <v>12170</v>
      </c>
      <c r="D56" s="316">
        <v>10619</v>
      </c>
    </row>
    <row r="57" spans="1:4" x14ac:dyDescent="0.2">
      <c r="A57" s="283" t="s">
        <v>53</v>
      </c>
      <c r="B57" s="283" t="s">
        <v>133</v>
      </c>
      <c r="C57" s="316">
        <v>9958</v>
      </c>
      <c r="D57" s="316">
        <v>10579</v>
      </c>
    </row>
    <row r="58" spans="1:4" x14ac:dyDescent="0.2">
      <c r="A58" s="283" t="s">
        <v>53</v>
      </c>
      <c r="B58" s="283" t="s">
        <v>134</v>
      </c>
      <c r="C58" s="316">
        <v>11443</v>
      </c>
      <c r="D58" s="316">
        <v>10642</v>
      </c>
    </row>
    <row r="59" spans="1:4" x14ac:dyDescent="0.2">
      <c r="A59" s="283" t="s">
        <v>53</v>
      </c>
      <c r="B59" s="283" t="s">
        <v>135</v>
      </c>
      <c r="C59" s="316">
        <v>11190</v>
      </c>
      <c r="D59" s="316">
        <v>10680</v>
      </c>
    </row>
    <row r="60" spans="1:4" x14ac:dyDescent="0.2">
      <c r="A60" s="283" t="s">
        <v>53</v>
      </c>
      <c r="B60" s="283" t="s">
        <v>136</v>
      </c>
      <c r="C60" s="316">
        <v>10250</v>
      </c>
      <c r="D60" s="316">
        <v>10692</v>
      </c>
    </row>
    <row r="61" spans="1:4" x14ac:dyDescent="0.2">
      <c r="A61" s="283" t="s">
        <v>53</v>
      </c>
      <c r="B61" s="283" t="s">
        <v>137</v>
      </c>
      <c r="C61" s="316">
        <v>10998</v>
      </c>
      <c r="D61" s="316">
        <v>10727</v>
      </c>
    </row>
    <row r="62" spans="1:4" x14ac:dyDescent="0.2">
      <c r="A62" s="283" t="s">
        <v>53</v>
      </c>
      <c r="B62" s="283" t="s">
        <v>138</v>
      </c>
      <c r="C62" s="316">
        <v>10862</v>
      </c>
      <c r="D62" s="316">
        <v>10741</v>
      </c>
    </row>
    <row r="63" spans="1:4" x14ac:dyDescent="0.2">
      <c r="A63" s="283" t="s">
        <v>53</v>
      </c>
      <c r="B63" s="283" t="s">
        <v>139</v>
      </c>
      <c r="C63" s="316">
        <v>11198</v>
      </c>
      <c r="D63" s="316">
        <v>10741</v>
      </c>
    </row>
    <row r="64" spans="1:4" x14ac:dyDescent="0.2">
      <c r="A64" s="283" t="s">
        <v>53</v>
      </c>
      <c r="B64" s="283" t="s">
        <v>140</v>
      </c>
      <c r="C64" s="316">
        <v>11291</v>
      </c>
      <c r="D64" s="316">
        <v>10767</v>
      </c>
    </row>
    <row r="65" spans="1:4" x14ac:dyDescent="0.2">
      <c r="A65" s="283" t="s">
        <v>53</v>
      </c>
      <c r="B65" s="283" t="s">
        <v>141</v>
      </c>
      <c r="C65" s="316">
        <v>10062</v>
      </c>
      <c r="D65" s="316">
        <v>10802</v>
      </c>
    </row>
    <row r="66" spans="1:4" x14ac:dyDescent="0.2">
      <c r="A66" s="283" t="s">
        <v>76</v>
      </c>
      <c r="B66" s="283" t="s">
        <v>130</v>
      </c>
      <c r="C66" s="316">
        <v>11384</v>
      </c>
      <c r="D66" s="316">
        <v>10977</v>
      </c>
    </row>
    <row r="67" spans="1:4" x14ac:dyDescent="0.2">
      <c r="A67" s="283" t="s">
        <v>53</v>
      </c>
      <c r="B67" s="283" t="s">
        <v>131</v>
      </c>
      <c r="C67" s="316">
        <v>10934</v>
      </c>
      <c r="D67" s="316">
        <v>10978</v>
      </c>
    </row>
    <row r="68" spans="1:4" x14ac:dyDescent="0.2">
      <c r="A68" s="283" t="s">
        <v>53</v>
      </c>
      <c r="B68" s="283" t="s">
        <v>132</v>
      </c>
      <c r="C68" s="316">
        <v>12720</v>
      </c>
      <c r="D68" s="316">
        <v>11024</v>
      </c>
    </row>
    <row r="69" spans="1:4" x14ac:dyDescent="0.2">
      <c r="A69" s="283" t="s">
        <v>53</v>
      </c>
      <c r="B69" s="283" t="s">
        <v>133</v>
      </c>
      <c r="C69" s="316">
        <v>12177</v>
      </c>
      <c r="D69" s="316">
        <v>11209</v>
      </c>
    </row>
    <row r="70" spans="1:4" x14ac:dyDescent="0.2">
      <c r="A70" s="283" t="s">
        <v>53</v>
      </c>
      <c r="B70" s="283" t="s">
        <v>134</v>
      </c>
      <c r="C70" s="316">
        <v>13045</v>
      </c>
      <c r="D70" s="316">
        <v>11343</v>
      </c>
    </row>
    <row r="71" spans="1:4" x14ac:dyDescent="0.2">
      <c r="A71" s="283" t="s">
        <v>53</v>
      </c>
      <c r="B71" s="283" t="s">
        <v>135</v>
      </c>
      <c r="C71" s="316">
        <v>12731</v>
      </c>
      <c r="D71" s="316">
        <v>11471</v>
      </c>
    </row>
    <row r="72" spans="1:4" x14ac:dyDescent="0.2">
      <c r="A72" s="283" t="s">
        <v>53</v>
      </c>
      <c r="B72" s="283" t="s">
        <v>136</v>
      </c>
      <c r="C72" s="316">
        <v>12055</v>
      </c>
      <c r="D72" s="316">
        <v>11622</v>
      </c>
    </row>
    <row r="73" spans="1:4" x14ac:dyDescent="0.2">
      <c r="A73" s="283" t="s">
        <v>53</v>
      </c>
      <c r="B73" s="283" t="s">
        <v>137</v>
      </c>
      <c r="C73" s="316">
        <v>12738</v>
      </c>
      <c r="D73" s="316">
        <v>11767</v>
      </c>
    </row>
    <row r="74" spans="1:4" x14ac:dyDescent="0.2">
      <c r="A74" s="283" t="s">
        <v>53</v>
      </c>
      <c r="B74" s="283" t="s">
        <v>138</v>
      </c>
      <c r="C74" s="316">
        <v>12214</v>
      </c>
      <c r="D74" s="316">
        <v>11879</v>
      </c>
    </row>
    <row r="75" spans="1:4" x14ac:dyDescent="0.2">
      <c r="A75" s="283" t="s">
        <v>53</v>
      </c>
      <c r="B75" s="283" t="s">
        <v>139</v>
      </c>
      <c r="C75" s="316">
        <v>12324</v>
      </c>
      <c r="D75" s="316">
        <v>11973</v>
      </c>
    </row>
    <row r="76" spans="1:4" x14ac:dyDescent="0.2">
      <c r="A76" s="283" t="s">
        <v>53</v>
      </c>
      <c r="B76" s="283" t="s">
        <v>140</v>
      </c>
      <c r="C76" s="316">
        <v>12282</v>
      </c>
      <c r="D76" s="316">
        <v>12056</v>
      </c>
    </row>
    <row r="77" spans="1:4" x14ac:dyDescent="0.2">
      <c r="A77" s="283" t="s">
        <v>53</v>
      </c>
      <c r="B77" s="283" t="s">
        <v>141</v>
      </c>
      <c r="C77" s="316">
        <v>11489</v>
      </c>
      <c r="D77" s="316">
        <v>12174</v>
      </c>
    </row>
    <row r="78" spans="1:4" x14ac:dyDescent="0.2">
      <c r="A78" s="283" t="s">
        <v>77</v>
      </c>
      <c r="B78" s="283" t="s">
        <v>130</v>
      </c>
      <c r="C78" s="316">
        <v>12328</v>
      </c>
      <c r="D78" s="316">
        <v>12253</v>
      </c>
    </row>
    <row r="79" spans="1:4" x14ac:dyDescent="0.2">
      <c r="A79" s="283" t="s">
        <v>53</v>
      </c>
      <c r="B79" s="283" t="s">
        <v>131</v>
      </c>
      <c r="C79" s="316">
        <v>12668</v>
      </c>
      <c r="D79" s="316">
        <v>12398</v>
      </c>
    </row>
    <row r="80" spans="1:4" x14ac:dyDescent="0.2">
      <c r="A80" s="283" t="s">
        <v>53</v>
      </c>
      <c r="B80" s="283" t="s">
        <v>132</v>
      </c>
      <c r="C80" s="316">
        <v>14391</v>
      </c>
      <c r="D80" s="316">
        <v>12537</v>
      </c>
    </row>
    <row r="81" spans="1:4" x14ac:dyDescent="0.2">
      <c r="A81" s="283" t="s">
        <v>53</v>
      </c>
      <c r="B81" s="283" t="s">
        <v>133</v>
      </c>
      <c r="C81" s="316">
        <v>13205</v>
      </c>
      <c r="D81" s="316">
        <v>12623</v>
      </c>
    </row>
    <row r="82" spans="1:4" x14ac:dyDescent="0.2">
      <c r="A82" s="283" t="s">
        <v>53</v>
      </c>
      <c r="B82" s="283" t="s">
        <v>134</v>
      </c>
      <c r="C82" s="316">
        <v>14267</v>
      </c>
      <c r="D82" s="316">
        <v>12724</v>
      </c>
    </row>
    <row r="83" spans="1:4" x14ac:dyDescent="0.2">
      <c r="A83" s="283" t="s">
        <v>53</v>
      </c>
      <c r="B83" s="283" t="s">
        <v>135</v>
      </c>
      <c r="C83" s="316">
        <v>13745</v>
      </c>
      <c r="D83" s="316">
        <v>12809</v>
      </c>
    </row>
    <row r="84" spans="1:4" x14ac:dyDescent="0.2">
      <c r="A84" s="283" t="s">
        <v>53</v>
      </c>
      <c r="B84" s="283" t="s">
        <v>136</v>
      </c>
      <c r="C84" s="316">
        <v>13646</v>
      </c>
      <c r="D84" s="316">
        <v>12941</v>
      </c>
    </row>
    <row r="85" spans="1:4" x14ac:dyDescent="0.2">
      <c r="A85" s="283" t="s">
        <v>53</v>
      </c>
      <c r="B85" s="283" t="s">
        <v>137</v>
      </c>
      <c r="C85" s="316">
        <v>13964</v>
      </c>
      <c r="D85" s="316">
        <v>13044</v>
      </c>
    </row>
    <row r="86" spans="1:4" x14ac:dyDescent="0.2">
      <c r="A86" s="283" t="s">
        <v>53</v>
      </c>
      <c r="B86" s="283" t="s">
        <v>138</v>
      </c>
      <c r="C86" s="316">
        <v>13752</v>
      </c>
      <c r="D86" s="316">
        <v>13172</v>
      </c>
    </row>
    <row r="87" spans="1:4" x14ac:dyDescent="0.2">
      <c r="A87" s="283" t="s">
        <v>53</v>
      </c>
      <c r="B87" s="283" t="s">
        <v>139</v>
      </c>
      <c r="C87" s="316">
        <v>13847</v>
      </c>
      <c r="D87" s="316">
        <v>13299</v>
      </c>
    </row>
    <row r="88" spans="1:4" x14ac:dyDescent="0.2">
      <c r="A88" s="283" t="s">
        <v>53</v>
      </c>
      <c r="B88" s="283" t="s">
        <v>140</v>
      </c>
      <c r="C88" s="316">
        <v>13327</v>
      </c>
      <c r="D88" s="316">
        <v>13386</v>
      </c>
    </row>
    <row r="89" spans="1:4" x14ac:dyDescent="0.2">
      <c r="A89" s="283" t="s">
        <v>53</v>
      </c>
      <c r="B89" s="283" t="s">
        <v>141</v>
      </c>
      <c r="C89" s="316">
        <v>11471</v>
      </c>
      <c r="D89" s="316">
        <v>13384</v>
      </c>
    </row>
    <row r="90" spans="1:4" x14ac:dyDescent="0.2">
      <c r="A90" s="283" t="s">
        <v>78</v>
      </c>
      <c r="B90" s="283" t="s">
        <v>130</v>
      </c>
      <c r="C90" s="316">
        <v>11126</v>
      </c>
      <c r="D90" s="316">
        <v>13284</v>
      </c>
    </row>
    <row r="91" spans="1:4" x14ac:dyDescent="0.2">
      <c r="A91" s="283" t="s">
        <v>53</v>
      </c>
      <c r="B91" s="283" t="s">
        <v>131</v>
      </c>
      <c r="C91" s="316">
        <v>11308</v>
      </c>
      <c r="D91" s="316">
        <v>13171</v>
      </c>
    </row>
    <row r="92" spans="1:4" x14ac:dyDescent="0.2">
      <c r="A92" s="283" t="s">
        <v>53</v>
      </c>
      <c r="B92" s="283" t="s">
        <v>132</v>
      </c>
      <c r="C92" s="316">
        <v>13109</v>
      </c>
      <c r="D92" s="316">
        <v>13064</v>
      </c>
    </row>
    <row r="93" spans="1:4" x14ac:dyDescent="0.2">
      <c r="A93" s="283" t="s">
        <v>53</v>
      </c>
      <c r="B93" s="283" t="s">
        <v>133</v>
      </c>
      <c r="C93" s="316">
        <v>9902</v>
      </c>
      <c r="D93" s="316">
        <v>12789</v>
      </c>
    </row>
    <row r="94" spans="1:4" x14ac:dyDescent="0.2">
      <c r="A94" s="283" t="s">
        <v>53</v>
      </c>
      <c r="B94" s="283" t="s">
        <v>134</v>
      </c>
      <c r="C94" s="316">
        <v>8924</v>
      </c>
      <c r="D94" s="316">
        <v>12344</v>
      </c>
    </row>
    <row r="95" spans="1:4" x14ac:dyDescent="0.2">
      <c r="A95" s="283" t="s">
        <v>53</v>
      </c>
      <c r="B95" s="283" t="s">
        <v>135</v>
      </c>
      <c r="C95" s="316">
        <v>11498</v>
      </c>
      <c r="D95" s="316">
        <v>12156</v>
      </c>
    </row>
    <row r="96" spans="1:4" x14ac:dyDescent="0.2">
      <c r="A96" s="283" t="s">
        <v>53</v>
      </c>
      <c r="B96" s="283" t="s">
        <v>136</v>
      </c>
      <c r="C96" s="316">
        <v>13446</v>
      </c>
      <c r="D96" s="316">
        <v>12140</v>
      </c>
    </row>
    <row r="97" spans="1:4" x14ac:dyDescent="0.2">
      <c r="A97" s="283" t="s">
        <v>53</v>
      </c>
      <c r="B97" s="283" t="s">
        <v>137</v>
      </c>
      <c r="C97" s="316">
        <v>12841</v>
      </c>
      <c r="D97" s="316">
        <v>12046</v>
      </c>
    </row>
    <row r="98" spans="1:4" x14ac:dyDescent="0.2">
      <c r="A98" s="283" t="s">
        <v>53</v>
      </c>
      <c r="B98" s="283" t="s">
        <v>138</v>
      </c>
      <c r="C98" s="316">
        <v>13362</v>
      </c>
      <c r="D98" s="316">
        <v>12014</v>
      </c>
    </row>
    <row r="99" spans="1:4" x14ac:dyDescent="0.2">
      <c r="A99" s="283" t="s">
        <v>53</v>
      </c>
      <c r="B99" s="283" t="s">
        <v>139</v>
      </c>
      <c r="C99" s="316">
        <v>13386</v>
      </c>
      <c r="D99" s="316">
        <v>11975</v>
      </c>
    </row>
    <row r="100" spans="1:4" x14ac:dyDescent="0.2">
      <c r="A100" s="283" t="s">
        <v>53</v>
      </c>
      <c r="B100" s="283" t="s">
        <v>140</v>
      </c>
      <c r="C100" s="316">
        <v>12857</v>
      </c>
      <c r="D100" s="316">
        <v>11936</v>
      </c>
    </row>
    <row r="101" spans="1:4" x14ac:dyDescent="0.2">
      <c r="A101" s="283" t="s">
        <v>53</v>
      </c>
      <c r="B101" s="283" t="s">
        <v>141</v>
      </c>
      <c r="C101" s="316">
        <v>12287</v>
      </c>
      <c r="D101" s="316">
        <v>12004</v>
      </c>
    </row>
    <row r="102" spans="1:4" x14ac:dyDescent="0.2">
      <c r="A102" s="283" t="s">
        <v>414</v>
      </c>
      <c r="B102" s="283" t="s">
        <v>130</v>
      </c>
      <c r="C102" s="316">
        <v>11979</v>
      </c>
      <c r="D102" s="316">
        <v>12075</v>
      </c>
    </row>
    <row r="103" spans="1:4" x14ac:dyDescent="0.2">
      <c r="A103" s="283" t="s">
        <v>53</v>
      </c>
      <c r="B103" s="283" t="s">
        <v>131</v>
      </c>
      <c r="C103" s="316">
        <v>12826</v>
      </c>
      <c r="D103" s="316">
        <v>12202</v>
      </c>
    </row>
    <row r="104" spans="1:4" x14ac:dyDescent="0.2">
      <c r="A104" s="283" t="s">
        <v>53</v>
      </c>
      <c r="B104" s="283" t="s">
        <v>132</v>
      </c>
      <c r="C104" s="316">
        <v>14660</v>
      </c>
      <c r="D104" s="316">
        <v>12331</v>
      </c>
    </row>
    <row r="105" spans="1:4" x14ac:dyDescent="0.2">
      <c r="A105" s="283" t="s">
        <v>53</v>
      </c>
      <c r="B105" s="283" t="s">
        <v>133</v>
      </c>
      <c r="C105" s="316">
        <v>13895</v>
      </c>
      <c r="D105" s="316">
        <v>12663</v>
      </c>
    </row>
    <row r="106" spans="1:4" x14ac:dyDescent="0.2">
      <c r="A106" s="283" t="s">
        <v>53</v>
      </c>
      <c r="B106" s="283" t="s">
        <v>134</v>
      </c>
      <c r="C106" s="316">
        <v>13135</v>
      </c>
      <c r="D106" s="316">
        <v>13014</v>
      </c>
    </row>
    <row r="107" spans="1:4" x14ac:dyDescent="0.2">
      <c r="A107" s="283" t="s">
        <v>53</v>
      </c>
      <c r="B107" s="283" t="s">
        <v>135</v>
      </c>
      <c r="C107" s="316">
        <v>13886</v>
      </c>
      <c r="D107" s="316">
        <v>13213</v>
      </c>
    </row>
    <row r="108" spans="1:4" x14ac:dyDescent="0.2">
      <c r="A108" s="283" t="s">
        <v>53</v>
      </c>
      <c r="B108" s="283" t="s">
        <v>136</v>
      </c>
      <c r="C108" s="316">
        <v>14796</v>
      </c>
      <c r="D108" s="316">
        <v>13326</v>
      </c>
    </row>
    <row r="109" spans="1:4" x14ac:dyDescent="0.2">
      <c r="A109" s="283" t="s">
        <v>53</v>
      </c>
      <c r="B109" s="283" t="s">
        <v>137</v>
      </c>
      <c r="C109" s="316">
        <v>13870</v>
      </c>
      <c r="D109" s="316">
        <v>13411</v>
      </c>
    </row>
    <row r="110" spans="1:4" x14ac:dyDescent="0.2">
      <c r="A110" s="283" t="s">
        <v>53</v>
      </c>
      <c r="B110" s="283" t="s">
        <v>138</v>
      </c>
      <c r="C110" s="316">
        <v>13236</v>
      </c>
      <c r="D110" s="316">
        <v>13401</v>
      </c>
    </row>
    <row r="111" spans="1:4" x14ac:dyDescent="0.2">
      <c r="A111" s="283" t="s">
        <v>53</v>
      </c>
      <c r="B111" s="283" t="s">
        <v>139</v>
      </c>
      <c r="C111" s="316">
        <v>14610</v>
      </c>
      <c r="D111" s="316">
        <v>13503</v>
      </c>
    </row>
    <row r="112" spans="1:4" x14ac:dyDescent="0.2">
      <c r="A112" s="283" t="s">
        <v>53</v>
      </c>
      <c r="B112" s="283" t="s">
        <v>140</v>
      </c>
      <c r="C112" s="316">
        <v>14774</v>
      </c>
      <c r="D112" s="316">
        <v>13663</v>
      </c>
    </row>
    <row r="113" spans="1:4" x14ac:dyDescent="0.2">
      <c r="A113" s="283" t="s">
        <v>53</v>
      </c>
      <c r="B113" s="283" t="s">
        <v>141</v>
      </c>
      <c r="C113" s="316">
        <v>14421</v>
      </c>
      <c r="D113" s="316">
        <v>13841</v>
      </c>
    </row>
    <row r="114" spans="1:4" x14ac:dyDescent="0.2">
      <c r="A114" s="283" t="s">
        <v>710</v>
      </c>
      <c r="B114" s="283" t="s">
        <v>130</v>
      </c>
      <c r="C114" s="316">
        <v>14235</v>
      </c>
      <c r="D114" s="316">
        <v>14029</v>
      </c>
    </row>
    <row r="115" spans="1:4" x14ac:dyDescent="0.2">
      <c r="A115" s="283" t="s">
        <v>53</v>
      </c>
      <c r="B115" s="283" t="s">
        <v>131</v>
      </c>
      <c r="C115" s="316">
        <v>15137</v>
      </c>
      <c r="D115" s="316">
        <v>14221</v>
      </c>
    </row>
    <row r="116" spans="1:4" x14ac:dyDescent="0.2">
      <c r="A116" s="283" t="s">
        <v>53</v>
      </c>
      <c r="B116" s="283" t="s">
        <v>132</v>
      </c>
      <c r="C116" s="316">
        <v>15947</v>
      </c>
      <c r="D116" s="316">
        <v>14328</v>
      </c>
    </row>
    <row r="117" spans="1:4" x14ac:dyDescent="0.2">
      <c r="A117" s="283" t="s">
        <v>53</v>
      </c>
      <c r="B117" s="283" t="s">
        <v>133</v>
      </c>
      <c r="C117" s="316">
        <v>15224</v>
      </c>
      <c r="D117" s="316">
        <v>14439</v>
      </c>
    </row>
    <row r="118" spans="1:4" x14ac:dyDescent="0.2">
      <c r="A118" s="283" t="s">
        <v>53</v>
      </c>
      <c r="B118" s="283" t="s">
        <v>134</v>
      </c>
      <c r="C118" s="316">
        <v>16284</v>
      </c>
      <c r="D118" s="316">
        <v>14702</v>
      </c>
    </row>
    <row r="119" spans="1:4" x14ac:dyDescent="0.2">
      <c r="A119" s="283" t="s">
        <v>53</v>
      </c>
      <c r="B119" s="283" t="s">
        <v>135</v>
      </c>
      <c r="C119" s="316">
        <v>16104</v>
      </c>
      <c r="D119" s="316">
        <v>14886</v>
      </c>
    </row>
    <row r="120" spans="1:4" x14ac:dyDescent="0.2">
      <c r="A120" s="283" t="s">
        <v>53</v>
      </c>
      <c r="B120" s="283" t="s">
        <v>136</v>
      </c>
      <c r="C120" s="316">
        <v>16716</v>
      </c>
      <c r="D120" s="316">
        <v>15047</v>
      </c>
    </row>
    <row r="121" spans="1:4" x14ac:dyDescent="0.2">
      <c r="A121" s="283" t="s">
        <v>53</v>
      </c>
      <c r="B121" s="283" t="s">
        <v>137</v>
      </c>
      <c r="C121" s="316">
        <v>17383</v>
      </c>
      <c r="D121" s="316">
        <v>15339</v>
      </c>
    </row>
    <row r="122" spans="1:4" x14ac:dyDescent="0.2">
      <c r="A122" s="283" t="s">
        <v>53</v>
      </c>
      <c r="B122" s="283" t="s">
        <v>138</v>
      </c>
      <c r="C122" s="316">
        <v>17426</v>
      </c>
      <c r="D122" s="316">
        <v>15688</v>
      </c>
    </row>
    <row r="123" spans="1:4" x14ac:dyDescent="0.2">
      <c r="A123" s="283" t="s">
        <v>53</v>
      </c>
      <c r="B123" s="283" t="s">
        <v>139</v>
      </c>
      <c r="C123" s="316">
        <v>16773</v>
      </c>
      <c r="D123" s="316">
        <v>15869</v>
      </c>
    </row>
    <row r="124" spans="1:4" x14ac:dyDescent="0.2">
      <c r="A124" s="283" t="s">
        <v>53</v>
      </c>
      <c r="B124" s="283" t="s">
        <v>140</v>
      </c>
      <c r="C124" s="316">
        <v>16641</v>
      </c>
      <c r="D124" s="316">
        <v>16024</v>
      </c>
    </row>
    <row r="125" spans="1:4" x14ac:dyDescent="0.2">
      <c r="A125" s="283" t="s">
        <v>53</v>
      </c>
      <c r="B125" s="283" t="s">
        <v>141</v>
      </c>
      <c r="C125" s="316">
        <v>17420</v>
      </c>
      <c r="D125" s="316">
        <v>16274</v>
      </c>
    </row>
    <row r="126" spans="1:4" x14ac:dyDescent="0.2">
      <c r="A126" s="283" t="s">
        <v>1116</v>
      </c>
      <c r="B126" s="283" t="s">
        <v>130</v>
      </c>
      <c r="C126" s="316">
        <v>16528</v>
      </c>
      <c r="D126" s="316">
        <v>16465</v>
      </c>
    </row>
    <row r="127" spans="1:4" x14ac:dyDescent="0.2">
      <c r="A127" s="283" t="s">
        <v>53</v>
      </c>
      <c r="B127" s="283" t="s">
        <v>131</v>
      </c>
      <c r="C127" s="316">
        <v>16345</v>
      </c>
      <c r="D127" s="316">
        <v>16566</v>
      </c>
    </row>
    <row r="128" spans="1:4" x14ac:dyDescent="0.2">
      <c r="A128" s="283" t="s">
        <v>53</v>
      </c>
      <c r="B128" s="283" t="s">
        <v>132</v>
      </c>
      <c r="C128" s="316">
        <v>18302</v>
      </c>
      <c r="D128" s="316">
        <v>16762</v>
      </c>
    </row>
    <row r="129" spans="1:4" x14ac:dyDescent="0.2">
      <c r="A129" s="283" t="s">
        <v>53</v>
      </c>
      <c r="B129" s="283" t="s">
        <v>133</v>
      </c>
      <c r="C129" s="316">
        <v>17642</v>
      </c>
      <c r="D129" s="316">
        <v>16964</v>
      </c>
    </row>
    <row r="130" spans="1:4" x14ac:dyDescent="0.2">
      <c r="A130" s="283" t="s">
        <v>53</v>
      </c>
      <c r="B130" s="283" t="s">
        <v>134</v>
      </c>
      <c r="C130" s="316">
        <v>20421</v>
      </c>
      <c r="D130" s="316">
        <v>17308</v>
      </c>
    </row>
    <row r="131" spans="1:4" x14ac:dyDescent="0.2">
      <c r="A131" s="283" t="s">
        <v>53</v>
      </c>
      <c r="B131" s="283" t="s">
        <v>135</v>
      </c>
      <c r="C131" s="316">
        <v>21023</v>
      </c>
      <c r="D131" s="316">
        <v>17718</v>
      </c>
    </row>
  </sheetData>
  <mergeCells count="1">
    <mergeCell ref="H1:I1"/>
  </mergeCells>
  <hyperlinks>
    <hyperlink ref="H1:I1" location="Index!A1" display="Regresar al Índice" xr:uid="{ED9C2A22-B65C-4B73-B882-01F14EE638BD}"/>
  </hyperlink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7827-1E10-42D4-8647-42B4730E5DB4}">
  <sheetPr codeName="Hoja87"/>
  <dimension ref="A1:L131"/>
  <sheetViews>
    <sheetView workbookViewId="0">
      <selection activeCell="F17" sqref="F17"/>
    </sheetView>
  </sheetViews>
  <sheetFormatPr baseColWidth="10" defaultRowHeight="12.75" x14ac:dyDescent="0.2"/>
  <cols>
    <col min="1" max="16384" width="11.42578125" style="283"/>
  </cols>
  <sheetData>
    <row r="1" spans="1:12" x14ac:dyDescent="0.2">
      <c r="A1" s="28" t="s">
        <v>4618</v>
      </c>
      <c r="H1" s="284" t="s">
        <v>1306</v>
      </c>
      <c r="I1" s="284"/>
    </row>
    <row r="2" spans="1:12" x14ac:dyDescent="0.2">
      <c r="A2" s="283" t="s">
        <v>1273</v>
      </c>
    </row>
    <row r="5" spans="1:12" x14ac:dyDescent="0.2">
      <c r="A5" s="283" t="s">
        <v>286</v>
      </c>
      <c r="B5" s="283" t="s">
        <v>330</v>
      </c>
      <c r="C5" s="283" t="s">
        <v>595</v>
      </c>
      <c r="D5" s="283" t="s">
        <v>592</v>
      </c>
      <c r="G5" s="283" t="s">
        <v>2430</v>
      </c>
      <c r="H5" s="283" t="s">
        <v>1177</v>
      </c>
      <c r="I5" s="283" t="s">
        <v>2547</v>
      </c>
      <c r="J5" s="283" t="s">
        <v>2496</v>
      </c>
      <c r="K5" s="283" t="s">
        <v>2548</v>
      </c>
      <c r="L5" s="283" t="s">
        <v>2497</v>
      </c>
    </row>
    <row r="6" spans="1:12" x14ac:dyDescent="0.2">
      <c r="A6" s="283" t="s">
        <v>59</v>
      </c>
      <c r="B6" s="283" t="s">
        <v>130</v>
      </c>
      <c r="C6" s="316">
        <v>652</v>
      </c>
      <c r="D6" s="316">
        <v>513</v>
      </c>
      <c r="G6" s="316">
        <v>1837</v>
      </c>
      <c r="H6" s="316">
        <v>1784</v>
      </c>
      <c r="I6" s="315">
        <v>2.9</v>
      </c>
      <c r="J6" s="315">
        <v>1.3</v>
      </c>
      <c r="K6" s="316">
        <v>1823</v>
      </c>
      <c r="L6" s="316">
        <v>1818</v>
      </c>
    </row>
    <row r="7" spans="1:12" x14ac:dyDescent="0.2">
      <c r="A7" s="283" t="s">
        <v>53</v>
      </c>
      <c r="B7" s="283" t="s">
        <v>131</v>
      </c>
      <c r="C7" s="316">
        <v>636</v>
      </c>
      <c r="D7" s="316">
        <v>526</v>
      </c>
    </row>
    <row r="8" spans="1:12" x14ac:dyDescent="0.2">
      <c r="A8" s="283" t="s">
        <v>53</v>
      </c>
      <c r="B8" s="283" t="s">
        <v>132</v>
      </c>
      <c r="C8" s="316">
        <v>1033</v>
      </c>
      <c r="D8" s="316">
        <v>551</v>
      </c>
    </row>
    <row r="9" spans="1:12" x14ac:dyDescent="0.2">
      <c r="A9" s="283" t="s">
        <v>53</v>
      </c>
      <c r="B9" s="283" t="s">
        <v>133</v>
      </c>
      <c r="C9" s="316">
        <v>753</v>
      </c>
      <c r="D9" s="316">
        <v>556</v>
      </c>
    </row>
    <row r="10" spans="1:12" x14ac:dyDescent="0.2">
      <c r="A10" s="283" t="s">
        <v>53</v>
      </c>
      <c r="B10" s="283" t="s">
        <v>134</v>
      </c>
      <c r="C10" s="316">
        <v>809</v>
      </c>
      <c r="D10" s="316">
        <v>569</v>
      </c>
    </row>
    <row r="11" spans="1:12" x14ac:dyDescent="0.2">
      <c r="A11" s="283" t="s">
        <v>53</v>
      </c>
      <c r="B11" s="283" t="s">
        <v>135</v>
      </c>
      <c r="C11" s="316">
        <v>548</v>
      </c>
      <c r="D11" s="316">
        <v>579</v>
      </c>
    </row>
    <row r="12" spans="1:12" x14ac:dyDescent="0.2">
      <c r="A12" s="283" t="s">
        <v>53</v>
      </c>
      <c r="B12" s="283" t="s">
        <v>136</v>
      </c>
      <c r="C12" s="316">
        <v>358</v>
      </c>
      <c r="D12" s="316">
        <v>586</v>
      </c>
    </row>
    <row r="13" spans="1:12" x14ac:dyDescent="0.2">
      <c r="A13" s="283" t="s">
        <v>53</v>
      </c>
      <c r="B13" s="283" t="s">
        <v>137</v>
      </c>
      <c r="C13" s="316">
        <v>393</v>
      </c>
      <c r="D13" s="316">
        <v>601</v>
      </c>
    </row>
    <row r="14" spans="1:12" x14ac:dyDescent="0.2">
      <c r="A14" s="283" t="s">
        <v>53</v>
      </c>
      <c r="B14" s="283" t="s">
        <v>138</v>
      </c>
      <c r="C14" s="316">
        <v>438</v>
      </c>
      <c r="D14" s="316">
        <v>613</v>
      </c>
    </row>
    <row r="15" spans="1:12" x14ac:dyDescent="0.2">
      <c r="A15" s="283" t="s">
        <v>53</v>
      </c>
      <c r="B15" s="283" t="s">
        <v>139</v>
      </c>
      <c r="C15" s="316">
        <v>484</v>
      </c>
      <c r="D15" s="316">
        <v>620</v>
      </c>
    </row>
    <row r="16" spans="1:12" x14ac:dyDescent="0.2">
      <c r="A16" s="283" t="s">
        <v>53</v>
      </c>
      <c r="B16" s="283" t="s">
        <v>140</v>
      </c>
      <c r="C16" s="316">
        <v>474</v>
      </c>
      <c r="D16" s="316">
        <v>608</v>
      </c>
    </row>
    <row r="17" spans="1:4" x14ac:dyDescent="0.2">
      <c r="A17" s="283" t="s">
        <v>53</v>
      </c>
      <c r="B17" s="283" t="s">
        <v>141</v>
      </c>
      <c r="C17" s="316">
        <v>624</v>
      </c>
      <c r="D17" s="316">
        <v>600</v>
      </c>
    </row>
    <row r="18" spans="1:4" x14ac:dyDescent="0.2">
      <c r="A18" s="283" t="s">
        <v>72</v>
      </c>
      <c r="B18" s="283" t="s">
        <v>130</v>
      </c>
      <c r="C18" s="316">
        <v>699</v>
      </c>
      <c r="D18" s="316">
        <v>604</v>
      </c>
    </row>
    <row r="19" spans="1:4" x14ac:dyDescent="0.2">
      <c r="A19" s="283" t="s">
        <v>53</v>
      </c>
      <c r="B19" s="283" t="s">
        <v>131</v>
      </c>
      <c r="C19" s="316">
        <v>840</v>
      </c>
      <c r="D19" s="316">
        <v>621</v>
      </c>
    </row>
    <row r="20" spans="1:4" x14ac:dyDescent="0.2">
      <c r="A20" s="283" t="s">
        <v>53</v>
      </c>
      <c r="B20" s="283" t="s">
        <v>132</v>
      </c>
      <c r="C20" s="316">
        <v>939</v>
      </c>
      <c r="D20" s="316">
        <v>613</v>
      </c>
    </row>
    <row r="21" spans="1:4" x14ac:dyDescent="0.2">
      <c r="A21" s="283" t="s">
        <v>53</v>
      </c>
      <c r="B21" s="283" t="s">
        <v>133</v>
      </c>
      <c r="C21" s="316">
        <v>1027</v>
      </c>
      <c r="D21" s="316">
        <v>636</v>
      </c>
    </row>
    <row r="22" spans="1:4" x14ac:dyDescent="0.2">
      <c r="A22" s="283" t="s">
        <v>53</v>
      </c>
      <c r="B22" s="283" t="s">
        <v>134</v>
      </c>
      <c r="C22" s="316">
        <v>828</v>
      </c>
      <c r="D22" s="316">
        <v>638</v>
      </c>
    </row>
    <row r="23" spans="1:4" x14ac:dyDescent="0.2">
      <c r="A23" s="283" t="s">
        <v>53</v>
      </c>
      <c r="B23" s="283" t="s">
        <v>135</v>
      </c>
      <c r="C23" s="316">
        <v>736</v>
      </c>
      <c r="D23" s="316">
        <v>653</v>
      </c>
    </row>
    <row r="24" spans="1:4" x14ac:dyDescent="0.2">
      <c r="A24" s="283" t="s">
        <v>53</v>
      </c>
      <c r="B24" s="283" t="s">
        <v>136</v>
      </c>
      <c r="C24" s="316">
        <v>595</v>
      </c>
      <c r="D24" s="316">
        <v>673</v>
      </c>
    </row>
    <row r="25" spans="1:4" x14ac:dyDescent="0.2">
      <c r="A25" s="283" t="s">
        <v>53</v>
      </c>
      <c r="B25" s="283" t="s">
        <v>137</v>
      </c>
      <c r="C25" s="316">
        <v>559</v>
      </c>
      <c r="D25" s="316">
        <v>687</v>
      </c>
    </row>
    <row r="26" spans="1:4" x14ac:dyDescent="0.2">
      <c r="A26" s="283" t="s">
        <v>53</v>
      </c>
      <c r="B26" s="283" t="s">
        <v>138</v>
      </c>
      <c r="C26" s="316">
        <v>520</v>
      </c>
      <c r="D26" s="316">
        <v>694</v>
      </c>
    </row>
    <row r="27" spans="1:4" x14ac:dyDescent="0.2">
      <c r="A27" s="283" t="s">
        <v>53</v>
      </c>
      <c r="B27" s="283" t="s">
        <v>139</v>
      </c>
      <c r="C27" s="316">
        <v>611</v>
      </c>
      <c r="D27" s="316">
        <v>704</v>
      </c>
    </row>
    <row r="28" spans="1:4" x14ac:dyDescent="0.2">
      <c r="A28" s="283" t="s">
        <v>53</v>
      </c>
      <c r="B28" s="283" t="s">
        <v>140</v>
      </c>
      <c r="C28" s="316">
        <v>644</v>
      </c>
      <c r="D28" s="316">
        <v>718</v>
      </c>
    </row>
    <row r="29" spans="1:4" x14ac:dyDescent="0.2">
      <c r="A29" s="283" t="s">
        <v>53</v>
      </c>
      <c r="B29" s="283" t="s">
        <v>141</v>
      </c>
      <c r="C29" s="316">
        <v>783</v>
      </c>
      <c r="D29" s="316">
        <v>732</v>
      </c>
    </row>
    <row r="30" spans="1:4" x14ac:dyDescent="0.2">
      <c r="A30" s="283" t="s">
        <v>73</v>
      </c>
      <c r="B30" s="283" t="s">
        <v>130</v>
      </c>
      <c r="C30" s="316">
        <v>691</v>
      </c>
      <c r="D30" s="316">
        <v>731</v>
      </c>
    </row>
    <row r="31" spans="1:4" x14ac:dyDescent="0.2">
      <c r="A31" s="283" t="s">
        <v>53</v>
      </c>
      <c r="B31" s="283" t="s">
        <v>131</v>
      </c>
      <c r="C31" s="316">
        <v>721</v>
      </c>
      <c r="D31" s="316">
        <v>721</v>
      </c>
    </row>
    <row r="32" spans="1:4" x14ac:dyDescent="0.2">
      <c r="A32" s="283" t="s">
        <v>53</v>
      </c>
      <c r="B32" s="283" t="s">
        <v>132</v>
      </c>
      <c r="C32" s="316">
        <v>755</v>
      </c>
      <c r="D32" s="316">
        <v>706</v>
      </c>
    </row>
    <row r="33" spans="1:4" x14ac:dyDescent="0.2">
      <c r="A33" s="283" t="s">
        <v>53</v>
      </c>
      <c r="B33" s="283" t="s">
        <v>133</v>
      </c>
      <c r="C33" s="316">
        <v>828</v>
      </c>
      <c r="D33" s="316">
        <v>689</v>
      </c>
    </row>
    <row r="34" spans="1:4" x14ac:dyDescent="0.2">
      <c r="A34" s="283" t="s">
        <v>53</v>
      </c>
      <c r="B34" s="283" t="s">
        <v>134</v>
      </c>
      <c r="C34" s="316">
        <v>882</v>
      </c>
      <c r="D34" s="316">
        <v>694</v>
      </c>
    </row>
    <row r="35" spans="1:4" x14ac:dyDescent="0.2">
      <c r="A35" s="283" t="s">
        <v>53</v>
      </c>
      <c r="B35" s="283" t="s">
        <v>135</v>
      </c>
      <c r="C35" s="316">
        <v>824</v>
      </c>
      <c r="D35" s="316">
        <v>701</v>
      </c>
    </row>
    <row r="36" spans="1:4" x14ac:dyDescent="0.2">
      <c r="A36" s="283" t="s">
        <v>53</v>
      </c>
      <c r="B36" s="283" t="s">
        <v>136</v>
      </c>
      <c r="C36" s="316">
        <v>649</v>
      </c>
      <c r="D36" s="316">
        <v>706</v>
      </c>
    </row>
    <row r="37" spans="1:4" x14ac:dyDescent="0.2">
      <c r="A37" s="283" t="s">
        <v>53</v>
      </c>
      <c r="B37" s="283" t="s">
        <v>137</v>
      </c>
      <c r="C37" s="316">
        <v>594</v>
      </c>
      <c r="D37" s="316">
        <v>709</v>
      </c>
    </row>
    <row r="38" spans="1:4" x14ac:dyDescent="0.2">
      <c r="A38" s="283" t="s">
        <v>53</v>
      </c>
      <c r="B38" s="283" t="s">
        <v>138</v>
      </c>
      <c r="C38" s="316">
        <v>663</v>
      </c>
      <c r="D38" s="316">
        <v>720</v>
      </c>
    </row>
    <row r="39" spans="1:4" x14ac:dyDescent="0.2">
      <c r="A39" s="283" t="s">
        <v>53</v>
      </c>
      <c r="B39" s="283" t="s">
        <v>139</v>
      </c>
      <c r="C39" s="316">
        <v>617</v>
      </c>
      <c r="D39" s="316">
        <v>721</v>
      </c>
    </row>
    <row r="40" spans="1:4" x14ac:dyDescent="0.2">
      <c r="A40" s="283" t="s">
        <v>53</v>
      </c>
      <c r="B40" s="283" t="s">
        <v>140</v>
      </c>
      <c r="C40" s="316">
        <v>715</v>
      </c>
      <c r="D40" s="316">
        <v>727</v>
      </c>
    </row>
    <row r="41" spans="1:4" x14ac:dyDescent="0.2">
      <c r="A41" s="283" t="s">
        <v>53</v>
      </c>
      <c r="B41" s="283" t="s">
        <v>141</v>
      </c>
      <c r="C41" s="316">
        <v>744</v>
      </c>
      <c r="D41" s="316">
        <v>724</v>
      </c>
    </row>
    <row r="42" spans="1:4" x14ac:dyDescent="0.2">
      <c r="A42" s="283" t="s">
        <v>74</v>
      </c>
      <c r="B42" s="283" t="s">
        <v>130</v>
      </c>
      <c r="C42" s="316">
        <v>711</v>
      </c>
      <c r="D42" s="316">
        <v>725</v>
      </c>
    </row>
    <row r="43" spans="1:4" x14ac:dyDescent="0.2">
      <c r="A43" s="283" t="s">
        <v>53</v>
      </c>
      <c r="B43" s="283" t="s">
        <v>131</v>
      </c>
      <c r="C43" s="316">
        <v>745</v>
      </c>
      <c r="D43" s="316">
        <v>727</v>
      </c>
    </row>
    <row r="44" spans="1:4" x14ac:dyDescent="0.2">
      <c r="A44" s="283" t="s">
        <v>53</v>
      </c>
      <c r="B44" s="283" t="s">
        <v>132</v>
      </c>
      <c r="C44" s="316">
        <v>843</v>
      </c>
      <c r="D44" s="316">
        <v>735</v>
      </c>
    </row>
    <row r="45" spans="1:4" x14ac:dyDescent="0.2">
      <c r="A45" s="283" t="s">
        <v>53</v>
      </c>
      <c r="B45" s="283" t="s">
        <v>133</v>
      </c>
      <c r="C45" s="316">
        <v>874</v>
      </c>
      <c r="D45" s="316">
        <v>739</v>
      </c>
    </row>
    <row r="46" spans="1:4" x14ac:dyDescent="0.2">
      <c r="A46" s="283" t="s">
        <v>53</v>
      </c>
      <c r="B46" s="283" t="s">
        <v>134</v>
      </c>
      <c r="C46" s="316">
        <v>894</v>
      </c>
      <c r="D46" s="316">
        <v>739</v>
      </c>
    </row>
    <row r="47" spans="1:4" x14ac:dyDescent="0.2">
      <c r="A47" s="283" t="s">
        <v>53</v>
      </c>
      <c r="B47" s="283" t="s">
        <v>135</v>
      </c>
      <c r="C47" s="316">
        <v>802</v>
      </c>
      <c r="D47" s="316">
        <v>738</v>
      </c>
    </row>
    <row r="48" spans="1:4" x14ac:dyDescent="0.2">
      <c r="A48" s="283" t="s">
        <v>53</v>
      </c>
      <c r="B48" s="283" t="s">
        <v>136</v>
      </c>
      <c r="C48" s="316">
        <v>570</v>
      </c>
      <c r="D48" s="316">
        <v>731</v>
      </c>
    </row>
    <row r="49" spans="1:4" x14ac:dyDescent="0.2">
      <c r="A49" s="283" t="s">
        <v>53</v>
      </c>
      <c r="B49" s="283" t="s">
        <v>137</v>
      </c>
      <c r="C49" s="316">
        <v>561</v>
      </c>
      <c r="D49" s="316">
        <v>728</v>
      </c>
    </row>
    <row r="50" spans="1:4" x14ac:dyDescent="0.2">
      <c r="A50" s="283" t="s">
        <v>53</v>
      </c>
      <c r="B50" s="283" t="s">
        <v>138</v>
      </c>
      <c r="C50" s="316">
        <v>623</v>
      </c>
      <c r="D50" s="316">
        <v>725</v>
      </c>
    </row>
    <row r="51" spans="1:4" x14ac:dyDescent="0.2">
      <c r="A51" s="283" t="s">
        <v>53</v>
      </c>
      <c r="B51" s="283" t="s">
        <v>139</v>
      </c>
      <c r="C51" s="316">
        <v>635</v>
      </c>
      <c r="D51" s="316">
        <v>726</v>
      </c>
    </row>
    <row r="52" spans="1:4" x14ac:dyDescent="0.2">
      <c r="A52" s="283" t="s">
        <v>53</v>
      </c>
      <c r="B52" s="283" t="s">
        <v>140</v>
      </c>
      <c r="C52" s="316">
        <v>590</v>
      </c>
      <c r="D52" s="316">
        <v>716</v>
      </c>
    </row>
    <row r="53" spans="1:4" x14ac:dyDescent="0.2">
      <c r="A53" s="283" t="s">
        <v>53</v>
      </c>
      <c r="B53" s="283" t="s">
        <v>141</v>
      </c>
      <c r="C53" s="316">
        <v>675</v>
      </c>
      <c r="D53" s="316">
        <v>710</v>
      </c>
    </row>
    <row r="54" spans="1:4" x14ac:dyDescent="0.2">
      <c r="A54" s="283" t="s">
        <v>75</v>
      </c>
      <c r="B54" s="283" t="s">
        <v>130</v>
      </c>
      <c r="C54" s="316">
        <v>645</v>
      </c>
      <c r="D54" s="316">
        <v>705</v>
      </c>
    </row>
    <row r="55" spans="1:4" x14ac:dyDescent="0.2">
      <c r="A55" s="283" t="s">
        <v>53</v>
      </c>
      <c r="B55" s="283" t="s">
        <v>131</v>
      </c>
      <c r="C55" s="316">
        <v>871</v>
      </c>
      <c r="D55" s="316">
        <v>715</v>
      </c>
    </row>
    <row r="56" spans="1:4" x14ac:dyDescent="0.2">
      <c r="A56" s="283" t="s">
        <v>53</v>
      </c>
      <c r="B56" s="283" t="s">
        <v>132</v>
      </c>
      <c r="C56" s="316">
        <v>1039</v>
      </c>
      <c r="D56" s="316">
        <v>732</v>
      </c>
    </row>
    <row r="57" spans="1:4" x14ac:dyDescent="0.2">
      <c r="A57" s="283" t="s">
        <v>53</v>
      </c>
      <c r="B57" s="283" t="s">
        <v>133</v>
      </c>
      <c r="C57" s="316">
        <v>992</v>
      </c>
      <c r="D57" s="316">
        <v>741</v>
      </c>
    </row>
    <row r="58" spans="1:4" x14ac:dyDescent="0.2">
      <c r="A58" s="283" t="s">
        <v>53</v>
      </c>
      <c r="B58" s="283" t="s">
        <v>134</v>
      </c>
      <c r="C58" s="316">
        <v>1045</v>
      </c>
      <c r="D58" s="316">
        <v>754</v>
      </c>
    </row>
    <row r="59" spans="1:4" x14ac:dyDescent="0.2">
      <c r="A59" s="283" t="s">
        <v>53</v>
      </c>
      <c r="B59" s="283" t="s">
        <v>135</v>
      </c>
      <c r="C59" s="316">
        <v>949</v>
      </c>
      <c r="D59" s="316">
        <v>766</v>
      </c>
    </row>
    <row r="60" spans="1:4" x14ac:dyDescent="0.2">
      <c r="A60" s="283" t="s">
        <v>53</v>
      </c>
      <c r="B60" s="283" t="s">
        <v>136</v>
      </c>
      <c r="C60" s="316">
        <v>754</v>
      </c>
      <c r="D60" s="316">
        <v>782</v>
      </c>
    </row>
    <row r="61" spans="1:4" x14ac:dyDescent="0.2">
      <c r="A61" s="283" t="s">
        <v>53</v>
      </c>
      <c r="B61" s="283" t="s">
        <v>137</v>
      </c>
      <c r="C61" s="316">
        <v>691</v>
      </c>
      <c r="D61" s="316">
        <v>792</v>
      </c>
    </row>
    <row r="62" spans="1:4" x14ac:dyDescent="0.2">
      <c r="A62" s="283" t="s">
        <v>53</v>
      </c>
      <c r="B62" s="283" t="s">
        <v>138</v>
      </c>
      <c r="C62" s="316">
        <v>759</v>
      </c>
      <c r="D62" s="316">
        <v>804</v>
      </c>
    </row>
    <row r="63" spans="1:4" x14ac:dyDescent="0.2">
      <c r="A63" s="283" t="s">
        <v>53</v>
      </c>
      <c r="B63" s="283" t="s">
        <v>139</v>
      </c>
      <c r="C63" s="316">
        <v>885</v>
      </c>
      <c r="D63" s="316">
        <v>825</v>
      </c>
    </row>
    <row r="64" spans="1:4" x14ac:dyDescent="0.2">
      <c r="A64" s="283" t="s">
        <v>53</v>
      </c>
      <c r="B64" s="283" t="s">
        <v>140</v>
      </c>
      <c r="C64" s="316">
        <v>959</v>
      </c>
      <c r="D64" s="316">
        <v>855</v>
      </c>
    </row>
    <row r="65" spans="1:4" x14ac:dyDescent="0.2">
      <c r="A65" s="283" t="s">
        <v>53</v>
      </c>
      <c r="B65" s="283" t="s">
        <v>141</v>
      </c>
      <c r="C65" s="316">
        <v>1129</v>
      </c>
      <c r="D65" s="316">
        <v>893</v>
      </c>
    </row>
    <row r="66" spans="1:4" x14ac:dyDescent="0.2">
      <c r="A66" s="283" t="s">
        <v>76</v>
      </c>
      <c r="B66" s="283" t="s">
        <v>130</v>
      </c>
      <c r="C66" s="316">
        <v>980</v>
      </c>
      <c r="D66" s="316">
        <v>921</v>
      </c>
    </row>
    <row r="67" spans="1:4" x14ac:dyDescent="0.2">
      <c r="A67" s="283" t="s">
        <v>53</v>
      </c>
      <c r="B67" s="283" t="s">
        <v>131</v>
      </c>
      <c r="C67" s="316">
        <v>983</v>
      </c>
      <c r="D67" s="316">
        <v>931</v>
      </c>
    </row>
    <row r="68" spans="1:4" x14ac:dyDescent="0.2">
      <c r="A68" s="283" t="s">
        <v>53</v>
      </c>
      <c r="B68" s="283" t="s">
        <v>132</v>
      </c>
      <c r="C68" s="316">
        <v>986</v>
      </c>
      <c r="D68" s="316">
        <v>926</v>
      </c>
    </row>
    <row r="69" spans="1:4" x14ac:dyDescent="0.2">
      <c r="A69" s="283" t="s">
        <v>53</v>
      </c>
      <c r="B69" s="283" t="s">
        <v>133</v>
      </c>
      <c r="C69" s="316">
        <v>997</v>
      </c>
      <c r="D69" s="316">
        <v>926</v>
      </c>
    </row>
    <row r="70" spans="1:4" x14ac:dyDescent="0.2">
      <c r="A70" s="283" t="s">
        <v>53</v>
      </c>
      <c r="B70" s="283" t="s">
        <v>134</v>
      </c>
      <c r="C70" s="316">
        <v>990</v>
      </c>
      <c r="D70" s="316">
        <v>922</v>
      </c>
    </row>
    <row r="71" spans="1:4" x14ac:dyDescent="0.2">
      <c r="A71" s="283" t="s">
        <v>53</v>
      </c>
      <c r="B71" s="283" t="s">
        <v>135</v>
      </c>
      <c r="C71" s="316">
        <v>1008</v>
      </c>
      <c r="D71" s="316">
        <v>927</v>
      </c>
    </row>
    <row r="72" spans="1:4" x14ac:dyDescent="0.2">
      <c r="A72" s="283" t="s">
        <v>53</v>
      </c>
      <c r="B72" s="283" t="s">
        <v>136</v>
      </c>
      <c r="C72" s="316">
        <v>759</v>
      </c>
      <c r="D72" s="316">
        <v>927</v>
      </c>
    </row>
    <row r="73" spans="1:4" x14ac:dyDescent="0.2">
      <c r="A73" s="283" t="s">
        <v>53</v>
      </c>
      <c r="B73" s="283" t="s">
        <v>137</v>
      </c>
      <c r="C73" s="316">
        <v>718</v>
      </c>
      <c r="D73" s="316">
        <v>930</v>
      </c>
    </row>
    <row r="74" spans="1:4" x14ac:dyDescent="0.2">
      <c r="A74" s="283" t="s">
        <v>53</v>
      </c>
      <c r="B74" s="283" t="s">
        <v>138</v>
      </c>
      <c r="C74" s="316">
        <v>753</v>
      </c>
      <c r="D74" s="316">
        <v>929</v>
      </c>
    </row>
    <row r="75" spans="1:4" x14ac:dyDescent="0.2">
      <c r="A75" s="283" t="s">
        <v>53</v>
      </c>
      <c r="B75" s="283" t="s">
        <v>139</v>
      </c>
      <c r="C75" s="316">
        <v>777</v>
      </c>
      <c r="D75" s="316">
        <v>920</v>
      </c>
    </row>
    <row r="76" spans="1:4" x14ac:dyDescent="0.2">
      <c r="A76" s="283" t="s">
        <v>53</v>
      </c>
      <c r="B76" s="283" t="s">
        <v>140</v>
      </c>
      <c r="C76" s="316">
        <v>817</v>
      </c>
      <c r="D76" s="316">
        <v>908</v>
      </c>
    </row>
    <row r="77" spans="1:4" x14ac:dyDescent="0.2">
      <c r="A77" s="283" t="s">
        <v>53</v>
      </c>
      <c r="B77" s="283" t="s">
        <v>141</v>
      </c>
      <c r="C77" s="316">
        <v>797</v>
      </c>
      <c r="D77" s="316">
        <v>880</v>
      </c>
    </row>
    <row r="78" spans="1:4" x14ac:dyDescent="0.2">
      <c r="A78" s="283" t="s">
        <v>77</v>
      </c>
      <c r="B78" s="283" t="s">
        <v>130</v>
      </c>
      <c r="C78" s="316">
        <v>859</v>
      </c>
      <c r="D78" s="316">
        <v>870</v>
      </c>
    </row>
    <row r="79" spans="1:4" x14ac:dyDescent="0.2">
      <c r="A79" s="283" t="s">
        <v>53</v>
      </c>
      <c r="B79" s="283" t="s">
        <v>131</v>
      </c>
      <c r="C79" s="316">
        <v>1083</v>
      </c>
      <c r="D79" s="316">
        <v>879</v>
      </c>
    </row>
    <row r="80" spans="1:4" x14ac:dyDescent="0.2">
      <c r="A80" s="283" t="s">
        <v>53</v>
      </c>
      <c r="B80" s="283" t="s">
        <v>132</v>
      </c>
      <c r="C80" s="316">
        <v>1114</v>
      </c>
      <c r="D80" s="316">
        <v>889</v>
      </c>
    </row>
    <row r="81" spans="1:4" x14ac:dyDescent="0.2">
      <c r="A81" s="283" t="s">
        <v>53</v>
      </c>
      <c r="B81" s="283" t="s">
        <v>133</v>
      </c>
      <c r="C81" s="316">
        <v>1143</v>
      </c>
      <c r="D81" s="316">
        <v>902</v>
      </c>
    </row>
    <row r="82" spans="1:4" x14ac:dyDescent="0.2">
      <c r="A82" s="283" t="s">
        <v>53</v>
      </c>
      <c r="B82" s="283" t="s">
        <v>134</v>
      </c>
      <c r="C82" s="316">
        <v>1164</v>
      </c>
      <c r="D82" s="316">
        <v>916</v>
      </c>
    </row>
    <row r="83" spans="1:4" x14ac:dyDescent="0.2">
      <c r="A83" s="283" t="s">
        <v>53</v>
      </c>
      <c r="B83" s="283" t="s">
        <v>135</v>
      </c>
      <c r="C83" s="316">
        <v>1145</v>
      </c>
      <c r="D83" s="316">
        <v>927</v>
      </c>
    </row>
    <row r="84" spans="1:4" x14ac:dyDescent="0.2">
      <c r="A84" s="283" t="s">
        <v>53</v>
      </c>
      <c r="B84" s="283" t="s">
        <v>136</v>
      </c>
      <c r="C84" s="316">
        <v>1080</v>
      </c>
      <c r="D84" s="316">
        <v>954</v>
      </c>
    </row>
    <row r="85" spans="1:4" x14ac:dyDescent="0.2">
      <c r="A85" s="283" t="s">
        <v>53</v>
      </c>
      <c r="B85" s="283" t="s">
        <v>137</v>
      </c>
      <c r="C85" s="316">
        <v>946</v>
      </c>
      <c r="D85" s="316">
        <v>973</v>
      </c>
    </row>
    <row r="86" spans="1:4" x14ac:dyDescent="0.2">
      <c r="A86" s="283" t="s">
        <v>53</v>
      </c>
      <c r="B86" s="283" t="s">
        <v>138</v>
      </c>
      <c r="C86" s="316">
        <v>1021</v>
      </c>
      <c r="D86" s="316">
        <v>996</v>
      </c>
    </row>
    <row r="87" spans="1:4" x14ac:dyDescent="0.2">
      <c r="A87" s="283" t="s">
        <v>53</v>
      </c>
      <c r="B87" s="283" t="s">
        <v>139</v>
      </c>
      <c r="C87" s="316">
        <v>1080</v>
      </c>
      <c r="D87" s="316">
        <v>1021</v>
      </c>
    </row>
    <row r="88" spans="1:4" x14ac:dyDescent="0.2">
      <c r="A88" s="283" t="s">
        <v>53</v>
      </c>
      <c r="B88" s="283" t="s">
        <v>140</v>
      </c>
      <c r="C88" s="316">
        <v>1103</v>
      </c>
      <c r="D88" s="316">
        <v>1045</v>
      </c>
    </row>
    <row r="89" spans="1:4" x14ac:dyDescent="0.2">
      <c r="A89" s="283" t="s">
        <v>53</v>
      </c>
      <c r="B89" s="283" t="s">
        <v>141</v>
      </c>
      <c r="C89" s="316">
        <v>1157</v>
      </c>
      <c r="D89" s="316">
        <v>1075</v>
      </c>
    </row>
    <row r="90" spans="1:4" x14ac:dyDescent="0.2">
      <c r="A90" s="283" t="s">
        <v>78</v>
      </c>
      <c r="B90" s="283" t="s">
        <v>130</v>
      </c>
      <c r="C90" s="316">
        <v>1173</v>
      </c>
      <c r="D90" s="316">
        <v>1101</v>
      </c>
    </row>
    <row r="91" spans="1:4" x14ac:dyDescent="0.2">
      <c r="A91" s="283" t="s">
        <v>53</v>
      </c>
      <c r="B91" s="283" t="s">
        <v>131</v>
      </c>
      <c r="C91" s="316">
        <v>1171</v>
      </c>
      <c r="D91" s="316">
        <v>1108</v>
      </c>
    </row>
    <row r="92" spans="1:4" x14ac:dyDescent="0.2">
      <c r="A92" s="283" t="s">
        <v>53</v>
      </c>
      <c r="B92" s="283" t="s">
        <v>132</v>
      </c>
      <c r="C92" s="316">
        <v>1195</v>
      </c>
      <c r="D92" s="316">
        <v>1115</v>
      </c>
    </row>
    <row r="93" spans="1:4" x14ac:dyDescent="0.2">
      <c r="A93" s="283" t="s">
        <v>53</v>
      </c>
      <c r="B93" s="283" t="s">
        <v>133</v>
      </c>
      <c r="C93" s="316">
        <v>1129</v>
      </c>
      <c r="D93" s="316">
        <v>1114</v>
      </c>
    </row>
    <row r="94" spans="1:4" x14ac:dyDescent="0.2">
      <c r="A94" s="283" t="s">
        <v>53</v>
      </c>
      <c r="B94" s="283" t="s">
        <v>134</v>
      </c>
      <c r="C94" s="316">
        <v>1189</v>
      </c>
      <c r="D94" s="316">
        <v>1116</v>
      </c>
    </row>
    <row r="95" spans="1:4" x14ac:dyDescent="0.2">
      <c r="A95" s="283" t="s">
        <v>53</v>
      </c>
      <c r="B95" s="283" t="s">
        <v>135</v>
      </c>
      <c r="C95" s="316">
        <v>1204</v>
      </c>
      <c r="D95" s="316">
        <v>1121</v>
      </c>
    </row>
    <row r="96" spans="1:4" x14ac:dyDescent="0.2">
      <c r="A96" s="283" t="s">
        <v>53</v>
      </c>
      <c r="B96" s="283" t="s">
        <v>136</v>
      </c>
      <c r="C96" s="316">
        <v>1172</v>
      </c>
      <c r="D96" s="316">
        <v>1128</v>
      </c>
    </row>
    <row r="97" spans="1:4" x14ac:dyDescent="0.2">
      <c r="A97" s="283" t="s">
        <v>53</v>
      </c>
      <c r="B97" s="283" t="s">
        <v>137</v>
      </c>
      <c r="C97" s="316">
        <v>1145</v>
      </c>
      <c r="D97" s="316">
        <v>1145</v>
      </c>
    </row>
    <row r="98" spans="1:4" x14ac:dyDescent="0.2">
      <c r="A98" s="283" t="s">
        <v>53</v>
      </c>
      <c r="B98" s="283" t="s">
        <v>138</v>
      </c>
      <c r="C98" s="316">
        <v>1189</v>
      </c>
      <c r="D98" s="316">
        <v>1159</v>
      </c>
    </row>
    <row r="99" spans="1:4" x14ac:dyDescent="0.2">
      <c r="A99" s="283" t="s">
        <v>53</v>
      </c>
      <c r="B99" s="283" t="s">
        <v>139</v>
      </c>
      <c r="C99" s="316">
        <v>1267</v>
      </c>
      <c r="D99" s="316">
        <v>1175</v>
      </c>
    </row>
    <row r="100" spans="1:4" x14ac:dyDescent="0.2">
      <c r="A100" s="283" t="s">
        <v>53</v>
      </c>
      <c r="B100" s="283" t="s">
        <v>140</v>
      </c>
      <c r="C100" s="316">
        <v>1309</v>
      </c>
      <c r="D100" s="316">
        <v>1192</v>
      </c>
    </row>
    <row r="101" spans="1:4" x14ac:dyDescent="0.2">
      <c r="A101" s="283" t="s">
        <v>53</v>
      </c>
      <c r="B101" s="283" t="s">
        <v>141</v>
      </c>
      <c r="C101" s="316">
        <v>1370</v>
      </c>
      <c r="D101" s="316">
        <v>1209</v>
      </c>
    </row>
    <row r="102" spans="1:4" x14ac:dyDescent="0.2">
      <c r="A102" s="283" t="s">
        <v>414</v>
      </c>
      <c r="B102" s="283" t="s">
        <v>130</v>
      </c>
      <c r="C102" s="316">
        <v>1433</v>
      </c>
      <c r="D102" s="316">
        <v>1231</v>
      </c>
    </row>
    <row r="103" spans="1:4" x14ac:dyDescent="0.2">
      <c r="A103" s="283" t="s">
        <v>53</v>
      </c>
      <c r="B103" s="283" t="s">
        <v>131</v>
      </c>
      <c r="C103" s="316">
        <v>1483</v>
      </c>
      <c r="D103" s="316">
        <v>1257</v>
      </c>
    </row>
    <row r="104" spans="1:4" x14ac:dyDescent="0.2">
      <c r="A104" s="283" t="s">
        <v>53</v>
      </c>
      <c r="B104" s="283" t="s">
        <v>132</v>
      </c>
      <c r="C104" s="316">
        <v>1545</v>
      </c>
      <c r="D104" s="316">
        <v>1286</v>
      </c>
    </row>
    <row r="105" spans="1:4" x14ac:dyDescent="0.2">
      <c r="A105" s="283" t="s">
        <v>53</v>
      </c>
      <c r="B105" s="283" t="s">
        <v>133</v>
      </c>
      <c r="C105" s="316">
        <v>1535</v>
      </c>
      <c r="D105" s="316">
        <v>1320</v>
      </c>
    </row>
    <row r="106" spans="1:4" x14ac:dyDescent="0.2">
      <c r="A106" s="283" t="s">
        <v>53</v>
      </c>
      <c r="B106" s="283" t="s">
        <v>134</v>
      </c>
      <c r="C106" s="316">
        <v>1580</v>
      </c>
      <c r="D106" s="316">
        <v>1353</v>
      </c>
    </row>
    <row r="107" spans="1:4" x14ac:dyDescent="0.2">
      <c r="A107" s="283" t="s">
        <v>53</v>
      </c>
      <c r="B107" s="283" t="s">
        <v>135</v>
      </c>
      <c r="C107" s="316">
        <v>1553</v>
      </c>
      <c r="D107" s="316">
        <v>1382</v>
      </c>
    </row>
    <row r="108" spans="1:4" x14ac:dyDescent="0.2">
      <c r="A108" s="283" t="s">
        <v>53</v>
      </c>
      <c r="B108" s="283" t="s">
        <v>136</v>
      </c>
      <c r="C108" s="316">
        <v>1550</v>
      </c>
      <c r="D108" s="316">
        <v>1413</v>
      </c>
    </row>
    <row r="109" spans="1:4" x14ac:dyDescent="0.2">
      <c r="A109" s="283" t="s">
        <v>53</v>
      </c>
      <c r="B109" s="283" t="s">
        <v>137</v>
      </c>
      <c r="C109" s="316">
        <v>1534</v>
      </c>
      <c r="D109" s="316">
        <v>1446</v>
      </c>
    </row>
    <row r="110" spans="1:4" x14ac:dyDescent="0.2">
      <c r="A110" s="283" t="s">
        <v>53</v>
      </c>
      <c r="B110" s="283" t="s">
        <v>138</v>
      </c>
      <c r="C110" s="316">
        <v>1527</v>
      </c>
      <c r="D110" s="316">
        <v>1474</v>
      </c>
    </row>
    <row r="111" spans="1:4" x14ac:dyDescent="0.2">
      <c r="A111" s="283" t="s">
        <v>53</v>
      </c>
      <c r="B111" s="283" t="s">
        <v>139</v>
      </c>
      <c r="C111" s="316">
        <v>1569</v>
      </c>
      <c r="D111" s="316">
        <v>1499</v>
      </c>
    </row>
    <row r="112" spans="1:4" x14ac:dyDescent="0.2">
      <c r="A112" s="283" t="s">
        <v>53</v>
      </c>
      <c r="B112" s="283" t="s">
        <v>140</v>
      </c>
      <c r="C112" s="316">
        <v>1588</v>
      </c>
      <c r="D112" s="316">
        <v>1522</v>
      </c>
    </row>
    <row r="113" spans="1:4" x14ac:dyDescent="0.2">
      <c r="A113" s="283" t="s">
        <v>53</v>
      </c>
      <c r="B113" s="283" t="s">
        <v>141</v>
      </c>
      <c r="C113" s="316">
        <v>1637</v>
      </c>
      <c r="D113" s="316">
        <v>1545</v>
      </c>
    </row>
    <row r="114" spans="1:4" x14ac:dyDescent="0.2">
      <c r="A114" s="283" t="s">
        <v>710</v>
      </c>
      <c r="B114" s="283" t="s">
        <v>130</v>
      </c>
      <c r="C114" s="316">
        <v>1645</v>
      </c>
      <c r="D114" s="316">
        <v>1562</v>
      </c>
    </row>
    <row r="115" spans="1:4" x14ac:dyDescent="0.2">
      <c r="A115" s="283" t="s">
        <v>53</v>
      </c>
      <c r="B115" s="283" t="s">
        <v>131</v>
      </c>
      <c r="C115" s="316">
        <v>1682</v>
      </c>
      <c r="D115" s="316">
        <v>1579</v>
      </c>
    </row>
    <row r="116" spans="1:4" x14ac:dyDescent="0.2">
      <c r="A116" s="283" t="s">
        <v>53</v>
      </c>
      <c r="B116" s="283" t="s">
        <v>132</v>
      </c>
      <c r="C116" s="316">
        <v>1736</v>
      </c>
      <c r="D116" s="316">
        <v>1595</v>
      </c>
    </row>
    <row r="117" spans="1:4" x14ac:dyDescent="0.2">
      <c r="A117" s="283" t="s">
        <v>53</v>
      </c>
      <c r="B117" s="283" t="s">
        <v>133</v>
      </c>
      <c r="C117" s="316">
        <v>1778</v>
      </c>
      <c r="D117" s="316">
        <v>1615</v>
      </c>
    </row>
    <row r="118" spans="1:4" x14ac:dyDescent="0.2">
      <c r="A118" s="283" t="s">
        <v>53</v>
      </c>
      <c r="B118" s="283" t="s">
        <v>134</v>
      </c>
      <c r="C118" s="316">
        <v>1791</v>
      </c>
      <c r="D118" s="316">
        <v>1632</v>
      </c>
    </row>
    <row r="119" spans="1:4" x14ac:dyDescent="0.2">
      <c r="A119" s="283" t="s">
        <v>53</v>
      </c>
      <c r="B119" s="283" t="s">
        <v>135</v>
      </c>
      <c r="C119" s="316">
        <v>1784</v>
      </c>
      <c r="D119" s="316">
        <v>1652</v>
      </c>
    </row>
    <row r="120" spans="1:4" x14ac:dyDescent="0.2">
      <c r="A120" s="283" t="s">
        <v>53</v>
      </c>
      <c r="B120" s="283" t="s">
        <v>136</v>
      </c>
      <c r="C120" s="316">
        <v>1740</v>
      </c>
      <c r="D120" s="316">
        <v>1668</v>
      </c>
    </row>
    <row r="121" spans="1:4" x14ac:dyDescent="0.2">
      <c r="A121" s="283" t="s">
        <v>53</v>
      </c>
      <c r="B121" s="283" t="s">
        <v>137</v>
      </c>
      <c r="C121" s="316">
        <v>1781</v>
      </c>
      <c r="D121" s="316">
        <v>1688</v>
      </c>
    </row>
    <row r="122" spans="1:4" x14ac:dyDescent="0.2">
      <c r="A122" s="283" t="s">
        <v>53</v>
      </c>
      <c r="B122" s="283" t="s">
        <v>138</v>
      </c>
      <c r="C122" s="316">
        <v>1792</v>
      </c>
      <c r="D122" s="316">
        <v>1710</v>
      </c>
    </row>
    <row r="123" spans="1:4" x14ac:dyDescent="0.2">
      <c r="A123" s="283" t="s">
        <v>53</v>
      </c>
      <c r="B123" s="283" t="s">
        <v>139</v>
      </c>
      <c r="C123" s="316">
        <v>1769</v>
      </c>
      <c r="D123" s="316">
        <v>1727</v>
      </c>
    </row>
    <row r="124" spans="1:4" x14ac:dyDescent="0.2">
      <c r="A124" s="283" t="s">
        <v>53</v>
      </c>
      <c r="B124" s="283" t="s">
        <v>140</v>
      </c>
      <c r="C124" s="316">
        <v>1826</v>
      </c>
      <c r="D124" s="316">
        <v>1747</v>
      </c>
    </row>
    <row r="125" spans="1:4" x14ac:dyDescent="0.2">
      <c r="A125" s="283" t="s">
        <v>53</v>
      </c>
      <c r="B125" s="283" t="s">
        <v>141</v>
      </c>
      <c r="C125" s="316">
        <v>1849</v>
      </c>
      <c r="D125" s="316">
        <v>1764</v>
      </c>
    </row>
    <row r="126" spans="1:4" x14ac:dyDescent="0.2">
      <c r="A126" s="283" t="s">
        <v>1116</v>
      </c>
      <c r="B126" s="283" t="s">
        <v>130</v>
      </c>
      <c r="C126" s="316">
        <v>1879</v>
      </c>
      <c r="D126" s="316">
        <v>1784</v>
      </c>
    </row>
    <row r="127" spans="1:4" x14ac:dyDescent="0.2">
      <c r="A127" s="283" t="s">
        <v>53</v>
      </c>
      <c r="B127" s="283" t="s">
        <v>131</v>
      </c>
      <c r="C127" s="316">
        <v>1856</v>
      </c>
      <c r="D127" s="316">
        <v>1798</v>
      </c>
    </row>
    <row r="128" spans="1:4" x14ac:dyDescent="0.2">
      <c r="A128" s="283" t="s">
        <v>53</v>
      </c>
      <c r="B128" s="283" t="s">
        <v>132</v>
      </c>
      <c r="C128" s="316">
        <v>1893</v>
      </c>
      <c r="D128" s="316">
        <v>1811</v>
      </c>
    </row>
    <row r="129" spans="1:4" x14ac:dyDescent="0.2">
      <c r="A129" s="283" t="s">
        <v>53</v>
      </c>
      <c r="B129" s="283" t="s">
        <v>133</v>
      </c>
      <c r="C129" s="316">
        <v>1837</v>
      </c>
      <c r="D129" s="316">
        <v>1816</v>
      </c>
    </row>
    <row r="130" spans="1:4" x14ac:dyDescent="0.2">
      <c r="A130" s="283" t="s">
        <v>53</v>
      </c>
      <c r="B130" s="283" t="s">
        <v>134</v>
      </c>
      <c r="C130" s="316">
        <v>1814</v>
      </c>
      <c r="D130" s="316">
        <v>1818</v>
      </c>
    </row>
    <row r="131" spans="1:4" x14ac:dyDescent="0.2">
      <c r="A131" s="283" t="s">
        <v>53</v>
      </c>
      <c r="B131" s="283" t="s">
        <v>135</v>
      </c>
      <c r="C131" s="316">
        <v>1837</v>
      </c>
      <c r="D131" s="316">
        <v>1823</v>
      </c>
    </row>
  </sheetData>
  <mergeCells count="1">
    <mergeCell ref="H1:I1"/>
  </mergeCells>
  <hyperlinks>
    <hyperlink ref="H1:I1" location="Index!A1" display="Regresar al Índice" xr:uid="{3FD74619-9E3C-4513-B4EC-CD1D5CD98EC1}"/>
  </hyperlink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3F8EF-E8BC-47CC-B962-6A1A0EF37AFC}">
  <sheetPr codeName="Hoja88"/>
  <dimension ref="A1:L131"/>
  <sheetViews>
    <sheetView workbookViewId="0">
      <selection activeCell="F17" sqref="F17"/>
    </sheetView>
  </sheetViews>
  <sheetFormatPr baseColWidth="10" defaultRowHeight="12.75" x14ac:dyDescent="0.2"/>
  <cols>
    <col min="1" max="16384" width="11.42578125" style="283"/>
  </cols>
  <sheetData>
    <row r="1" spans="1:12" x14ac:dyDescent="0.2">
      <c r="A1" s="28" t="s">
        <v>4619</v>
      </c>
      <c r="H1" s="284" t="s">
        <v>1306</v>
      </c>
      <c r="I1" s="284"/>
    </row>
    <row r="2" spans="1:12" x14ac:dyDescent="0.2">
      <c r="A2" s="283" t="s">
        <v>1273</v>
      </c>
    </row>
    <row r="3" spans="1:12" x14ac:dyDescent="0.2">
      <c r="A3" s="283" t="s">
        <v>596</v>
      </c>
    </row>
    <row r="5" spans="1:12" x14ac:dyDescent="0.2">
      <c r="A5" s="283" t="s">
        <v>286</v>
      </c>
      <c r="B5" s="283" t="s">
        <v>330</v>
      </c>
      <c r="C5" s="283" t="s">
        <v>595</v>
      </c>
      <c r="D5" s="283" t="s">
        <v>51</v>
      </c>
      <c r="E5" s="283" t="s">
        <v>331</v>
      </c>
      <c r="H5" s="283" t="s">
        <v>2549</v>
      </c>
      <c r="I5" s="283" t="s">
        <v>2498</v>
      </c>
      <c r="J5" s="283" t="s">
        <v>2547</v>
      </c>
      <c r="K5" s="283" t="s">
        <v>2496</v>
      </c>
      <c r="L5" s="283" t="s">
        <v>597</v>
      </c>
    </row>
    <row r="6" spans="1:12" x14ac:dyDescent="0.2">
      <c r="A6" s="283" t="s">
        <v>59</v>
      </c>
      <c r="B6" s="283" t="s">
        <v>130</v>
      </c>
      <c r="C6" s="316">
        <v>85880</v>
      </c>
      <c r="D6" s="315">
        <v>7.1</v>
      </c>
      <c r="E6" s="315">
        <v>11.4</v>
      </c>
      <c r="H6" s="316">
        <v>234491</v>
      </c>
      <c r="I6" s="316">
        <v>229519</v>
      </c>
      <c r="J6" s="315">
        <v>18.2</v>
      </c>
      <c r="K6" s="315">
        <v>17.100000000000001</v>
      </c>
      <c r="L6" s="315">
        <v>16.600000000000001</v>
      </c>
    </row>
    <row r="7" spans="1:12" x14ac:dyDescent="0.2">
      <c r="A7" s="283" t="s">
        <v>53</v>
      </c>
      <c r="B7" s="283" t="s">
        <v>131</v>
      </c>
      <c r="C7" s="316">
        <v>86176</v>
      </c>
      <c r="D7" s="315">
        <v>6.3</v>
      </c>
      <c r="E7" s="315">
        <v>11.1</v>
      </c>
    </row>
    <row r="8" spans="1:12" x14ac:dyDescent="0.2">
      <c r="A8" s="283" t="s">
        <v>53</v>
      </c>
      <c r="B8" s="283" t="s">
        <v>132</v>
      </c>
      <c r="C8" s="316">
        <v>85911</v>
      </c>
      <c r="D8" s="315">
        <v>4.9000000000000004</v>
      </c>
      <c r="E8" s="315">
        <v>10.6</v>
      </c>
    </row>
    <row r="9" spans="1:12" x14ac:dyDescent="0.2">
      <c r="A9" s="283" t="s">
        <v>53</v>
      </c>
      <c r="B9" s="283" t="s">
        <v>133</v>
      </c>
      <c r="C9" s="316">
        <v>85846</v>
      </c>
      <c r="D9" s="315">
        <v>3.7</v>
      </c>
      <c r="E9" s="315">
        <v>10.1</v>
      </c>
    </row>
    <row r="10" spans="1:12" x14ac:dyDescent="0.2">
      <c r="A10" s="283" t="s">
        <v>53</v>
      </c>
      <c r="B10" s="283" t="s">
        <v>134</v>
      </c>
      <c r="C10" s="316">
        <v>86325</v>
      </c>
      <c r="D10" s="315">
        <v>2.8</v>
      </c>
      <c r="E10" s="315">
        <v>9.4</v>
      </c>
    </row>
    <row r="11" spans="1:12" x14ac:dyDescent="0.2">
      <c r="A11" s="283" t="s">
        <v>53</v>
      </c>
      <c r="B11" s="283" t="s">
        <v>135</v>
      </c>
      <c r="C11" s="316">
        <v>86504</v>
      </c>
      <c r="D11" s="315">
        <v>1.6</v>
      </c>
      <c r="E11" s="315">
        <v>8.3000000000000007</v>
      </c>
    </row>
    <row r="12" spans="1:12" x14ac:dyDescent="0.2">
      <c r="A12" s="283" t="s">
        <v>53</v>
      </c>
      <c r="B12" s="283" t="s">
        <v>136</v>
      </c>
      <c r="C12" s="316">
        <v>86893</v>
      </c>
      <c r="D12" s="315">
        <v>0.4</v>
      </c>
      <c r="E12" s="315">
        <v>7</v>
      </c>
    </row>
    <row r="13" spans="1:12" x14ac:dyDescent="0.2">
      <c r="A13" s="283" t="s">
        <v>53</v>
      </c>
      <c r="B13" s="283" t="s">
        <v>137</v>
      </c>
      <c r="C13" s="316">
        <v>88222</v>
      </c>
      <c r="D13" s="315">
        <v>1.7</v>
      </c>
      <c r="E13" s="315">
        <v>5.9</v>
      </c>
    </row>
    <row r="14" spans="1:12" x14ac:dyDescent="0.2">
      <c r="A14" s="283" t="s">
        <v>53</v>
      </c>
      <c r="B14" s="283" t="s">
        <v>138</v>
      </c>
      <c r="C14" s="316">
        <v>89213</v>
      </c>
      <c r="D14" s="315">
        <v>3.4</v>
      </c>
      <c r="E14" s="315">
        <v>5.0999999999999996</v>
      </c>
    </row>
    <row r="15" spans="1:12" x14ac:dyDescent="0.2">
      <c r="A15" s="283" t="s">
        <v>53</v>
      </c>
      <c r="B15" s="283" t="s">
        <v>139</v>
      </c>
      <c r="C15" s="316">
        <v>89283</v>
      </c>
      <c r="D15" s="315">
        <v>3.1</v>
      </c>
      <c r="E15" s="315">
        <v>4.3</v>
      </c>
    </row>
    <row r="16" spans="1:12" x14ac:dyDescent="0.2">
      <c r="A16" s="283" t="s">
        <v>53</v>
      </c>
      <c r="B16" s="283" t="s">
        <v>140</v>
      </c>
      <c r="C16" s="316">
        <v>89142</v>
      </c>
      <c r="D16" s="315">
        <v>3.3</v>
      </c>
      <c r="E16" s="315">
        <v>3.8</v>
      </c>
    </row>
    <row r="17" spans="1:5" x14ac:dyDescent="0.2">
      <c r="A17" s="283" t="s">
        <v>53</v>
      </c>
      <c r="B17" s="283" t="s">
        <v>141</v>
      </c>
      <c r="C17" s="316">
        <v>89353</v>
      </c>
      <c r="D17" s="315">
        <v>4.5999999999999996</v>
      </c>
      <c r="E17" s="315">
        <v>3.6</v>
      </c>
    </row>
    <row r="18" spans="1:5" x14ac:dyDescent="0.2">
      <c r="A18" s="283" t="s">
        <v>72</v>
      </c>
      <c r="B18" s="283" t="s">
        <v>130</v>
      </c>
      <c r="C18" s="316">
        <v>89186</v>
      </c>
      <c r="D18" s="315">
        <v>3.8</v>
      </c>
      <c r="E18" s="315">
        <v>3.3</v>
      </c>
    </row>
    <row r="19" spans="1:5" x14ac:dyDescent="0.2">
      <c r="A19" s="283" t="s">
        <v>53</v>
      </c>
      <c r="B19" s="283" t="s">
        <v>131</v>
      </c>
      <c r="C19" s="316">
        <v>89732</v>
      </c>
      <c r="D19" s="315">
        <v>4.0999999999999996</v>
      </c>
      <c r="E19" s="315">
        <v>3.1</v>
      </c>
    </row>
    <row r="20" spans="1:5" x14ac:dyDescent="0.2">
      <c r="A20" s="283" t="s">
        <v>53</v>
      </c>
      <c r="B20" s="283" t="s">
        <v>132</v>
      </c>
      <c r="C20" s="316">
        <v>90608</v>
      </c>
      <c r="D20" s="315">
        <v>5.5</v>
      </c>
      <c r="E20" s="315">
        <v>3.2</v>
      </c>
    </row>
    <row r="21" spans="1:5" x14ac:dyDescent="0.2">
      <c r="A21" s="283" t="s">
        <v>53</v>
      </c>
      <c r="B21" s="283" t="s">
        <v>133</v>
      </c>
      <c r="C21" s="316">
        <v>92414</v>
      </c>
      <c r="D21" s="315">
        <v>7.7</v>
      </c>
      <c r="E21" s="315">
        <v>3.5</v>
      </c>
    </row>
    <row r="22" spans="1:5" x14ac:dyDescent="0.2">
      <c r="A22" s="283" t="s">
        <v>53</v>
      </c>
      <c r="B22" s="283" t="s">
        <v>134</v>
      </c>
      <c r="C22" s="316">
        <v>93450</v>
      </c>
      <c r="D22" s="315">
        <v>8.3000000000000007</v>
      </c>
      <c r="E22" s="315">
        <v>3.9</v>
      </c>
    </row>
    <row r="23" spans="1:5" x14ac:dyDescent="0.2">
      <c r="A23" s="283" t="s">
        <v>53</v>
      </c>
      <c r="B23" s="283" t="s">
        <v>135</v>
      </c>
      <c r="C23" s="316">
        <v>94163</v>
      </c>
      <c r="D23" s="315">
        <v>8.9</v>
      </c>
      <c r="E23" s="315">
        <v>4.5999999999999996</v>
      </c>
    </row>
    <row r="24" spans="1:5" x14ac:dyDescent="0.2">
      <c r="A24" s="283" t="s">
        <v>53</v>
      </c>
      <c r="B24" s="283" t="s">
        <v>136</v>
      </c>
      <c r="C24" s="316">
        <v>94807</v>
      </c>
      <c r="D24" s="315">
        <v>9.1</v>
      </c>
      <c r="E24" s="315">
        <v>5.3</v>
      </c>
    </row>
    <row r="25" spans="1:5" x14ac:dyDescent="0.2">
      <c r="A25" s="283" t="s">
        <v>53</v>
      </c>
      <c r="B25" s="283" t="s">
        <v>137</v>
      </c>
      <c r="C25" s="316">
        <v>94879</v>
      </c>
      <c r="D25" s="315">
        <v>7.5</v>
      </c>
      <c r="E25" s="315">
        <v>5.8</v>
      </c>
    </row>
    <row r="26" spans="1:5" x14ac:dyDescent="0.2">
      <c r="A26" s="283" t="s">
        <v>53</v>
      </c>
      <c r="B26" s="283" t="s">
        <v>138</v>
      </c>
      <c r="C26" s="316">
        <v>95388</v>
      </c>
      <c r="D26" s="315">
        <v>6.9</v>
      </c>
      <c r="E26" s="315">
        <v>6.1</v>
      </c>
    </row>
    <row r="27" spans="1:5" x14ac:dyDescent="0.2">
      <c r="A27" s="283" t="s">
        <v>53</v>
      </c>
      <c r="B27" s="283" t="s">
        <v>139</v>
      </c>
      <c r="C27" s="316">
        <v>96553</v>
      </c>
      <c r="D27" s="315">
        <v>8.1</v>
      </c>
      <c r="E27" s="315">
        <v>6.5</v>
      </c>
    </row>
    <row r="28" spans="1:5" x14ac:dyDescent="0.2">
      <c r="A28" s="283" t="s">
        <v>53</v>
      </c>
      <c r="B28" s="283" t="s">
        <v>140</v>
      </c>
      <c r="C28" s="316">
        <v>96823</v>
      </c>
      <c r="D28" s="315">
        <v>8.6</v>
      </c>
      <c r="E28" s="315">
        <v>6.9</v>
      </c>
    </row>
    <row r="29" spans="1:5" x14ac:dyDescent="0.2">
      <c r="A29" s="283" t="s">
        <v>53</v>
      </c>
      <c r="B29" s="283" t="s">
        <v>141</v>
      </c>
      <c r="C29" s="316">
        <v>98487</v>
      </c>
      <c r="D29" s="315">
        <v>10.199999999999999</v>
      </c>
      <c r="E29" s="315">
        <v>7.4</v>
      </c>
    </row>
    <row r="30" spans="1:5" x14ac:dyDescent="0.2">
      <c r="A30" s="283" t="s">
        <v>73</v>
      </c>
      <c r="B30" s="283" t="s">
        <v>130</v>
      </c>
      <c r="C30" s="316">
        <v>99518</v>
      </c>
      <c r="D30" s="315">
        <v>11.6</v>
      </c>
      <c r="E30" s="315">
        <v>8</v>
      </c>
    </row>
    <row r="31" spans="1:5" x14ac:dyDescent="0.2">
      <c r="A31" s="283" t="s">
        <v>53</v>
      </c>
      <c r="B31" s="283" t="s">
        <v>131</v>
      </c>
      <c r="C31" s="316">
        <v>100582</v>
      </c>
      <c r="D31" s="315">
        <v>12.1</v>
      </c>
      <c r="E31" s="315">
        <v>8.6999999999999993</v>
      </c>
    </row>
    <row r="32" spans="1:5" x14ac:dyDescent="0.2">
      <c r="A32" s="283" t="s">
        <v>53</v>
      </c>
      <c r="B32" s="283" t="s">
        <v>132</v>
      </c>
      <c r="C32" s="316">
        <v>101680</v>
      </c>
      <c r="D32" s="315">
        <v>12.2</v>
      </c>
      <c r="E32" s="315">
        <v>9.3000000000000007</v>
      </c>
    </row>
    <row r="33" spans="1:5" x14ac:dyDescent="0.2">
      <c r="A33" s="283" t="s">
        <v>53</v>
      </c>
      <c r="B33" s="283" t="s">
        <v>133</v>
      </c>
      <c r="C33" s="316">
        <v>102359</v>
      </c>
      <c r="D33" s="315">
        <v>10.8</v>
      </c>
      <c r="E33" s="315">
        <v>9.5</v>
      </c>
    </row>
    <row r="34" spans="1:5" x14ac:dyDescent="0.2">
      <c r="A34" s="283" t="s">
        <v>53</v>
      </c>
      <c r="B34" s="283" t="s">
        <v>134</v>
      </c>
      <c r="C34" s="316">
        <v>103269</v>
      </c>
      <c r="D34" s="315">
        <v>10.5</v>
      </c>
      <c r="E34" s="315">
        <v>9.6999999999999993</v>
      </c>
    </row>
    <row r="35" spans="1:5" x14ac:dyDescent="0.2">
      <c r="A35" s="283" t="s">
        <v>53</v>
      </c>
      <c r="B35" s="283" t="s">
        <v>135</v>
      </c>
      <c r="C35" s="316">
        <v>104756</v>
      </c>
      <c r="D35" s="315">
        <v>11.2</v>
      </c>
      <c r="E35" s="315">
        <v>9.9</v>
      </c>
    </row>
    <row r="36" spans="1:5" x14ac:dyDescent="0.2">
      <c r="A36" s="283" t="s">
        <v>53</v>
      </c>
      <c r="B36" s="283" t="s">
        <v>136</v>
      </c>
      <c r="C36" s="316">
        <v>106933</v>
      </c>
      <c r="D36" s="315">
        <v>12.8</v>
      </c>
      <c r="E36" s="315">
        <v>10.199999999999999</v>
      </c>
    </row>
    <row r="37" spans="1:5" x14ac:dyDescent="0.2">
      <c r="A37" s="283" t="s">
        <v>53</v>
      </c>
      <c r="B37" s="283" t="s">
        <v>137</v>
      </c>
      <c r="C37" s="316">
        <v>108541</v>
      </c>
      <c r="D37" s="315">
        <v>14.4</v>
      </c>
      <c r="E37" s="315">
        <v>10.8</v>
      </c>
    </row>
    <row r="38" spans="1:5" x14ac:dyDescent="0.2">
      <c r="A38" s="283" t="s">
        <v>53</v>
      </c>
      <c r="B38" s="283" t="s">
        <v>138</v>
      </c>
      <c r="C38" s="316">
        <v>110707</v>
      </c>
      <c r="D38" s="315">
        <v>16.100000000000001</v>
      </c>
      <c r="E38" s="315">
        <v>11.6</v>
      </c>
    </row>
    <row r="39" spans="1:5" x14ac:dyDescent="0.2">
      <c r="A39" s="283" t="s">
        <v>53</v>
      </c>
      <c r="B39" s="283" t="s">
        <v>139</v>
      </c>
      <c r="C39" s="316">
        <v>111703</v>
      </c>
      <c r="D39" s="315">
        <v>15.7</v>
      </c>
      <c r="E39" s="315">
        <v>12.2</v>
      </c>
    </row>
    <row r="40" spans="1:5" x14ac:dyDescent="0.2">
      <c r="A40" s="283" t="s">
        <v>53</v>
      </c>
      <c r="B40" s="283" t="s">
        <v>140</v>
      </c>
      <c r="C40" s="316">
        <v>113393</v>
      </c>
      <c r="D40" s="315">
        <v>17.100000000000001</v>
      </c>
      <c r="E40" s="315">
        <v>12.9</v>
      </c>
    </row>
    <row r="41" spans="1:5" x14ac:dyDescent="0.2">
      <c r="A41" s="283" t="s">
        <v>53</v>
      </c>
      <c r="B41" s="283" t="s">
        <v>141</v>
      </c>
      <c r="C41" s="316">
        <v>114994</v>
      </c>
      <c r="D41" s="315">
        <v>16.8</v>
      </c>
      <c r="E41" s="315">
        <v>13.4</v>
      </c>
    </row>
    <row r="42" spans="1:5" x14ac:dyDescent="0.2">
      <c r="A42" s="283" t="s">
        <v>74</v>
      </c>
      <c r="B42" s="283" t="s">
        <v>130</v>
      </c>
      <c r="C42" s="316">
        <v>116525</v>
      </c>
      <c r="D42" s="315">
        <v>17.100000000000001</v>
      </c>
      <c r="E42" s="315">
        <v>13.9</v>
      </c>
    </row>
    <row r="43" spans="1:5" x14ac:dyDescent="0.2">
      <c r="A43" s="283" t="s">
        <v>53</v>
      </c>
      <c r="B43" s="283" t="s">
        <v>131</v>
      </c>
      <c r="C43" s="316">
        <v>118626</v>
      </c>
      <c r="D43" s="315">
        <v>17.899999999999999</v>
      </c>
      <c r="E43" s="315">
        <v>14.4</v>
      </c>
    </row>
    <row r="44" spans="1:5" x14ac:dyDescent="0.2">
      <c r="A44" s="283" t="s">
        <v>53</v>
      </c>
      <c r="B44" s="283" t="s">
        <v>132</v>
      </c>
      <c r="C44" s="316">
        <v>119779</v>
      </c>
      <c r="D44" s="315">
        <v>17.8</v>
      </c>
      <c r="E44" s="315">
        <v>14.8</v>
      </c>
    </row>
    <row r="45" spans="1:5" x14ac:dyDescent="0.2">
      <c r="A45" s="283" t="s">
        <v>53</v>
      </c>
      <c r="B45" s="283" t="s">
        <v>133</v>
      </c>
      <c r="C45" s="316">
        <v>121373</v>
      </c>
      <c r="D45" s="315">
        <v>18.600000000000001</v>
      </c>
      <c r="E45" s="315">
        <v>15.5</v>
      </c>
    </row>
    <row r="46" spans="1:5" x14ac:dyDescent="0.2">
      <c r="A46" s="283" t="s">
        <v>53</v>
      </c>
      <c r="B46" s="283" t="s">
        <v>134</v>
      </c>
      <c r="C46" s="316">
        <v>123257</v>
      </c>
      <c r="D46" s="315">
        <v>19.399999999999999</v>
      </c>
      <c r="E46" s="315">
        <v>16.2</v>
      </c>
    </row>
    <row r="47" spans="1:5" x14ac:dyDescent="0.2">
      <c r="A47" s="283" t="s">
        <v>53</v>
      </c>
      <c r="B47" s="283" t="s">
        <v>135</v>
      </c>
      <c r="C47" s="316">
        <v>125276</v>
      </c>
      <c r="D47" s="315">
        <v>19.600000000000001</v>
      </c>
      <c r="E47" s="315">
        <v>16.899999999999999</v>
      </c>
    </row>
    <row r="48" spans="1:5" x14ac:dyDescent="0.2">
      <c r="A48" s="283" t="s">
        <v>53</v>
      </c>
      <c r="B48" s="283" t="s">
        <v>136</v>
      </c>
      <c r="C48" s="316">
        <v>125775</v>
      </c>
      <c r="D48" s="315">
        <v>17.600000000000001</v>
      </c>
      <c r="E48" s="315">
        <v>17.3</v>
      </c>
    </row>
    <row r="49" spans="1:5" x14ac:dyDescent="0.2">
      <c r="A49" s="283" t="s">
        <v>53</v>
      </c>
      <c r="B49" s="283" t="s">
        <v>137</v>
      </c>
      <c r="C49" s="316">
        <v>126878</v>
      </c>
      <c r="D49" s="315">
        <v>16.899999999999999</v>
      </c>
      <c r="E49" s="315">
        <v>17.5</v>
      </c>
    </row>
    <row r="50" spans="1:5" x14ac:dyDescent="0.2">
      <c r="A50" s="283" t="s">
        <v>53</v>
      </c>
      <c r="B50" s="283" t="s">
        <v>138</v>
      </c>
      <c r="C50" s="316">
        <v>127749</v>
      </c>
      <c r="D50" s="315">
        <v>15.4</v>
      </c>
      <c r="E50" s="315">
        <v>17.5</v>
      </c>
    </row>
    <row r="51" spans="1:5" x14ac:dyDescent="0.2">
      <c r="A51" s="283" t="s">
        <v>53</v>
      </c>
      <c r="B51" s="283" t="s">
        <v>139</v>
      </c>
      <c r="C51" s="316">
        <v>129531</v>
      </c>
      <c r="D51" s="315">
        <v>16</v>
      </c>
      <c r="E51" s="315">
        <v>17.5</v>
      </c>
    </row>
    <row r="52" spans="1:5" x14ac:dyDescent="0.2">
      <c r="A52" s="283" t="s">
        <v>53</v>
      </c>
      <c r="B52" s="283" t="s">
        <v>140</v>
      </c>
      <c r="C52" s="316">
        <v>131396</v>
      </c>
      <c r="D52" s="315">
        <v>15.9</v>
      </c>
      <c r="E52" s="315">
        <v>17.399999999999999</v>
      </c>
    </row>
    <row r="53" spans="1:5" x14ac:dyDescent="0.2">
      <c r="A53" s="283" t="s">
        <v>53</v>
      </c>
      <c r="B53" s="283" t="s">
        <v>141</v>
      </c>
      <c r="C53" s="316">
        <v>132152</v>
      </c>
      <c r="D53" s="315">
        <v>14.9</v>
      </c>
      <c r="E53" s="315">
        <v>17.3</v>
      </c>
    </row>
    <row r="54" spans="1:5" x14ac:dyDescent="0.2">
      <c r="A54" s="283" t="s">
        <v>75</v>
      </c>
      <c r="B54" s="283" t="s">
        <v>130</v>
      </c>
      <c r="C54" s="316">
        <v>132687</v>
      </c>
      <c r="D54" s="315">
        <v>13.9</v>
      </c>
      <c r="E54" s="315">
        <v>17</v>
      </c>
    </row>
    <row r="55" spans="1:5" x14ac:dyDescent="0.2">
      <c r="A55" s="283" t="s">
        <v>53</v>
      </c>
      <c r="B55" s="283" t="s">
        <v>131</v>
      </c>
      <c r="C55" s="316">
        <v>133808</v>
      </c>
      <c r="D55" s="315">
        <v>12.8</v>
      </c>
      <c r="E55" s="315">
        <v>16.600000000000001</v>
      </c>
    </row>
    <row r="56" spans="1:5" x14ac:dyDescent="0.2">
      <c r="A56" s="283" t="s">
        <v>53</v>
      </c>
      <c r="B56" s="283" t="s">
        <v>132</v>
      </c>
      <c r="C56" s="316">
        <v>136212</v>
      </c>
      <c r="D56" s="315">
        <v>13.7</v>
      </c>
      <c r="E56" s="315">
        <v>16.2</v>
      </c>
    </row>
    <row r="57" spans="1:5" x14ac:dyDescent="0.2">
      <c r="A57" s="283" t="s">
        <v>53</v>
      </c>
      <c r="B57" s="283" t="s">
        <v>133</v>
      </c>
      <c r="C57" s="316">
        <v>135850</v>
      </c>
      <c r="D57" s="315">
        <v>11.9</v>
      </c>
      <c r="E57" s="315">
        <v>15.7</v>
      </c>
    </row>
    <row r="58" spans="1:5" x14ac:dyDescent="0.2">
      <c r="A58" s="283" t="s">
        <v>53</v>
      </c>
      <c r="B58" s="283" t="s">
        <v>134</v>
      </c>
      <c r="C58" s="316">
        <v>136751</v>
      </c>
      <c r="D58" s="315">
        <v>10.9</v>
      </c>
      <c r="E58" s="315">
        <v>15</v>
      </c>
    </row>
    <row r="59" spans="1:5" x14ac:dyDescent="0.2">
      <c r="A59" s="283" t="s">
        <v>53</v>
      </c>
      <c r="B59" s="283" t="s">
        <v>135</v>
      </c>
      <c r="C59" s="316">
        <v>137356</v>
      </c>
      <c r="D59" s="315">
        <v>9.6</v>
      </c>
      <c r="E59" s="315">
        <v>14.1</v>
      </c>
    </row>
    <row r="60" spans="1:5" x14ac:dyDescent="0.2">
      <c r="A60" s="283" t="s">
        <v>53</v>
      </c>
      <c r="B60" s="283" t="s">
        <v>136</v>
      </c>
      <c r="C60" s="316">
        <v>137685</v>
      </c>
      <c r="D60" s="315">
        <v>9.5</v>
      </c>
      <c r="E60" s="315">
        <v>13.5</v>
      </c>
    </row>
    <row r="61" spans="1:5" x14ac:dyDescent="0.2">
      <c r="A61" s="283" t="s">
        <v>53</v>
      </c>
      <c r="B61" s="283" t="s">
        <v>137</v>
      </c>
      <c r="C61" s="316">
        <v>138238</v>
      </c>
      <c r="D61" s="315">
        <v>9</v>
      </c>
      <c r="E61" s="315">
        <v>12.8</v>
      </c>
    </row>
    <row r="62" spans="1:5" x14ac:dyDescent="0.2">
      <c r="A62" s="283" t="s">
        <v>53</v>
      </c>
      <c r="B62" s="283" t="s">
        <v>138</v>
      </c>
      <c r="C62" s="316">
        <v>138534</v>
      </c>
      <c r="D62" s="315">
        <v>8.4</v>
      </c>
      <c r="E62" s="315">
        <v>12.2</v>
      </c>
    </row>
    <row r="63" spans="1:5" x14ac:dyDescent="0.2">
      <c r="A63" s="283" t="s">
        <v>53</v>
      </c>
      <c r="B63" s="283" t="s">
        <v>139</v>
      </c>
      <c r="C63" s="316">
        <v>138793</v>
      </c>
      <c r="D63" s="315">
        <v>7.2</v>
      </c>
      <c r="E63" s="315">
        <v>11.5</v>
      </c>
    </row>
    <row r="64" spans="1:5" x14ac:dyDescent="0.2">
      <c r="A64" s="283" t="s">
        <v>53</v>
      </c>
      <c r="B64" s="283" t="s">
        <v>140</v>
      </c>
      <c r="C64" s="316">
        <v>139464</v>
      </c>
      <c r="D64" s="315">
        <v>6.1</v>
      </c>
      <c r="E64" s="315">
        <v>10.7</v>
      </c>
    </row>
    <row r="65" spans="1:5" x14ac:dyDescent="0.2">
      <c r="A65" s="283" t="s">
        <v>53</v>
      </c>
      <c r="B65" s="283" t="s">
        <v>141</v>
      </c>
      <c r="C65" s="316">
        <v>140339</v>
      </c>
      <c r="D65" s="315">
        <v>6.2</v>
      </c>
      <c r="E65" s="315">
        <v>9.9</v>
      </c>
    </row>
    <row r="66" spans="1:5" x14ac:dyDescent="0.2">
      <c r="A66" s="283" t="s">
        <v>76</v>
      </c>
      <c r="B66" s="283" t="s">
        <v>130</v>
      </c>
      <c r="C66" s="316">
        <v>142777</v>
      </c>
      <c r="D66" s="315">
        <v>7.6</v>
      </c>
      <c r="E66" s="315">
        <v>9.4</v>
      </c>
    </row>
    <row r="67" spans="1:5" x14ac:dyDescent="0.2">
      <c r="A67" s="283" t="s">
        <v>53</v>
      </c>
      <c r="B67" s="283" t="s">
        <v>131</v>
      </c>
      <c r="C67" s="316">
        <v>142907</v>
      </c>
      <c r="D67" s="315">
        <v>6.8</v>
      </c>
      <c r="E67" s="315">
        <v>8.9</v>
      </c>
    </row>
    <row r="68" spans="1:5" x14ac:dyDescent="0.2">
      <c r="A68" s="283" t="s">
        <v>53</v>
      </c>
      <c r="B68" s="283" t="s">
        <v>132</v>
      </c>
      <c r="C68" s="316">
        <v>143404</v>
      </c>
      <c r="D68" s="315">
        <v>5.3</v>
      </c>
      <c r="E68" s="315">
        <v>8.1999999999999993</v>
      </c>
    </row>
    <row r="69" spans="1:5" x14ac:dyDescent="0.2">
      <c r="A69" s="283" t="s">
        <v>53</v>
      </c>
      <c r="B69" s="283" t="s">
        <v>133</v>
      </c>
      <c r="C69" s="316">
        <v>145628</v>
      </c>
      <c r="D69" s="315">
        <v>7.2</v>
      </c>
      <c r="E69" s="315">
        <v>7.8</v>
      </c>
    </row>
    <row r="70" spans="1:5" x14ac:dyDescent="0.2">
      <c r="A70" s="283" t="s">
        <v>53</v>
      </c>
      <c r="B70" s="283" t="s">
        <v>134</v>
      </c>
      <c r="C70" s="316">
        <v>147175</v>
      </c>
      <c r="D70" s="315">
        <v>7.6</v>
      </c>
      <c r="E70" s="315">
        <v>7.5</v>
      </c>
    </row>
    <row r="71" spans="1:5" x14ac:dyDescent="0.2">
      <c r="A71" s="283" t="s">
        <v>53</v>
      </c>
      <c r="B71" s="283" t="s">
        <v>135</v>
      </c>
      <c r="C71" s="316">
        <v>148775</v>
      </c>
      <c r="D71" s="315">
        <v>8.3000000000000007</v>
      </c>
      <c r="E71" s="315">
        <v>7.4</v>
      </c>
    </row>
    <row r="72" spans="1:5" x14ac:dyDescent="0.2">
      <c r="A72" s="283" t="s">
        <v>53</v>
      </c>
      <c r="B72" s="283" t="s">
        <v>136</v>
      </c>
      <c r="C72" s="316">
        <v>150585</v>
      </c>
      <c r="D72" s="315">
        <v>9.4</v>
      </c>
      <c r="E72" s="315">
        <v>7.4</v>
      </c>
    </row>
    <row r="73" spans="1:5" x14ac:dyDescent="0.2">
      <c r="A73" s="283" t="s">
        <v>53</v>
      </c>
      <c r="B73" s="283" t="s">
        <v>137</v>
      </c>
      <c r="C73" s="316">
        <v>152352</v>
      </c>
      <c r="D73" s="315">
        <v>10.199999999999999</v>
      </c>
      <c r="E73" s="315">
        <v>7.5</v>
      </c>
    </row>
    <row r="74" spans="1:5" x14ac:dyDescent="0.2">
      <c r="A74" s="283" t="s">
        <v>53</v>
      </c>
      <c r="B74" s="283" t="s">
        <v>138</v>
      </c>
      <c r="C74" s="316">
        <v>153698</v>
      </c>
      <c r="D74" s="315">
        <v>10.9</v>
      </c>
      <c r="E74" s="315">
        <v>7.7</v>
      </c>
    </row>
    <row r="75" spans="1:5" x14ac:dyDescent="0.2">
      <c r="A75" s="283" t="s">
        <v>53</v>
      </c>
      <c r="B75" s="283" t="s">
        <v>139</v>
      </c>
      <c r="C75" s="316">
        <v>154716</v>
      </c>
      <c r="D75" s="315">
        <v>11.5</v>
      </c>
      <c r="E75" s="315">
        <v>8.1</v>
      </c>
    </row>
    <row r="76" spans="1:5" x14ac:dyDescent="0.2">
      <c r="A76" s="283" t="s">
        <v>53</v>
      </c>
      <c r="B76" s="283" t="s">
        <v>140</v>
      </c>
      <c r="C76" s="316">
        <v>155564</v>
      </c>
      <c r="D76" s="315">
        <v>11.5</v>
      </c>
      <c r="E76" s="315">
        <v>8.5</v>
      </c>
    </row>
    <row r="77" spans="1:5" x14ac:dyDescent="0.2">
      <c r="A77" s="283" t="s">
        <v>53</v>
      </c>
      <c r="B77" s="283" t="s">
        <v>141</v>
      </c>
      <c r="C77" s="316">
        <v>156659</v>
      </c>
      <c r="D77" s="315">
        <v>11.6</v>
      </c>
      <c r="E77" s="315">
        <v>9</v>
      </c>
    </row>
    <row r="78" spans="1:5" x14ac:dyDescent="0.2">
      <c r="A78" s="283" t="s">
        <v>77</v>
      </c>
      <c r="B78" s="283" t="s">
        <v>130</v>
      </c>
      <c r="C78" s="316">
        <v>157482</v>
      </c>
      <c r="D78" s="315">
        <v>10.3</v>
      </c>
      <c r="E78" s="315">
        <v>9.1999999999999993</v>
      </c>
    </row>
    <row r="79" spans="1:5" x14ac:dyDescent="0.2">
      <c r="A79" s="283" t="s">
        <v>53</v>
      </c>
      <c r="B79" s="283" t="s">
        <v>131</v>
      </c>
      <c r="C79" s="316">
        <v>159316</v>
      </c>
      <c r="D79" s="315">
        <v>11.5</v>
      </c>
      <c r="E79" s="315">
        <v>9.6</v>
      </c>
    </row>
    <row r="80" spans="1:5" x14ac:dyDescent="0.2">
      <c r="A80" s="283" t="s">
        <v>53</v>
      </c>
      <c r="B80" s="283" t="s">
        <v>132</v>
      </c>
      <c r="C80" s="316">
        <v>161115</v>
      </c>
      <c r="D80" s="315">
        <v>12.4</v>
      </c>
      <c r="E80" s="315">
        <v>10.199999999999999</v>
      </c>
    </row>
    <row r="81" spans="1:5" x14ac:dyDescent="0.2">
      <c r="A81" s="283" t="s">
        <v>53</v>
      </c>
      <c r="B81" s="283" t="s">
        <v>133</v>
      </c>
      <c r="C81" s="316">
        <v>162289</v>
      </c>
      <c r="D81" s="315">
        <v>11.4</v>
      </c>
      <c r="E81" s="315">
        <v>10.6</v>
      </c>
    </row>
    <row r="82" spans="1:5" x14ac:dyDescent="0.2">
      <c r="A82" s="283" t="s">
        <v>53</v>
      </c>
      <c r="B82" s="283" t="s">
        <v>134</v>
      </c>
      <c r="C82" s="316">
        <v>163684</v>
      </c>
      <c r="D82" s="315">
        <v>11.2</v>
      </c>
      <c r="E82" s="315">
        <v>10.9</v>
      </c>
    </row>
    <row r="83" spans="1:5" x14ac:dyDescent="0.2">
      <c r="A83" s="283" t="s">
        <v>53</v>
      </c>
      <c r="B83" s="283" t="s">
        <v>135</v>
      </c>
      <c r="C83" s="316">
        <v>164835</v>
      </c>
      <c r="D83" s="315">
        <v>10.8</v>
      </c>
      <c r="E83" s="315">
        <v>11.1</v>
      </c>
    </row>
    <row r="84" spans="1:5" x14ac:dyDescent="0.2">
      <c r="A84" s="283" t="s">
        <v>53</v>
      </c>
      <c r="B84" s="283" t="s">
        <v>136</v>
      </c>
      <c r="C84" s="316">
        <v>166748</v>
      </c>
      <c r="D84" s="315">
        <v>10.7</v>
      </c>
      <c r="E84" s="315">
        <v>11.2</v>
      </c>
    </row>
    <row r="85" spans="1:5" x14ac:dyDescent="0.2">
      <c r="A85" s="283" t="s">
        <v>53</v>
      </c>
      <c r="B85" s="283" t="s">
        <v>137</v>
      </c>
      <c r="C85" s="316">
        <v>168202</v>
      </c>
      <c r="D85" s="315">
        <v>10.4</v>
      </c>
      <c r="E85" s="315">
        <v>11.2</v>
      </c>
    </row>
    <row r="86" spans="1:5" x14ac:dyDescent="0.2">
      <c r="A86" s="283" t="s">
        <v>53</v>
      </c>
      <c r="B86" s="283" t="s">
        <v>138</v>
      </c>
      <c r="C86" s="316">
        <v>170009</v>
      </c>
      <c r="D86" s="315">
        <v>10.6</v>
      </c>
      <c r="E86" s="315">
        <v>11.2</v>
      </c>
    </row>
    <row r="87" spans="1:5" x14ac:dyDescent="0.2">
      <c r="A87" s="283" t="s">
        <v>53</v>
      </c>
      <c r="B87" s="283" t="s">
        <v>139</v>
      </c>
      <c r="C87" s="316">
        <v>171834</v>
      </c>
      <c r="D87" s="315">
        <v>11.1</v>
      </c>
      <c r="E87" s="315">
        <v>11.1</v>
      </c>
    </row>
    <row r="88" spans="1:5" x14ac:dyDescent="0.2">
      <c r="A88" s="283" t="s">
        <v>53</v>
      </c>
      <c r="B88" s="283" t="s">
        <v>140</v>
      </c>
      <c r="C88" s="316">
        <v>173166</v>
      </c>
      <c r="D88" s="315">
        <v>11.3</v>
      </c>
      <c r="E88" s="315">
        <v>11.1</v>
      </c>
    </row>
    <row r="89" spans="1:5" x14ac:dyDescent="0.2">
      <c r="A89" s="283" t="s">
        <v>53</v>
      </c>
      <c r="B89" s="283" t="s">
        <v>141</v>
      </c>
      <c r="C89" s="316">
        <v>173508</v>
      </c>
      <c r="D89" s="315">
        <v>10.8</v>
      </c>
      <c r="E89" s="315">
        <v>11</v>
      </c>
    </row>
    <row r="90" spans="1:5" x14ac:dyDescent="0.2">
      <c r="A90" s="283" t="s">
        <v>78</v>
      </c>
      <c r="B90" s="283" t="s">
        <v>130</v>
      </c>
      <c r="C90" s="316">
        <v>172619</v>
      </c>
      <c r="D90" s="315">
        <v>9.6</v>
      </c>
      <c r="E90" s="315">
        <v>11</v>
      </c>
    </row>
    <row r="91" spans="1:5" x14ac:dyDescent="0.2">
      <c r="A91" s="283" t="s">
        <v>53</v>
      </c>
      <c r="B91" s="283" t="s">
        <v>131</v>
      </c>
      <c r="C91" s="316">
        <v>171348</v>
      </c>
      <c r="D91" s="315">
        <v>7.6</v>
      </c>
      <c r="E91" s="315">
        <v>10.7</v>
      </c>
    </row>
    <row r="92" spans="1:5" x14ac:dyDescent="0.2">
      <c r="A92" s="283" t="s">
        <v>53</v>
      </c>
      <c r="B92" s="283" t="s">
        <v>132</v>
      </c>
      <c r="C92" s="316">
        <v>170146</v>
      </c>
      <c r="D92" s="315">
        <v>5.6</v>
      </c>
      <c r="E92" s="315">
        <v>10.1</v>
      </c>
    </row>
    <row r="93" spans="1:5" x14ac:dyDescent="0.2">
      <c r="A93" s="283" t="s">
        <v>53</v>
      </c>
      <c r="B93" s="283" t="s">
        <v>133</v>
      </c>
      <c r="C93" s="316">
        <v>166828</v>
      </c>
      <c r="D93" s="315">
        <v>2.8</v>
      </c>
      <c r="E93" s="315">
        <v>9.4</v>
      </c>
    </row>
    <row r="94" spans="1:5" x14ac:dyDescent="0.2">
      <c r="A94" s="283" t="s">
        <v>53</v>
      </c>
      <c r="B94" s="283" t="s">
        <v>134</v>
      </c>
      <c r="C94" s="316">
        <v>161512</v>
      </c>
      <c r="D94" s="315">
        <v>-1.3</v>
      </c>
      <c r="E94" s="315">
        <v>8.3000000000000007</v>
      </c>
    </row>
    <row r="95" spans="1:5" x14ac:dyDescent="0.2">
      <c r="A95" s="283" t="s">
        <v>53</v>
      </c>
      <c r="B95" s="283" t="s">
        <v>135</v>
      </c>
      <c r="C95" s="316">
        <v>159325</v>
      </c>
      <c r="D95" s="315">
        <v>-3.3</v>
      </c>
      <c r="E95" s="315">
        <v>7.1</v>
      </c>
    </row>
    <row r="96" spans="1:5" x14ac:dyDescent="0.2">
      <c r="A96" s="283" t="s">
        <v>53</v>
      </c>
      <c r="B96" s="283" t="s">
        <v>136</v>
      </c>
      <c r="C96" s="316">
        <v>159217</v>
      </c>
      <c r="D96" s="315">
        <v>-4.5</v>
      </c>
      <c r="E96" s="315">
        <v>5.9</v>
      </c>
    </row>
    <row r="97" spans="1:5" x14ac:dyDescent="0.2">
      <c r="A97" s="283" t="s">
        <v>53</v>
      </c>
      <c r="B97" s="283" t="s">
        <v>137</v>
      </c>
      <c r="C97" s="316">
        <v>158293</v>
      </c>
      <c r="D97" s="315">
        <v>-5.9</v>
      </c>
      <c r="E97" s="315">
        <v>4.5</v>
      </c>
    </row>
    <row r="98" spans="1:5" x14ac:dyDescent="0.2">
      <c r="A98" s="283" t="s">
        <v>53</v>
      </c>
      <c r="B98" s="283" t="s">
        <v>138</v>
      </c>
      <c r="C98" s="316">
        <v>158070</v>
      </c>
      <c r="D98" s="315">
        <v>-7</v>
      </c>
      <c r="E98" s="315">
        <v>3.1</v>
      </c>
    </row>
    <row r="99" spans="1:5" x14ac:dyDescent="0.2">
      <c r="A99" s="283" t="s">
        <v>53</v>
      </c>
      <c r="B99" s="283" t="s">
        <v>139</v>
      </c>
      <c r="C99" s="316">
        <v>157797</v>
      </c>
      <c r="D99" s="315">
        <v>-8.1999999999999993</v>
      </c>
      <c r="E99" s="315">
        <v>1.4</v>
      </c>
    </row>
    <row r="100" spans="1:5" x14ac:dyDescent="0.2">
      <c r="A100" s="283" t="s">
        <v>53</v>
      </c>
      <c r="B100" s="283" t="s">
        <v>140</v>
      </c>
      <c r="C100" s="316">
        <v>157532</v>
      </c>
      <c r="D100" s="315">
        <v>-9</v>
      </c>
      <c r="E100" s="315">
        <v>-0.2</v>
      </c>
    </row>
    <row r="101" spans="1:5" x14ac:dyDescent="0.2">
      <c r="A101" s="283" t="s">
        <v>53</v>
      </c>
      <c r="B101" s="283" t="s">
        <v>141</v>
      </c>
      <c r="C101" s="316">
        <v>158562</v>
      </c>
      <c r="D101" s="315">
        <v>-8.6</v>
      </c>
      <c r="E101" s="315">
        <v>-1.9</v>
      </c>
    </row>
    <row r="102" spans="1:5" x14ac:dyDescent="0.2">
      <c r="A102" s="283" t="s">
        <v>414</v>
      </c>
      <c r="B102" s="283" t="s">
        <v>130</v>
      </c>
      <c r="C102" s="316">
        <v>159676</v>
      </c>
      <c r="D102" s="315">
        <v>-7.5</v>
      </c>
      <c r="E102" s="315">
        <v>-3.3</v>
      </c>
    </row>
    <row r="103" spans="1:5" x14ac:dyDescent="0.2">
      <c r="A103" s="283" t="s">
        <v>53</v>
      </c>
      <c r="B103" s="283" t="s">
        <v>131</v>
      </c>
      <c r="C103" s="316">
        <v>161505</v>
      </c>
      <c r="D103" s="315">
        <v>-5.7</v>
      </c>
      <c r="E103" s="315">
        <v>-4.4000000000000004</v>
      </c>
    </row>
    <row r="104" spans="1:5" x14ac:dyDescent="0.2">
      <c r="A104" s="283" t="s">
        <v>53</v>
      </c>
      <c r="B104" s="283" t="s">
        <v>132</v>
      </c>
      <c r="C104" s="316">
        <v>163406</v>
      </c>
      <c r="D104" s="315">
        <v>-4</v>
      </c>
      <c r="E104" s="315">
        <v>-5.2</v>
      </c>
    </row>
    <row r="105" spans="1:5" x14ac:dyDescent="0.2">
      <c r="A105" s="283" t="s">
        <v>53</v>
      </c>
      <c r="B105" s="283" t="s">
        <v>133</v>
      </c>
      <c r="C105" s="316">
        <v>167804</v>
      </c>
      <c r="D105" s="315">
        <v>0.6</v>
      </c>
      <c r="E105" s="315">
        <v>-5.4</v>
      </c>
    </row>
    <row r="106" spans="1:5" x14ac:dyDescent="0.2">
      <c r="A106" s="283" t="s">
        <v>53</v>
      </c>
      <c r="B106" s="283" t="s">
        <v>134</v>
      </c>
      <c r="C106" s="316">
        <v>172405</v>
      </c>
      <c r="D106" s="315">
        <v>6.7</v>
      </c>
      <c r="E106" s="315">
        <v>-4.7</v>
      </c>
    </row>
    <row r="107" spans="1:5" x14ac:dyDescent="0.2">
      <c r="A107" s="283" t="s">
        <v>53</v>
      </c>
      <c r="B107" s="283" t="s">
        <v>135</v>
      </c>
      <c r="C107" s="316">
        <v>175142</v>
      </c>
      <c r="D107" s="315">
        <v>9.9</v>
      </c>
      <c r="E107" s="315">
        <v>-3.6</v>
      </c>
    </row>
    <row r="108" spans="1:5" x14ac:dyDescent="0.2">
      <c r="A108" s="283" t="s">
        <v>53</v>
      </c>
      <c r="B108" s="283" t="s">
        <v>136</v>
      </c>
      <c r="C108" s="316">
        <v>176869</v>
      </c>
      <c r="D108" s="315">
        <v>11.1</v>
      </c>
      <c r="E108" s="315">
        <v>-2.2999999999999998</v>
      </c>
    </row>
    <row r="109" spans="1:5" x14ac:dyDescent="0.2">
      <c r="A109" s="283" t="s">
        <v>53</v>
      </c>
      <c r="B109" s="283" t="s">
        <v>137</v>
      </c>
      <c r="C109" s="316">
        <v>178286</v>
      </c>
      <c r="D109" s="315">
        <v>12.6</v>
      </c>
      <c r="E109" s="315">
        <v>-0.8</v>
      </c>
    </row>
    <row r="110" spans="1:5" x14ac:dyDescent="0.2">
      <c r="A110" s="283" t="s">
        <v>53</v>
      </c>
      <c r="B110" s="283" t="s">
        <v>138</v>
      </c>
      <c r="C110" s="316">
        <v>178498</v>
      </c>
      <c r="D110" s="315">
        <v>12.9</v>
      </c>
      <c r="E110" s="315">
        <v>0.9</v>
      </c>
    </row>
    <row r="111" spans="1:5" x14ac:dyDescent="0.2">
      <c r="A111" s="283" t="s">
        <v>53</v>
      </c>
      <c r="B111" s="283" t="s">
        <v>139</v>
      </c>
      <c r="C111" s="316">
        <v>180023</v>
      </c>
      <c r="D111" s="315">
        <v>14.1</v>
      </c>
      <c r="E111" s="315">
        <v>2.8</v>
      </c>
    </row>
    <row r="112" spans="1:5" x14ac:dyDescent="0.2">
      <c r="A112" s="283" t="s">
        <v>53</v>
      </c>
      <c r="B112" s="283" t="s">
        <v>140</v>
      </c>
      <c r="C112" s="316">
        <v>182221</v>
      </c>
      <c r="D112" s="315">
        <v>15.7</v>
      </c>
      <c r="E112" s="315">
        <v>4.8</v>
      </c>
    </row>
    <row r="113" spans="1:5" x14ac:dyDescent="0.2">
      <c r="A113" s="283" t="s">
        <v>53</v>
      </c>
      <c r="B113" s="283" t="s">
        <v>141</v>
      </c>
      <c r="C113" s="316">
        <v>184620</v>
      </c>
      <c r="D113" s="315">
        <v>16.399999999999999</v>
      </c>
      <c r="E113" s="315">
        <v>6.9</v>
      </c>
    </row>
    <row r="114" spans="1:5" x14ac:dyDescent="0.2">
      <c r="A114" s="283" t="s">
        <v>710</v>
      </c>
      <c r="B114" s="283" t="s">
        <v>130</v>
      </c>
      <c r="C114" s="316">
        <v>187088</v>
      </c>
      <c r="D114" s="315">
        <v>17.2</v>
      </c>
      <c r="E114" s="315">
        <v>9</v>
      </c>
    </row>
    <row r="115" spans="1:5" x14ac:dyDescent="0.2">
      <c r="A115" s="283" t="s">
        <v>53</v>
      </c>
      <c r="B115" s="283" t="s">
        <v>131</v>
      </c>
      <c r="C115" s="316">
        <v>189599</v>
      </c>
      <c r="D115" s="315">
        <v>17.399999999999999</v>
      </c>
      <c r="E115" s="315">
        <v>10.9</v>
      </c>
    </row>
    <row r="116" spans="1:5" x14ac:dyDescent="0.2">
      <c r="A116" s="283" t="s">
        <v>53</v>
      </c>
      <c r="B116" s="283" t="s">
        <v>132</v>
      </c>
      <c r="C116" s="316">
        <v>191077</v>
      </c>
      <c r="D116" s="315">
        <v>16.899999999999999</v>
      </c>
      <c r="E116" s="315">
        <v>12.6</v>
      </c>
    </row>
    <row r="117" spans="1:5" x14ac:dyDescent="0.2">
      <c r="A117" s="283" t="s">
        <v>53</v>
      </c>
      <c r="B117" s="283" t="s">
        <v>133</v>
      </c>
      <c r="C117" s="316">
        <v>192650</v>
      </c>
      <c r="D117" s="315">
        <v>14.8</v>
      </c>
      <c r="E117" s="315">
        <v>13.8</v>
      </c>
    </row>
    <row r="118" spans="1:5" x14ac:dyDescent="0.2">
      <c r="A118" s="283" t="s">
        <v>53</v>
      </c>
      <c r="B118" s="283" t="s">
        <v>134</v>
      </c>
      <c r="C118" s="316">
        <v>196010</v>
      </c>
      <c r="D118" s="315">
        <v>13.7</v>
      </c>
      <c r="E118" s="315">
        <v>14.4</v>
      </c>
    </row>
    <row r="119" spans="1:5" x14ac:dyDescent="0.2">
      <c r="A119" s="283" t="s">
        <v>53</v>
      </c>
      <c r="B119" s="283" t="s">
        <v>135</v>
      </c>
      <c r="C119" s="316">
        <v>198459</v>
      </c>
      <c r="D119" s="315">
        <v>13.3</v>
      </c>
      <c r="E119" s="315">
        <v>14.7</v>
      </c>
    </row>
    <row r="120" spans="1:5" x14ac:dyDescent="0.2">
      <c r="A120" s="283" t="s">
        <v>53</v>
      </c>
      <c r="B120" s="283" t="s">
        <v>136</v>
      </c>
      <c r="C120" s="316">
        <v>200569</v>
      </c>
      <c r="D120" s="315">
        <v>13.4</v>
      </c>
      <c r="E120" s="315">
        <v>14.9</v>
      </c>
    </row>
    <row r="121" spans="1:5" x14ac:dyDescent="0.2">
      <c r="A121" s="283" t="s">
        <v>53</v>
      </c>
      <c r="B121" s="283" t="s">
        <v>137</v>
      </c>
      <c r="C121" s="316">
        <v>204329</v>
      </c>
      <c r="D121" s="315">
        <v>14.6</v>
      </c>
      <c r="E121" s="315">
        <v>15</v>
      </c>
    </row>
    <row r="122" spans="1:5" x14ac:dyDescent="0.2">
      <c r="A122" s="283" t="s">
        <v>53</v>
      </c>
      <c r="B122" s="283" t="s">
        <v>138</v>
      </c>
      <c r="C122" s="316">
        <v>208783</v>
      </c>
      <c r="D122" s="315">
        <v>17</v>
      </c>
      <c r="E122" s="315">
        <v>15.4</v>
      </c>
    </row>
    <row r="123" spans="1:5" x14ac:dyDescent="0.2">
      <c r="A123" s="283" t="s">
        <v>53</v>
      </c>
      <c r="B123" s="283" t="s">
        <v>139</v>
      </c>
      <c r="C123" s="316">
        <v>211146</v>
      </c>
      <c r="D123" s="315">
        <v>17.3</v>
      </c>
      <c r="E123" s="315">
        <v>15.6</v>
      </c>
    </row>
    <row r="124" spans="1:5" x14ac:dyDescent="0.2">
      <c r="A124" s="283" t="s">
        <v>53</v>
      </c>
      <c r="B124" s="283" t="s">
        <v>140</v>
      </c>
      <c r="C124" s="316">
        <v>213250</v>
      </c>
      <c r="D124" s="315">
        <v>17</v>
      </c>
      <c r="E124" s="315">
        <v>15.8</v>
      </c>
    </row>
    <row r="125" spans="1:5" x14ac:dyDescent="0.2">
      <c r="A125" s="283" t="s">
        <v>53</v>
      </c>
      <c r="B125" s="283" t="s">
        <v>141</v>
      </c>
      <c r="C125" s="316">
        <v>216461</v>
      </c>
      <c r="D125" s="315">
        <v>17.2</v>
      </c>
      <c r="E125" s="315">
        <v>15.8</v>
      </c>
    </row>
    <row r="126" spans="1:5" x14ac:dyDescent="0.2">
      <c r="A126" s="283" t="s">
        <v>1116</v>
      </c>
      <c r="B126" s="283" t="s">
        <v>130</v>
      </c>
      <c r="C126" s="316">
        <v>218989</v>
      </c>
      <c r="D126" s="315">
        <v>17.100000000000001</v>
      </c>
      <c r="E126" s="315">
        <v>15.8</v>
      </c>
    </row>
    <row r="127" spans="1:5" x14ac:dyDescent="0.2">
      <c r="A127" s="283" t="s">
        <v>53</v>
      </c>
      <c r="B127" s="283" t="s">
        <v>131</v>
      </c>
      <c r="C127" s="316">
        <v>220371</v>
      </c>
      <c r="D127" s="315">
        <v>16.2</v>
      </c>
      <c r="E127" s="315">
        <v>15.7</v>
      </c>
    </row>
    <row r="128" spans="1:5" x14ac:dyDescent="0.2">
      <c r="A128" s="283" t="s">
        <v>53</v>
      </c>
      <c r="B128" s="283" t="s">
        <v>132</v>
      </c>
      <c r="C128" s="316">
        <v>222883</v>
      </c>
      <c r="D128" s="315">
        <v>16.600000000000001</v>
      </c>
      <c r="E128" s="315">
        <v>15.7</v>
      </c>
    </row>
    <row r="129" spans="1:5" x14ac:dyDescent="0.2">
      <c r="A129" s="283" t="s">
        <v>53</v>
      </c>
      <c r="B129" s="283" t="s">
        <v>133</v>
      </c>
      <c r="C129" s="316">
        <v>225360</v>
      </c>
      <c r="D129" s="315">
        <v>17</v>
      </c>
      <c r="E129" s="315">
        <v>15.9</v>
      </c>
    </row>
    <row r="130" spans="1:5" x14ac:dyDescent="0.2">
      <c r="A130" s="283" t="s">
        <v>53</v>
      </c>
      <c r="B130" s="283" t="s">
        <v>134</v>
      </c>
      <c r="C130" s="316">
        <v>229519</v>
      </c>
      <c r="D130" s="315">
        <v>17.100000000000001</v>
      </c>
      <c r="E130" s="315">
        <v>16.2</v>
      </c>
    </row>
    <row r="131" spans="1:5" x14ac:dyDescent="0.2">
      <c r="A131" s="283" t="s">
        <v>53</v>
      </c>
      <c r="B131" s="283" t="s">
        <v>135</v>
      </c>
      <c r="C131" s="316">
        <v>234491</v>
      </c>
      <c r="D131" s="315">
        <v>18.2</v>
      </c>
      <c r="E131" s="315">
        <v>16.600000000000001</v>
      </c>
    </row>
  </sheetData>
  <mergeCells count="1">
    <mergeCell ref="H1:I1"/>
  </mergeCells>
  <hyperlinks>
    <hyperlink ref="H1:I1" location="Index!A1" display="Regresar al Índice" xr:uid="{1C6AE884-D752-46CA-9130-073636B13B5F}"/>
  </hyperlink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0EAD5-41AC-4165-973B-1DEC28AB1867}">
  <sheetPr codeName="Hoja89"/>
  <dimension ref="A1:L131"/>
  <sheetViews>
    <sheetView workbookViewId="0">
      <selection activeCell="F17" sqref="F17"/>
    </sheetView>
  </sheetViews>
  <sheetFormatPr baseColWidth="10" defaultRowHeight="12.75" x14ac:dyDescent="0.2"/>
  <cols>
    <col min="1" max="16384" width="11.42578125" style="283"/>
  </cols>
  <sheetData>
    <row r="1" spans="1:12" x14ac:dyDescent="0.2">
      <c r="A1" s="28" t="s">
        <v>4620</v>
      </c>
      <c r="H1" s="284" t="s">
        <v>1306</v>
      </c>
      <c r="I1" s="284"/>
    </row>
    <row r="2" spans="1:12" x14ac:dyDescent="0.2">
      <c r="A2" s="283" t="s">
        <v>1273</v>
      </c>
    </row>
    <row r="5" spans="1:12" x14ac:dyDescent="0.2">
      <c r="A5" s="283" t="s">
        <v>286</v>
      </c>
      <c r="B5" s="283" t="s">
        <v>330</v>
      </c>
      <c r="C5" s="283" t="s">
        <v>598</v>
      </c>
      <c r="D5" s="283" t="s">
        <v>592</v>
      </c>
      <c r="G5" s="283" t="s">
        <v>2550</v>
      </c>
      <c r="H5" s="283" t="s">
        <v>2499</v>
      </c>
      <c r="I5" s="283" t="s">
        <v>2551</v>
      </c>
      <c r="J5" s="283" t="s">
        <v>599</v>
      </c>
      <c r="K5" s="283" t="s">
        <v>2548</v>
      </c>
      <c r="L5" s="283" t="s">
        <v>2497</v>
      </c>
    </row>
    <row r="6" spans="1:12" x14ac:dyDescent="0.2">
      <c r="A6" s="283" t="s">
        <v>59</v>
      </c>
      <c r="B6" s="283" t="s">
        <v>130</v>
      </c>
      <c r="C6" s="316">
        <v>448</v>
      </c>
      <c r="D6" s="316">
        <v>427</v>
      </c>
      <c r="G6" s="316">
        <v>421</v>
      </c>
      <c r="H6" s="316">
        <v>420</v>
      </c>
      <c r="I6" s="316">
        <v>421</v>
      </c>
      <c r="J6" s="315">
        <v>0</v>
      </c>
      <c r="K6" s="316">
        <v>420</v>
      </c>
      <c r="L6" s="316">
        <v>420</v>
      </c>
    </row>
    <row r="7" spans="1:12" x14ac:dyDescent="0.2">
      <c r="A7" s="283" t="s">
        <v>53</v>
      </c>
      <c r="B7" s="283" t="s">
        <v>131</v>
      </c>
      <c r="C7" s="316">
        <v>450</v>
      </c>
      <c r="D7" s="316">
        <v>429</v>
      </c>
    </row>
    <row r="8" spans="1:12" x14ac:dyDescent="0.2">
      <c r="A8" s="283" t="s">
        <v>53</v>
      </c>
      <c r="B8" s="283" t="s">
        <v>132</v>
      </c>
      <c r="C8" s="316">
        <v>454</v>
      </c>
      <c r="D8" s="316">
        <v>432</v>
      </c>
    </row>
    <row r="9" spans="1:12" x14ac:dyDescent="0.2">
      <c r="A9" s="283" t="s">
        <v>53</v>
      </c>
      <c r="B9" s="283" t="s">
        <v>133</v>
      </c>
      <c r="C9" s="316">
        <v>452</v>
      </c>
      <c r="D9" s="316">
        <v>434</v>
      </c>
    </row>
    <row r="10" spans="1:12" x14ac:dyDescent="0.2">
      <c r="A10" s="283" t="s">
        <v>53</v>
      </c>
      <c r="B10" s="283" t="s">
        <v>134</v>
      </c>
      <c r="C10" s="316">
        <v>453</v>
      </c>
      <c r="D10" s="316">
        <v>437</v>
      </c>
    </row>
    <row r="11" spans="1:12" x14ac:dyDescent="0.2">
      <c r="A11" s="283" t="s">
        <v>53</v>
      </c>
      <c r="B11" s="283" t="s">
        <v>135</v>
      </c>
      <c r="C11" s="316">
        <v>451</v>
      </c>
      <c r="D11" s="316">
        <v>439</v>
      </c>
    </row>
    <row r="12" spans="1:12" x14ac:dyDescent="0.2">
      <c r="A12" s="283" t="s">
        <v>53</v>
      </c>
      <c r="B12" s="283" t="s">
        <v>136</v>
      </c>
      <c r="C12" s="316">
        <v>444</v>
      </c>
      <c r="D12" s="316">
        <v>440</v>
      </c>
    </row>
    <row r="13" spans="1:12" x14ac:dyDescent="0.2">
      <c r="A13" s="283" t="s">
        <v>53</v>
      </c>
      <c r="B13" s="283" t="s">
        <v>137</v>
      </c>
      <c r="C13" s="316">
        <v>448</v>
      </c>
      <c r="D13" s="316">
        <v>442</v>
      </c>
    </row>
    <row r="14" spans="1:12" x14ac:dyDescent="0.2">
      <c r="A14" s="283" t="s">
        <v>53</v>
      </c>
      <c r="B14" s="283" t="s">
        <v>138</v>
      </c>
      <c r="C14" s="316">
        <v>438</v>
      </c>
      <c r="D14" s="316">
        <v>442</v>
      </c>
    </row>
    <row r="15" spans="1:12" x14ac:dyDescent="0.2">
      <c r="A15" s="283" t="s">
        <v>53</v>
      </c>
      <c r="B15" s="283" t="s">
        <v>139</v>
      </c>
      <c r="C15" s="316">
        <v>439</v>
      </c>
      <c r="D15" s="316">
        <v>444</v>
      </c>
    </row>
    <row r="16" spans="1:12" x14ac:dyDescent="0.2">
      <c r="A16" s="283" t="s">
        <v>53</v>
      </c>
      <c r="B16" s="283" t="s">
        <v>140</v>
      </c>
      <c r="C16" s="316">
        <v>437</v>
      </c>
      <c r="D16" s="316">
        <v>445</v>
      </c>
    </row>
    <row r="17" spans="1:4" x14ac:dyDescent="0.2">
      <c r="A17" s="283" t="s">
        <v>53</v>
      </c>
      <c r="B17" s="283" t="s">
        <v>141</v>
      </c>
      <c r="C17" s="316">
        <v>437</v>
      </c>
      <c r="D17" s="316">
        <v>446</v>
      </c>
    </row>
    <row r="18" spans="1:4" x14ac:dyDescent="0.2">
      <c r="A18" s="283" t="s">
        <v>72</v>
      </c>
      <c r="B18" s="283" t="s">
        <v>130</v>
      </c>
      <c r="C18" s="316">
        <v>425</v>
      </c>
      <c r="D18" s="316">
        <v>444</v>
      </c>
    </row>
    <row r="19" spans="1:4" x14ac:dyDescent="0.2">
      <c r="A19" s="283" t="s">
        <v>53</v>
      </c>
      <c r="B19" s="283" t="s">
        <v>131</v>
      </c>
      <c r="C19" s="316">
        <v>425</v>
      </c>
      <c r="D19" s="316">
        <v>442</v>
      </c>
    </row>
    <row r="20" spans="1:4" x14ac:dyDescent="0.2">
      <c r="A20" s="283" t="s">
        <v>53</v>
      </c>
      <c r="B20" s="283" t="s">
        <v>132</v>
      </c>
      <c r="C20" s="316">
        <v>424</v>
      </c>
      <c r="D20" s="316">
        <v>439</v>
      </c>
    </row>
    <row r="21" spans="1:4" x14ac:dyDescent="0.2">
      <c r="A21" s="283" t="s">
        <v>53</v>
      </c>
      <c r="B21" s="283" t="s">
        <v>133</v>
      </c>
      <c r="C21" s="316">
        <v>425</v>
      </c>
      <c r="D21" s="316">
        <v>437</v>
      </c>
    </row>
    <row r="22" spans="1:4" x14ac:dyDescent="0.2">
      <c r="A22" s="283" t="s">
        <v>53</v>
      </c>
      <c r="B22" s="283" t="s">
        <v>134</v>
      </c>
      <c r="C22" s="316">
        <v>425</v>
      </c>
      <c r="D22" s="316">
        <v>435</v>
      </c>
    </row>
    <row r="23" spans="1:4" x14ac:dyDescent="0.2">
      <c r="A23" s="283" t="s">
        <v>53</v>
      </c>
      <c r="B23" s="283" t="s">
        <v>135</v>
      </c>
      <c r="C23" s="316">
        <v>420</v>
      </c>
      <c r="D23" s="316">
        <v>432</v>
      </c>
    </row>
    <row r="24" spans="1:4" x14ac:dyDescent="0.2">
      <c r="A24" s="283" t="s">
        <v>53</v>
      </c>
      <c r="B24" s="283" t="s">
        <v>136</v>
      </c>
      <c r="C24" s="316">
        <v>421</v>
      </c>
      <c r="D24" s="316">
        <v>430</v>
      </c>
    </row>
    <row r="25" spans="1:4" x14ac:dyDescent="0.2">
      <c r="A25" s="283" t="s">
        <v>53</v>
      </c>
      <c r="B25" s="283" t="s">
        <v>137</v>
      </c>
      <c r="C25" s="316">
        <v>425</v>
      </c>
      <c r="D25" s="316">
        <v>428</v>
      </c>
    </row>
    <row r="26" spans="1:4" x14ac:dyDescent="0.2">
      <c r="A26" s="283" t="s">
        <v>53</v>
      </c>
      <c r="B26" s="283" t="s">
        <v>138</v>
      </c>
      <c r="C26" s="316">
        <v>407</v>
      </c>
      <c r="D26" s="316">
        <v>426</v>
      </c>
    </row>
    <row r="27" spans="1:4" x14ac:dyDescent="0.2">
      <c r="A27" s="283" t="s">
        <v>53</v>
      </c>
      <c r="B27" s="283" t="s">
        <v>139</v>
      </c>
      <c r="C27" s="316">
        <v>409</v>
      </c>
      <c r="D27" s="316">
        <v>423</v>
      </c>
    </row>
    <row r="28" spans="1:4" x14ac:dyDescent="0.2">
      <c r="A28" s="283" t="s">
        <v>53</v>
      </c>
      <c r="B28" s="283" t="s">
        <v>140</v>
      </c>
      <c r="C28" s="316">
        <v>410</v>
      </c>
      <c r="D28" s="316">
        <v>421</v>
      </c>
    </row>
    <row r="29" spans="1:4" x14ac:dyDescent="0.2">
      <c r="A29" s="283" t="s">
        <v>53</v>
      </c>
      <c r="B29" s="283" t="s">
        <v>141</v>
      </c>
      <c r="C29" s="316">
        <v>411</v>
      </c>
      <c r="D29" s="316">
        <v>419</v>
      </c>
    </row>
    <row r="30" spans="1:4" x14ac:dyDescent="0.2">
      <c r="A30" s="283" t="s">
        <v>73</v>
      </c>
      <c r="B30" s="283" t="s">
        <v>130</v>
      </c>
      <c r="C30" s="316">
        <v>411</v>
      </c>
      <c r="D30" s="316">
        <v>418</v>
      </c>
    </row>
    <row r="31" spans="1:4" x14ac:dyDescent="0.2">
      <c r="A31" s="283" t="s">
        <v>53</v>
      </c>
      <c r="B31" s="283" t="s">
        <v>131</v>
      </c>
      <c r="C31" s="316">
        <v>411</v>
      </c>
      <c r="D31" s="316">
        <v>417</v>
      </c>
    </row>
    <row r="32" spans="1:4" x14ac:dyDescent="0.2">
      <c r="A32" s="283" t="s">
        <v>53</v>
      </c>
      <c r="B32" s="283" t="s">
        <v>132</v>
      </c>
      <c r="C32" s="316">
        <v>413</v>
      </c>
      <c r="D32" s="316">
        <v>416</v>
      </c>
    </row>
    <row r="33" spans="1:4" x14ac:dyDescent="0.2">
      <c r="A33" s="283" t="s">
        <v>53</v>
      </c>
      <c r="B33" s="283" t="s">
        <v>133</v>
      </c>
      <c r="C33" s="316">
        <v>413</v>
      </c>
      <c r="D33" s="316">
        <v>415</v>
      </c>
    </row>
    <row r="34" spans="1:4" x14ac:dyDescent="0.2">
      <c r="A34" s="283" t="s">
        <v>53</v>
      </c>
      <c r="B34" s="283" t="s">
        <v>134</v>
      </c>
      <c r="C34" s="316">
        <v>414</v>
      </c>
      <c r="D34" s="316">
        <v>414</v>
      </c>
    </row>
    <row r="35" spans="1:4" x14ac:dyDescent="0.2">
      <c r="A35" s="283" t="s">
        <v>53</v>
      </c>
      <c r="B35" s="283" t="s">
        <v>135</v>
      </c>
      <c r="C35" s="316">
        <v>416</v>
      </c>
      <c r="D35" s="316">
        <v>413</v>
      </c>
    </row>
    <row r="36" spans="1:4" x14ac:dyDescent="0.2">
      <c r="A36" s="283" t="s">
        <v>53</v>
      </c>
      <c r="B36" s="283" t="s">
        <v>136</v>
      </c>
      <c r="C36" s="316">
        <v>410</v>
      </c>
      <c r="D36" s="316">
        <v>412</v>
      </c>
    </row>
    <row r="37" spans="1:4" x14ac:dyDescent="0.2">
      <c r="A37" s="283" t="s">
        <v>53</v>
      </c>
      <c r="B37" s="283" t="s">
        <v>137</v>
      </c>
      <c r="C37" s="316">
        <v>411</v>
      </c>
      <c r="D37" s="316">
        <v>411</v>
      </c>
    </row>
    <row r="38" spans="1:4" x14ac:dyDescent="0.2">
      <c r="A38" s="283" t="s">
        <v>53</v>
      </c>
      <c r="B38" s="283" t="s">
        <v>138</v>
      </c>
      <c r="C38" s="316">
        <v>411</v>
      </c>
      <c r="D38" s="316">
        <v>412</v>
      </c>
    </row>
    <row r="39" spans="1:4" x14ac:dyDescent="0.2">
      <c r="A39" s="283" t="s">
        <v>53</v>
      </c>
      <c r="B39" s="283" t="s">
        <v>139</v>
      </c>
      <c r="C39" s="316">
        <v>409</v>
      </c>
      <c r="D39" s="316">
        <v>412</v>
      </c>
    </row>
    <row r="40" spans="1:4" x14ac:dyDescent="0.2">
      <c r="A40" s="283" t="s">
        <v>53</v>
      </c>
      <c r="B40" s="283" t="s">
        <v>140</v>
      </c>
      <c r="C40" s="316">
        <v>407</v>
      </c>
      <c r="D40" s="316">
        <v>411</v>
      </c>
    </row>
    <row r="41" spans="1:4" x14ac:dyDescent="0.2">
      <c r="A41" s="283" t="s">
        <v>53</v>
      </c>
      <c r="B41" s="283" t="s">
        <v>141</v>
      </c>
      <c r="C41" s="316">
        <v>402</v>
      </c>
      <c r="D41" s="316">
        <v>411</v>
      </c>
    </row>
    <row r="42" spans="1:4" x14ac:dyDescent="0.2">
      <c r="A42" s="283" t="s">
        <v>74</v>
      </c>
      <c r="B42" s="283" t="s">
        <v>130</v>
      </c>
      <c r="C42" s="316">
        <v>396</v>
      </c>
      <c r="D42" s="316">
        <v>409</v>
      </c>
    </row>
    <row r="43" spans="1:4" x14ac:dyDescent="0.2">
      <c r="A43" s="283" t="s">
        <v>53</v>
      </c>
      <c r="B43" s="283" t="s">
        <v>131</v>
      </c>
      <c r="C43" s="316">
        <v>397</v>
      </c>
      <c r="D43" s="316">
        <v>408</v>
      </c>
    </row>
    <row r="44" spans="1:4" x14ac:dyDescent="0.2">
      <c r="A44" s="283" t="s">
        <v>53</v>
      </c>
      <c r="B44" s="283" t="s">
        <v>132</v>
      </c>
      <c r="C44" s="316">
        <v>402</v>
      </c>
      <c r="D44" s="316">
        <v>407</v>
      </c>
    </row>
    <row r="45" spans="1:4" x14ac:dyDescent="0.2">
      <c r="A45" s="283" t="s">
        <v>53</v>
      </c>
      <c r="B45" s="283" t="s">
        <v>133</v>
      </c>
      <c r="C45" s="316">
        <v>401</v>
      </c>
      <c r="D45" s="316">
        <v>406</v>
      </c>
    </row>
    <row r="46" spans="1:4" x14ac:dyDescent="0.2">
      <c r="A46" s="283" t="s">
        <v>53</v>
      </c>
      <c r="B46" s="283" t="s">
        <v>134</v>
      </c>
      <c r="C46" s="316">
        <v>402</v>
      </c>
      <c r="D46" s="316">
        <v>405</v>
      </c>
    </row>
    <row r="47" spans="1:4" x14ac:dyDescent="0.2">
      <c r="A47" s="283" t="s">
        <v>53</v>
      </c>
      <c r="B47" s="283" t="s">
        <v>135</v>
      </c>
      <c r="C47" s="316">
        <v>401</v>
      </c>
      <c r="D47" s="316">
        <v>404</v>
      </c>
    </row>
    <row r="48" spans="1:4" x14ac:dyDescent="0.2">
      <c r="A48" s="283" t="s">
        <v>53</v>
      </c>
      <c r="B48" s="283" t="s">
        <v>136</v>
      </c>
      <c r="C48" s="316">
        <v>406</v>
      </c>
      <c r="D48" s="316">
        <v>404</v>
      </c>
    </row>
    <row r="49" spans="1:4" x14ac:dyDescent="0.2">
      <c r="A49" s="283" t="s">
        <v>53</v>
      </c>
      <c r="B49" s="283" t="s">
        <v>137</v>
      </c>
      <c r="C49" s="316">
        <v>404</v>
      </c>
      <c r="D49" s="316">
        <v>403</v>
      </c>
    </row>
    <row r="50" spans="1:4" x14ac:dyDescent="0.2">
      <c r="A50" s="283" t="s">
        <v>53</v>
      </c>
      <c r="B50" s="283" t="s">
        <v>138</v>
      </c>
      <c r="C50" s="316">
        <v>393</v>
      </c>
      <c r="D50" s="316">
        <v>402</v>
      </c>
    </row>
    <row r="51" spans="1:4" x14ac:dyDescent="0.2">
      <c r="A51" s="283" t="s">
        <v>53</v>
      </c>
      <c r="B51" s="283" t="s">
        <v>139</v>
      </c>
      <c r="C51" s="316">
        <v>394</v>
      </c>
      <c r="D51" s="316">
        <v>400</v>
      </c>
    </row>
    <row r="52" spans="1:4" x14ac:dyDescent="0.2">
      <c r="A52" s="283" t="s">
        <v>53</v>
      </c>
      <c r="B52" s="283" t="s">
        <v>140</v>
      </c>
      <c r="C52" s="316">
        <v>395</v>
      </c>
      <c r="D52" s="316">
        <v>399</v>
      </c>
    </row>
    <row r="53" spans="1:4" x14ac:dyDescent="0.2">
      <c r="A53" s="283" t="s">
        <v>53</v>
      </c>
      <c r="B53" s="283" t="s">
        <v>141</v>
      </c>
      <c r="C53" s="316">
        <v>394</v>
      </c>
      <c r="D53" s="316">
        <v>399</v>
      </c>
    </row>
    <row r="54" spans="1:4" x14ac:dyDescent="0.2">
      <c r="A54" s="283" t="s">
        <v>75</v>
      </c>
      <c r="B54" s="283" t="s">
        <v>130</v>
      </c>
      <c r="C54" s="316">
        <v>395</v>
      </c>
      <c r="D54" s="316">
        <v>399</v>
      </c>
    </row>
    <row r="55" spans="1:4" x14ac:dyDescent="0.2">
      <c r="A55" s="283" t="s">
        <v>53</v>
      </c>
      <c r="B55" s="283" t="s">
        <v>131</v>
      </c>
      <c r="C55" s="316">
        <v>393</v>
      </c>
      <c r="D55" s="316">
        <v>398</v>
      </c>
    </row>
    <row r="56" spans="1:4" x14ac:dyDescent="0.2">
      <c r="A56" s="283" t="s">
        <v>53</v>
      </c>
      <c r="B56" s="283" t="s">
        <v>132</v>
      </c>
      <c r="C56" s="316">
        <v>394</v>
      </c>
      <c r="D56" s="316">
        <v>398</v>
      </c>
    </row>
    <row r="57" spans="1:4" x14ac:dyDescent="0.2">
      <c r="A57" s="283" t="s">
        <v>53</v>
      </c>
      <c r="B57" s="283" t="s">
        <v>133</v>
      </c>
      <c r="C57" s="316">
        <v>390</v>
      </c>
      <c r="D57" s="316">
        <v>397</v>
      </c>
    </row>
    <row r="58" spans="1:4" x14ac:dyDescent="0.2">
      <c r="A58" s="283" t="s">
        <v>53</v>
      </c>
      <c r="B58" s="283" t="s">
        <v>134</v>
      </c>
      <c r="C58" s="316">
        <v>391</v>
      </c>
      <c r="D58" s="316">
        <v>396</v>
      </c>
    </row>
    <row r="59" spans="1:4" x14ac:dyDescent="0.2">
      <c r="A59" s="283" t="s">
        <v>53</v>
      </c>
      <c r="B59" s="283" t="s">
        <v>135</v>
      </c>
      <c r="C59" s="316">
        <v>393</v>
      </c>
      <c r="D59" s="316">
        <v>395</v>
      </c>
    </row>
    <row r="60" spans="1:4" x14ac:dyDescent="0.2">
      <c r="A60" s="283" t="s">
        <v>53</v>
      </c>
      <c r="B60" s="283" t="s">
        <v>136</v>
      </c>
      <c r="C60" s="316">
        <v>394</v>
      </c>
      <c r="D60" s="316">
        <v>394</v>
      </c>
    </row>
    <row r="61" spans="1:4" x14ac:dyDescent="0.2">
      <c r="A61" s="283" t="s">
        <v>53</v>
      </c>
      <c r="B61" s="283" t="s">
        <v>137</v>
      </c>
      <c r="C61" s="316">
        <v>396</v>
      </c>
      <c r="D61" s="316">
        <v>394</v>
      </c>
    </row>
    <row r="62" spans="1:4" x14ac:dyDescent="0.2">
      <c r="A62" s="283" t="s">
        <v>53</v>
      </c>
      <c r="B62" s="283" t="s">
        <v>138</v>
      </c>
      <c r="C62" s="316">
        <v>388</v>
      </c>
      <c r="D62" s="316">
        <v>393</v>
      </c>
    </row>
    <row r="63" spans="1:4" x14ac:dyDescent="0.2">
      <c r="A63" s="283" t="s">
        <v>53</v>
      </c>
      <c r="B63" s="283" t="s">
        <v>139</v>
      </c>
      <c r="C63" s="316">
        <v>389</v>
      </c>
      <c r="D63" s="316">
        <v>393</v>
      </c>
    </row>
    <row r="64" spans="1:4" x14ac:dyDescent="0.2">
      <c r="A64" s="283" t="s">
        <v>53</v>
      </c>
      <c r="B64" s="283" t="s">
        <v>140</v>
      </c>
      <c r="C64" s="316">
        <v>387</v>
      </c>
      <c r="D64" s="316">
        <v>392</v>
      </c>
    </row>
    <row r="65" spans="1:4" x14ac:dyDescent="0.2">
      <c r="A65" s="283" t="s">
        <v>53</v>
      </c>
      <c r="B65" s="283" t="s">
        <v>141</v>
      </c>
      <c r="C65" s="316">
        <v>390</v>
      </c>
      <c r="D65" s="316">
        <v>392</v>
      </c>
    </row>
    <row r="66" spans="1:4" x14ac:dyDescent="0.2">
      <c r="A66" s="283" t="s">
        <v>76</v>
      </c>
      <c r="B66" s="283" t="s">
        <v>130</v>
      </c>
      <c r="C66" s="316">
        <v>389</v>
      </c>
      <c r="D66" s="316">
        <v>391</v>
      </c>
    </row>
    <row r="67" spans="1:4" x14ac:dyDescent="0.2">
      <c r="A67" s="283" t="s">
        <v>53</v>
      </c>
      <c r="B67" s="283" t="s">
        <v>131</v>
      </c>
      <c r="C67" s="316">
        <v>387</v>
      </c>
      <c r="D67" s="316">
        <v>391</v>
      </c>
    </row>
    <row r="68" spans="1:4" x14ac:dyDescent="0.2">
      <c r="A68" s="283" t="s">
        <v>53</v>
      </c>
      <c r="B68" s="283" t="s">
        <v>132</v>
      </c>
      <c r="C68" s="316">
        <v>386</v>
      </c>
      <c r="D68" s="316">
        <v>390</v>
      </c>
    </row>
    <row r="69" spans="1:4" x14ac:dyDescent="0.2">
      <c r="A69" s="283" t="s">
        <v>53</v>
      </c>
      <c r="B69" s="283" t="s">
        <v>133</v>
      </c>
      <c r="C69" s="316">
        <v>386</v>
      </c>
      <c r="D69" s="316">
        <v>390</v>
      </c>
    </row>
    <row r="70" spans="1:4" x14ac:dyDescent="0.2">
      <c r="A70" s="283" t="s">
        <v>53</v>
      </c>
      <c r="B70" s="283" t="s">
        <v>134</v>
      </c>
      <c r="C70" s="316">
        <v>388</v>
      </c>
      <c r="D70" s="316">
        <v>389</v>
      </c>
    </row>
    <row r="71" spans="1:4" x14ac:dyDescent="0.2">
      <c r="A71" s="283" t="s">
        <v>53</v>
      </c>
      <c r="B71" s="283" t="s">
        <v>135</v>
      </c>
      <c r="C71" s="316">
        <v>389</v>
      </c>
      <c r="D71" s="316">
        <v>389</v>
      </c>
    </row>
    <row r="72" spans="1:4" x14ac:dyDescent="0.2">
      <c r="A72" s="283" t="s">
        <v>53</v>
      </c>
      <c r="B72" s="283" t="s">
        <v>136</v>
      </c>
      <c r="C72" s="316">
        <v>389</v>
      </c>
      <c r="D72" s="316">
        <v>389</v>
      </c>
    </row>
    <row r="73" spans="1:4" x14ac:dyDescent="0.2">
      <c r="A73" s="283" t="s">
        <v>53</v>
      </c>
      <c r="B73" s="283" t="s">
        <v>137</v>
      </c>
      <c r="C73" s="316">
        <v>388</v>
      </c>
      <c r="D73" s="316">
        <v>388</v>
      </c>
    </row>
    <row r="74" spans="1:4" x14ac:dyDescent="0.2">
      <c r="A74" s="283" t="s">
        <v>53</v>
      </c>
      <c r="B74" s="283" t="s">
        <v>138</v>
      </c>
      <c r="C74" s="316">
        <v>381</v>
      </c>
      <c r="D74" s="316">
        <v>387</v>
      </c>
    </row>
    <row r="75" spans="1:4" x14ac:dyDescent="0.2">
      <c r="A75" s="283" t="s">
        <v>53</v>
      </c>
      <c r="B75" s="283" t="s">
        <v>139</v>
      </c>
      <c r="C75" s="316">
        <v>385</v>
      </c>
      <c r="D75" s="316">
        <v>387</v>
      </c>
    </row>
    <row r="76" spans="1:4" x14ac:dyDescent="0.2">
      <c r="A76" s="283" t="s">
        <v>53</v>
      </c>
      <c r="B76" s="283" t="s">
        <v>140</v>
      </c>
      <c r="C76" s="316">
        <v>387</v>
      </c>
      <c r="D76" s="316">
        <v>387</v>
      </c>
    </row>
    <row r="77" spans="1:4" x14ac:dyDescent="0.2">
      <c r="A77" s="283" t="s">
        <v>53</v>
      </c>
      <c r="B77" s="283" t="s">
        <v>141</v>
      </c>
      <c r="C77" s="316">
        <v>386</v>
      </c>
      <c r="D77" s="316">
        <v>387</v>
      </c>
    </row>
    <row r="78" spans="1:4" x14ac:dyDescent="0.2">
      <c r="A78" s="283" t="s">
        <v>77</v>
      </c>
      <c r="B78" s="283" t="s">
        <v>130</v>
      </c>
      <c r="C78" s="316">
        <v>388</v>
      </c>
      <c r="D78" s="316">
        <v>387</v>
      </c>
    </row>
    <row r="79" spans="1:4" x14ac:dyDescent="0.2">
      <c r="A79" s="283" t="s">
        <v>53</v>
      </c>
      <c r="B79" s="283" t="s">
        <v>131</v>
      </c>
      <c r="C79" s="316">
        <v>387</v>
      </c>
      <c r="D79" s="316">
        <v>387</v>
      </c>
    </row>
    <row r="80" spans="1:4" x14ac:dyDescent="0.2">
      <c r="A80" s="283" t="s">
        <v>53</v>
      </c>
      <c r="B80" s="283" t="s">
        <v>132</v>
      </c>
      <c r="C80" s="316">
        <v>390</v>
      </c>
      <c r="D80" s="316">
        <v>387</v>
      </c>
    </row>
    <row r="81" spans="1:4" x14ac:dyDescent="0.2">
      <c r="A81" s="283" t="s">
        <v>53</v>
      </c>
      <c r="B81" s="283" t="s">
        <v>133</v>
      </c>
      <c r="C81" s="316">
        <v>392</v>
      </c>
      <c r="D81" s="316">
        <v>388</v>
      </c>
    </row>
    <row r="82" spans="1:4" x14ac:dyDescent="0.2">
      <c r="A82" s="283" t="s">
        <v>53</v>
      </c>
      <c r="B82" s="283" t="s">
        <v>134</v>
      </c>
      <c r="C82" s="316">
        <v>399</v>
      </c>
      <c r="D82" s="316">
        <v>388</v>
      </c>
    </row>
    <row r="83" spans="1:4" x14ac:dyDescent="0.2">
      <c r="A83" s="283" t="s">
        <v>53</v>
      </c>
      <c r="B83" s="283" t="s">
        <v>135</v>
      </c>
      <c r="C83" s="316">
        <v>401</v>
      </c>
      <c r="D83" s="316">
        <v>389</v>
      </c>
    </row>
    <row r="84" spans="1:4" x14ac:dyDescent="0.2">
      <c r="A84" s="283" t="s">
        <v>53</v>
      </c>
      <c r="B84" s="283" t="s">
        <v>136</v>
      </c>
      <c r="C84" s="316">
        <v>402</v>
      </c>
      <c r="D84" s="316">
        <v>390</v>
      </c>
    </row>
    <row r="85" spans="1:4" x14ac:dyDescent="0.2">
      <c r="A85" s="283" t="s">
        <v>53</v>
      </c>
      <c r="B85" s="283" t="s">
        <v>137</v>
      </c>
      <c r="C85" s="316">
        <v>397</v>
      </c>
      <c r="D85" s="316">
        <v>391</v>
      </c>
    </row>
    <row r="86" spans="1:4" x14ac:dyDescent="0.2">
      <c r="A86" s="283" t="s">
        <v>53</v>
      </c>
      <c r="B86" s="283" t="s">
        <v>138</v>
      </c>
      <c r="C86" s="316">
        <v>391</v>
      </c>
      <c r="D86" s="316">
        <v>392</v>
      </c>
    </row>
    <row r="87" spans="1:4" x14ac:dyDescent="0.2">
      <c r="A87" s="283" t="s">
        <v>53</v>
      </c>
      <c r="B87" s="283" t="s">
        <v>139</v>
      </c>
      <c r="C87" s="316">
        <v>389</v>
      </c>
      <c r="D87" s="316">
        <v>392</v>
      </c>
    </row>
    <row r="88" spans="1:4" x14ac:dyDescent="0.2">
      <c r="A88" s="283" t="s">
        <v>53</v>
      </c>
      <c r="B88" s="283" t="s">
        <v>140</v>
      </c>
      <c r="C88" s="316">
        <v>388</v>
      </c>
      <c r="D88" s="316">
        <v>392</v>
      </c>
    </row>
    <row r="89" spans="1:4" x14ac:dyDescent="0.2">
      <c r="A89" s="283" t="s">
        <v>53</v>
      </c>
      <c r="B89" s="283" t="s">
        <v>141</v>
      </c>
      <c r="C89" s="316">
        <v>392</v>
      </c>
      <c r="D89" s="316">
        <v>393</v>
      </c>
    </row>
    <row r="90" spans="1:4" x14ac:dyDescent="0.2">
      <c r="A90" s="283" t="s">
        <v>78</v>
      </c>
      <c r="B90" s="283" t="s">
        <v>130</v>
      </c>
      <c r="C90" s="316">
        <v>394</v>
      </c>
      <c r="D90" s="316">
        <v>394</v>
      </c>
    </row>
    <row r="91" spans="1:4" x14ac:dyDescent="0.2">
      <c r="A91" s="283" t="s">
        <v>53</v>
      </c>
      <c r="B91" s="283" t="s">
        <v>131</v>
      </c>
      <c r="C91" s="316">
        <v>395</v>
      </c>
      <c r="D91" s="316">
        <v>394</v>
      </c>
    </row>
    <row r="92" spans="1:4" x14ac:dyDescent="0.2">
      <c r="A92" s="283" t="s">
        <v>53</v>
      </c>
      <c r="B92" s="283" t="s">
        <v>132</v>
      </c>
      <c r="C92" s="316">
        <v>396</v>
      </c>
      <c r="D92" s="316">
        <v>395</v>
      </c>
    </row>
    <row r="93" spans="1:4" x14ac:dyDescent="0.2">
      <c r="A93" s="283" t="s">
        <v>53</v>
      </c>
      <c r="B93" s="283" t="s">
        <v>133</v>
      </c>
      <c r="C93" s="316">
        <v>395</v>
      </c>
      <c r="D93" s="316">
        <v>395</v>
      </c>
    </row>
    <row r="94" spans="1:4" x14ac:dyDescent="0.2">
      <c r="A94" s="283" t="s">
        <v>53</v>
      </c>
      <c r="B94" s="283" t="s">
        <v>134</v>
      </c>
      <c r="C94" s="316">
        <v>396</v>
      </c>
      <c r="D94" s="316">
        <v>395</v>
      </c>
    </row>
    <row r="95" spans="1:4" x14ac:dyDescent="0.2">
      <c r="A95" s="283" t="s">
        <v>53</v>
      </c>
      <c r="B95" s="283" t="s">
        <v>135</v>
      </c>
      <c r="C95" s="316">
        <v>403</v>
      </c>
      <c r="D95" s="316">
        <v>395</v>
      </c>
    </row>
    <row r="96" spans="1:4" x14ac:dyDescent="0.2">
      <c r="A96" s="283" t="s">
        <v>53</v>
      </c>
      <c r="B96" s="283" t="s">
        <v>136</v>
      </c>
      <c r="C96" s="316">
        <v>407</v>
      </c>
      <c r="D96" s="316">
        <v>395</v>
      </c>
    </row>
    <row r="97" spans="1:4" x14ac:dyDescent="0.2">
      <c r="A97" s="283" t="s">
        <v>53</v>
      </c>
      <c r="B97" s="283" t="s">
        <v>137</v>
      </c>
      <c r="C97" s="316">
        <v>409</v>
      </c>
      <c r="D97" s="316">
        <v>396</v>
      </c>
    </row>
    <row r="98" spans="1:4" x14ac:dyDescent="0.2">
      <c r="A98" s="283" t="s">
        <v>53</v>
      </c>
      <c r="B98" s="283" t="s">
        <v>138</v>
      </c>
      <c r="C98" s="316">
        <v>403</v>
      </c>
      <c r="D98" s="316">
        <v>397</v>
      </c>
    </row>
    <row r="99" spans="1:4" x14ac:dyDescent="0.2">
      <c r="A99" s="283" t="s">
        <v>53</v>
      </c>
      <c r="B99" s="283" t="s">
        <v>139</v>
      </c>
      <c r="C99" s="316">
        <v>402</v>
      </c>
      <c r="D99" s="316">
        <v>398</v>
      </c>
    </row>
    <row r="100" spans="1:4" x14ac:dyDescent="0.2">
      <c r="A100" s="283" t="s">
        <v>53</v>
      </c>
      <c r="B100" s="283" t="s">
        <v>140</v>
      </c>
      <c r="C100" s="316">
        <v>404</v>
      </c>
      <c r="D100" s="316">
        <v>400</v>
      </c>
    </row>
    <row r="101" spans="1:4" x14ac:dyDescent="0.2">
      <c r="A101" s="283" t="s">
        <v>53</v>
      </c>
      <c r="B101" s="283" t="s">
        <v>141</v>
      </c>
      <c r="C101" s="316">
        <v>405</v>
      </c>
      <c r="D101" s="316">
        <v>401</v>
      </c>
    </row>
    <row r="102" spans="1:4" x14ac:dyDescent="0.2">
      <c r="A102" s="283" t="s">
        <v>414</v>
      </c>
      <c r="B102" s="283" t="s">
        <v>130</v>
      </c>
      <c r="C102" s="316">
        <v>405</v>
      </c>
      <c r="D102" s="316">
        <v>402</v>
      </c>
    </row>
    <row r="103" spans="1:4" x14ac:dyDescent="0.2">
      <c r="A103" s="283" t="s">
        <v>53</v>
      </c>
      <c r="B103" s="283" t="s">
        <v>131</v>
      </c>
      <c r="C103" s="316">
        <v>412</v>
      </c>
      <c r="D103" s="316">
        <v>403</v>
      </c>
    </row>
    <row r="104" spans="1:4" x14ac:dyDescent="0.2">
      <c r="A104" s="283" t="s">
        <v>53</v>
      </c>
      <c r="B104" s="283" t="s">
        <v>132</v>
      </c>
      <c r="C104" s="316">
        <v>415</v>
      </c>
      <c r="D104" s="316">
        <v>405</v>
      </c>
    </row>
    <row r="105" spans="1:4" x14ac:dyDescent="0.2">
      <c r="A105" s="283" t="s">
        <v>53</v>
      </c>
      <c r="B105" s="283" t="s">
        <v>133</v>
      </c>
      <c r="C105" s="316">
        <v>418</v>
      </c>
      <c r="D105" s="316">
        <v>407</v>
      </c>
    </row>
    <row r="106" spans="1:4" x14ac:dyDescent="0.2">
      <c r="A106" s="283" t="s">
        <v>53</v>
      </c>
      <c r="B106" s="283" t="s">
        <v>134</v>
      </c>
      <c r="C106" s="316">
        <v>420</v>
      </c>
      <c r="D106" s="316">
        <v>409</v>
      </c>
    </row>
    <row r="107" spans="1:4" x14ac:dyDescent="0.2">
      <c r="A107" s="283" t="s">
        <v>53</v>
      </c>
      <c r="B107" s="283" t="s">
        <v>135</v>
      </c>
      <c r="C107" s="316">
        <v>421</v>
      </c>
      <c r="D107" s="316">
        <v>410</v>
      </c>
    </row>
    <row r="108" spans="1:4" x14ac:dyDescent="0.2">
      <c r="A108" s="283" t="s">
        <v>53</v>
      </c>
      <c r="B108" s="283" t="s">
        <v>136</v>
      </c>
      <c r="C108" s="316">
        <v>420</v>
      </c>
      <c r="D108" s="316">
        <v>411</v>
      </c>
    </row>
    <row r="109" spans="1:4" x14ac:dyDescent="0.2">
      <c r="A109" s="283" t="s">
        <v>53</v>
      </c>
      <c r="B109" s="283" t="s">
        <v>137</v>
      </c>
      <c r="C109" s="316">
        <v>419</v>
      </c>
      <c r="D109" s="316">
        <v>412</v>
      </c>
    </row>
    <row r="110" spans="1:4" x14ac:dyDescent="0.2">
      <c r="A110" s="283" t="s">
        <v>53</v>
      </c>
      <c r="B110" s="283" t="s">
        <v>138</v>
      </c>
      <c r="C110" s="316">
        <v>418</v>
      </c>
      <c r="D110" s="316">
        <v>413</v>
      </c>
    </row>
    <row r="111" spans="1:4" x14ac:dyDescent="0.2">
      <c r="A111" s="283" t="s">
        <v>53</v>
      </c>
      <c r="B111" s="283" t="s">
        <v>139</v>
      </c>
      <c r="C111" s="316">
        <v>418</v>
      </c>
      <c r="D111" s="316">
        <v>415</v>
      </c>
    </row>
    <row r="112" spans="1:4" x14ac:dyDescent="0.2">
      <c r="A112" s="283" t="s">
        <v>53</v>
      </c>
      <c r="B112" s="283" t="s">
        <v>140</v>
      </c>
      <c r="C112" s="316">
        <v>417</v>
      </c>
      <c r="D112" s="316">
        <v>416</v>
      </c>
    </row>
    <row r="113" spans="1:4" x14ac:dyDescent="0.2">
      <c r="A113" s="283" t="s">
        <v>53</v>
      </c>
      <c r="B113" s="283" t="s">
        <v>141</v>
      </c>
      <c r="C113" s="316">
        <v>416</v>
      </c>
      <c r="D113" s="316">
        <v>417</v>
      </c>
    </row>
    <row r="114" spans="1:4" x14ac:dyDescent="0.2">
      <c r="A114" s="283" t="s">
        <v>710</v>
      </c>
      <c r="B114" s="283" t="s">
        <v>130</v>
      </c>
      <c r="C114" s="316">
        <v>416</v>
      </c>
      <c r="D114" s="316">
        <v>418</v>
      </c>
    </row>
    <row r="115" spans="1:4" x14ac:dyDescent="0.2">
      <c r="A115" s="283" t="s">
        <v>53</v>
      </c>
      <c r="B115" s="283" t="s">
        <v>131</v>
      </c>
      <c r="C115" s="316">
        <v>418</v>
      </c>
      <c r="D115" s="316">
        <v>418</v>
      </c>
    </row>
    <row r="116" spans="1:4" x14ac:dyDescent="0.2">
      <c r="A116" s="283" t="s">
        <v>53</v>
      </c>
      <c r="B116" s="283" t="s">
        <v>132</v>
      </c>
      <c r="C116" s="316">
        <v>422</v>
      </c>
      <c r="D116" s="316">
        <v>419</v>
      </c>
    </row>
    <row r="117" spans="1:4" x14ac:dyDescent="0.2">
      <c r="A117" s="283" t="s">
        <v>53</v>
      </c>
      <c r="B117" s="283" t="s">
        <v>133</v>
      </c>
      <c r="C117" s="316">
        <v>419</v>
      </c>
      <c r="D117" s="316">
        <v>419</v>
      </c>
    </row>
    <row r="118" spans="1:4" x14ac:dyDescent="0.2">
      <c r="A118" s="283" t="s">
        <v>53</v>
      </c>
      <c r="B118" s="283" t="s">
        <v>134</v>
      </c>
      <c r="C118" s="316">
        <v>419</v>
      </c>
      <c r="D118" s="316">
        <v>419</v>
      </c>
    </row>
    <row r="119" spans="1:4" x14ac:dyDescent="0.2">
      <c r="A119" s="283" t="s">
        <v>53</v>
      </c>
      <c r="B119" s="283" t="s">
        <v>135</v>
      </c>
      <c r="C119" s="316">
        <v>421</v>
      </c>
      <c r="D119" s="316">
        <v>419</v>
      </c>
    </row>
    <row r="120" spans="1:4" x14ac:dyDescent="0.2">
      <c r="A120" s="283" t="s">
        <v>53</v>
      </c>
      <c r="B120" s="283" t="s">
        <v>136</v>
      </c>
      <c r="C120" s="316">
        <v>420</v>
      </c>
      <c r="D120" s="316">
        <v>419</v>
      </c>
    </row>
    <row r="121" spans="1:4" x14ac:dyDescent="0.2">
      <c r="A121" s="283" t="s">
        <v>53</v>
      </c>
      <c r="B121" s="283" t="s">
        <v>137</v>
      </c>
      <c r="C121" s="316">
        <v>416</v>
      </c>
      <c r="D121" s="316">
        <v>418</v>
      </c>
    </row>
    <row r="122" spans="1:4" x14ac:dyDescent="0.2">
      <c r="A122" s="283" t="s">
        <v>53</v>
      </c>
      <c r="B122" s="283" t="s">
        <v>138</v>
      </c>
      <c r="C122" s="316">
        <v>421</v>
      </c>
      <c r="D122" s="316">
        <v>419</v>
      </c>
    </row>
    <row r="123" spans="1:4" x14ac:dyDescent="0.2">
      <c r="A123" s="283" t="s">
        <v>53</v>
      </c>
      <c r="B123" s="283" t="s">
        <v>139</v>
      </c>
      <c r="C123" s="316">
        <v>418</v>
      </c>
      <c r="D123" s="316">
        <v>419</v>
      </c>
    </row>
    <row r="124" spans="1:4" x14ac:dyDescent="0.2">
      <c r="A124" s="283" t="s">
        <v>53</v>
      </c>
      <c r="B124" s="283" t="s">
        <v>140</v>
      </c>
      <c r="C124" s="316">
        <v>417</v>
      </c>
      <c r="D124" s="316">
        <v>419</v>
      </c>
    </row>
    <row r="125" spans="1:4" x14ac:dyDescent="0.2">
      <c r="A125" s="283" t="s">
        <v>53</v>
      </c>
      <c r="B125" s="283" t="s">
        <v>141</v>
      </c>
      <c r="C125" s="316">
        <v>422</v>
      </c>
      <c r="D125" s="316">
        <v>419</v>
      </c>
    </row>
    <row r="126" spans="1:4" x14ac:dyDescent="0.2">
      <c r="A126" s="283" t="s">
        <v>1116</v>
      </c>
      <c r="B126" s="283" t="s">
        <v>130</v>
      </c>
      <c r="C126" s="316">
        <v>422</v>
      </c>
      <c r="D126" s="316">
        <v>420</v>
      </c>
    </row>
    <row r="127" spans="1:4" x14ac:dyDescent="0.2">
      <c r="A127" s="283" t="s">
        <v>53</v>
      </c>
      <c r="B127" s="283" t="s">
        <v>131</v>
      </c>
      <c r="C127" s="316">
        <v>422</v>
      </c>
      <c r="D127" s="316">
        <v>420</v>
      </c>
    </row>
    <row r="128" spans="1:4" x14ac:dyDescent="0.2">
      <c r="A128" s="283" t="s">
        <v>53</v>
      </c>
      <c r="B128" s="283" t="s">
        <v>132</v>
      </c>
      <c r="C128" s="316">
        <v>420</v>
      </c>
      <c r="D128" s="316">
        <v>420</v>
      </c>
    </row>
    <row r="129" spans="1:4" x14ac:dyDescent="0.2">
      <c r="A129" s="283" t="s">
        <v>53</v>
      </c>
      <c r="B129" s="283" t="s">
        <v>133</v>
      </c>
      <c r="C129" s="316">
        <v>421</v>
      </c>
      <c r="D129" s="316">
        <v>420</v>
      </c>
    </row>
    <row r="130" spans="1:4" x14ac:dyDescent="0.2">
      <c r="A130" s="283" t="s">
        <v>53</v>
      </c>
      <c r="B130" s="283" t="s">
        <v>134</v>
      </c>
      <c r="C130" s="316">
        <v>420</v>
      </c>
      <c r="D130" s="316">
        <v>420</v>
      </c>
    </row>
    <row r="131" spans="1:4" x14ac:dyDescent="0.2">
      <c r="A131" s="283" t="s">
        <v>53</v>
      </c>
      <c r="B131" s="283" t="s">
        <v>135</v>
      </c>
      <c r="C131" s="316">
        <v>421</v>
      </c>
      <c r="D131" s="316">
        <v>420</v>
      </c>
    </row>
  </sheetData>
  <mergeCells count="1">
    <mergeCell ref="H1:I1"/>
  </mergeCells>
  <hyperlinks>
    <hyperlink ref="H1:I1" location="Index!A1" display="Regresar al Índice" xr:uid="{9504038C-F7D5-4CDE-9CA6-A17E8B21867B}"/>
  </hyperlink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B275F-4E8F-43A7-8982-BFD42991386E}">
  <sheetPr codeName="Hoja91"/>
  <dimension ref="A1:I24"/>
  <sheetViews>
    <sheetView workbookViewId="0">
      <selection activeCell="F17" sqref="F17"/>
    </sheetView>
  </sheetViews>
  <sheetFormatPr baseColWidth="10" defaultRowHeight="12.75" x14ac:dyDescent="0.2"/>
  <cols>
    <col min="1" max="16384" width="11.42578125" style="283"/>
  </cols>
  <sheetData>
    <row r="1" spans="1:9" x14ac:dyDescent="0.2">
      <c r="A1" s="28" t="s">
        <v>4621</v>
      </c>
      <c r="H1" s="284" t="s">
        <v>1306</v>
      </c>
      <c r="I1" s="284"/>
    </row>
    <row r="2" spans="1:9" x14ac:dyDescent="0.2">
      <c r="A2" s="283" t="s">
        <v>1273</v>
      </c>
    </row>
    <row r="5" spans="1:9" x14ac:dyDescent="0.2">
      <c r="A5" s="283" t="s">
        <v>2</v>
      </c>
      <c r="B5" s="283" t="s">
        <v>593</v>
      </c>
    </row>
    <row r="6" spans="1:9" x14ac:dyDescent="0.2">
      <c r="A6" s="283" t="s">
        <v>17</v>
      </c>
      <c r="B6" s="315">
        <v>0.41888190752376298</v>
      </c>
    </row>
    <row r="7" spans="1:9" x14ac:dyDescent="0.2">
      <c r="A7" s="283" t="s">
        <v>26</v>
      </c>
      <c r="B7" s="315">
        <v>0.74109875946512005</v>
      </c>
    </row>
    <row r="8" spans="1:9" x14ac:dyDescent="0.2">
      <c r="A8" s="283" t="s">
        <v>32</v>
      </c>
      <c r="B8" s="315">
        <v>0.77332044465925598</v>
      </c>
    </row>
    <row r="9" spans="1:9" x14ac:dyDescent="0.2">
      <c r="A9" s="283" t="s">
        <v>31</v>
      </c>
      <c r="B9" s="315">
        <v>0.90220718543579803</v>
      </c>
    </row>
    <row r="10" spans="1:9" x14ac:dyDescent="0.2">
      <c r="A10" s="283" t="s">
        <v>12</v>
      </c>
      <c r="B10" s="315">
        <v>1.1922023521830201</v>
      </c>
    </row>
    <row r="11" spans="1:9" x14ac:dyDescent="0.2">
      <c r="A11" s="283" t="s">
        <v>3</v>
      </c>
      <c r="B11" s="315">
        <v>1.41775414854197</v>
      </c>
    </row>
    <row r="12" spans="1:9" x14ac:dyDescent="0.2">
      <c r="A12" s="283" t="s">
        <v>9</v>
      </c>
      <c r="B12" s="315">
        <v>2.15885290800709</v>
      </c>
    </row>
    <row r="13" spans="1:9" x14ac:dyDescent="0.2">
      <c r="A13" s="283" t="s">
        <v>22</v>
      </c>
      <c r="B13" s="315">
        <v>2.83550829708394</v>
      </c>
    </row>
    <row r="14" spans="1:9" x14ac:dyDescent="0.2">
      <c r="A14" s="283" t="s">
        <v>25</v>
      </c>
      <c r="B14" s="315">
        <v>2.9160625100692799</v>
      </c>
    </row>
    <row r="15" spans="1:9" x14ac:dyDescent="0.2">
      <c r="A15" s="283" t="s">
        <v>23</v>
      </c>
      <c r="B15" s="315">
        <v>4.0115998066698904</v>
      </c>
    </row>
    <row r="16" spans="1:9" x14ac:dyDescent="0.2">
      <c r="A16" s="283" t="s">
        <v>13</v>
      </c>
      <c r="B16" s="315">
        <v>4.3982600289995197</v>
      </c>
    </row>
    <row r="17" spans="1:2" x14ac:dyDescent="0.2">
      <c r="A17" s="283" t="s">
        <v>27</v>
      </c>
      <c r="B17" s="315">
        <v>5.6549057515708103</v>
      </c>
    </row>
    <row r="18" spans="1:2" x14ac:dyDescent="0.2">
      <c r="A18" s="283" t="s">
        <v>14</v>
      </c>
      <c r="B18" s="315">
        <v>6.4121153536329896</v>
      </c>
    </row>
    <row r="19" spans="1:2" x14ac:dyDescent="0.2">
      <c r="A19" s="283" t="s">
        <v>0</v>
      </c>
      <c r="B19" s="315">
        <v>6.7826647333655599</v>
      </c>
    </row>
    <row r="20" spans="1:2" x14ac:dyDescent="0.2">
      <c r="A20" s="283" t="s">
        <v>29</v>
      </c>
      <c r="B20" s="315">
        <v>6.8309972611567602</v>
      </c>
    </row>
    <row r="21" spans="1:2" x14ac:dyDescent="0.2">
      <c r="A21" s="283" t="s">
        <v>10</v>
      </c>
      <c r="B21" s="315">
        <v>7.3143225390687903</v>
      </c>
    </row>
    <row r="22" spans="1:2" x14ac:dyDescent="0.2">
      <c r="A22" s="283" t="s">
        <v>8</v>
      </c>
      <c r="B22" s="315">
        <v>9.3281778637022708</v>
      </c>
    </row>
    <row r="23" spans="1:2" x14ac:dyDescent="0.2">
      <c r="A23" s="283" t="s">
        <v>20</v>
      </c>
      <c r="B23" s="315">
        <v>13.3558885129692</v>
      </c>
    </row>
    <row r="24" spans="1:2" x14ac:dyDescent="0.2">
      <c r="A24" s="283" t="s">
        <v>4</v>
      </c>
      <c r="B24" s="315">
        <v>18.527468986628001</v>
      </c>
    </row>
  </sheetData>
  <mergeCells count="1">
    <mergeCell ref="H1:I1"/>
  </mergeCells>
  <hyperlinks>
    <hyperlink ref="H1:I1" location="Index!A1" display="Regresar al Índice" xr:uid="{622D2553-552E-4717-8515-3803ED2AC0EB}"/>
  </hyperlink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B042-0925-4709-A361-FFBAD62EDA95}">
  <sheetPr codeName="Hoja96"/>
  <dimension ref="A1:M131"/>
  <sheetViews>
    <sheetView workbookViewId="0">
      <selection activeCell="F17" sqref="F17"/>
    </sheetView>
  </sheetViews>
  <sheetFormatPr baseColWidth="10" defaultRowHeight="12.75" x14ac:dyDescent="0.2"/>
  <cols>
    <col min="1" max="16384" width="11.42578125" style="283"/>
  </cols>
  <sheetData>
    <row r="1" spans="1:13" x14ac:dyDescent="0.2">
      <c r="A1" s="28" t="s">
        <v>4622</v>
      </c>
      <c r="H1" s="284" t="s">
        <v>1306</v>
      </c>
      <c r="I1" s="284"/>
    </row>
    <row r="2" spans="1:13" x14ac:dyDescent="0.2">
      <c r="A2" s="283" t="s">
        <v>1273</v>
      </c>
    </row>
    <row r="5" spans="1:13" x14ac:dyDescent="0.2">
      <c r="A5" s="283" t="s">
        <v>286</v>
      </c>
      <c r="B5" s="283" t="s">
        <v>330</v>
      </c>
      <c r="C5" s="283" t="s">
        <v>600</v>
      </c>
      <c r="D5" s="283" t="s">
        <v>592</v>
      </c>
      <c r="G5" s="283" t="s">
        <v>135</v>
      </c>
      <c r="H5" s="283" t="s">
        <v>134</v>
      </c>
      <c r="I5" s="283" t="s">
        <v>1177</v>
      </c>
      <c r="J5" s="283" t="s">
        <v>2547</v>
      </c>
      <c r="K5" s="283" t="s">
        <v>2496</v>
      </c>
      <c r="L5" s="283" t="s">
        <v>2548</v>
      </c>
      <c r="M5" s="283" t="s">
        <v>2497</v>
      </c>
    </row>
    <row r="6" spans="1:13" x14ac:dyDescent="0.2">
      <c r="A6" s="283" t="s">
        <v>59</v>
      </c>
      <c r="B6" s="283" t="s">
        <v>130</v>
      </c>
      <c r="C6" s="316">
        <v>132542</v>
      </c>
      <c r="D6" s="316">
        <v>125560</v>
      </c>
      <c r="G6" s="316">
        <v>228960</v>
      </c>
      <c r="H6" s="316">
        <v>227119</v>
      </c>
      <c r="I6" s="316">
        <v>212500</v>
      </c>
      <c r="J6" s="315">
        <v>7.7</v>
      </c>
      <c r="K6" s="315">
        <v>8.6999999999999993</v>
      </c>
      <c r="L6" s="316">
        <v>224061</v>
      </c>
      <c r="M6" s="316">
        <v>222690</v>
      </c>
    </row>
    <row r="7" spans="1:13" x14ac:dyDescent="0.2">
      <c r="A7" s="283" t="s">
        <v>53</v>
      </c>
      <c r="B7" s="283" t="s">
        <v>131</v>
      </c>
      <c r="C7" s="316">
        <v>132003</v>
      </c>
      <c r="D7" s="316">
        <v>126180</v>
      </c>
    </row>
    <row r="8" spans="1:13" x14ac:dyDescent="0.2">
      <c r="A8" s="283" t="s">
        <v>53</v>
      </c>
      <c r="B8" s="283" t="s">
        <v>132</v>
      </c>
      <c r="C8" s="316">
        <v>134911</v>
      </c>
      <c r="D8" s="316">
        <v>126844</v>
      </c>
    </row>
    <row r="9" spans="1:13" x14ac:dyDescent="0.2">
      <c r="A9" s="283" t="s">
        <v>53</v>
      </c>
      <c r="B9" s="283" t="s">
        <v>133</v>
      </c>
      <c r="C9" s="316">
        <v>135436</v>
      </c>
      <c r="D9" s="316">
        <v>127707</v>
      </c>
    </row>
    <row r="10" spans="1:13" x14ac:dyDescent="0.2">
      <c r="A10" s="283" t="s">
        <v>53</v>
      </c>
      <c r="B10" s="283" t="s">
        <v>134</v>
      </c>
      <c r="C10" s="316">
        <v>137183</v>
      </c>
      <c r="D10" s="316">
        <v>128808</v>
      </c>
    </row>
    <row r="11" spans="1:13" x14ac:dyDescent="0.2">
      <c r="A11" s="283" t="s">
        <v>53</v>
      </c>
      <c r="B11" s="283" t="s">
        <v>135</v>
      </c>
      <c r="C11" s="316">
        <v>137311</v>
      </c>
      <c r="D11" s="316">
        <v>129765</v>
      </c>
    </row>
    <row r="12" spans="1:13" x14ac:dyDescent="0.2">
      <c r="A12" s="283" t="s">
        <v>53</v>
      </c>
      <c r="B12" s="283" t="s">
        <v>136</v>
      </c>
      <c r="C12" s="316">
        <v>135598</v>
      </c>
      <c r="D12" s="316">
        <v>130719</v>
      </c>
    </row>
    <row r="13" spans="1:13" x14ac:dyDescent="0.2">
      <c r="A13" s="283" t="s">
        <v>53</v>
      </c>
      <c r="B13" s="283" t="s">
        <v>137</v>
      </c>
      <c r="C13" s="316">
        <v>135693</v>
      </c>
      <c r="D13" s="316">
        <v>131835</v>
      </c>
    </row>
    <row r="14" spans="1:13" x14ac:dyDescent="0.2">
      <c r="A14" s="283" t="s">
        <v>53</v>
      </c>
      <c r="B14" s="283" t="s">
        <v>138</v>
      </c>
      <c r="C14" s="316">
        <v>135379</v>
      </c>
      <c r="D14" s="316">
        <v>132891</v>
      </c>
    </row>
    <row r="15" spans="1:13" x14ac:dyDescent="0.2">
      <c r="A15" s="283" t="s">
        <v>53</v>
      </c>
      <c r="B15" s="283" t="s">
        <v>139</v>
      </c>
      <c r="C15" s="316">
        <v>137228</v>
      </c>
      <c r="D15" s="316">
        <v>133881</v>
      </c>
    </row>
    <row r="16" spans="1:13" x14ac:dyDescent="0.2">
      <c r="A16" s="283" t="s">
        <v>53</v>
      </c>
      <c r="B16" s="283" t="s">
        <v>140</v>
      </c>
      <c r="C16" s="316">
        <v>136598</v>
      </c>
      <c r="D16" s="316">
        <v>134732</v>
      </c>
    </row>
    <row r="17" spans="1:4" x14ac:dyDescent="0.2">
      <c r="A17" s="283" t="s">
        <v>53</v>
      </c>
      <c r="B17" s="283" t="s">
        <v>141</v>
      </c>
      <c r="C17" s="316">
        <v>137134</v>
      </c>
      <c r="D17" s="316">
        <v>135585</v>
      </c>
    </row>
    <row r="18" spans="1:4" x14ac:dyDescent="0.2">
      <c r="A18" s="283" t="s">
        <v>72</v>
      </c>
      <c r="B18" s="283" t="s">
        <v>130</v>
      </c>
      <c r="C18" s="316">
        <v>137068</v>
      </c>
      <c r="D18" s="316">
        <v>135962</v>
      </c>
    </row>
    <row r="19" spans="1:4" x14ac:dyDescent="0.2">
      <c r="A19" s="283" t="s">
        <v>53</v>
      </c>
      <c r="B19" s="283" t="s">
        <v>131</v>
      </c>
      <c r="C19" s="316">
        <v>138202</v>
      </c>
      <c r="D19" s="316">
        <v>136478</v>
      </c>
    </row>
    <row r="20" spans="1:4" x14ac:dyDescent="0.2">
      <c r="A20" s="283" t="s">
        <v>53</v>
      </c>
      <c r="B20" s="283" t="s">
        <v>132</v>
      </c>
      <c r="C20" s="316">
        <v>135755</v>
      </c>
      <c r="D20" s="316">
        <v>136549</v>
      </c>
    </row>
    <row r="21" spans="1:4" x14ac:dyDescent="0.2">
      <c r="A21" s="283" t="s">
        <v>53</v>
      </c>
      <c r="B21" s="283" t="s">
        <v>133</v>
      </c>
      <c r="C21" s="316">
        <v>135620</v>
      </c>
      <c r="D21" s="316">
        <v>136564</v>
      </c>
    </row>
    <row r="22" spans="1:4" x14ac:dyDescent="0.2">
      <c r="A22" s="283" t="s">
        <v>53</v>
      </c>
      <c r="B22" s="283" t="s">
        <v>134</v>
      </c>
      <c r="C22" s="316">
        <v>135760</v>
      </c>
      <c r="D22" s="316">
        <v>136446</v>
      </c>
    </row>
    <row r="23" spans="1:4" x14ac:dyDescent="0.2">
      <c r="A23" s="283" t="s">
        <v>53</v>
      </c>
      <c r="B23" s="283" t="s">
        <v>135</v>
      </c>
      <c r="C23" s="316">
        <v>135146</v>
      </c>
      <c r="D23" s="316">
        <v>136265</v>
      </c>
    </row>
    <row r="24" spans="1:4" x14ac:dyDescent="0.2">
      <c r="A24" s="283" t="s">
        <v>53</v>
      </c>
      <c r="B24" s="283" t="s">
        <v>136</v>
      </c>
      <c r="C24" s="316">
        <v>133261</v>
      </c>
      <c r="D24" s="316">
        <v>136070</v>
      </c>
    </row>
    <row r="25" spans="1:4" x14ac:dyDescent="0.2">
      <c r="A25" s="283" t="s">
        <v>53</v>
      </c>
      <c r="B25" s="283" t="s">
        <v>137</v>
      </c>
      <c r="C25" s="316">
        <v>136395</v>
      </c>
      <c r="D25" s="316">
        <v>136129</v>
      </c>
    </row>
    <row r="26" spans="1:4" x14ac:dyDescent="0.2">
      <c r="A26" s="283" t="s">
        <v>53</v>
      </c>
      <c r="B26" s="283" t="s">
        <v>138</v>
      </c>
      <c r="C26" s="316">
        <v>138072</v>
      </c>
      <c r="D26" s="316">
        <v>136353</v>
      </c>
    </row>
    <row r="27" spans="1:4" x14ac:dyDescent="0.2">
      <c r="A27" s="283" t="s">
        <v>53</v>
      </c>
      <c r="B27" s="283" t="s">
        <v>139</v>
      </c>
      <c r="C27" s="316">
        <v>138343</v>
      </c>
      <c r="D27" s="316">
        <v>136446</v>
      </c>
    </row>
    <row r="28" spans="1:4" x14ac:dyDescent="0.2">
      <c r="A28" s="283" t="s">
        <v>53</v>
      </c>
      <c r="B28" s="283" t="s">
        <v>140</v>
      </c>
      <c r="C28" s="316">
        <v>140999</v>
      </c>
      <c r="D28" s="316">
        <v>136813</v>
      </c>
    </row>
    <row r="29" spans="1:4" x14ac:dyDescent="0.2">
      <c r="A29" s="283" t="s">
        <v>53</v>
      </c>
      <c r="B29" s="283" t="s">
        <v>141</v>
      </c>
      <c r="C29" s="316">
        <v>138657</v>
      </c>
      <c r="D29" s="316">
        <v>136940</v>
      </c>
    </row>
    <row r="30" spans="1:4" x14ac:dyDescent="0.2">
      <c r="A30" s="283" t="s">
        <v>73</v>
      </c>
      <c r="B30" s="283" t="s">
        <v>130</v>
      </c>
      <c r="C30" s="316">
        <v>138297</v>
      </c>
      <c r="D30" s="316">
        <v>137042</v>
      </c>
    </row>
    <row r="31" spans="1:4" x14ac:dyDescent="0.2">
      <c r="A31" s="283" t="s">
        <v>53</v>
      </c>
      <c r="B31" s="283" t="s">
        <v>131</v>
      </c>
      <c r="C31" s="316">
        <v>135299</v>
      </c>
      <c r="D31" s="316">
        <v>136800</v>
      </c>
    </row>
    <row r="32" spans="1:4" x14ac:dyDescent="0.2">
      <c r="A32" s="283" t="s">
        <v>53</v>
      </c>
      <c r="B32" s="283" t="s">
        <v>132</v>
      </c>
      <c r="C32" s="316">
        <v>136376</v>
      </c>
      <c r="D32" s="316">
        <v>136852</v>
      </c>
    </row>
    <row r="33" spans="1:4" x14ac:dyDescent="0.2">
      <c r="A33" s="283" t="s">
        <v>53</v>
      </c>
      <c r="B33" s="283" t="s">
        <v>133</v>
      </c>
      <c r="C33" s="316">
        <v>137921</v>
      </c>
      <c r="D33" s="316">
        <v>137044</v>
      </c>
    </row>
    <row r="34" spans="1:4" x14ac:dyDescent="0.2">
      <c r="A34" s="283" t="s">
        <v>53</v>
      </c>
      <c r="B34" s="283" t="s">
        <v>134</v>
      </c>
      <c r="C34" s="316">
        <v>138944</v>
      </c>
      <c r="D34" s="316">
        <v>137309</v>
      </c>
    </row>
    <row r="35" spans="1:4" x14ac:dyDescent="0.2">
      <c r="A35" s="283" t="s">
        <v>53</v>
      </c>
      <c r="B35" s="283" t="s">
        <v>135</v>
      </c>
      <c r="C35" s="316">
        <v>141006</v>
      </c>
      <c r="D35" s="316">
        <v>137798</v>
      </c>
    </row>
    <row r="36" spans="1:4" x14ac:dyDescent="0.2">
      <c r="A36" s="283" t="s">
        <v>53</v>
      </c>
      <c r="B36" s="283" t="s">
        <v>136</v>
      </c>
      <c r="C36" s="316">
        <v>141101</v>
      </c>
      <c r="D36" s="316">
        <v>138451</v>
      </c>
    </row>
    <row r="37" spans="1:4" x14ac:dyDescent="0.2">
      <c r="A37" s="283" t="s">
        <v>53</v>
      </c>
      <c r="B37" s="283" t="s">
        <v>137</v>
      </c>
      <c r="C37" s="316">
        <v>140867</v>
      </c>
      <c r="D37" s="316">
        <v>138824</v>
      </c>
    </row>
    <row r="38" spans="1:4" x14ac:dyDescent="0.2">
      <c r="A38" s="283" t="s">
        <v>53</v>
      </c>
      <c r="B38" s="283" t="s">
        <v>138</v>
      </c>
      <c r="C38" s="316">
        <v>143124</v>
      </c>
      <c r="D38" s="316">
        <v>139244</v>
      </c>
    </row>
    <row r="39" spans="1:4" x14ac:dyDescent="0.2">
      <c r="A39" s="283" t="s">
        <v>53</v>
      </c>
      <c r="B39" s="283" t="s">
        <v>139</v>
      </c>
      <c r="C39" s="316">
        <v>145017</v>
      </c>
      <c r="D39" s="316">
        <v>139801</v>
      </c>
    </row>
    <row r="40" spans="1:4" x14ac:dyDescent="0.2">
      <c r="A40" s="283" t="s">
        <v>53</v>
      </c>
      <c r="B40" s="283" t="s">
        <v>140</v>
      </c>
      <c r="C40" s="316">
        <v>146837</v>
      </c>
      <c r="D40" s="316">
        <v>140287</v>
      </c>
    </row>
    <row r="41" spans="1:4" x14ac:dyDescent="0.2">
      <c r="A41" s="283" t="s">
        <v>53</v>
      </c>
      <c r="B41" s="283" t="s">
        <v>141</v>
      </c>
      <c r="C41" s="316">
        <v>148110</v>
      </c>
      <c r="D41" s="316">
        <v>141075</v>
      </c>
    </row>
    <row r="42" spans="1:4" x14ac:dyDescent="0.2">
      <c r="A42" s="283" t="s">
        <v>74</v>
      </c>
      <c r="B42" s="283" t="s">
        <v>130</v>
      </c>
      <c r="C42" s="316">
        <v>143355</v>
      </c>
      <c r="D42" s="316">
        <v>141496</v>
      </c>
    </row>
    <row r="43" spans="1:4" x14ac:dyDescent="0.2">
      <c r="A43" s="283" t="s">
        <v>53</v>
      </c>
      <c r="B43" s="283" t="s">
        <v>131</v>
      </c>
      <c r="C43" s="316">
        <v>144166</v>
      </c>
      <c r="D43" s="316">
        <v>142235</v>
      </c>
    </row>
    <row r="44" spans="1:4" x14ac:dyDescent="0.2">
      <c r="A44" s="283" t="s">
        <v>53</v>
      </c>
      <c r="B44" s="283" t="s">
        <v>132</v>
      </c>
      <c r="C44" s="316">
        <v>145207</v>
      </c>
      <c r="D44" s="316">
        <v>142971</v>
      </c>
    </row>
    <row r="45" spans="1:4" x14ac:dyDescent="0.2">
      <c r="A45" s="283" t="s">
        <v>53</v>
      </c>
      <c r="B45" s="283" t="s">
        <v>133</v>
      </c>
      <c r="C45" s="316">
        <v>147078</v>
      </c>
      <c r="D45" s="316">
        <v>143734</v>
      </c>
    </row>
    <row r="46" spans="1:4" x14ac:dyDescent="0.2">
      <c r="A46" s="283" t="s">
        <v>53</v>
      </c>
      <c r="B46" s="283" t="s">
        <v>134</v>
      </c>
      <c r="C46" s="316">
        <v>145950</v>
      </c>
      <c r="D46" s="316">
        <v>144318</v>
      </c>
    </row>
    <row r="47" spans="1:4" x14ac:dyDescent="0.2">
      <c r="A47" s="283" t="s">
        <v>53</v>
      </c>
      <c r="B47" s="283" t="s">
        <v>135</v>
      </c>
      <c r="C47" s="316">
        <v>148723</v>
      </c>
      <c r="D47" s="316">
        <v>144961</v>
      </c>
    </row>
    <row r="48" spans="1:4" x14ac:dyDescent="0.2">
      <c r="A48" s="283" t="s">
        <v>53</v>
      </c>
      <c r="B48" s="283" t="s">
        <v>136</v>
      </c>
      <c r="C48" s="316">
        <v>147632</v>
      </c>
      <c r="D48" s="316">
        <v>145506</v>
      </c>
    </row>
    <row r="49" spans="1:4" x14ac:dyDescent="0.2">
      <c r="A49" s="283" t="s">
        <v>53</v>
      </c>
      <c r="B49" s="283" t="s">
        <v>137</v>
      </c>
      <c r="C49" s="316">
        <v>152741</v>
      </c>
      <c r="D49" s="316">
        <v>146495</v>
      </c>
    </row>
    <row r="50" spans="1:4" x14ac:dyDescent="0.2">
      <c r="A50" s="283" t="s">
        <v>53</v>
      </c>
      <c r="B50" s="283" t="s">
        <v>138</v>
      </c>
      <c r="C50" s="316">
        <v>156454</v>
      </c>
      <c r="D50" s="316">
        <v>147606</v>
      </c>
    </row>
    <row r="51" spans="1:4" x14ac:dyDescent="0.2">
      <c r="A51" s="283" t="s">
        <v>53</v>
      </c>
      <c r="B51" s="283" t="s">
        <v>139</v>
      </c>
      <c r="C51" s="316">
        <v>162705</v>
      </c>
      <c r="D51" s="316">
        <v>149080</v>
      </c>
    </row>
    <row r="52" spans="1:4" x14ac:dyDescent="0.2">
      <c r="A52" s="283" t="s">
        <v>53</v>
      </c>
      <c r="B52" s="283" t="s">
        <v>140</v>
      </c>
      <c r="C52" s="316">
        <v>166273</v>
      </c>
      <c r="D52" s="316">
        <v>150700</v>
      </c>
    </row>
    <row r="53" spans="1:4" x14ac:dyDescent="0.2">
      <c r="A53" s="283" t="s">
        <v>53</v>
      </c>
      <c r="B53" s="283" t="s">
        <v>141</v>
      </c>
      <c r="C53" s="316">
        <v>167561</v>
      </c>
      <c r="D53" s="316">
        <v>152320</v>
      </c>
    </row>
    <row r="54" spans="1:4" x14ac:dyDescent="0.2">
      <c r="A54" s="283" t="s">
        <v>75</v>
      </c>
      <c r="B54" s="283" t="s">
        <v>130</v>
      </c>
      <c r="C54" s="316">
        <v>166202</v>
      </c>
      <c r="D54" s="316">
        <v>154224</v>
      </c>
    </row>
    <row r="55" spans="1:4" x14ac:dyDescent="0.2">
      <c r="A55" s="283" t="s">
        <v>53</v>
      </c>
      <c r="B55" s="283" t="s">
        <v>131</v>
      </c>
      <c r="C55" s="316">
        <v>165255</v>
      </c>
      <c r="D55" s="316">
        <v>155982</v>
      </c>
    </row>
    <row r="56" spans="1:4" x14ac:dyDescent="0.2">
      <c r="A56" s="283" t="s">
        <v>53</v>
      </c>
      <c r="B56" s="283" t="s">
        <v>132</v>
      </c>
      <c r="C56" s="316">
        <v>169563</v>
      </c>
      <c r="D56" s="316">
        <v>158011</v>
      </c>
    </row>
    <row r="57" spans="1:4" x14ac:dyDescent="0.2">
      <c r="A57" s="283" t="s">
        <v>53</v>
      </c>
      <c r="B57" s="283" t="s">
        <v>133</v>
      </c>
      <c r="C57" s="316">
        <v>169234</v>
      </c>
      <c r="D57" s="316">
        <v>159858</v>
      </c>
    </row>
    <row r="58" spans="1:4" x14ac:dyDescent="0.2">
      <c r="A58" s="283" t="s">
        <v>53</v>
      </c>
      <c r="B58" s="283" t="s">
        <v>134</v>
      </c>
      <c r="C58" s="316">
        <v>167441</v>
      </c>
      <c r="D58" s="316">
        <v>161649</v>
      </c>
    </row>
    <row r="59" spans="1:4" x14ac:dyDescent="0.2">
      <c r="A59" s="283" t="s">
        <v>53</v>
      </c>
      <c r="B59" s="283" t="s">
        <v>135</v>
      </c>
      <c r="C59" s="316">
        <v>167945</v>
      </c>
      <c r="D59" s="316">
        <v>163250</v>
      </c>
    </row>
    <row r="60" spans="1:4" x14ac:dyDescent="0.2">
      <c r="A60" s="283" t="s">
        <v>53</v>
      </c>
      <c r="B60" s="283" t="s">
        <v>136</v>
      </c>
      <c r="C60" s="316">
        <v>169689</v>
      </c>
      <c r="D60" s="316">
        <v>165089</v>
      </c>
    </row>
    <row r="61" spans="1:4" x14ac:dyDescent="0.2">
      <c r="A61" s="283" t="s">
        <v>53</v>
      </c>
      <c r="B61" s="283" t="s">
        <v>137</v>
      </c>
      <c r="C61" s="316">
        <v>169933</v>
      </c>
      <c r="D61" s="316">
        <v>166521</v>
      </c>
    </row>
    <row r="62" spans="1:4" x14ac:dyDescent="0.2">
      <c r="A62" s="283" t="s">
        <v>53</v>
      </c>
      <c r="B62" s="283" t="s">
        <v>138</v>
      </c>
      <c r="C62" s="316">
        <v>171982</v>
      </c>
      <c r="D62" s="316">
        <v>167815</v>
      </c>
    </row>
    <row r="63" spans="1:4" x14ac:dyDescent="0.2">
      <c r="A63" s="283" t="s">
        <v>53</v>
      </c>
      <c r="B63" s="283" t="s">
        <v>139</v>
      </c>
      <c r="C63" s="316">
        <v>175631</v>
      </c>
      <c r="D63" s="316">
        <v>168892</v>
      </c>
    </row>
    <row r="64" spans="1:4" x14ac:dyDescent="0.2">
      <c r="A64" s="283" t="s">
        <v>53</v>
      </c>
      <c r="B64" s="283" t="s">
        <v>140</v>
      </c>
      <c r="C64" s="316">
        <v>177347</v>
      </c>
      <c r="D64" s="316">
        <v>169815</v>
      </c>
    </row>
    <row r="65" spans="1:4" x14ac:dyDescent="0.2">
      <c r="A65" s="283" t="s">
        <v>53</v>
      </c>
      <c r="B65" s="283" t="s">
        <v>141</v>
      </c>
      <c r="C65" s="316">
        <v>179261</v>
      </c>
      <c r="D65" s="316">
        <v>170790</v>
      </c>
    </row>
    <row r="66" spans="1:4" x14ac:dyDescent="0.2">
      <c r="A66" s="283" t="s">
        <v>76</v>
      </c>
      <c r="B66" s="283" t="s">
        <v>130</v>
      </c>
      <c r="C66" s="316">
        <v>175560</v>
      </c>
      <c r="D66" s="316">
        <v>171570</v>
      </c>
    </row>
    <row r="67" spans="1:4" x14ac:dyDescent="0.2">
      <c r="A67" s="283" t="s">
        <v>53</v>
      </c>
      <c r="B67" s="283" t="s">
        <v>131</v>
      </c>
      <c r="C67" s="316">
        <v>175111</v>
      </c>
      <c r="D67" s="316">
        <v>172391</v>
      </c>
    </row>
    <row r="68" spans="1:4" x14ac:dyDescent="0.2">
      <c r="A68" s="283" t="s">
        <v>53</v>
      </c>
      <c r="B68" s="283" t="s">
        <v>132</v>
      </c>
      <c r="C68" s="316">
        <v>175854</v>
      </c>
      <c r="D68" s="316">
        <v>172916</v>
      </c>
    </row>
    <row r="69" spans="1:4" x14ac:dyDescent="0.2">
      <c r="A69" s="283" t="s">
        <v>53</v>
      </c>
      <c r="B69" s="283" t="s">
        <v>133</v>
      </c>
      <c r="C69" s="316">
        <v>177884</v>
      </c>
      <c r="D69" s="316">
        <v>173636</v>
      </c>
    </row>
    <row r="70" spans="1:4" x14ac:dyDescent="0.2">
      <c r="A70" s="283" t="s">
        <v>53</v>
      </c>
      <c r="B70" s="283" t="s">
        <v>134</v>
      </c>
      <c r="C70" s="316">
        <v>180730</v>
      </c>
      <c r="D70" s="316">
        <v>174744</v>
      </c>
    </row>
    <row r="71" spans="1:4" x14ac:dyDescent="0.2">
      <c r="A71" s="283" t="s">
        <v>53</v>
      </c>
      <c r="B71" s="283" t="s">
        <v>135</v>
      </c>
      <c r="C71" s="316">
        <v>182595</v>
      </c>
      <c r="D71" s="316">
        <v>175965</v>
      </c>
    </row>
    <row r="72" spans="1:4" x14ac:dyDescent="0.2">
      <c r="A72" s="283" t="s">
        <v>53</v>
      </c>
      <c r="B72" s="283" t="s">
        <v>136</v>
      </c>
      <c r="C72" s="316">
        <v>185563</v>
      </c>
      <c r="D72" s="316">
        <v>177288</v>
      </c>
    </row>
    <row r="73" spans="1:4" x14ac:dyDescent="0.2">
      <c r="A73" s="283" t="s">
        <v>53</v>
      </c>
      <c r="B73" s="283" t="s">
        <v>137</v>
      </c>
      <c r="C73" s="316">
        <v>188966</v>
      </c>
      <c r="D73" s="316">
        <v>178874</v>
      </c>
    </row>
    <row r="74" spans="1:4" x14ac:dyDescent="0.2">
      <c r="A74" s="283" t="s">
        <v>53</v>
      </c>
      <c r="B74" s="283" t="s">
        <v>138</v>
      </c>
      <c r="C74" s="316">
        <v>192371</v>
      </c>
      <c r="D74" s="316">
        <v>180573</v>
      </c>
    </row>
    <row r="75" spans="1:4" x14ac:dyDescent="0.2">
      <c r="A75" s="283" t="s">
        <v>53</v>
      </c>
      <c r="B75" s="283" t="s">
        <v>139</v>
      </c>
      <c r="C75" s="316">
        <v>194536</v>
      </c>
      <c r="D75" s="316">
        <v>182148</v>
      </c>
    </row>
    <row r="76" spans="1:4" x14ac:dyDescent="0.2">
      <c r="A76" s="283" t="s">
        <v>53</v>
      </c>
      <c r="B76" s="283" t="s">
        <v>140</v>
      </c>
      <c r="C76" s="316">
        <v>194720</v>
      </c>
      <c r="D76" s="316">
        <v>183596</v>
      </c>
    </row>
    <row r="77" spans="1:4" x14ac:dyDescent="0.2">
      <c r="A77" s="283" t="s">
        <v>53</v>
      </c>
      <c r="B77" s="283" t="s">
        <v>141</v>
      </c>
      <c r="C77" s="316">
        <v>195275</v>
      </c>
      <c r="D77" s="316">
        <v>184930</v>
      </c>
    </row>
    <row r="78" spans="1:4" x14ac:dyDescent="0.2">
      <c r="A78" s="283" t="s">
        <v>77</v>
      </c>
      <c r="B78" s="283" t="s">
        <v>130</v>
      </c>
      <c r="C78" s="316">
        <v>195653</v>
      </c>
      <c r="D78" s="316">
        <v>186605</v>
      </c>
    </row>
    <row r="79" spans="1:4" x14ac:dyDescent="0.2">
      <c r="A79" s="283" t="s">
        <v>53</v>
      </c>
      <c r="B79" s="283" t="s">
        <v>131</v>
      </c>
      <c r="C79" s="316">
        <v>195633</v>
      </c>
      <c r="D79" s="316">
        <v>188315</v>
      </c>
    </row>
    <row r="80" spans="1:4" x14ac:dyDescent="0.2">
      <c r="A80" s="283" t="s">
        <v>53</v>
      </c>
      <c r="B80" s="283" t="s">
        <v>132</v>
      </c>
      <c r="C80" s="316">
        <v>198109</v>
      </c>
      <c r="D80" s="316">
        <v>190170</v>
      </c>
    </row>
    <row r="81" spans="1:4" x14ac:dyDescent="0.2">
      <c r="A81" s="283" t="s">
        <v>53</v>
      </c>
      <c r="B81" s="283" t="s">
        <v>133</v>
      </c>
      <c r="C81" s="316">
        <v>203212</v>
      </c>
      <c r="D81" s="316">
        <v>192280</v>
      </c>
    </row>
    <row r="82" spans="1:4" x14ac:dyDescent="0.2">
      <c r="A82" s="283" t="s">
        <v>53</v>
      </c>
      <c r="B82" s="283" t="s">
        <v>134</v>
      </c>
      <c r="C82" s="316">
        <v>203538</v>
      </c>
      <c r="D82" s="316">
        <v>194181</v>
      </c>
    </row>
    <row r="83" spans="1:4" x14ac:dyDescent="0.2">
      <c r="A83" s="283" t="s">
        <v>53</v>
      </c>
      <c r="B83" s="283" t="s">
        <v>135</v>
      </c>
      <c r="C83" s="316">
        <v>204192</v>
      </c>
      <c r="D83" s="316">
        <v>195981</v>
      </c>
    </row>
    <row r="84" spans="1:4" x14ac:dyDescent="0.2">
      <c r="A84" s="283" t="s">
        <v>53</v>
      </c>
      <c r="B84" s="283" t="s">
        <v>136</v>
      </c>
      <c r="C84" s="316">
        <v>203819</v>
      </c>
      <c r="D84" s="316">
        <v>197502</v>
      </c>
    </row>
    <row r="85" spans="1:4" x14ac:dyDescent="0.2">
      <c r="A85" s="283" t="s">
        <v>53</v>
      </c>
      <c r="B85" s="283" t="s">
        <v>137</v>
      </c>
      <c r="C85" s="316">
        <v>202269</v>
      </c>
      <c r="D85" s="316">
        <v>198611</v>
      </c>
    </row>
    <row r="86" spans="1:4" x14ac:dyDescent="0.2">
      <c r="A86" s="283" t="s">
        <v>53</v>
      </c>
      <c r="B86" s="283" t="s">
        <v>138</v>
      </c>
      <c r="C86" s="316">
        <v>206125</v>
      </c>
      <c r="D86" s="316">
        <v>199757</v>
      </c>
    </row>
    <row r="87" spans="1:4" x14ac:dyDescent="0.2">
      <c r="A87" s="283" t="s">
        <v>53</v>
      </c>
      <c r="B87" s="283" t="s">
        <v>139</v>
      </c>
      <c r="C87" s="316">
        <v>207299</v>
      </c>
      <c r="D87" s="316">
        <v>200820</v>
      </c>
    </row>
    <row r="88" spans="1:4" x14ac:dyDescent="0.2">
      <c r="A88" s="283" t="s">
        <v>53</v>
      </c>
      <c r="B88" s="283" t="s">
        <v>140</v>
      </c>
      <c r="C88" s="316">
        <v>205076</v>
      </c>
      <c r="D88" s="316">
        <v>201683</v>
      </c>
    </row>
    <row r="89" spans="1:4" x14ac:dyDescent="0.2">
      <c r="A89" s="283" t="s">
        <v>53</v>
      </c>
      <c r="B89" s="283" t="s">
        <v>141</v>
      </c>
      <c r="C89" s="316">
        <v>205719</v>
      </c>
      <c r="D89" s="316">
        <v>202554</v>
      </c>
    </row>
    <row r="90" spans="1:4" x14ac:dyDescent="0.2">
      <c r="A90" s="283" t="s">
        <v>78</v>
      </c>
      <c r="B90" s="283" t="s">
        <v>130</v>
      </c>
      <c r="C90" s="316">
        <v>200803</v>
      </c>
      <c r="D90" s="316">
        <v>202983</v>
      </c>
    </row>
    <row r="91" spans="1:4" x14ac:dyDescent="0.2">
      <c r="A91" s="283" t="s">
        <v>53</v>
      </c>
      <c r="B91" s="283" t="s">
        <v>131</v>
      </c>
      <c r="C91" s="316">
        <v>200947</v>
      </c>
      <c r="D91" s="316">
        <v>203426</v>
      </c>
    </row>
    <row r="92" spans="1:4" x14ac:dyDescent="0.2">
      <c r="A92" s="283" t="s">
        <v>53</v>
      </c>
      <c r="B92" s="283" t="s">
        <v>132</v>
      </c>
      <c r="C92" s="316">
        <v>203670</v>
      </c>
      <c r="D92" s="316">
        <v>203889</v>
      </c>
    </row>
    <row r="93" spans="1:4" x14ac:dyDescent="0.2">
      <c r="A93" s="283" t="s">
        <v>53</v>
      </c>
      <c r="B93" s="283" t="s">
        <v>133</v>
      </c>
      <c r="C93" s="316">
        <v>198946</v>
      </c>
      <c r="D93" s="316">
        <v>203534</v>
      </c>
    </row>
    <row r="94" spans="1:4" x14ac:dyDescent="0.2">
      <c r="A94" s="283" t="s">
        <v>53</v>
      </c>
      <c r="B94" s="283" t="s">
        <v>134</v>
      </c>
      <c r="C94" s="316">
        <v>193758</v>
      </c>
      <c r="D94" s="316">
        <v>202719</v>
      </c>
    </row>
    <row r="95" spans="1:4" x14ac:dyDescent="0.2">
      <c r="A95" s="283" t="s">
        <v>53</v>
      </c>
      <c r="B95" s="283" t="s">
        <v>135</v>
      </c>
      <c r="C95" s="316">
        <v>194649</v>
      </c>
      <c r="D95" s="316">
        <v>201923</v>
      </c>
    </row>
    <row r="96" spans="1:4" x14ac:dyDescent="0.2">
      <c r="A96" s="283" t="s">
        <v>53</v>
      </c>
      <c r="B96" s="283" t="s">
        <v>136</v>
      </c>
      <c r="C96" s="316">
        <v>191599</v>
      </c>
      <c r="D96" s="316">
        <v>200905</v>
      </c>
    </row>
    <row r="97" spans="1:4" x14ac:dyDescent="0.2">
      <c r="A97" s="283" t="s">
        <v>53</v>
      </c>
      <c r="B97" s="283" t="s">
        <v>137</v>
      </c>
      <c r="C97" s="316">
        <v>192948</v>
      </c>
      <c r="D97" s="316">
        <v>200128</v>
      </c>
    </row>
    <row r="98" spans="1:4" x14ac:dyDescent="0.2">
      <c r="A98" s="283" t="s">
        <v>53</v>
      </c>
      <c r="B98" s="283" t="s">
        <v>138</v>
      </c>
      <c r="C98" s="316">
        <v>195648</v>
      </c>
      <c r="D98" s="316">
        <v>199255</v>
      </c>
    </row>
    <row r="99" spans="1:4" x14ac:dyDescent="0.2">
      <c r="A99" s="283" t="s">
        <v>53</v>
      </c>
      <c r="B99" s="283" t="s">
        <v>139</v>
      </c>
      <c r="C99" s="316">
        <v>195719</v>
      </c>
      <c r="D99" s="316">
        <v>198290</v>
      </c>
    </row>
    <row r="100" spans="1:4" x14ac:dyDescent="0.2">
      <c r="A100" s="283" t="s">
        <v>53</v>
      </c>
      <c r="B100" s="283" t="s">
        <v>140</v>
      </c>
      <c r="C100" s="316">
        <v>198046</v>
      </c>
      <c r="D100" s="316">
        <v>197704</v>
      </c>
    </row>
    <row r="101" spans="1:4" x14ac:dyDescent="0.2">
      <c r="A101" s="283" t="s">
        <v>53</v>
      </c>
      <c r="B101" s="283" t="s">
        <v>141</v>
      </c>
      <c r="C101" s="316">
        <v>200309</v>
      </c>
      <c r="D101" s="316">
        <v>197254</v>
      </c>
    </row>
    <row r="102" spans="1:4" x14ac:dyDescent="0.2">
      <c r="A102" s="283" t="s">
        <v>414</v>
      </c>
      <c r="B102" s="283" t="s">
        <v>130</v>
      </c>
      <c r="C102" s="316">
        <v>200718</v>
      </c>
      <c r="D102" s="316">
        <v>197246</v>
      </c>
    </row>
    <row r="103" spans="1:4" x14ac:dyDescent="0.2">
      <c r="A103" s="283" t="s">
        <v>53</v>
      </c>
      <c r="B103" s="283" t="s">
        <v>131</v>
      </c>
      <c r="C103" s="316">
        <v>205931</v>
      </c>
      <c r="D103" s="316">
        <v>197662</v>
      </c>
    </row>
    <row r="104" spans="1:4" x14ac:dyDescent="0.2">
      <c r="A104" s="283" t="s">
        <v>53</v>
      </c>
      <c r="B104" s="283" t="s">
        <v>132</v>
      </c>
      <c r="C104" s="316">
        <v>207112</v>
      </c>
      <c r="D104" s="316">
        <v>197949</v>
      </c>
    </row>
    <row r="105" spans="1:4" x14ac:dyDescent="0.2">
      <c r="A105" s="283" t="s">
        <v>53</v>
      </c>
      <c r="B105" s="283" t="s">
        <v>133</v>
      </c>
      <c r="C105" s="316">
        <v>209090</v>
      </c>
      <c r="D105" s="316">
        <v>198794</v>
      </c>
    </row>
    <row r="106" spans="1:4" x14ac:dyDescent="0.2">
      <c r="A106" s="283" t="s">
        <v>53</v>
      </c>
      <c r="B106" s="283" t="s">
        <v>134</v>
      </c>
      <c r="C106" s="316">
        <v>205309</v>
      </c>
      <c r="D106" s="316">
        <v>199756</v>
      </c>
    </row>
    <row r="107" spans="1:4" x14ac:dyDescent="0.2">
      <c r="A107" s="283" t="s">
        <v>53</v>
      </c>
      <c r="B107" s="283" t="s">
        <v>135</v>
      </c>
      <c r="C107" s="316">
        <v>204370</v>
      </c>
      <c r="D107" s="316">
        <v>200567</v>
      </c>
    </row>
    <row r="108" spans="1:4" x14ac:dyDescent="0.2">
      <c r="A108" s="283" t="s">
        <v>53</v>
      </c>
      <c r="B108" s="283" t="s">
        <v>136</v>
      </c>
      <c r="C108" s="316">
        <v>203445</v>
      </c>
      <c r="D108" s="316">
        <v>201554</v>
      </c>
    </row>
    <row r="109" spans="1:4" x14ac:dyDescent="0.2">
      <c r="A109" s="283" t="s">
        <v>53</v>
      </c>
      <c r="B109" s="283" t="s">
        <v>137</v>
      </c>
      <c r="C109" s="316">
        <v>196347</v>
      </c>
      <c r="D109" s="316">
        <v>201837</v>
      </c>
    </row>
    <row r="110" spans="1:4" x14ac:dyDescent="0.2">
      <c r="A110" s="283" t="s">
        <v>53</v>
      </c>
      <c r="B110" s="283" t="s">
        <v>138</v>
      </c>
      <c r="C110" s="316">
        <v>192303</v>
      </c>
      <c r="D110" s="316">
        <v>201558</v>
      </c>
    </row>
    <row r="111" spans="1:4" x14ac:dyDescent="0.2">
      <c r="A111" s="283" t="s">
        <v>53</v>
      </c>
      <c r="B111" s="283" t="s">
        <v>139</v>
      </c>
      <c r="C111" s="316">
        <v>187080</v>
      </c>
      <c r="D111" s="316">
        <v>200838</v>
      </c>
    </row>
    <row r="112" spans="1:4" x14ac:dyDescent="0.2">
      <c r="A112" s="283" t="s">
        <v>53</v>
      </c>
      <c r="B112" s="283" t="s">
        <v>140</v>
      </c>
      <c r="C112" s="316">
        <v>185901</v>
      </c>
      <c r="D112" s="316">
        <v>199826</v>
      </c>
    </row>
    <row r="113" spans="1:4" x14ac:dyDescent="0.2">
      <c r="A113" s="283" t="s">
        <v>53</v>
      </c>
      <c r="B113" s="283" t="s">
        <v>141</v>
      </c>
      <c r="C113" s="316">
        <v>186546</v>
      </c>
      <c r="D113" s="316">
        <v>198679</v>
      </c>
    </row>
    <row r="114" spans="1:4" x14ac:dyDescent="0.2">
      <c r="A114" s="283" t="s">
        <v>710</v>
      </c>
      <c r="B114" s="283" t="s">
        <v>130</v>
      </c>
      <c r="C114" s="316">
        <v>187153</v>
      </c>
      <c r="D114" s="316">
        <v>197549</v>
      </c>
    </row>
    <row r="115" spans="1:4" x14ac:dyDescent="0.2">
      <c r="A115" s="283" t="s">
        <v>53</v>
      </c>
      <c r="B115" s="283" t="s">
        <v>131</v>
      </c>
      <c r="C115" s="316">
        <v>195851</v>
      </c>
      <c r="D115" s="316">
        <v>196709</v>
      </c>
    </row>
    <row r="116" spans="1:4" x14ac:dyDescent="0.2">
      <c r="A116" s="283" t="s">
        <v>53</v>
      </c>
      <c r="B116" s="283" t="s">
        <v>132</v>
      </c>
      <c r="C116" s="316">
        <v>200810</v>
      </c>
      <c r="D116" s="316">
        <v>196184</v>
      </c>
    </row>
    <row r="117" spans="1:4" x14ac:dyDescent="0.2">
      <c r="A117" s="283" t="s">
        <v>53</v>
      </c>
      <c r="B117" s="283" t="s">
        <v>133</v>
      </c>
      <c r="C117" s="316">
        <v>205249</v>
      </c>
      <c r="D117" s="316">
        <v>195864</v>
      </c>
    </row>
    <row r="118" spans="1:4" x14ac:dyDescent="0.2">
      <c r="A118" s="283" t="s">
        <v>53</v>
      </c>
      <c r="B118" s="283" t="s">
        <v>134</v>
      </c>
      <c r="C118" s="316">
        <v>208966</v>
      </c>
      <c r="D118" s="316">
        <v>196168</v>
      </c>
    </row>
    <row r="119" spans="1:4" x14ac:dyDescent="0.2">
      <c r="A119" s="283" t="s">
        <v>53</v>
      </c>
      <c r="B119" s="283" t="s">
        <v>135</v>
      </c>
      <c r="C119" s="316">
        <v>212500</v>
      </c>
      <c r="D119" s="316">
        <v>196846</v>
      </c>
    </row>
    <row r="120" spans="1:4" x14ac:dyDescent="0.2">
      <c r="A120" s="283" t="s">
        <v>53</v>
      </c>
      <c r="B120" s="283" t="s">
        <v>136</v>
      </c>
      <c r="C120" s="316">
        <v>215290</v>
      </c>
      <c r="D120" s="316">
        <v>197833</v>
      </c>
    </row>
    <row r="121" spans="1:4" x14ac:dyDescent="0.2">
      <c r="A121" s="283" t="s">
        <v>53</v>
      </c>
      <c r="B121" s="283" t="s">
        <v>137</v>
      </c>
      <c r="C121" s="316">
        <v>219426</v>
      </c>
      <c r="D121" s="316">
        <v>199756</v>
      </c>
    </row>
    <row r="122" spans="1:4" x14ac:dyDescent="0.2">
      <c r="A122" s="283" t="s">
        <v>53</v>
      </c>
      <c r="B122" s="283" t="s">
        <v>138</v>
      </c>
      <c r="C122" s="316">
        <v>220685</v>
      </c>
      <c r="D122" s="316">
        <v>202121</v>
      </c>
    </row>
    <row r="123" spans="1:4" x14ac:dyDescent="0.2">
      <c r="A123" s="283" t="s">
        <v>53</v>
      </c>
      <c r="B123" s="283" t="s">
        <v>139</v>
      </c>
      <c r="C123" s="316">
        <v>221863</v>
      </c>
      <c r="D123" s="316">
        <v>205020</v>
      </c>
    </row>
    <row r="124" spans="1:4" x14ac:dyDescent="0.2">
      <c r="A124" s="283" t="s">
        <v>53</v>
      </c>
      <c r="B124" s="283" t="s">
        <v>140</v>
      </c>
      <c r="C124" s="316">
        <v>223630</v>
      </c>
      <c r="D124" s="316">
        <v>208164</v>
      </c>
    </row>
    <row r="125" spans="1:4" x14ac:dyDescent="0.2">
      <c r="A125" s="283" t="s">
        <v>53</v>
      </c>
      <c r="B125" s="283" t="s">
        <v>141</v>
      </c>
      <c r="C125" s="316">
        <v>224001</v>
      </c>
      <c r="D125" s="316">
        <v>211285</v>
      </c>
    </row>
    <row r="126" spans="1:4" x14ac:dyDescent="0.2">
      <c r="A126" s="283" t="s">
        <v>1116</v>
      </c>
      <c r="B126" s="283" t="s">
        <v>130</v>
      </c>
      <c r="C126" s="316">
        <v>223804</v>
      </c>
      <c r="D126" s="316">
        <v>214340</v>
      </c>
    </row>
    <row r="127" spans="1:4" x14ac:dyDescent="0.2">
      <c r="A127" s="283" t="s">
        <v>53</v>
      </c>
      <c r="B127" s="283" t="s">
        <v>131</v>
      </c>
      <c r="C127" s="316">
        <v>226555</v>
      </c>
      <c r="D127" s="316">
        <v>216898</v>
      </c>
    </row>
    <row r="128" spans="1:4" x14ac:dyDescent="0.2">
      <c r="A128" s="283" t="s">
        <v>53</v>
      </c>
      <c r="B128" s="283" t="s">
        <v>132</v>
      </c>
      <c r="C128" s="316">
        <v>225363</v>
      </c>
      <c r="D128" s="316">
        <v>218944</v>
      </c>
    </row>
    <row r="129" spans="1:4" x14ac:dyDescent="0.2">
      <c r="A129" s="283" t="s">
        <v>53</v>
      </c>
      <c r="B129" s="283" t="s">
        <v>133</v>
      </c>
      <c r="C129" s="316">
        <v>232040</v>
      </c>
      <c r="D129" s="316">
        <v>221177</v>
      </c>
    </row>
    <row r="130" spans="1:4" x14ac:dyDescent="0.2">
      <c r="A130" s="283" t="s">
        <v>53</v>
      </c>
      <c r="B130" s="283" t="s">
        <v>134</v>
      </c>
      <c r="C130" s="316">
        <v>227119</v>
      </c>
      <c r="D130" s="316">
        <v>222690</v>
      </c>
    </row>
    <row r="131" spans="1:4" x14ac:dyDescent="0.2">
      <c r="A131" s="283" t="s">
        <v>53</v>
      </c>
      <c r="B131" s="283" t="s">
        <v>135</v>
      </c>
      <c r="C131" s="316">
        <v>228960</v>
      </c>
      <c r="D131" s="316">
        <v>224061</v>
      </c>
    </row>
  </sheetData>
  <mergeCells count="1">
    <mergeCell ref="H1:I1"/>
  </mergeCells>
  <hyperlinks>
    <hyperlink ref="H1:I1" location="Index!A1" display="Regresar al Índice" xr:uid="{A48C17FA-9908-41CC-B01F-24A596FB7408}"/>
  </hyperlink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4472-8648-4AD6-A4B9-9EA10F5617CC}">
  <sheetPr codeName="Hoja56"/>
  <dimension ref="A1:I26"/>
  <sheetViews>
    <sheetView workbookViewId="0">
      <selection activeCell="F17" sqref="F17"/>
    </sheetView>
  </sheetViews>
  <sheetFormatPr baseColWidth="10" defaultRowHeight="12.75" x14ac:dyDescent="0.2"/>
  <cols>
    <col min="1" max="16384" width="11.42578125" style="28"/>
  </cols>
  <sheetData>
    <row r="1" spans="1:9" x14ac:dyDescent="0.2">
      <c r="A1" s="28" t="s">
        <v>4517</v>
      </c>
      <c r="H1" s="343" t="s">
        <v>1306</v>
      </c>
      <c r="I1" s="343"/>
    </row>
    <row r="2" spans="1:9" x14ac:dyDescent="0.2">
      <c r="A2" s="28" t="s">
        <v>4496</v>
      </c>
    </row>
    <row r="6" spans="1:9" ht="25.5" x14ac:dyDescent="0.2">
      <c r="A6" s="118" t="s">
        <v>4277</v>
      </c>
      <c r="B6" s="118" t="s">
        <v>541</v>
      </c>
      <c r="C6" s="118" t="s">
        <v>4259</v>
      </c>
      <c r="D6" s="118" t="s">
        <v>4278</v>
      </c>
    </row>
    <row r="7" spans="1:9" x14ac:dyDescent="0.2">
      <c r="A7" s="119" t="s">
        <v>4326</v>
      </c>
      <c r="B7" s="121" t="s">
        <v>143</v>
      </c>
      <c r="C7" s="120">
        <v>94400</v>
      </c>
      <c r="D7" s="121">
        <v>5</v>
      </c>
    </row>
    <row r="8" spans="1:9" x14ac:dyDescent="0.2">
      <c r="A8" s="119" t="s">
        <v>4297</v>
      </c>
      <c r="B8" s="125" t="s">
        <v>143</v>
      </c>
      <c r="C8" s="122">
        <v>82500</v>
      </c>
      <c r="D8" s="125">
        <v>4</v>
      </c>
    </row>
    <row r="9" spans="1:9" x14ac:dyDescent="0.2">
      <c r="A9" s="119" t="s">
        <v>4288</v>
      </c>
      <c r="B9" s="121" t="s">
        <v>143</v>
      </c>
      <c r="C9" s="120">
        <v>69500</v>
      </c>
      <c r="D9" s="121">
        <v>4</v>
      </c>
    </row>
    <row r="10" spans="1:9" x14ac:dyDescent="0.2">
      <c r="A10" s="119" t="s">
        <v>4291</v>
      </c>
      <c r="B10" s="125" t="s">
        <v>4264</v>
      </c>
      <c r="C10" s="122">
        <v>63440</v>
      </c>
      <c r="D10" s="125">
        <v>25</v>
      </c>
    </row>
    <row r="11" spans="1:9" x14ac:dyDescent="0.2">
      <c r="A11" s="119" t="s">
        <v>4327</v>
      </c>
      <c r="B11" s="121" t="s">
        <v>4264</v>
      </c>
      <c r="C11" s="120">
        <v>59071</v>
      </c>
      <c r="D11" s="121">
        <v>7</v>
      </c>
    </row>
    <row r="12" spans="1:9" x14ac:dyDescent="0.2">
      <c r="A12" s="119" t="s">
        <v>4328</v>
      </c>
      <c r="B12" s="125" t="s">
        <v>143</v>
      </c>
      <c r="C12" s="122">
        <v>57000</v>
      </c>
      <c r="D12" s="125">
        <v>3</v>
      </c>
    </row>
    <row r="13" spans="1:9" x14ac:dyDescent="0.2">
      <c r="A13" s="119" t="s">
        <v>4329</v>
      </c>
      <c r="B13" s="121" t="s">
        <v>4264</v>
      </c>
      <c r="C13" s="120">
        <v>56542</v>
      </c>
      <c r="D13" s="121">
        <v>12</v>
      </c>
    </row>
    <row r="14" spans="1:9" x14ac:dyDescent="0.2">
      <c r="A14" s="119" t="s">
        <v>4330</v>
      </c>
      <c r="B14" s="125" t="s">
        <v>143</v>
      </c>
      <c r="C14" s="122">
        <v>53125</v>
      </c>
      <c r="D14" s="125">
        <v>4</v>
      </c>
    </row>
    <row r="15" spans="1:9" x14ac:dyDescent="0.2">
      <c r="A15" s="119" t="s">
        <v>4331</v>
      </c>
      <c r="B15" s="121" t="s">
        <v>143</v>
      </c>
      <c r="C15" s="120">
        <v>50728</v>
      </c>
      <c r="D15" s="121">
        <v>270</v>
      </c>
    </row>
    <row r="16" spans="1:9" x14ac:dyDescent="0.2">
      <c r="A16" s="119" t="s">
        <v>4284</v>
      </c>
      <c r="B16" s="125" t="s">
        <v>143</v>
      </c>
      <c r="C16" s="122">
        <v>50200</v>
      </c>
      <c r="D16" s="125">
        <v>5</v>
      </c>
    </row>
    <row r="17" spans="1:4" x14ac:dyDescent="0.2">
      <c r="A17" s="119" t="s">
        <v>4332</v>
      </c>
      <c r="B17" s="121" t="s">
        <v>143</v>
      </c>
      <c r="C17" s="120">
        <v>49600</v>
      </c>
      <c r="D17" s="121">
        <v>3</v>
      </c>
    </row>
    <row r="18" spans="1:4" x14ac:dyDescent="0.2">
      <c r="A18" s="119" t="s">
        <v>4333</v>
      </c>
      <c r="B18" s="125" t="s">
        <v>143</v>
      </c>
      <c r="C18" s="122">
        <v>49450</v>
      </c>
      <c r="D18" s="125">
        <v>20</v>
      </c>
    </row>
    <row r="19" spans="1:4" x14ac:dyDescent="0.2">
      <c r="A19" s="119" t="s">
        <v>4287</v>
      </c>
      <c r="B19" s="121" t="s">
        <v>143</v>
      </c>
      <c r="C19" s="120">
        <v>47750</v>
      </c>
      <c r="D19" s="121">
        <v>4</v>
      </c>
    </row>
    <row r="20" spans="1:4" x14ac:dyDescent="0.2">
      <c r="A20" s="119" t="s">
        <v>4334</v>
      </c>
      <c r="B20" s="125" t="s">
        <v>143</v>
      </c>
      <c r="C20" s="122">
        <v>47736</v>
      </c>
      <c r="D20" s="125">
        <v>11</v>
      </c>
    </row>
    <row r="21" spans="1:4" x14ac:dyDescent="0.2">
      <c r="A21" s="119" t="s">
        <v>4292</v>
      </c>
      <c r="B21" s="121" t="s">
        <v>143</v>
      </c>
      <c r="C21" s="120">
        <v>47429</v>
      </c>
      <c r="D21" s="121">
        <v>7</v>
      </c>
    </row>
    <row r="22" spans="1:4" x14ac:dyDescent="0.2">
      <c r="A22" s="119" t="s">
        <v>4335</v>
      </c>
      <c r="B22" s="125" t="s">
        <v>143</v>
      </c>
      <c r="C22" s="122">
        <v>45357</v>
      </c>
      <c r="D22" s="125">
        <v>7</v>
      </c>
    </row>
    <row r="23" spans="1:4" x14ac:dyDescent="0.2">
      <c r="A23" s="119" t="s">
        <v>4336</v>
      </c>
      <c r="B23" s="121" t="s">
        <v>143</v>
      </c>
      <c r="C23" s="120">
        <v>43097</v>
      </c>
      <c r="D23" s="121">
        <v>75</v>
      </c>
    </row>
    <row r="24" spans="1:4" x14ac:dyDescent="0.2">
      <c r="A24" s="119" t="s">
        <v>4337</v>
      </c>
      <c r="B24" s="125" t="s">
        <v>143</v>
      </c>
      <c r="C24" s="122">
        <v>41673</v>
      </c>
      <c r="D24" s="125">
        <v>14</v>
      </c>
    </row>
    <row r="25" spans="1:4" x14ac:dyDescent="0.2">
      <c r="A25" s="119" t="s">
        <v>4284</v>
      </c>
      <c r="B25" s="121" t="s">
        <v>55</v>
      </c>
      <c r="C25" s="120">
        <v>41569</v>
      </c>
      <c r="D25" s="121">
        <v>36</v>
      </c>
    </row>
    <row r="26" spans="1:4" x14ac:dyDescent="0.2">
      <c r="A26" s="119" t="s">
        <v>4338</v>
      </c>
      <c r="B26" s="125" t="s">
        <v>143</v>
      </c>
      <c r="C26" s="122">
        <v>41067</v>
      </c>
      <c r="D26" s="125">
        <v>15</v>
      </c>
    </row>
  </sheetData>
  <mergeCells count="1">
    <mergeCell ref="H1:I1"/>
  </mergeCells>
  <hyperlinks>
    <hyperlink ref="H1:I1" location="Index!A1" display="Regresar al Índice" xr:uid="{3E6CA155-F145-4680-8A81-01B13F188F3D}"/>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C0EFA-71E6-4586-8C17-6D7E21A973F3}">
  <sheetPr codeName="Hoja97"/>
  <dimension ref="A1:K131"/>
  <sheetViews>
    <sheetView workbookViewId="0">
      <selection activeCell="F17" sqref="F17"/>
    </sheetView>
  </sheetViews>
  <sheetFormatPr baseColWidth="10" defaultRowHeight="12.75" x14ac:dyDescent="0.2"/>
  <cols>
    <col min="1" max="16384" width="11.42578125" style="283"/>
  </cols>
  <sheetData>
    <row r="1" spans="1:11" x14ac:dyDescent="0.2">
      <c r="A1" s="28" t="s">
        <v>4623</v>
      </c>
      <c r="H1" s="284" t="s">
        <v>1306</v>
      </c>
      <c r="I1" s="284"/>
    </row>
    <row r="2" spans="1:11" x14ac:dyDescent="0.2">
      <c r="A2" s="283" t="s">
        <v>1273</v>
      </c>
    </row>
    <row r="5" spans="1:11" x14ac:dyDescent="0.2">
      <c r="A5" s="283" t="s">
        <v>286</v>
      </c>
      <c r="B5" s="283" t="s">
        <v>330</v>
      </c>
      <c r="C5" s="283" t="s">
        <v>51</v>
      </c>
      <c r="D5" s="283" t="s">
        <v>331</v>
      </c>
      <c r="G5" s="283" t="s">
        <v>135</v>
      </c>
      <c r="H5" s="283" t="s">
        <v>134</v>
      </c>
      <c r="I5" s="283" t="s">
        <v>1177</v>
      </c>
      <c r="J5" s="283" t="s">
        <v>2548</v>
      </c>
      <c r="K5" s="283" t="s">
        <v>2497</v>
      </c>
    </row>
    <row r="6" spans="1:11" x14ac:dyDescent="0.2">
      <c r="A6" s="283" t="s">
        <v>59</v>
      </c>
      <c r="B6" s="283" t="s">
        <v>130</v>
      </c>
      <c r="C6" s="315">
        <v>7</v>
      </c>
      <c r="D6" s="315">
        <v>4.5</v>
      </c>
      <c r="G6" s="315">
        <v>7.7</v>
      </c>
      <c r="H6" s="315">
        <v>8.6999999999999993</v>
      </c>
      <c r="I6" s="315">
        <v>4</v>
      </c>
      <c r="J6" s="315">
        <v>14</v>
      </c>
      <c r="K6" s="315">
        <v>13.7</v>
      </c>
    </row>
    <row r="7" spans="1:11" x14ac:dyDescent="0.2">
      <c r="A7" s="283" t="s">
        <v>53</v>
      </c>
      <c r="B7" s="283" t="s">
        <v>131</v>
      </c>
      <c r="C7" s="315">
        <v>6</v>
      </c>
      <c r="D7" s="315">
        <v>4.5999999999999996</v>
      </c>
    </row>
    <row r="8" spans="1:11" x14ac:dyDescent="0.2">
      <c r="A8" s="283" t="s">
        <v>53</v>
      </c>
      <c r="B8" s="283" t="s">
        <v>132</v>
      </c>
      <c r="C8" s="315">
        <v>6.3</v>
      </c>
      <c r="D8" s="315">
        <v>4.2</v>
      </c>
    </row>
    <row r="9" spans="1:11" x14ac:dyDescent="0.2">
      <c r="A9" s="283" t="s">
        <v>53</v>
      </c>
      <c r="B9" s="283" t="s">
        <v>133</v>
      </c>
      <c r="C9" s="315">
        <v>8.3000000000000007</v>
      </c>
      <c r="D9" s="315">
        <v>4.7</v>
      </c>
    </row>
    <row r="10" spans="1:11" x14ac:dyDescent="0.2">
      <c r="A10" s="283" t="s">
        <v>53</v>
      </c>
      <c r="B10" s="283" t="s">
        <v>134</v>
      </c>
      <c r="C10" s="315">
        <v>10.7</v>
      </c>
      <c r="D10" s="315">
        <v>5.3</v>
      </c>
    </row>
    <row r="11" spans="1:11" x14ac:dyDescent="0.2">
      <c r="A11" s="283" t="s">
        <v>53</v>
      </c>
      <c r="B11" s="283" t="s">
        <v>135</v>
      </c>
      <c r="C11" s="315">
        <v>9.1</v>
      </c>
      <c r="D11" s="315">
        <v>5.6</v>
      </c>
    </row>
    <row r="12" spans="1:11" x14ac:dyDescent="0.2">
      <c r="A12" s="283" t="s">
        <v>53</v>
      </c>
      <c r="B12" s="283" t="s">
        <v>136</v>
      </c>
      <c r="C12" s="315">
        <v>9.1999999999999993</v>
      </c>
      <c r="D12" s="315">
        <v>6</v>
      </c>
    </row>
    <row r="13" spans="1:11" x14ac:dyDescent="0.2">
      <c r="A13" s="283" t="s">
        <v>53</v>
      </c>
      <c r="B13" s="283" t="s">
        <v>137</v>
      </c>
      <c r="C13" s="315">
        <v>11</v>
      </c>
      <c r="D13" s="315">
        <v>6.8</v>
      </c>
    </row>
    <row r="14" spans="1:11" x14ac:dyDescent="0.2">
      <c r="A14" s="283" t="s">
        <v>53</v>
      </c>
      <c r="B14" s="283" t="s">
        <v>138</v>
      </c>
      <c r="C14" s="315">
        <v>10.3</v>
      </c>
      <c r="D14" s="315">
        <v>7.4</v>
      </c>
    </row>
    <row r="15" spans="1:11" x14ac:dyDescent="0.2">
      <c r="A15" s="283" t="s">
        <v>53</v>
      </c>
      <c r="B15" s="283" t="s">
        <v>139</v>
      </c>
      <c r="C15" s="315">
        <v>9.5</v>
      </c>
      <c r="D15" s="315">
        <v>7.9</v>
      </c>
    </row>
    <row r="16" spans="1:11" x14ac:dyDescent="0.2">
      <c r="A16" s="283" t="s">
        <v>53</v>
      </c>
      <c r="B16" s="283" t="s">
        <v>140</v>
      </c>
      <c r="C16" s="315">
        <v>8.1</v>
      </c>
      <c r="D16" s="315">
        <v>8.3000000000000007</v>
      </c>
    </row>
    <row r="17" spans="1:4" x14ac:dyDescent="0.2">
      <c r="A17" s="283" t="s">
        <v>53</v>
      </c>
      <c r="B17" s="283" t="s">
        <v>141</v>
      </c>
      <c r="C17" s="315">
        <v>8.1</v>
      </c>
      <c r="D17" s="315">
        <v>8.6</v>
      </c>
    </row>
    <row r="18" spans="1:4" x14ac:dyDescent="0.2">
      <c r="A18" s="283" t="s">
        <v>72</v>
      </c>
      <c r="B18" s="283" t="s">
        <v>130</v>
      </c>
      <c r="C18" s="315">
        <v>3.4</v>
      </c>
      <c r="D18" s="315">
        <v>8.3000000000000007</v>
      </c>
    </row>
    <row r="19" spans="1:4" x14ac:dyDescent="0.2">
      <c r="A19" s="283" t="s">
        <v>53</v>
      </c>
      <c r="B19" s="283" t="s">
        <v>131</v>
      </c>
      <c r="C19" s="315">
        <v>4.7</v>
      </c>
      <c r="D19" s="315">
        <v>8.1999999999999993</v>
      </c>
    </row>
    <row r="20" spans="1:4" x14ac:dyDescent="0.2">
      <c r="A20" s="283" t="s">
        <v>53</v>
      </c>
      <c r="B20" s="283" t="s">
        <v>132</v>
      </c>
      <c r="C20" s="315">
        <v>0.6</v>
      </c>
      <c r="D20" s="315">
        <v>7.7</v>
      </c>
    </row>
    <row r="21" spans="1:4" x14ac:dyDescent="0.2">
      <c r="A21" s="283" t="s">
        <v>53</v>
      </c>
      <c r="B21" s="283" t="s">
        <v>133</v>
      </c>
      <c r="C21" s="315">
        <v>0.1</v>
      </c>
      <c r="D21" s="315">
        <v>7.1</v>
      </c>
    </row>
    <row r="22" spans="1:4" x14ac:dyDescent="0.2">
      <c r="A22" s="283" t="s">
        <v>53</v>
      </c>
      <c r="B22" s="283" t="s">
        <v>134</v>
      </c>
      <c r="C22" s="315">
        <v>-1</v>
      </c>
      <c r="D22" s="315">
        <v>6.1</v>
      </c>
    </row>
    <row r="23" spans="1:4" x14ac:dyDescent="0.2">
      <c r="A23" s="283" t="s">
        <v>53</v>
      </c>
      <c r="B23" s="283" t="s">
        <v>135</v>
      </c>
      <c r="C23" s="315">
        <v>-1.6</v>
      </c>
      <c r="D23" s="315">
        <v>5.2</v>
      </c>
    </row>
    <row r="24" spans="1:4" x14ac:dyDescent="0.2">
      <c r="A24" s="283" t="s">
        <v>53</v>
      </c>
      <c r="B24" s="283" t="s">
        <v>136</v>
      </c>
      <c r="C24" s="315">
        <v>-1.7</v>
      </c>
      <c r="D24" s="315">
        <v>4.3</v>
      </c>
    </row>
    <row r="25" spans="1:4" x14ac:dyDescent="0.2">
      <c r="A25" s="283" t="s">
        <v>53</v>
      </c>
      <c r="B25" s="283" t="s">
        <v>137</v>
      </c>
      <c r="C25" s="315">
        <v>0.5</v>
      </c>
      <c r="D25" s="315">
        <v>3.4</v>
      </c>
    </row>
    <row r="26" spans="1:4" x14ac:dyDescent="0.2">
      <c r="A26" s="283" t="s">
        <v>53</v>
      </c>
      <c r="B26" s="283" t="s">
        <v>138</v>
      </c>
      <c r="C26" s="315">
        <v>2</v>
      </c>
      <c r="D26" s="315">
        <v>2.7</v>
      </c>
    </row>
    <row r="27" spans="1:4" x14ac:dyDescent="0.2">
      <c r="A27" s="283" t="s">
        <v>53</v>
      </c>
      <c r="B27" s="283" t="s">
        <v>139</v>
      </c>
      <c r="C27" s="315">
        <v>0.8</v>
      </c>
      <c r="D27" s="315">
        <v>2</v>
      </c>
    </row>
    <row r="28" spans="1:4" x14ac:dyDescent="0.2">
      <c r="A28" s="283" t="s">
        <v>53</v>
      </c>
      <c r="B28" s="283" t="s">
        <v>140</v>
      </c>
      <c r="C28" s="315">
        <v>3.2</v>
      </c>
      <c r="D28" s="315">
        <v>1.6</v>
      </c>
    </row>
    <row r="29" spans="1:4" x14ac:dyDescent="0.2">
      <c r="A29" s="283" t="s">
        <v>53</v>
      </c>
      <c r="B29" s="283" t="s">
        <v>141</v>
      </c>
      <c r="C29" s="315">
        <v>1.1000000000000001</v>
      </c>
      <c r="D29" s="315">
        <v>1</v>
      </c>
    </row>
    <row r="30" spans="1:4" x14ac:dyDescent="0.2">
      <c r="A30" s="283" t="s">
        <v>73</v>
      </c>
      <c r="B30" s="283" t="s">
        <v>130</v>
      </c>
      <c r="C30" s="315">
        <v>0.9</v>
      </c>
      <c r="D30" s="315">
        <v>0.8</v>
      </c>
    </row>
    <row r="31" spans="1:4" x14ac:dyDescent="0.2">
      <c r="A31" s="283" t="s">
        <v>53</v>
      </c>
      <c r="B31" s="283" t="s">
        <v>131</v>
      </c>
      <c r="C31" s="315">
        <v>-2.1</v>
      </c>
      <c r="D31" s="315">
        <v>0.2</v>
      </c>
    </row>
    <row r="32" spans="1:4" x14ac:dyDescent="0.2">
      <c r="A32" s="283" t="s">
        <v>53</v>
      </c>
      <c r="B32" s="283" t="s">
        <v>132</v>
      </c>
      <c r="C32" s="315">
        <v>0.5</v>
      </c>
      <c r="D32" s="315">
        <v>0.2</v>
      </c>
    </row>
    <row r="33" spans="1:4" x14ac:dyDescent="0.2">
      <c r="A33" s="283" t="s">
        <v>53</v>
      </c>
      <c r="B33" s="283" t="s">
        <v>133</v>
      </c>
      <c r="C33" s="315">
        <v>1.7</v>
      </c>
      <c r="D33" s="315">
        <v>0.4</v>
      </c>
    </row>
    <row r="34" spans="1:4" x14ac:dyDescent="0.2">
      <c r="A34" s="283" t="s">
        <v>53</v>
      </c>
      <c r="B34" s="283" t="s">
        <v>134</v>
      </c>
      <c r="C34" s="315">
        <v>2.2999999999999998</v>
      </c>
      <c r="D34" s="315">
        <v>0.6</v>
      </c>
    </row>
    <row r="35" spans="1:4" x14ac:dyDescent="0.2">
      <c r="A35" s="283" t="s">
        <v>53</v>
      </c>
      <c r="B35" s="283" t="s">
        <v>135</v>
      </c>
      <c r="C35" s="315">
        <v>4.3</v>
      </c>
      <c r="D35" s="315">
        <v>1.1000000000000001</v>
      </c>
    </row>
    <row r="36" spans="1:4" x14ac:dyDescent="0.2">
      <c r="A36" s="283" t="s">
        <v>53</v>
      </c>
      <c r="B36" s="283" t="s">
        <v>136</v>
      </c>
      <c r="C36" s="315">
        <v>5.9</v>
      </c>
      <c r="D36" s="315">
        <v>1.8</v>
      </c>
    </row>
    <row r="37" spans="1:4" x14ac:dyDescent="0.2">
      <c r="A37" s="283" t="s">
        <v>53</v>
      </c>
      <c r="B37" s="283" t="s">
        <v>137</v>
      </c>
      <c r="C37" s="315">
        <v>3.3</v>
      </c>
      <c r="D37" s="315">
        <v>2</v>
      </c>
    </row>
    <row r="38" spans="1:4" x14ac:dyDescent="0.2">
      <c r="A38" s="283" t="s">
        <v>53</v>
      </c>
      <c r="B38" s="283" t="s">
        <v>138</v>
      </c>
      <c r="C38" s="315">
        <v>3.7</v>
      </c>
      <c r="D38" s="315">
        <v>2.1</v>
      </c>
    </row>
    <row r="39" spans="1:4" x14ac:dyDescent="0.2">
      <c r="A39" s="283" t="s">
        <v>53</v>
      </c>
      <c r="B39" s="283" t="s">
        <v>139</v>
      </c>
      <c r="C39" s="315">
        <v>4.8</v>
      </c>
      <c r="D39" s="315">
        <v>2.5</v>
      </c>
    </row>
    <row r="40" spans="1:4" x14ac:dyDescent="0.2">
      <c r="A40" s="283" t="s">
        <v>53</v>
      </c>
      <c r="B40" s="283" t="s">
        <v>140</v>
      </c>
      <c r="C40" s="315">
        <v>4.0999999999999996</v>
      </c>
      <c r="D40" s="315">
        <v>2.5</v>
      </c>
    </row>
    <row r="41" spans="1:4" x14ac:dyDescent="0.2">
      <c r="A41" s="283" t="s">
        <v>53</v>
      </c>
      <c r="B41" s="283" t="s">
        <v>141</v>
      </c>
      <c r="C41" s="315">
        <v>6.8</v>
      </c>
      <c r="D41" s="315">
        <v>3</v>
      </c>
    </row>
    <row r="42" spans="1:4" x14ac:dyDescent="0.2">
      <c r="A42" s="283" t="s">
        <v>74</v>
      </c>
      <c r="B42" s="283" t="s">
        <v>130</v>
      </c>
      <c r="C42" s="315">
        <v>3.7</v>
      </c>
      <c r="D42" s="315">
        <v>3.2</v>
      </c>
    </row>
    <row r="43" spans="1:4" x14ac:dyDescent="0.2">
      <c r="A43" s="283" t="s">
        <v>53</v>
      </c>
      <c r="B43" s="283" t="s">
        <v>131</v>
      </c>
      <c r="C43" s="315">
        <v>6.6</v>
      </c>
      <c r="D43" s="315">
        <v>4</v>
      </c>
    </row>
    <row r="44" spans="1:4" x14ac:dyDescent="0.2">
      <c r="A44" s="283" t="s">
        <v>53</v>
      </c>
      <c r="B44" s="283" t="s">
        <v>132</v>
      </c>
      <c r="C44" s="315">
        <v>6.5</v>
      </c>
      <c r="D44" s="315">
        <v>4.5</v>
      </c>
    </row>
    <row r="45" spans="1:4" x14ac:dyDescent="0.2">
      <c r="A45" s="283" t="s">
        <v>53</v>
      </c>
      <c r="B45" s="283" t="s">
        <v>133</v>
      </c>
      <c r="C45" s="315">
        <v>6.6</v>
      </c>
      <c r="D45" s="315">
        <v>4.9000000000000004</v>
      </c>
    </row>
    <row r="46" spans="1:4" x14ac:dyDescent="0.2">
      <c r="A46" s="283" t="s">
        <v>53</v>
      </c>
      <c r="B46" s="283" t="s">
        <v>134</v>
      </c>
      <c r="C46" s="315">
        <v>5</v>
      </c>
      <c r="D46" s="315">
        <v>5.0999999999999996</v>
      </c>
    </row>
    <row r="47" spans="1:4" x14ac:dyDescent="0.2">
      <c r="A47" s="283" t="s">
        <v>53</v>
      </c>
      <c r="B47" s="283" t="s">
        <v>135</v>
      </c>
      <c r="C47" s="315">
        <v>5.5</v>
      </c>
      <c r="D47" s="315">
        <v>5.2</v>
      </c>
    </row>
    <row r="48" spans="1:4" x14ac:dyDescent="0.2">
      <c r="A48" s="283" t="s">
        <v>53</v>
      </c>
      <c r="B48" s="283" t="s">
        <v>136</v>
      </c>
      <c r="C48" s="315">
        <v>4.5999999999999996</v>
      </c>
      <c r="D48" s="315">
        <v>5.0999999999999996</v>
      </c>
    </row>
    <row r="49" spans="1:4" x14ac:dyDescent="0.2">
      <c r="A49" s="283" t="s">
        <v>53</v>
      </c>
      <c r="B49" s="283" t="s">
        <v>137</v>
      </c>
      <c r="C49" s="315">
        <v>8.4</v>
      </c>
      <c r="D49" s="315">
        <v>5.5</v>
      </c>
    </row>
    <row r="50" spans="1:4" x14ac:dyDescent="0.2">
      <c r="A50" s="283" t="s">
        <v>53</v>
      </c>
      <c r="B50" s="283" t="s">
        <v>138</v>
      </c>
      <c r="C50" s="315">
        <v>9.3000000000000007</v>
      </c>
      <c r="D50" s="315">
        <v>6</v>
      </c>
    </row>
    <row r="51" spans="1:4" x14ac:dyDescent="0.2">
      <c r="A51" s="283" t="s">
        <v>53</v>
      </c>
      <c r="B51" s="283" t="s">
        <v>139</v>
      </c>
      <c r="C51" s="315">
        <v>12.2</v>
      </c>
      <c r="D51" s="315">
        <v>6.6</v>
      </c>
    </row>
    <row r="52" spans="1:4" x14ac:dyDescent="0.2">
      <c r="A52" s="283" t="s">
        <v>53</v>
      </c>
      <c r="B52" s="283" t="s">
        <v>140</v>
      </c>
      <c r="C52" s="315">
        <v>13.2</v>
      </c>
      <c r="D52" s="315">
        <v>7.4</v>
      </c>
    </row>
    <row r="53" spans="1:4" x14ac:dyDescent="0.2">
      <c r="A53" s="283" t="s">
        <v>53</v>
      </c>
      <c r="B53" s="283" t="s">
        <v>141</v>
      </c>
      <c r="C53" s="315">
        <v>13.1</v>
      </c>
      <c r="D53" s="315">
        <v>7.9</v>
      </c>
    </row>
    <row r="54" spans="1:4" x14ac:dyDescent="0.2">
      <c r="A54" s="283" t="s">
        <v>75</v>
      </c>
      <c r="B54" s="283" t="s">
        <v>130</v>
      </c>
      <c r="C54" s="315">
        <v>15.9</v>
      </c>
      <c r="D54" s="315">
        <v>8.9</v>
      </c>
    </row>
    <row r="55" spans="1:4" x14ac:dyDescent="0.2">
      <c r="A55" s="283" t="s">
        <v>53</v>
      </c>
      <c r="B55" s="283" t="s">
        <v>131</v>
      </c>
      <c r="C55" s="315">
        <v>14.6</v>
      </c>
      <c r="D55" s="315">
        <v>9.6</v>
      </c>
    </row>
    <row r="56" spans="1:4" x14ac:dyDescent="0.2">
      <c r="A56" s="283" t="s">
        <v>53</v>
      </c>
      <c r="B56" s="283" t="s">
        <v>132</v>
      </c>
      <c r="C56" s="315">
        <v>16.8</v>
      </c>
      <c r="D56" s="315">
        <v>10.5</v>
      </c>
    </row>
    <row r="57" spans="1:4" x14ac:dyDescent="0.2">
      <c r="A57" s="283" t="s">
        <v>53</v>
      </c>
      <c r="B57" s="283" t="s">
        <v>133</v>
      </c>
      <c r="C57" s="315">
        <v>15.1</v>
      </c>
      <c r="D57" s="315">
        <v>11.2</v>
      </c>
    </row>
    <row r="58" spans="1:4" x14ac:dyDescent="0.2">
      <c r="A58" s="283" t="s">
        <v>53</v>
      </c>
      <c r="B58" s="283" t="s">
        <v>134</v>
      </c>
      <c r="C58" s="315">
        <v>14.7</v>
      </c>
      <c r="D58" s="315">
        <v>12</v>
      </c>
    </row>
    <row r="59" spans="1:4" x14ac:dyDescent="0.2">
      <c r="A59" s="283" t="s">
        <v>53</v>
      </c>
      <c r="B59" s="283" t="s">
        <v>135</v>
      </c>
      <c r="C59" s="315">
        <v>12.9</v>
      </c>
      <c r="D59" s="315">
        <v>12.6</v>
      </c>
    </row>
    <row r="60" spans="1:4" x14ac:dyDescent="0.2">
      <c r="A60" s="283" t="s">
        <v>53</v>
      </c>
      <c r="B60" s="283" t="s">
        <v>136</v>
      </c>
      <c r="C60" s="315">
        <v>14.9</v>
      </c>
      <c r="D60" s="315">
        <v>13.4</v>
      </c>
    </row>
    <row r="61" spans="1:4" x14ac:dyDescent="0.2">
      <c r="A61" s="283" t="s">
        <v>53</v>
      </c>
      <c r="B61" s="283" t="s">
        <v>137</v>
      </c>
      <c r="C61" s="315">
        <v>11.3</v>
      </c>
      <c r="D61" s="315">
        <v>13.7</v>
      </c>
    </row>
    <row r="62" spans="1:4" x14ac:dyDescent="0.2">
      <c r="A62" s="283" t="s">
        <v>53</v>
      </c>
      <c r="B62" s="283" t="s">
        <v>138</v>
      </c>
      <c r="C62" s="315">
        <v>9.9</v>
      </c>
      <c r="D62" s="315">
        <v>13.7</v>
      </c>
    </row>
    <row r="63" spans="1:4" x14ac:dyDescent="0.2">
      <c r="A63" s="283" t="s">
        <v>53</v>
      </c>
      <c r="B63" s="283" t="s">
        <v>139</v>
      </c>
      <c r="C63" s="315">
        <v>7.9</v>
      </c>
      <c r="D63" s="315">
        <v>13.4</v>
      </c>
    </row>
    <row r="64" spans="1:4" x14ac:dyDescent="0.2">
      <c r="A64" s="283" t="s">
        <v>53</v>
      </c>
      <c r="B64" s="283" t="s">
        <v>140</v>
      </c>
      <c r="C64" s="315">
        <v>6.7</v>
      </c>
      <c r="D64" s="315">
        <v>12.8</v>
      </c>
    </row>
    <row r="65" spans="1:4" x14ac:dyDescent="0.2">
      <c r="A65" s="283" t="s">
        <v>53</v>
      </c>
      <c r="B65" s="283" t="s">
        <v>141</v>
      </c>
      <c r="C65" s="315">
        <v>7</v>
      </c>
      <c r="D65" s="315">
        <v>12.3</v>
      </c>
    </row>
    <row r="66" spans="1:4" x14ac:dyDescent="0.2">
      <c r="A66" s="283" t="s">
        <v>76</v>
      </c>
      <c r="B66" s="283" t="s">
        <v>130</v>
      </c>
      <c r="C66" s="315">
        <v>5.6</v>
      </c>
      <c r="D66" s="315">
        <v>11.5</v>
      </c>
    </row>
    <row r="67" spans="1:4" x14ac:dyDescent="0.2">
      <c r="A67" s="283" t="s">
        <v>53</v>
      </c>
      <c r="B67" s="283" t="s">
        <v>131</v>
      </c>
      <c r="C67" s="315">
        <v>6</v>
      </c>
      <c r="D67" s="315">
        <v>10.7</v>
      </c>
    </row>
    <row r="68" spans="1:4" x14ac:dyDescent="0.2">
      <c r="A68" s="283" t="s">
        <v>53</v>
      </c>
      <c r="B68" s="283" t="s">
        <v>132</v>
      </c>
      <c r="C68" s="315">
        <v>3.7</v>
      </c>
      <c r="D68" s="315">
        <v>9.6</v>
      </c>
    </row>
    <row r="69" spans="1:4" x14ac:dyDescent="0.2">
      <c r="A69" s="283" t="s">
        <v>53</v>
      </c>
      <c r="B69" s="283" t="s">
        <v>133</v>
      </c>
      <c r="C69" s="315">
        <v>5.0999999999999996</v>
      </c>
      <c r="D69" s="315">
        <v>8.8000000000000007</v>
      </c>
    </row>
    <row r="70" spans="1:4" x14ac:dyDescent="0.2">
      <c r="A70" s="283" t="s">
        <v>53</v>
      </c>
      <c r="B70" s="283" t="s">
        <v>134</v>
      </c>
      <c r="C70" s="315">
        <v>7.9</v>
      </c>
      <c r="D70" s="315">
        <v>8.1999999999999993</v>
      </c>
    </row>
    <row r="71" spans="1:4" x14ac:dyDescent="0.2">
      <c r="A71" s="283" t="s">
        <v>53</v>
      </c>
      <c r="B71" s="283" t="s">
        <v>135</v>
      </c>
      <c r="C71" s="315">
        <v>8.6999999999999993</v>
      </c>
      <c r="D71" s="315">
        <v>7.9</v>
      </c>
    </row>
    <row r="72" spans="1:4" x14ac:dyDescent="0.2">
      <c r="A72" s="283" t="s">
        <v>53</v>
      </c>
      <c r="B72" s="283" t="s">
        <v>136</v>
      </c>
      <c r="C72" s="315">
        <v>9.4</v>
      </c>
      <c r="D72" s="315">
        <v>7.4</v>
      </c>
    </row>
    <row r="73" spans="1:4" x14ac:dyDescent="0.2">
      <c r="A73" s="283" t="s">
        <v>53</v>
      </c>
      <c r="B73" s="283" t="s">
        <v>137</v>
      </c>
      <c r="C73" s="315">
        <v>11.2</v>
      </c>
      <c r="D73" s="315">
        <v>7.4</v>
      </c>
    </row>
    <row r="74" spans="1:4" x14ac:dyDescent="0.2">
      <c r="A74" s="283" t="s">
        <v>53</v>
      </c>
      <c r="B74" s="283" t="s">
        <v>138</v>
      </c>
      <c r="C74" s="315">
        <v>11.9</v>
      </c>
      <c r="D74" s="315">
        <v>7.6</v>
      </c>
    </row>
    <row r="75" spans="1:4" x14ac:dyDescent="0.2">
      <c r="A75" s="283" t="s">
        <v>53</v>
      </c>
      <c r="B75" s="283" t="s">
        <v>139</v>
      </c>
      <c r="C75" s="315">
        <v>10.8</v>
      </c>
      <c r="D75" s="315">
        <v>7.8</v>
      </c>
    </row>
    <row r="76" spans="1:4" x14ac:dyDescent="0.2">
      <c r="A76" s="283" t="s">
        <v>53</v>
      </c>
      <c r="B76" s="283" t="s">
        <v>140</v>
      </c>
      <c r="C76" s="315">
        <v>9.8000000000000007</v>
      </c>
      <c r="D76" s="315">
        <v>8.1</v>
      </c>
    </row>
    <row r="77" spans="1:4" x14ac:dyDescent="0.2">
      <c r="A77" s="283" t="s">
        <v>53</v>
      </c>
      <c r="B77" s="283" t="s">
        <v>141</v>
      </c>
      <c r="C77" s="315">
        <v>8.9</v>
      </c>
      <c r="D77" s="315">
        <v>8.1999999999999993</v>
      </c>
    </row>
    <row r="78" spans="1:4" x14ac:dyDescent="0.2">
      <c r="A78" s="283" t="s">
        <v>77</v>
      </c>
      <c r="B78" s="283" t="s">
        <v>130</v>
      </c>
      <c r="C78" s="315">
        <v>11.4</v>
      </c>
      <c r="D78" s="315">
        <v>8.6999999999999993</v>
      </c>
    </row>
    <row r="79" spans="1:4" x14ac:dyDescent="0.2">
      <c r="A79" s="283" t="s">
        <v>53</v>
      </c>
      <c r="B79" s="283" t="s">
        <v>131</v>
      </c>
      <c r="C79" s="315">
        <v>11.7</v>
      </c>
      <c r="D79" s="315">
        <v>9.1999999999999993</v>
      </c>
    </row>
    <row r="80" spans="1:4" x14ac:dyDescent="0.2">
      <c r="A80" s="283" t="s">
        <v>53</v>
      </c>
      <c r="B80" s="283" t="s">
        <v>132</v>
      </c>
      <c r="C80" s="315">
        <v>12.7</v>
      </c>
      <c r="D80" s="315">
        <v>10</v>
      </c>
    </row>
    <row r="81" spans="1:4" x14ac:dyDescent="0.2">
      <c r="A81" s="283" t="s">
        <v>53</v>
      </c>
      <c r="B81" s="283" t="s">
        <v>133</v>
      </c>
      <c r="C81" s="315">
        <v>14.2</v>
      </c>
      <c r="D81" s="315">
        <v>10.7</v>
      </c>
    </row>
    <row r="82" spans="1:4" x14ac:dyDescent="0.2">
      <c r="A82" s="283" t="s">
        <v>53</v>
      </c>
      <c r="B82" s="283" t="s">
        <v>134</v>
      </c>
      <c r="C82" s="315">
        <v>12.6</v>
      </c>
      <c r="D82" s="315">
        <v>11.1</v>
      </c>
    </row>
    <row r="83" spans="1:4" x14ac:dyDescent="0.2">
      <c r="A83" s="283" t="s">
        <v>53</v>
      </c>
      <c r="B83" s="283" t="s">
        <v>135</v>
      </c>
      <c r="C83" s="315">
        <v>11.8</v>
      </c>
      <c r="D83" s="315">
        <v>11.4</v>
      </c>
    </row>
    <row r="84" spans="1:4" x14ac:dyDescent="0.2">
      <c r="A84" s="283" t="s">
        <v>53</v>
      </c>
      <c r="B84" s="283" t="s">
        <v>136</v>
      </c>
      <c r="C84" s="315">
        <v>9.8000000000000007</v>
      </c>
      <c r="D84" s="315">
        <v>11.4</v>
      </c>
    </row>
    <row r="85" spans="1:4" x14ac:dyDescent="0.2">
      <c r="A85" s="283" t="s">
        <v>53</v>
      </c>
      <c r="B85" s="283" t="s">
        <v>137</v>
      </c>
      <c r="C85" s="315">
        <v>7</v>
      </c>
      <c r="D85" s="315">
        <v>11.1</v>
      </c>
    </row>
    <row r="86" spans="1:4" x14ac:dyDescent="0.2">
      <c r="A86" s="283" t="s">
        <v>53</v>
      </c>
      <c r="B86" s="283" t="s">
        <v>138</v>
      </c>
      <c r="C86" s="315">
        <v>7.1</v>
      </c>
      <c r="D86" s="315">
        <v>10.7</v>
      </c>
    </row>
    <row r="87" spans="1:4" x14ac:dyDescent="0.2">
      <c r="A87" s="283" t="s">
        <v>53</v>
      </c>
      <c r="B87" s="283" t="s">
        <v>139</v>
      </c>
      <c r="C87" s="315">
        <v>6.6</v>
      </c>
      <c r="D87" s="315">
        <v>10.3</v>
      </c>
    </row>
    <row r="88" spans="1:4" x14ac:dyDescent="0.2">
      <c r="A88" s="283" t="s">
        <v>53</v>
      </c>
      <c r="B88" s="283" t="s">
        <v>140</v>
      </c>
      <c r="C88" s="315">
        <v>5.3</v>
      </c>
      <c r="D88" s="315">
        <v>9.9</v>
      </c>
    </row>
    <row r="89" spans="1:4" x14ac:dyDescent="0.2">
      <c r="A89" s="283" t="s">
        <v>53</v>
      </c>
      <c r="B89" s="283" t="s">
        <v>141</v>
      </c>
      <c r="C89" s="315">
        <v>5.3</v>
      </c>
      <c r="D89" s="315">
        <v>9.6</v>
      </c>
    </row>
    <row r="90" spans="1:4" x14ac:dyDescent="0.2">
      <c r="A90" s="283" t="s">
        <v>78</v>
      </c>
      <c r="B90" s="283" t="s">
        <v>130</v>
      </c>
      <c r="C90" s="315">
        <v>2.6</v>
      </c>
      <c r="D90" s="315">
        <v>8.9</v>
      </c>
    </row>
    <row r="91" spans="1:4" x14ac:dyDescent="0.2">
      <c r="A91" s="283" t="s">
        <v>53</v>
      </c>
      <c r="B91" s="283" t="s">
        <v>131</v>
      </c>
      <c r="C91" s="315">
        <v>2.7</v>
      </c>
      <c r="D91" s="315">
        <v>8.1999999999999993</v>
      </c>
    </row>
    <row r="92" spans="1:4" x14ac:dyDescent="0.2">
      <c r="A92" s="283" t="s">
        <v>53</v>
      </c>
      <c r="B92" s="283" t="s">
        <v>132</v>
      </c>
      <c r="C92" s="315">
        <v>2.8</v>
      </c>
      <c r="D92" s="315">
        <v>7.3</v>
      </c>
    </row>
    <row r="93" spans="1:4" x14ac:dyDescent="0.2">
      <c r="A93" s="283" t="s">
        <v>53</v>
      </c>
      <c r="B93" s="283" t="s">
        <v>133</v>
      </c>
      <c r="C93" s="315">
        <v>-2.1</v>
      </c>
      <c r="D93" s="315">
        <v>6</v>
      </c>
    </row>
    <row r="94" spans="1:4" x14ac:dyDescent="0.2">
      <c r="A94" s="283" t="s">
        <v>53</v>
      </c>
      <c r="B94" s="283" t="s">
        <v>134</v>
      </c>
      <c r="C94" s="315">
        <v>-4.8</v>
      </c>
      <c r="D94" s="315">
        <v>4.5</v>
      </c>
    </row>
    <row r="95" spans="1:4" x14ac:dyDescent="0.2">
      <c r="A95" s="283" t="s">
        <v>53</v>
      </c>
      <c r="B95" s="283" t="s">
        <v>135</v>
      </c>
      <c r="C95" s="315">
        <v>-4.7</v>
      </c>
      <c r="D95" s="315">
        <v>3.2</v>
      </c>
    </row>
    <row r="96" spans="1:4" x14ac:dyDescent="0.2">
      <c r="A96" s="283" t="s">
        <v>53</v>
      </c>
      <c r="B96" s="283" t="s">
        <v>136</v>
      </c>
      <c r="C96" s="315">
        <v>-6</v>
      </c>
      <c r="D96" s="315">
        <v>1.8</v>
      </c>
    </row>
    <row r="97" spans="1:4" x14ac:dyDescent="0.2">
      <c r="A97" s="283" t="s">
        <v>53</v>
      </c>
      <c r="B97" s="283" t="s">
        <v>137</v>
      </c>
      <c r="C97" s="315">
        <v>-4.5999999999999996</v>
      </c>
      <c r="D97" s="315">
        <v>0.9</v>
      </c>
    </row>
    <row r="98" spans="1:4" x14ac:dyDescent="0.2">
      <c r="A98" s="283" t="s">
        <v>53</v>
      </c>
      <c r="B98" s="283" t="s">
        <v>138</v>
      </c>
      <c r="C98" s="315">
        <v>-5.0999999999999996</v>
      </c>
      <c r="D98" s="315">
        <v>-0.2</v>
      </c>
    </row>
    <row r="99" spans="1:4" x14ac:dyDescent="0.2">
      <c r="A99" s="283" t="s">
        <v>53</v>
      </c>
      <c r="B99" s="283" t="s">
        <v>139</v>
      </c>
      <c r="C99" s="315">
        <v>-5.6</v>
      </c>
      <c r="D99" s="315">
        <v>-1.2</v>
      </c>
    </row>
    <row r="100" spans="1:4" x14ac:dyDescent="0.2">
      <c r="A100" s="283" t="s">
        <v>53</v>
      </c>
      <c r="B100" s="283" t="s">
        <v>140</v>
      </c>
      <c r="C100" s="315">
        <v>-3.4</v>
      </c>
      <c r="D100" s="315">
        <v>-1.9</v>
      </c>
    </row>
    <row r="101" spans="1:4" x14ac:dyDescent="0.2">
      <c r="A101" s="283" t="s">
        <v>53</v>
      </c>
      <c r="B101" s="283" t="s">
        <v>141</v>
      </c>
      <c r="C101" s="315">
        <v>-2.6</v>
      </c>
      <c r="D101" s="315">
        <v>-2.6</v>
      </c>
    </row>
    <row r="102" spans="1:4" x14ac:dyDescent="0.2">
      <c r="A102" s="283" t="s">
        <v>414</v>
      </c>
      <c r="B102" s="283" t="s">
        <v>130</v>
      </c>
      <c r="C102" s="315">
        <v>0</v>
      </c>
      <c r="D102" s="315">
        <v>-2.8</v>
      </c>
    </row>
    <row r="103" spans="1:4" x14ac:dyDescent="0.2">
      <c r="A103" s="283" t="s">
        <v>53</v>
      </c>
      <c r="B103" s="283" t="s">
        <v>131</v>
      </c>
      <c r="C103" s="315">
        <v>2.5</v>
      </c>
      <c r="D103" s="315">
        <v>-2.8</v>
      </c>
    </row>
    <row r="104" spans="1:4" x14ac:dyDescent="0.2">
      <c r="A104" s="283" t="s">
        <v>53</v>
      </c>
      <c r="B104" s="283" t="s">
        <v>132</v>
      </c>
      <c r="C104" s="315">
        <v>1.7</v>
      </c>
      <c r="D104" s="315">
        <v>-2.9</v>
      </c>
    </row>
    <row r="105" spans="1:4" x14ac:dyDescent="0.2">
      <c r="A105" s="283" t="s">
        <v>53</v>
      </c>
      <c r="B105" s="283" t="s">
        <v>133</v>
      </c>
      <c r="C105" s="315">
        <v>5.0999999999999996</v>
      </c>
      <c r="D105" s="315">
        <v>-2.2999999999999998</v>
      </c>
    </row>
    <row r="106" spans="1:4" x14ac:dyDescent="0.2">
      <c r="A106" s="283" t="s">
        <v>53</v>
      </c>
      <c r="B106" s="283" t="s">
        <v>134</v>
      </c>
      <c r="C106" s="315">
        <v>6</v>
      </c>
      <c r="D106" s="315">
        <v>-1.4</v>
      </c>
    </row>
    <row r="107" spans="1:4" x14ac:dyDescent="0.2">
      <c r="A107" s="283" t="s">
        <v>53</v>
      </c>
      <c r="B107" s="283" t="s">
        <v>135</v>
      </c>
      <c r="C107" s="315">
        <v>5</v>
      </c>
      <c r="D107" s="315">
        <v>-0.6</v>
      </c>
    </row>
    <row r="108" spans="1:4" x14ac:dyDescent="0.2">
      <c r="A108" s="283" t="s">
        <v>53</v>
      </c>
      <c r="B108" s="283" t="s">
        <v>136</v>
      </c>
      <c r="C108" s="315">
        <v>6.2</v>
      </c>
      <c r="D108" s="315">
        <v>0.4</v>
      </c>
    </row>
    <row r="109" spans="1:4" x14ac:dyDescent="0.2">
      <c r="A109" s="283" t="s">
        <v>53</v>
      </c>
      <c r="B109" s="283" t="s">
        <v>137</v>
      </c>
      <c r="C109" s="315">
        <v>1.8</v>
      </c>
      <c r="D109" s="315">
        <v>1</v>
      </c>
    </row>
    <row r="110" spans="1:4" x14ac:dyDescent="0.2">
      <c r="A110" s="283" t="s">
        <v>53</v>
      </c>
      <c r="B110" s="283" t="s">
        <v>138</v>
      </c>
      <c r="C110" s="315">
        <v>-1.7</v>
      </c>
      <c r="D110" s="315">
        <v>1.2</v>
      </c>
    </row>
    <row r="111" spans="1:4" x14ac:dyDescent="0.2">
      <c r="A111" s="283" t="s">
        <v>53</v>
      </c>
      <c r="B111" s="283" t="s">
        <v>139</v>
      </c>
      <c r="C111" s="315">
        <v>-4.4000000000000004</v>
      </c>
      <c r="D111" s="315">
        <v>1.3</v>
      </c>
    </row>
    <row r="112" spans="1:4" x14ac:dyDescent="0.2">
      <c r="A112" s="283" t="s">
        <v>53</v>
      </c>
      <c r="B112" s="283" t="s">
        <v>140</v>
      </c>
      <c r="C112" s="315">
        <v>-6.1</v>
      </c>
      <c r="D112" s="315">
        <v>1.1000000000000001</v>
      </c>
    </row>
    <row r="113" spans="1:4" x14ac:dyDescent="0.2">
      <c r="A113" s="283" t="s">
        <v>53</v>
      </c>
      <c r="B113" s="283" t="s">
        <v>141</v>
      </c>
      <c r="C113" s="315">
        <v>-6.9</v>
      </c>
      <c r="D113" s="315">
        <v>0.7</v>
      </c>
    </row>
    <row r="114" spans="1:4" x14ac:dyDescent="0.2">
      <c r="A114" s="283" t="s">
        <v>710</v>
      </c>
      <c r="B114" s="283" t="s">
        <v>130</v>
      </c>
      <c r="C114" s="315">
        <v>-6.8</v>
      </c>
      <c r="D114" s="315">
        <v>0.2</v>
      </c>
    </row>
    <row r="115" spans="1:4" x14ac:dyDescent="0.2">
      <c r="A115" s="283" t="s">
        <v>53</v>
      </c>
      <c r="B115" s="283" t="s">
        <v>131</v>
      </c>
      <c r="C115" s="315">
        <v>-4.9000000000000004</v>
      </c>
      <c r="D115" s="315">
        <v>-0.4</v>
      </c>
    </row>
    <row r="116" spans="1:4" x14ac:dyDescent="0.2">
      <c r="A116" s="283" t="s">
        <v>53</v>
      </c>
      <c r="B116" s="283" t="s">
        <v>132</v>
      </c>
      <c r="C116" s="315">
        <v>-3</v>
      </c>
      <c r="D116" s="315">
        <v>-0.8</v>
      </c>
    </row>
    <row r="117" spans="1:4" x14ac:dyDescent="0.2">
      <c r="A117" s="283" t="s">
        <v>53</v>
      </c>
      <c r="B117" s="283" t="s">
        <v>133</v>
      </c>
      <c r="C117" s="315">
        <v>-1.8</v>
      </c>
      <c r="D117" s="315">
        <v>-1.4</v>
      </c>
    </row>
    <row r="118" spans="1:4" x14ac:dyDescent="0.2">
      <c r="A118" s="283" t="s">
        <v>53</v>
      </c>
      <c r="B118" s="283" t="s">
        <v>134</v>
      </c>
      <c r="C118" s="315">
        <v>1.8</v>
      </c>
      <c r="D118" s="315">
        <v>-1.7</v>
      </c>
    </row>
    <row r="119" spans="1:4" x14ac:dyDescent="0.2">
      <c r="A119" s="283" t="s">
        <v>53</v>
      </c>
      <c r="B119" s="283" t="s">
        <v>135</v>
      </c>
      <c r="C119" s="315">
        <v>4</v>
      </c>
      <c r="D119" s="315">
        <v>-1.8</v>
      </c>
    </row>
    <row r="120" spans="1:4" x14ac:dyDescent="0.2">
      <c r="A120" s="283" t="s">
        <v>53</v>
      </c>
      <c r="B120" s="283" t="s">
        <v>136</v>
      </c>
      <c r="C120" s="315">
        <v>5.8</v>
      </c>
      <c r="D120" s="315">
        <v>-1.9</v>
      </c>
    </row>
    <row r="121" spans="1:4" x14ac:dyDescent="0.2">
      <c r="A121" s="283" t="s">
        <v>53</v>
      </c>
      <c r="B121" s="283" t="s">
        <v>137</v>
      </c>
      <c r="C121" s="315">
        <v>11.8</v>
      </c>
      <c r="D121" s="315">
        <v>-1</v>
      </c>
    </row>
    <row r="122" spans="1:4" x14ac:dyDescent="0.2">
      <c r="A122" s="283" t="s">
        <v>53</v>
      </c>
      <c r="B122" s="283" t="s">
        <v>138</v>
      </c>
      <c r="C122" s="315">
        <v>14.8</v>
      </c>
      <c r="D122" s="315">
        <v>0.3</v>
      </c>
    </row>
    <row r="123" spans="1:4" x14ac:dyDescent="0.2">
      <c r="A123" s="283" t="s">
        <v>53</v>
      </c>
      <c r="B123" s="283" t="s">
        <v>139</v>
      </c>
      <c r="C123" s="315">
        <v>18.600000000000001</v>
      </c>
      <c r="D123" s="315">
        <v>2.2999999999999998</v>
      </c>
    </row>
    <row r="124" spans="1:4" x14ac:dyDescent="0.2">
      <c r="A124" s="283" t="s">
        <v>53</v>
      </c>
      <c r="B124" s="283" t="s">
        <v>140</v>
      </c>
      <c r="C124" s="315">
        <v>20.3</v>
      </c>
      <c r="D124" s="315">
        <v>4.5</v>
      </c>
    </row>
    <row r="125" spans="1:4" x14ac:dyDescent="0.2">
      <c r="A125" s="283" t="s">
        <v>53</v>
      </c>
      <c r="B125" s="283" t="s">
        <v>141</v>
      </c>
      <c r="C125" s="315">
        <v>20.100000000000001</v>
      </c>
      <c r="D125" s="315">
        <v>6.7</v>
      </c>
    </row>
    <row r="126" spans="1:4" x14ac:dyDescent="0.2">
      <c r="A126" s="283" t="s">
        <v>1116</v>
      </c>
      <c r="B126" s="283" t="s">
        <v>130</v>
      </c>
      <c r="C126" s="315">
        <v>19.600000000000001</v>
      </c>
      <c r="D126" s="315">
        <v>8.9</v>
      </c>
    </row>
    <row r="127" spans="1:4" x14ac:dyDescent="0.2">
      <c r="A127" s="283" t="s">
        <v>53</v>
      </c>
      <c r="B127" s="283" t="s">
        <v>131</v>
      </c>
      <c r="C127" s="315">
        <v>15.7</v>
      </c>
      <c r="D127" s="315">
        <v>10.6</v>
      </c>
    </row>
    <row r="128" spans="1:4" x14ac:dyDescent="0.2">
      <c r="A128" s="283" t="s">
        <v>53</v>
      </c>
      <c r="B128" s="283" t="s">
        <v>132</v>
      </c>
      <c r="C128" s="315">
        <v>12.2</v>
      </c>
      <c r="D128" s="315">
        <v>11.9</v>
      </c>
    </row>
    <row r="129" spans="1:4" x14ac:dyDescent="0.2">
      <c r="A129" s="283" t="s">
        <v>53</v>
      </c>
      <c r="B129" s="283" t="s">
        <v>133</v>
      </c>
      <c r="C129" s="315">
        <v>13.1</v>
      </c>
      <c r="D129" s="315">
        <v>13.1</v>
      </c>
    </row>
    <row r="130" spans="1:4" x14ac:dyDescent="0.2">
      <c r="A130" s="283" t="s">
        <v>53</v>
      </c>
      <c r="B130" s="283" t="s">
        <v>134</v>
      </c>
      <c r="C130" s="315">
        <v>8.6999999999999993</v>
      </c>
      <c r="D130" s="315">
        <v>13.7</v>
      </c>
    </row>
    <row r="131" spans="1:4" x14ac:dyDescent="0.2">
      <c r="A131" s="283" t="s">
        <v>53</v>
      </c>
      <c r="B131" s="283" t="s">
        <v>135</v>
      </c>
      <c r="C131" s="315">
        <v>7.7</v>
      </c>
      <c r="D131" s="315">
        <v>14</v>
      </c>
    </row>
  </sheetData>
  <mergeCells count="1">
    <mergeCell ref="H1:I1"/>
  </mergeCells>
  <hyperlinks>
    <hyperlink ref="H1:I1" location="Index!A1" display="Regresar al Índice" xr:uid="{93266467-261A-467B-B912-6FD44F035439}"/>
  </hyperlink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C70D-96DC-4A4B-9237-05D934BF5E9C}">
  <sheetPr codeName="Hoja99"/>
  <dimension ref="A1:I24"/>
  <sheetViews>
    <sheetView workbookViewId="0">
      <selection activeCell="F17" sqref="F17"/>
    </sheetView>
  </sheetViews>
  <sheetFormatPr baseColWidth="10" defaultRowHeight="12.75" x14ac:dyDescent="0.2"/>
  <cols>
    <col min="1" max="16384" width="11.42578125" style="283"/>
  </cols>
  <sheetData>
    <row r="1" spans="1:9" x14ac:dyDescent="0.2">
      <c r="A1" s="28" t="s">
        <v>4624</v>
      </c>
      <c r="H1" s="284" t="s">
        <v>1306</v>
      </c>
      <c r="I1" s="284"/>
    </row>
    <row r="2" spans="1:9" x14ac:dyDescent="0.2">
      <c r="A2" s="283" t="s">
        <v>1273</v>
      </c>
    </row>
    <row r="5" spans="1:9" x14ac:dyDescent="0.2">
      <c r="A5" s="283" t="s">
        <v>2</v>
      </c>
      <c r="B5" s="283" t="s">
        <v>593</v>
      </c>
    </row>
    <row r="6" spans="1:9" x14ac:dyDescent="0.2">
      <c r="A6" s="283" t="s">
        <v>17</v>
      </c>
      <c r="B6" s="315">
        <v>0.23089917111597699</v>
      </c>
    </row>
    <row r="7" spans="1:9" x14ac:dyDescent="0.2">
      <c r="A7" s="283" t="s">
        <v>31</v>
      </c>
      <c r="B7" s="315">
        <v>0.65106763170599202</v>
      </c>
    </row>
    <row r="8" spans="1:9" x14ac:dyDescent="0.2">
      <c r="A8" s="283" t="s">
        <v>32</v>
      </c>
      <c r="B8" s="315">
        <v>0.80017375950598402</v>
      </c>
    </row>
    <row r="9" spans="1:9" x14ac:dyDescent="0.2">
      <c r="A9" s="283" t="s">
        <v>26</v>
      </c>
      <c r="B9" s="315">
        <v>1.1919752317807599</v>
      </c>
    </row>
    <row r="10" spans="1:9" x14ac:dyDescent="0.2">
      <c r="A10" s="283" t="s">
        <v>9</v>
      </c>
      <c r="B10" s="315">
        <v>1.1932859177095201</v>
      </c>
    </row>
    <row r="11" spans="1:9" x14ac:dyDescent="0.2">
      <c r="A11" s="283" t="s">
        <v>12</v>
      </c>
      <c r="B11" s="315">
        <v>1.6585482156103299</v>
      </c>
    </row>
    <row r="12" spans="1:9" x14ac:dyDescent="0.2">
      <c r="A12" s="283" t="s">
        <v>3</v>
      </c>
      <c r="B12" s="315">
        <v>2.1612898897120201</v>
      </c>
    </row>
    <row r="13" spans="1:9" x14ac:dyDescent="0.2">
      <c r="A13" s="283" t="s">
        <v>22</v>
      </c>
      <c r="B13" s="315">
        <v>2.56535563746302</v>
      </c>
    </row>
    <row r="14" spans="1:9" x14ac:dyDescent="0.2">
      <c r="A14" s="283" t="s">
        <v>25</v>
      </c>
      <c r="B14" s="315">
        <v>3.0385444645520301</v>
      </c>
    </row>
    <row r="15" spans="1:9" x14ac:dyDescent="0.2">
      <c r="A15" s="283" t="s">
        <v>23</v>
      </c>
      <c r="B15" s="315">
        <v>3.68071815602717</v>
      </c>
    </row>
    <row r="16" spans="1:9" x14ac:dyDescent="0.2">
      <c r="A16" s="283" t="s">
        <v>13</v>
      </c>
      <c r="B16" s="315">
        <v>4.67562239637701</v>
      </c>
    </row>
    <row r="17" spans="1:2" x14ac:dyDescent="0.2">
      <c r="A17" s="283" t="s">
        <v>27</v>
      </c>
      <c r="B17" s="315">
        <v>5.1907219663784101</v>
      </c>
    </row>
    <row r="18" spans="1:2" x14ac:dyDescent="0.2">
      <c r="A18" s="283" t="s">
        <v>14</v>
      </c>
      <c r="B18" s="315">
        <v>6.32384115859643</v>
      </c>
    </row>
    <row r="19" spans="1:2" x14ac:dyDescent="0.2">
      <c r="A19" s="283" t="s">
        <v>0</v>
      </c>
      <c r="B19" s="315">
        <v>7.1451107201938298</v>
      </c>
    </row>
    <row r="20" spans="1:2" x14ac:dyDescent="0.2">
      <c r="A20" s="283" t="s">
        <v>29</v>
      </c>
      <c r="B20" s="315">
        <v>8.0658363783376092</v>
      </c>
    </row>
    <row r="21" spans="1:2" x14ac:dyDescent="0.2">
      <c r="A21" s="283" t="s">
        <v>10</v>
      </c>
      <c r="B21" s="315">
        <v>9.7148041039448803</v>
      </c>
    </row>
    <row r="22" spans="1:2" x14ac:dyDescent="0.2">
      <c r="A22" s="283" t="s">
        <v>20</v>
      </c>
      <c r="B22" s="315">
        <v>11.292651514513199</v>
      </c>
    </row>
    <row r="23" spans="1:2" x14ac:dyDescent="0.2">
      <c r="A23" s="283" t="s">
        <v>4</v>
      </c>
      <c r="B23" s="315">
        <v>13.3391627650355</v>
      </c>
    </row>
    <row r="24" spans="1:2" x14ac:dyDescent="0.2">
      <c r="A24" s="283" t="s">
        <v>8</v>
      </c>
      <c r="B24" s="315">
        <v>15.0487653182517</v>
      </c>
    </row>
  </sheetData>
  <mergeCells count="1">
    <mergeCell ref="H1:I1"/>
  </mergeCells>
  <hyperlinks>
    <hyperlink ref="H1:I1" location="Index!A1" display="Regresar al Índice" xr:uid="{89941879-3398-4102-BBCC-1CE539CDA312}"/>
  </hyperlink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9463C-F52B-4D81-BD30-40FF6121BAAC}">
  <sheetPr codeName="Hoja106"/>
  <dimension ref="A1:I84"/>
  <sheetViews>
    <sheetView workbookViewId="0">
      <selection activeCell="F17" sqref="F17"/>
    </sheetView>
  </sheetViews>
  <sheetFormatPr baseColWidth="10" defaultColWidth="9.140625" defaultRowHeight="12.75" x14ac:dyDescent="0.2"/>
  <cols>
    <col min="1" max="4" width="9.140625" style="87"/>
    <col min="5" max="5" width="13" style="87" customWidth="1"/>
    <col min="6" max="6" width="14.85546875" style="87" customWidth="1"/>
    <col min="7" max="16384" width="9.140625" style="87"/>
  </cols>
  <sheetData>
    <row r="1" spans="1:9" x14ac:dyDescent="0.2">
      <c r="A1" s="28" t="s">
        <v>4625</v>
      </c>
      <c r="H1" s="284" t="s">
        <v>1306</v>
      </c>
      <c r="I1" s="284"/>
    </row>
    <row r="2" spans="1:9" x14ac:dyDescent="0.2">
      <c r="A2" s="87" t="s">
        <v>1275</v>
      </c>
    </row>
    <row r="6" spans="1:9" ht="25.5" x14ac:dyDescent="0.2">
      <c r="A6" s="299" t="s">
        <v>415</v>
      </c>
      <c r="B6" s="299" t="s">
        <v>286</v>
      </c>
      <c r="C6" s="299" t="s">
        <v>330</v>
      </c>
      <c r="D6" s="299" t="s">
        <v>594</v>
      </c>
      <c r="E6" s="299" t="s">
        <v>690</v>
      </c>
      <c r="F6" s="299" t="s">
        <v>1044</v>
      </c>
    </row>
    <row r="7" spans="1:9" x14ac:dyDescent="0.2">
      <c r="A7" s="313" t="s">
        <v>621</v>
      </c>
      <c r="B7" s="313">
        <v>2017</v>
      </c>
      <c r="C7" s="313" t="s">
        <v>622</v>
      </c>
      <c r="D7" s="303">
        <v>90.655880640000007</v>
      </c>
      <c r="E7" s="303">
        <v>3.1777708113165666</v>
      </c>
      <c r="F7" s="303">
        <v>-12.021543036421848</v>
      </c>
    </row>
    <row r="8" spans="1:9" x14ac:dyDescent="0.2">
      <c r="A8" s="314" t="s">
        <v>623</v>
      </c>
      <c r="B8" s="314">
        <v>2017</v>
      </c>
      <c r="C8" s="314" t="s">
        <v>624</v>
      </c>
      <c r="D8" s="307">
        <v>86.263826339999994</v>
      </c>
      <c r="E8" s="307">
        <v>-0.18208700143780546</v>
      </c>
      <c r="F8" s="307">
        <v>-4.8447538857861039</v>
      </c>
    </row>
    <row r="9" spans="1:9" x14ac:dyDescent="0.2">
      <c r="A9" s="313" t="s">
        <v>625</v>
      </c>
      <c r="B9" s="313">
        <v>2017</v>
      </c>
      <c r="C9" s="313" t="s">
        <v>626</v>
      </c>
      <c r="D9" s="303">
        <v>92.647790860000001</v>
      </c>
      <c r="E9" s="303">
        <v>2.5922515025746153</v>
      </c>
      <c r="F9" s="303">
        <v>7.4005116522866343</v>
      </c>
    </row>
    <row r="10" spans="1:9" x14ac:dyDescent="0.2">
      <c r="A10" s="314" t="s">
        <v>627</v>
      </c>
      <c r="B10" s="314">
        <v>2017</v>
      </c>
      <c r="C10" s="314" t="s">
        <v>628</v>
      </c>
      <c r="D10" s="307">
        <v>82.747125980000007</v>
      </c>
      <c r="E10" s="307">
        <v>-11.102037287980371</v>
      </c>
      <c r="F10" s="307">
        <v>-10.686347497438854</v>
      </c>
    </row>
    <row r="11" spans="1:9" x14ac:dyDescent="0.2">
      <c r="A11" s="313" t="s">
        <v>629</v>
      </c>
      <c r="B11" s="313">
        <v>2017</v>
      </c>
      <c r="C11" s="313" t="s">
        <v>630</v>
      </c>
      <c r="D11" s="303">
        <v>94.572919880000001</v>
      </c>
      <c r="E11" s="303">
        <v>3.2875126208744643</v>
      </c>
      <c r="F11" s="303">
        <v>14.291485969987997</v>
      </c>
    </row>
    <row r="12" spans="1:9" x14ac:dyDescent="0.2">
      <c r="A12" s="314" t="s">
        <v>601</v>
      </c>
      <c r="B12" s="314">
        <v>2017</v>
      </c>
      <c r="C12" s="314" t="s">
        <v>631</v>
      </c>
      <c r="D12" s="307">
        <v>92.005833469999999</v>
      </c>
      <c r="E12" s="307">
        <v>-2.9473666268475416</v>
      </c>
      <c r="F12" s="307">
        <v>-2.7143990195684773</v>
      </c>
    </row>
    <row r="13" spans="1:9" x14ac:dyDescent="0.2">
      <c r="A13" s="313" t="s">
        <v>607</v>
      </c>
      <c r="B13" s="313">
        <v>2017</v>
      </c>
      <c r="C13" s="313" t="s">
        <v>632</v>
      </c>
      <c r="D13" s="303">
        <v>89.812168189999994</v>
      </c>
      <c r="E13" s="303">
        <v>-0.56358506282511089</v>
      </c>
      <c r="F13" s="303">
        <v>-2.3842676026790031</v>
      </c>
    </row>
    <row r="14" spans="1:9" x14ac:dyDescent="0.2">
      <c r="A14" s="314" t="s">
        <v>616</v>
      </c>
      <c r="B14" s="314">
        <v>2017</v>
      </c>
      <c r="C14" s="314" t="s">
        <v>633</v>
      </c>
      <c r="D14" s="307">
        <v>98.168936799999997</v>
      </c>
      <c r="E14" s="307">
        <v>2.1227620448820366</v>
      </c>
      <c r="F14" s="307">
        <v>9.3047175882905311</v>
      </c>
    </row>
    <row r="15" spans="1:9" x14ac:dyDescent="0.2">
      <c r="A15" s="313" t="s">
        <v>634</v>
      </c>
      <c r="B15" s="313">
        <v>2017</v>
      </c>
      <c r="C15" s="313" t="s">
        <v>635</v>
      </c>
      <c r="D15" s="303">
        <v>93.297920779999998</v>
      </c>
      <c r="E15" s="303">
        <v>2.2007243931670137</v>
      </c>
      <c r="F15" s="303">
        <v>-4.9618710141719689</v>
      </c>
    </row>
    <row r="16" spans="1:9" x14ac:dyDescent="0.2">
      <c r="A16" s="314" t="s">
        <v>636</v>
      </c>
      <c r="B16" s="314">
        <v>2017</v>
      </c>
      <c r="C16" s="314" t="s">
        <v>637</v>
      </c>
      <c r="D16" s="307">
        <v>96.720323739999998</v>
      </c>
      <c r="E16" s="307">
        <v>3.823414945418441</v>
      </c>
      <c r="F16" s="307">
        <v>3.6682521232923868</v>
      </c>
    </row>
    <row r="17" spans="1:6" x14ac:dyDescent="0.2">
      <c r="A17" s="313" t="s">
        <v>638</v>
      </c>
      <c r="B17" s="313">
        <v>2017</v>
      </c>
      <c r="C17" s="313" t="s">
        <v>639</v>
      </c>
      <c r="D17" s="303">
        <v>98.311391139999998</v>
      </c>
      <c r="E17" s="303">
        <v>4.8489393351533554</v>
      </c>
      <c r="F17" s="303">
        <v>1.6450186873619745</v>
      </c>
    </row>
    <row r="18" spans="1:6" x14ac:dyDescent="0.2">
      <c r="A18" s="314" t="s">
        <v>640</v>
      </c>
      <c r="B18" s="314">
        <v>2017</v>
      </c>
      <c r="C18" s="314" t="s">
        <v>641</v>
      </c>
      <c r="D18" s="307">
        <v>99.238868929999995</v>
      </c>
      <c r="E18" s="307">
        <v>-3.6920440501478207</v>
      </c>
      <c r="F18" s="307">
        <v>0.94340826555818547</v>
      </c>
    </row>
    <row r="19" spans="1:6" x14ac:dyDescent="0.2">
      <c r="A19" s="313" t="s">
        <v>642</v>
      </c>
      <c r="B19" s="313">
        <v>2018</v>
      </c>
      <c r="C19" s="313" t="s">
        <v>622</v>
      </c>
      <c r="D19" s="303">
        <v>94.522364339999996</v>
      </c>
      <c r="E19" s="303">
        <v>4.2650114616988057</v>
      </c>
      <c r="F19" s="303">
        <v>-4.7526787042755139</v>
      </c>
    </row>
    <row r="20" spans="1:6" x14ac:dyDescent="0.2">
      <c r="A20" s="314" t="s">
        <v>643</v>
      </c>
      <c r="B20" s="314">
        <v>2018</v>
      </c>
      <c r="C20" s="314" t="s">
        <v>624</v>
      </c>
      <c r="D20" s="307">
        <v>90.060991650000005</v>
      </c>
      <c r="E20" s="307">
        <v>4.4018048712955009</v>
      </c>
      <c r="F20" s="307">
        <v>-4.7199122886434459</v>
      </c>
    </row>
    <row r="21" spans="1:6" x14ac:dyDescent="0.2">
      <c r="A21" s="313" t="s">
        <v>644</v>
      </c>
      <c r="B21" s="313">
        <v>2018</v>
      </c>
      <c r="C21" s="313" t="s">
        <v>626</v>
      </c>
      <c r="D21" s="303">
        <v>95.746271149999998</v>
      </c>
      <c r="E21" s="303">
        <v>3.3443649991418667</v>
      </c>
      <c r="F21" s="303">
        <v>6.3126992006644125</v>
      </c>
    </row>
    <row r="22" spans="1:6" x14ac:dyDescent="0.2">
      <c r="A22" s="314" t="s">
        <v>645</v>
      </c>
      <c r="B22" s="314">
        <v>2018</v>
      </c>
      <c r="C22" s="314" t="s">
        <v>628</v>
      </c>
      <c r="D22" s="307">
        <v>97.955930780000003</v>
      </c>
      <c r="E22" s="307">
        <v>18.379858659593769</v>
      </c>
      <c r="F22" s="307">
        <v>2.3078283921242866</v>
      </c>
    </row>
    <row r="23" spans="1:6" x14ac:dyDescent="0.2">
      <c r="A23" s="313" t="s">
        <v>646</v>
      </c>
      <c r="B23" s="313">
        <v>2018</v>
      </c>
      <c r="C23" s="313" t="s">
        <v>630</v>
      </c>
      <c r="D23" s="303">
        <v>106.31990505</v>
      </c>
      <c r="E23" s="303">
        <v>12.421087542718684</v>
      </c>
      <c r="F23" s="303">
        <v>8.5385072689316956</v>
      </c>
    </row>
    <row r="24" spans="1:6" x14ac:dyDescent="0.2">
      <c r="A24" s="314" t="s">
        <v>602</v>
      </c>
      <c r="B24" s="314">
        <v>2018</v>
      </c>
      <c r="C24" s="314" t="s">
        <v>631</v>
      </c>
      <c r="D24" s="307">
        <v>104.32659760999999</v>
      </c>
      <c r="E24" s="307">
        <v>13.391285829737503</v>
      </c>
      <c r="F24" s="307">
        <v>-1.8748205607055417</v>
      </c>
    </row>
    <row r="25" spans="1:6" x14ac:dyDescent="0.2">
      <c r="A25" s="313" t="s">
        <v>608</v>
      </c>
      <c r="B25" s="313">
        <v>2018</v>
      </c>
      <c r="C25" s="313" t="s">
        <v>632</v>
      </c>
      <c r="D25" s="303">
        <v>100.68623032000001</v>
      </c>
      <c r="E25" s="303">
        <v>12.107559976723477</v>
      </c>
      <c r="F25" s="303">
        <v>-3.4893952006454074</v>
      </c>
    </row>
    <row r="26" spans="1:6" x14ac:dyDescent="0.2">
      <c r="A26" s="314" t="s">
        <v>617</v>
      </c>
      <c r="B26" s="314">
        <v>2018</v>
      </c>
      <c r="C26" s="314" t="s">
        <v>633</v>
      </c>
      <c r="D26" s="307">
        <v>102.21463183</v>
      </c>
      <c r="E26" s="307">
        <v>4.1211560009479546</v>
      </c>
      <c r="F26" s="307">
        <v>1.517984639153183</v>
      </c>
    </row>
    <row r="27" spans="1:6" x14ac:dyDescent="0.2">
      <c r="A27" s="313" t="s">
        <v>647</v>
      </c>
      <c r="B27" s="313">
        <v>2018</v>
      </c>
      <c r="C27" s="313" t="s">
        <v>635</v>
      </c>
      <c r="D27" s="303">
        <v>98.326350689999998</v>
      </c>
      <c r="E27" s="303">
        <v>5.3896484165571348</v>
      </c>
      <c r="F27" s="303">
        <v>-3.8040357533810463</v>
      </c>
    </row>
    <row r="28" spans="1:6" x14ac:dyDescent="0.2">
      <c r="A28" s="314" t="s">
        <v>648</v>
      </c>
      <c r="B28" s="314">
        <v>2018</v>
      </c>
      <c r="C28" s="314" t="s">
        <v>637</v>
      </c>
      <c r="D28" s="307">
        <v>107.13445831</v>
      </c>
      <c r="E28" s="307">
        <v>10.767266038102699</v>
      </c>
      <c r="F28" s="307">
        <v>8.9580336890259513</v>
      </c>
    </row>
    <row r="29" spans="1:6" x14ac:dyDescent="0.2">
      <c r="A29" s="313" t="s">
        <v>649</v>
      </c>
      <c r="B29" s="313">
        <v>2018</v>
      </c>
      <c r="C29" s="313" t="s">
        <v>639</v>
      </c>
      <c r="D29" s="303">
        <v>104.15128365</v>
      </c>
      <c r="E29" s="303">
        <v>5.9401992406797701</v>
      </c>
      <c r="F29" s="303">
        <v>-2.7845146249472861</v>
      </c>
    </row>
    <row r="30" spans="1:6" x14ac:dyDescent="0.2">
      <c r="A30" s="314" t="s">
        <v>650</v>
      </c>
      <c r="B30" s="314">
        <v>2018</v>
      </c>
      <c r="C30" s="314" t="s">
        <v>641</v>
      </c>
      <c r="D30" s="307">
        <v>98.554984610000005</v>
      </c>
      <c r="E30" s="307">
        <v>-0.68912949872733908</v>
      </c>
      <c r="F30" s="307">
        <v>-5.3732405822345246</v>
      </c>
    </row>
    <row r="31" spans="1:6" x14ac:dyDescent="0.2">
      <c r="A31" s="313" t="s">
        <v>651</v>
      </c>
      <c r="B31" s="313">
        <v>2019</v>
      </c>
      <c r="C31" s="313" t="s">
        <v>622</v>
      </c>
      <c r="D31" s="303">
        <v>91.958514390000005</v>
      </c>
      <c r="E31" s="303">
        <v>-2.7124268080914056</v>
      </c>
      <c r="F31" s="303">
        <v>-6.6931878139938155</v>
      </c>
    </row>
    <row r="32" spans="1:6" x14ac:dyDescent="0.2">
      <c r="A32" s="314" t="s">
        <v>652</v>
      </c>
      <c r="B32" s="314">
        <v>2019</v>
      </c>
      <c r="C32" s="314" t="s">
        <v>624</v>
      </c>
      <c r="D32" s="307">
        <v>87.895571939999996</v>
      </c>
      <c r="E32" s="307">
        <v>-2.404392479282687</v>
      </c>
      <c r="F32" s="307">
        <v>-4.4182341101867904</v>
      </c>
    </row>
    <row r="33" spans="1:6" x14ac:dyDescent="0.2">
      <c r="A33" s="313" t="s">
        <v>653</v>
      </c>
      <c r="B33" s="313">
        <v>2019</v>
      </c>
      <c r="C33" s="313" t="s">
        <v>626</v>
      </c>
      <c r="D33" s="303">
        <v>96.540887710000007</v>
      </c>
      <c r="E33" s="303">
        <v>0.82991906677507055</v>
      </c>
      <c r="F33" s="303">
        <v>9.835894549843248</v>
      </c>
    </row>
    <row r="34" spans="1:6" x14ac:dyDescent="0.2">
      <c r="A34" s="314" t="s">
        <v>654</v>
      </c>
      <c r="B34" s="314">
        <v>2019</v>
      </c>
      <c r="C34" s="314" t="s">
        <v>628</v>
      </c>
      <c r="D34" s="307">
        <v>94.022366199999993</v>
      </c>
      <c r="E34" s="307">
        <v>-4.0156471881569207</v>
      </c>
      <c r="F34" s="307">
        <v>-2.6087614996512376</v>
      </c>
    </row>
    <row r="35" spans="1:6" x14ac:dyDescent="0.2">
      <c r="A35" s="313" t="s">
        <v>655</v>
      </c>
      <c r="B35" s="313">
        <v>2019</v>
      </c>
      <c r="C35" s="313" t="s">
        <v>630</v>
      </c>
      <c r="D35" s="303">
        <v>101.42589635</v>
      </c>
      <c r="E35" s="303">
        <v>-4.6030973200159009</v>
      </c>
      <c r="F35" s="303">
        <v>7.8742223251982031</v>
      </c>
    </row>
    <row r="36" spans="1:6" x14ac:dyDescent="0.2">
      <c r="A36" s="314" t="s">
        <v>603</v>
      </c>
      <c r="B36" s="314">
        <v>2019</v>
      </c>
      <c r="C36" s="314" t="s">
        <v>631</v>
      </c>
      <c r="D36" s="307">
        <v>98.927960100000007</v>
      </c>
      <c r="E36" s="307">
        <v>-5.1747470287313497</v>
      </c>
      <c r="F36" s="307">
        <v>-2.4628190037188613</v>
      </c>
    </row>
    <row r="37" spans="1:6" x14ac:dyDescent="0.2">
      <c r="A37" s="313" t="s">
        <v>609</v>
      </c>
      <c r="B37" s="313">
        <v>2019</v>
      </c>
      <c r="C37" s="313" t="s">
        <v>632</v>
      </c>
      <c r="D37" s="303">
        <v>98.879290409999996</v>
      </c>
      <c r="E37" s="303">
        <v>-1.7946246515111473</v>
      </c>
      <c r="F37" s="303">
        <v>-4.9197102569196918E-2</v>
      </c>
    </row>
    <row r="38" spans="1:6" x14ac:dyDescent="0.2">
      <c r="A38" s="314" t="s">
        <v>618</v>
      </c>
      <c r="B38" s="314">
        <v>2019</v>
      </c>
      <c r="C38" s="314" t="s">
        <v>633</v>
      </c>
      <c r="D38" s="307">
        <v>97.274803070000004</v>
      </c>
      <c r="E38" s="307">
        <v>-4.8328000322065012</v>
      </c>
      <c r="F38" s="307">
        <v>-1.6226727895669892</v>
      </c>
    </row>
    <row r="39" spans="1:6" x14ac:dyDescent="0.2">
      <c r="A39" s="313" t="s">
        <v>656</v>
      </c>
      <c r="B39" s="313">
        <v>2019</v>
      </c>
      <c r="C39" s="313" t="s">
        <v>635</v>
      </c>
      <c r="D39" s="303">
        <v>93.130817179999994</v>
      </c>
      <c r="E39" s="303">
        <v>-5.2839686142530669</v>
      </c>
      <c r="F39" s="303">
        <v>-4.2600815002606103</v>
      </c>
    </row>
    <row r="40" spans="1:6" x14ac:dyDescent="0.2">
      <c r="A40" s="314" t="s">
        <v>657</v>
      </c>
      <c r="B40" s="314">
        <v>2019</v>
      </c>
      <c r="C40" s="314" t="s">
        <v>637</v>
      </c>
      <c r="D40" s="307">
        <v>99.203409870000002</v>
      </c>
      <c r="E40" s="307">
        <v>-7.4028921834383405</v>
      </c>
      <c r="F40" s="307">
        <v>6.5204975902478255</v>
      </c>
    </row>
    <row r="41" spans="1:6" x14ac:dyDescent="0.2">
      <c r="A41" s="313" t="s">
        <v>658</v>
      </c>
      <c r="B41" s="313">
        <v>2019</v>
      </c>
      <c r="C41" s="313" t="s">
        <v>639</v>
      </c>
      <c r="D41" s="303">
        <v>96.051104879999997</v>
      </c>
      <c r="E41" s="303">
        <v>-7.7773201501967275</v>
      </c>
      <c r="F41" s="303">
        <v>-3.177617577995461</v>
      </c>
    </row>
    <row r="42" spans="1:6" x14ac:dyDescent="0.2">
      <c r="A42" s="314" t="s">
        <v>659</v>
      </c>
      <c r="B42" s="314">
        <v>2019</v>
      </c>
      <c r="C42" s="314" t="s">
        <v>641</v>
      </c>
      <c r="D42" s="307">
        <v>98.205459050000002</v>
      </c>
      <c r="E42" s="307">
        <v>-0.35465031158306176</v>
      </c>
      <c r="F42" s="307">
        <v>2.2429249228226107</v>
      </c>
    </row>
    <row r="43" spans="1:6" x14ac:dyDescent="0.2">
      <c r="A43" s="313" t="s">
        <v>660</v>
      </c>
      <c r="B43" s="313">
        <v>2020</v>
      </c>
      <c r="C43" s="313" t="s">
        <v>622</v>
      </c>
      <c r="D43" s="303">
        <v>92.082757509999993</v>
      </c>
      <c r="E43" s="303">
        <v>0.1351077937960895</v>
      </c>
      <c r="F43" s="303">
        <v>-6.2345836975139202</v>
      </c>
    </row>
    <row r="44" spans="1:6" x14ac:dyDescent="0.2">
      <c r="A44" s="314" t="s">
        <v>661</v>
      </c>
      <c r="B44" s="314">
        <v>2020</v>
      </c>
      <c r="C44" s="314" t="s">
        <v>624</v>
      </c>
      <c r="D44" s="307">
        <v>86.621007939999998</v>
      </c>
      <c r="E44" s="307">
        <v>-1.4500889770306649</v>
      </c>
      <c r="F44" s="307">
        <v>-5.9313488406413768</v>
      </c>
    </row>
    <row r="45" spans="1:6" x14ac:dyDescent="0.2">
      <c r="A45" s="313" t="s">
        <v>662</v>
      </c>
      <c r="B45" s="313">
        <v>2020</v>
      </c>
      <c r="C45" s="313" t="s">
        <v>626</v>
      </c>
      <c r="D45" s="303">
        <v>89.660336880000003</v>
      </c>
      <c r="E45" s="303">
        <v>-7.1270846925175881</v>
      </c>
      <c r="F45" s="303">
        <v>3.5087665362948259</v>
      </c>
    </row>
    <row r="46" spans="1:6" x14ac:dyDescent="0.2">
      <c r="A46" s="314" t="s">
        <v>663</v>
      </c>
      <c r="B46" s="314">
        <v>2020</v>
      </c>
      <c r="C46" s="314" t="s">
        <v>628</v>
      </c>
      <c r="D46" s="307">
        <v>65.570850770000007</v>
      </c>
      <c r="E46" s="307">
        <v>-30.260369505569823</v>
      </c>
      <c r="F46" s="307">
        <v>-26.867494533553881</v>
      </c>
    </row>
    <row r="47" spans="1:6" x14ac:dyDescent="0.2">
      <c r="A47" s="313" t="s">
        <v>664</v>
      </c>
      <c r="B47" s="313">
        <v>2020</v>
      </c>
      <c r="C47" s="313" t="s">
        <v>630</v>
      </c>
      <c r="D47" s="303">
        <v>70.430451379999994</v>
      </c>
      <c r="E47" s="303">
        <v>-30.559695388878865</v>
      </c>
      <c r="F47" s="303">
        <v>7.4112209204754631</v>
      </c>
    </row>
    <row r="48" spans="1:6" x14ac:dyDescent="0.2">
      <c r="A48" s="314" t="s">
        <v>614</v>
      </c>
      <c r="B48" s="314">
        <v>2020</v>
      </c>
      <c r="C48" s="314" t="s">
        <v>631</v>
      </c>
      <c r="D48" s="307">
        <v>77.71208919</v>
      </c>
      <c r="E48" s="307">
        <v>-21.445778209268873</v>
      </c>
      <c r="F48" s="307">
        <v>10.338763513970266</v>
      </c>
    </row>
    <row r="49" spans="1:6" x14ac:dyDescent="0.2">
      <c r="A49" s="313" t="s">
        <v>610</v>
      </c>
      <c r="B49" s="313">
        <v>2020</v>
      </c>
      <c r="C49" s="313" t="s">
        <v>632</v>
      </c>
      <c r="D49" s="303">
        <v>84.588501260000001</v>
      </c>
      <c r="E49" s="303">
        <v>-14.452762647004919</v>
      </c>
      <c r="F49" s="303">
        <v>8.8485744517660692</v>
      </c>
    </row>
    <row r="50" spans="1:6" x14ac:dyDescent="0.2">
      <c r="A50" s="314" t="s">
        <v>619</v>
      </c>
      <c r="B50" s="314">
        <v>2020</v>
      </c>
      <c r="C50" s="314" t="s">
        <v>633</v>
      </c>
      <c r="D50" s="307">
        <v>80.872796399999999</v>
      </c>
      <c r="E50" s="307">
        <v>-16.86151619160508</v>
      </c>
      <c r="F50" s="307">
        <v>-4.392683171651222</v>
      </c>
    </row>
    <row r="51" spans="1:6" x14ac:dyDescent="0.2">
      <c r="A51" s="313" t="s">
        <v>665</v>
      </c>
      <c r="B51" s="313">
        <v>2020</v>
      </c>
      <c r="C51" s="313" t="s">
        <v>635</v>
      </c>
      <c r="D51" s="303">
        <v>83.894356110000004</v>
      </c>
      <c r="E51" s="303">
        <v>-9.9177279333306831</v>
      </c>
      <c r="F51" s="303">
        <v>3.7361879946073007</v>
      </c>
    </row>
    <row r="52" spans="1:6" x14ac:dyDescent="0.2">
      <c r="A52" s="314" t="s">
        <v>666</v>
      </c>
      <c r="B52" s="314">
        <v>2020</v>
      </c>
      <c r="C52" s="314" t="s">
        <v>637</v>
      </c>
      <c r="D52" s="307">
        <v>88.441067889999999</v>
      </c>
      <c r="E52" s="307">
        <v>-10.848762148502146</v>
      </c>
      <c r="F52" s="307">
        <v>5.4195681221254866</v>
      </c>
    </row>
    <row r="53" spans="1:6" x14ac:dyDescent="0.2">
      <c r="A53" s="313" t="s">
        <v>667</v>
      </c>
      <c r="B53" s="313">
        <v>2020</v>
      </c>
      <c r="C53" s="313" t="s">
        <v>639</v>
      </c>
      <c r="D53" s="303">
        <v>88.299219750000006</v>
      </c>
      <c r="E53" s="303">
        <v>-8.0705840288716004</v>
      </c>
      <c r="F53" s="303">
        <v>-0.16038718593540643</v>
      </c>
    </row>
    <row r="54" spans="1:6" x14ac:dyDescent="0.2">
      <c r="A54" s="314" t="s">
        <v>668</v>
      </c>
      <c r="B54" s="314">
        <v>2020</v>
      </c>
      <c r="C54" s="314" t="s">
        <v>641</v>
      </c>
      <c r="D54" s="307">
        <v>94.217725520000002</v>
      </c>
      <c r="E54" s="307">
        <v>-4.0606027084193945</v>
      </c>
      <c r="F54" s="307">
        <v>6.7027837695021031</v>
      </c>
    </row>
    <row r="55" spans="1:6" x14ac:dyDescent="0.2">
      <c r="A55" s="313" t="s">
        <v>669</v>
      </c>
      <c r="B55" s="313">
        <v>2021</v>
      </c>
      <c r="C55" s="313" t="s">
        <v>622</v>
      </c>
      <c r="D55" s="303">
        <v>87.43933251</v>
      </c>
      <c r="E55" s="303">
        <v>-5.0426650173847447</v>
      </c>
      <c r="F55" s="303">
        <v>-7.1943925334528727</v>
      </c>
    </row>
    <row r="56" spans="1:6" x14ac:dyDescent="0.2">
      <c r="A56" s="314" t="s">
        <v>670</v>
      </c>
      <c r="B56" s="314">
        <v>2021</v>
      </c>
      <c r="C56" s="314" t="s">
        <v>624</v>
      </c>
      <c r="D56" s="307">
        <v>88.011523069999996</v>
      </c>
      <c r="E56" s="307">
        <v>1.6052862499166127</v>
      </c>
      <c r="F56" s="307">
        <v>0.65438578220454402</v>
      </c>
    </row>
    <row r="57" spans="1:6" x14ac:dyDescent="0.2">
      <c r="A57" s="313" t="s">
        <v>671</v>
      </c>
      <c r="B57" s="313">
        <v>2021</v>
      </c>
      <c r="C57" s="313" t="s">
        <v>626</v>
      </c>
      <c r="D57" s="303">
        <v>100.46821822</v>
      </c>
      <c r="E57" s="303">
        <v>12.054250202589685</v>
      </c>
      <c r="F57" s="303">
        <v>14.153482084490873</v>
      </c>
    </row>
    <row r="58" spans="1:6" x14ac:dyDescent="0.2">
      <c r="A58" s="314" t="s">
        <v>672</v>
      </c>
      <c r="B58" s="314">
        <v>2021</v>
      </c>
      <c r="C58" s="314" t="s">
        <v>628</v>
      </c>
      <c r="D58" s="307">
        <v>92.942668510000004</v>
      </c>
      <c r="E58" s="307">
        <v>41.743880731410549</v>
      </c>
      <c r="F58" s="307">
        <v>-7.4904779275779942</v>
      </c>
    </row>
    <row r="59" spans="1:6" x14ac:dyDescent="0.2">
      <c r="A59" s="313" t="s">
        <v>673</v>
      </c>
      <c r="B59" s="313">
        <v>2021</v>
      </c>
      <c r="C59" s="313" t="s">
        <v>630</v>
      </c>
      <c r="D59" s="303">
        <v>99.238512080000007</v>
      </c>
      <c r="E59" s="303">
        <v>40.902848321344969</v>
      </c>
      <c r="F59" s="303">
        <v>6.7739001590239596</v>
      </c>
    </row>
    <row r="60" spans="1:6" x14ac:dyDescent="0.2">
      <c r="A60" s="314" t="s">
        <v>604</v>
      </c>
      <c r="B60" s="314">
        <v>2021</v>
      </c>
      <c r="C60" s="314" t="s">
        <v>631</v>
      </c>
      <c r="D60" s="307">
        <v>105.96724552000001</v>
      </c>
      <c r="E60" s="307">
        <v>36.35876557239164</v>
      </c>
      <c r="F60" s="307">
        <v>6.7803651011773605</v>
      </c>
    </row>
    <row r="61" spans="1:6" x14ac:dyDescent="0.2">
      <c r="A61" s="313" t="s">
        <v>611</v>
      </c>
      <c r="B61" s="313">
        <v>2021</v>
      </c>
      <c r="C61" s="313" t="s">
        <v>632</v>
      </c>
      <c r="D61" s="303">
        <v>102.57633989999999</v>
      </c>
      <c r="E61" s="303">
        <v>21.26511094541172</v>
      </c>
      <c r="F61" s="303">
        <v>-3.1999563670455324</v>
      </c>
    </row>
    <row r="62" spans="1:6" x14ac:dyDescent="0.2">
      <c r="A62" s="314" t="s">
        <v>620</v>
      </c>
      <c r="B62" s="314">
        <v>2021</v>
      </c>
      <c r="C62" s="314" t="s">
        <v>633</v>
      </c>
      <c r="D62" s="307">
        <v>99.019014459999994</v>
      </c>
      <c r="E62" s="307">
        <v>22.437975274464474</v>
      </c>
      <c r="F62" s="307">
        <v>-3.4679785255235061</v>
      </c>
    </row>
    <row r="63" spans="1:6" x14ac:dyDescent="0.2">
      <c r="A63" s="313" t="s">
        <v>674</v>
      </c>
      <c r="B63" s="313">
        <v>2021</v>
      </c>
      <c r="C63" s="313" t="s">
        <v>635</v>
      </c>
      <c r="D63" s="303">
        <v>98.260377840000004</v>
      </c>
      <c r="E63" s="303">
        <v>17.123943011331612</v>
      </c>
      <c r="F63" s="303">
        <v>-0.76615246489496336</v>
      </c>
    </row>
    <row r="64" spans="1:6" x14ac:dyDescent="0.2">
      <c r="A64" s="314" t="s">
        <v>688</v>
      </c>
      <c r="B64" s="314">
        <v>2021</v>
      </c>
      <c r="C64" s="314" t="s">
        <v>637</v>
      </c>
      <c r="D64" s="307">
        <v>103.05391457</v>
      </c>
      <c r="E64" s="307">
        <v>16.522693618054191</v>
      </c>
      <c r="F64" s="307">
        <v>4.8784025009607062</v>
      </c>
    </row>
    <row r="65" spans="1:6" x14ac:dyDescent="0.2">
      <c r="A65" s="313" t="s">
        <v>697</v>
      </c>
      <c r="B65" s="313">
        <v>2021</v>
      </c>
      <c r="C65" s="313" t="s">
        <v>639</v>
      </c>
      <c r="D65" s="303">
        <v>106.85052001</v>
      </c>
      <c r="E65" s="303">
        <v>21.00958571607309</v>
      </c>
      <c r="F65" s="303">
        <v>3.6840962867268137</v>
      </c>
    </row>
    <row r="66" spans="1:6" x14ac:dyDescent="0.2">
      <c r="A66" s="314" t="s">
        <v>701</v>
      </c>
      <c r="B66" s="314">
        <v>2021</v>
      </c>
      <c r="C66" s="314" t="s">
        <v>641</v>
      </c>
      <c r="D66" s="307">
        <v>106.62924334</v>
      </c>
      <c r="E66" s="307">
        <v>13.173230144857778</v>
      </c>
      <c r="F66" s="307">
        <v>-0.20708993272029527</v>
      </c>
    </row>
    <row r="67" spans="1:6" x14ac:dyDescent="0.2">
      <c r="A67" s="313" t="s">
        <v>987</v>
      </c>
      <c r="B67" s="313">
        <v>2022</v>
      </c>
      <c r="C67" s="313" t="s">
        <v>622</v>
      </c>
      <c r="D67" s="303">
        <v>94.101781200000005</v>
      </c>
      <c r="E67" s="303">
        <v>7.6195100062526837</v>
      </c>
      <c r="F67" s="303">
        <v>-11.748617684601491</v>
      </c>
    </row>
    <row r="68" spans="1:6" x14ac:dyDescent="0.2">
      <c r="A68" s="314" t="s">
        <v>960</v>
      </c>
      <c r="B68" s="314">
        <v>2022</v>
      </c>
      <c r="C68" s="314" t="s">
        <v>624</v>
      </c>
      <c r="D68" s="307">
        <v>96.964398509999995</v>
      </c>
      <c r="E68" s="307">
        <v>10.172390077693947</v>
      </c>
      <c r="F68" s="307">
        <v>3.0420437036318182</v>
      </c>
    </row>
    <row r="69" spans="1:6" x14ac:dyDescent="0.2">
      <c r="A69" s="313" t="s">
        <v>1034</v>
      </c>
      <c r="B69" s="313">
        <v>2022</v>
      </c>
      <c r="C69" s="313" t="s">
        <v>626</v>
      </c>
      <c r="D69" s="303">
        <v>111.42803354</v>
      </c>
      <c r="E69" s="303">
        <v>10.908738618217335</v>
      </c>
      <c r="F69" s="303">
        <v>14.916438664349949</v>
      </c>
    </row>
    <row r="70" spans="1:6" x14ac:dyDescent="0.2">
      <c r="A70" s="314" t="s">
        <v>1008</v>
      </c>
      <c r="B70" s="314">
        <v>2022</v>
      </c>
      <c r="C70" s="314" t="s">
        <v>628</v>
      </c>
      <c r="D70" s="307">
        <v>104.85545070000001</v>
      </c>
      <c r="E70" s="307">
        <v>12.817344693216191</v>
      </c>
      <c r="F70" s="307">
        <v>-5.8985002527578443</v>
      </c>
    </row>
    <row r="71" spans="1:6" x14ac:dyDescent="0.2">
      <c r="A71" s="313" t="s">
        <v>1037</v>
      </c>
      <c r="B71" s="313">
        <v>2022</v>
      </c>
      <c r="C71" s="313" t="s">
        <v>630</v>
      </c>
      <c r="D71" s="303">
        <v>110.38265663</v>
      </c>
      <c r="E71" s="303">
        <v>11.229657031754231</v>
      </c>
      <c r="F71" s="303">
        <v>5.271262383692175</v>
      </c>
    </row>
    <row r="72" spans="1:6" x14ac:dyDescent="0.2">
      <c r="A72" s="314" t="s">
        <v>1045</v>
      </c>
      <c r="B72" s="314">
        <v>2022</v>
      </c>
      <c r="C72" s="314" t="s">
        <v>631</v>
      </c>
      <c r="D72" s="307">
        <v>116.16803809</v>
      </c>
      <c r="E72" s="307">
        <v>9.6263638069885644</v>
      </c>
      <c r="F72" s="307">
        <v>5.2412051282589216</v>
      </c>
    </row>
    <row r="73" spans="1:6" x14ac:dyDescent="0.2">
      <c r="A73" s="313" t="s">
        <v>1052</v>
      </c>
      <c r="B73" s="313">
        <v>2022</v>
      </c>
      <c r="C73" s="313" t="s">
        <v>632</v>
      </c>
      <c r="D73" s="303">
        <v>110.07500491</v>
      </c>
      <c r="E73" s="303">
        <v>7.3103261603117611</v>
      </c>
      <c r="F73" s="303">
        <v>-5.2450168567704285</v>
      </c>
    </row>
    <row r="74" spans="1:6" x14ac:dyDescent="0.2">
      <c r="A74" s="314" t="s">
        <v>1067</v>
      </c>
      <c r="B74" s="314">
        <v>2022</v>
      </c>
      <c r="C74" s="314" t="s">
        <v>633</v>
      </c>
      <c r="D74" s="307">
        <v>109.75844222000001</v>
      </c>
      <c r="E74" s="307">
        <v>10.845823722410753</v>
      </c>
      <c r="F74" s="307">
        <v>-0.28758816795768227</v>
      </c>
    </row>
    <row r="75" spans="1:6" x14ac:dyDescent="0.2">
      <c r="A75" s="313" t="s">
        <v>1070</v>
      </c>
      <c r="B75" s="313">
        <v>2022</v>
      </c>
      <c r="C75" s="313" t="s">
        <v>635</v>
      </c>
      <c r="D75" s="303">
        <v>105.60778221</v>
      </c>
      <c r="E75" s="303">
        <v>7.47748434467041</v>
      </c>
      <c r="F75" s="303">
        <v>-3.7816316686423259</v>
      </c>
    </row>
    <row r="76" spans="1:6" x14ac:dyDescent="0.2">
      <c r="A76" s="314" t="s">
        <v>1074</v>
      </c>
      <c r="B76" s="314">
        <v>2022</v>
      </c>
      <c r="C76" s="314" t="s">
        <v>637</v>
      </c>
      <c r="D76" s="307">
        <v>108.39944445</v>
      </c>
      <c r="E76" s="307">
        <v>5.1871196764379262</v>
      </c>
      <c r="F76" s="307">
        <v>2.6434247378179161</v>
      </c>
    </row>
    <row r="77" spans="1:6" x14ac:dyDescent="0.2">
      <c r="A77" s="313" t="s">
        <v>1084</v>
      </c>
      <c r="B77" s="313">
        <v>2022</v>
      </c>
      <c r="C77" s="313" t="s">
        <v>639</v>
      </c>
      <c r="D77" s="303">
        <v>109.70586625999999</v>
      </c>
      <c r="E77" s="303">
        <v>2.6722810986158687</v>
      </c>
      <c r="F77" s="303">
        <v>1.2051923481974904</v>
      </c>
    </row>
    <row r="78" spans="1:6" x14ac:dyDescent="0.2">
      <c r="A78" s="314" t="s">
        <v>1107</v>
      </c>
      <c r="B78" s="314">
        <v>2022</v>
      </c>
      <c r="C78" s="314" t="s">
        <v>641</v>
      </c>
      <c r="D78" s="307">
        <v>113.58731406</v>
      </c>
      <c r="E78" s="307">
        <v>6.5254807237198147</v>
      </c>
      <c r="F78" s="307">
        <v>3.538049451978325</v>
      </c>
    </row>
    <row r="79" spans="1:6" x14ac:dyDescent="0.2">
      <c r="A79" s="313" t="s">
        <v>1237</v>
      </c>
      <c r="B79" s="313">
        <v>2023</v>
      </c>
      <c r="C79" s="313" t="s">
        <v>622</v>
      </c>
      <c r="D79" s="303">
        <v>99.362998039999994</v>
      </c>
      <c r="E79" s="303">
        <v>5.5909853914646073</v>
      </c>
      <c r="F79" s="303">
        <v>-12.522803393771881</v>
      </c>
    </row>
    <row r="80" spans="1:6" x14ac:dyDescent="0.2">
      <c r="A80" s="314" t="s">
        <v>1236</v>
      </c>
      <c r="B80" s="314">
        <v>2023</v>
      </c>
      <c r="C80" s="314" t="s">
        <v>624</v>
      </c>
      <c r="D80" s="307">
        <v>96.677044820000006</v>
      </c>
      <c r="E80" s="307">
        <v>-0.29634968546765561</v>
      </c>
      <c r="F80" s="307">
        <v>-2.7031724816905371</v>
      </c>
    </row>
    <row r="81" spans="1:6" x14ac:dyDescent="0.2">
      <c r="A81" s="313" t="s">
        <v>1253</v>
      </c>
      <c r="B81" s="313">
        <v>2023</v>
      </c>
      <c r="C81" s="313" t="s">
        <v>626</v>
      </c>
      <c r="D81" s="303">
        <v>108.58842247</v>
      </c>
      <c r="E81" s="303">
        <v>-2.5483812105332104</v>
      </c>
      <c r="F81" s="303">
        <v>12.320792047561463</v>
      </c>
    </row>
    <row r="82" spans="1:6" x14ac:dyDescent="0.2">
      <c r="A82" s="314" t="s">
        <v>1305</v>
      </c>
      <c r="B82" s="314">
        <v>2023</v>
      </c>
      <c r="C82" s="314" t="s">
        <v>628</v>
      </c>
      <c r="D82" s="307">
        <v>98.799211920000005</v>
      </c>
      <c r="E82" s="307">
        <v>-5.7757977668966332</v>
      </c>
      <c r="F82" s="307">
        <v>-9.0149670907176898</v>
      </c>
    </row>
    <row r="83" spans="1:6" x14ac:dyDescent="0.2">
      <c r="A83" s="313" t="s">
        <v>2405</v>
      </c>
      <c r="B83" s="313">
        <v>2023</v>
      </c>
      <c r="C83" s="313" t="s">
        <v>630</v>
      </c>
      <c r="D83" s="303">
        <v>111.0781537</v>
      </c>
      <c r="E83" s="303">
        <v>0.63007821267727881</v>
      </c>
      <c r="F83" s="303">
        <v>12.428177858283464</v>
      </c>
    </row>
    <row r="84" spans="1:6" x14ac:dyDescent="0.2">
      <c r="A84" s="314" t="s">
        <v>2495</v>
      </c>
      <c r="B84" s="314">
        <v>2023</v>
      </c>
      <c r="C84" s="314" t="s">
        <v>631</v>
      </c>
      <c r="D84" s="307">
        <v>115.42166066999999</v>
      </c>
      <c r="E84" s="307">
        <v>-0.64249808490503513</v>
      </c>
      <c r="F84" s="307">
        <v>3.9103161380688243</v>
      </c>
    </row>
  </sheetData>
  <mergeCells count="1">
    <mergeCell ref="H1:I1"/>
  </mergeCells>
  <hyperlinks>
    <hyperlink ref="H1:I1" location="Index!A1" display="Regresar al Índice" xr:uid="{F21BAAAD-33C0-4822-BC87-25D9AE011ACE}"/>
  </hyperlink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F805B-84CB-408B-BCD8-0240C14BB48D}">
  <sheetPr codeName="Hoja107"/>
  <dimension ref="A1:I39"/>
  <sheetViews>
    <sheetView workbookViewId="0">
      <selection activeCell="F17" sqref="F17"/>
    </sheetView>
  </sheetViews>
  <sheetFormatPr baseColWidth="10" defaultColWidth="9.140625" defaultRowHeight="12.75" x14ac:dyDescent="0.2"/>
  <cols>
    <col min="1" max="1" width="19.140625" style="87" customWidth="1"/>
    <col min="2" max="2" width="14.140625" style="87" customWidth="1"/>
    <col min="3" max="16384" width="9.140625" style="87"/>
  </cols>
  <sheetData>
    <row r="1" spans="1:9" x14ac:dyDescent="0.2">
      <c r="A1" s="28" t="s">
        <v>4626</v>
      </c>
      <c r="H1" s="284" t="s">
        <v>1306</v>
      </c>
      <c r="I1" s="284"/>
    </row>
    <row r="2" spans="1:9" x14ac:dyDescent="0.2">
      <c r="A2" s="87" t="s">
        <v>1276</v>
      </c>
    </row>
    <row r="6" spans="1:9" ht="25.5" x14ac:dyDescent="0.2">
      <c r="A6" s="299" t="s">
        <v>2</v>
      </c>
      <c r="B6" s="299" t="s">
        <v>690</v>
      </c>
    </row>
    <row r="7" spans="1:9" x14ac:dyDescent="0.2">
      <c r="A7" s="311" t="s">
        <v>3</v>
      </c>
      <c r="B7" s="303">
        <v>-3.3204665212755882</v>
      </c>
    </row>
    <row r="8" spans="1:9" x14ac:dyDescent="0.2">
      <c r="A8" s="312" t="s">
        <v>576</v>
      </c>
      <c r="B8" s="307">
        <v>-4.6718565796184484</v>
      </c>
    </row>
    <row r="9" spans="1:9" x14ac:dyDescent="0.2">
      <c r="A9" s="311" t="s">
        <v>573</v>
      </c>
      <c r="B9" s="303">
        <v>-6.6624187254217135</v>
      </c>
    </row>
    <row r="10" spans="1:9" x14ac:dyDescent="0.2">
      <c r="A10" s="312" t="s">
        <v>6</v>
      </c>
      <c r="B10" s="307">
        <v>-3.631041670811729</v>
      </c>
    </row>
    <row r="11" spans="1:9" x14ac:dyDescent="0.2">
      <c r="A11" s="311" t="s">
        <v>7</v>
      </c>
      <c r="B11" s="303">
        <v>-5.3585601254267461</v>
      </c>
    </row>
    <row r="12" spans="1:9" x14ac:dyDescent="0.2">
      <c r="A12" s="312" t="s">
        <v>8</v>
      </c>
      <c r="B12" s="307">
        <v>-3.985996366615248</v>
      </c>
    </row>
    <row r="13" spans="1:9" x14ac:dyDescent="0.2">
      <c r="A13" s="311" t="s">
        <v>574</v>
      </c>
      <c r="B13" s="303">
        <v>-5.8107052376298398</v>
      </c>
    </row>
    <row r="14" spans="1:9" x14ac:dyDescent="0.2">
      <c r="A14" s="312" t="s">
        <v>10</v>
      </c>
      <c r="B14" s="307">
        <v>-3.6373454741650337</v>
      </c>
    </row>
    <row r="15" spans="1:9" x14ac:dyDescent="0.2">
      <c r="A15" s="311" t="s">
        <v>11</v>
      </c>
      <c r="B15" s="303">
        <v>-7.2134782457267743</v>
      </c>
    </row>
    <row r="16" spans="1:9" x14ac:dyDescent="0.2">
      <c r="A16" s="312" t="s">
        <v>12</v>
      </c>
      <c r="B16" s="307">
        <v>-5.7704955151973447</v>
      </c>
    </row>
    <row r="17" spans="1:2" x14ac:dyDescent="0.2">
      <c r="A17" s="311" t="s">
        <v>578</v>
      </c>
      <c r="B17" s="303">
        <v>-1.2456997660359101</v>
      </c>
    </row>
    <row r="18" spans="1:2" x14ac:dyDescent="0.2">
      <c r="A18" s="312" t="s">
        <v>14</v>
      </c>
      <c r="B18" s="307">
        <v>-4.3822464588362058</v>
      </c>
    </row>
    <row r="19" spans="1:2" x14ac:dyDescent="0.2">
      <c r="A19" s="311" t="s">
        <v>15</v>
      </c>
      <c r="B19" s="303">
        <v>-3.7349387555856226</v>
      </c>
    </row>
    <row r="20" spans="1:2" x14ac:dyDescent="0.2">
      <c r="A20" s="312" t="s">
        <v>16</v>
      </c>
      <c r="B20" s="307">
        <v>-7.8268397599505022</v>
      </c>
    </row>
    <row r="21" spans="1:2" x14ac:dyDescent="0.2">
      <c r="A21" s="311" t="s">
        <v>0</v>
      </c>
      <c r="B21" s="303">
        <v>-0.64249808490503513</v>
      </c>
    </row>
    <row r="22" spans="1:2" x14ac:dyDescent="0.2">
      <c r="A22" s="312" t="s">
        <v>1316</v>
      </c>
      <c r="B22" s="307">
        <v>-3.3925681597477428</v>
      </c>
    </row>
    <row r="23" spans="1:2" x14ac:dyDescent="0.2">
      <c r="A23" s="311" t="s">
        <v>18</v>
      </c>
      <c r="B23" s="303">
        <v>-5.4827801021839262</v>
      </c>
    </row>
    <row r="24" spans="1:2" x14ac:dyDescent="0.2">
      <c r="A24" s="312" t="s">
        <v>1</v>
      </c>
      <c r="B24" s="307">
        <v>-4.0283166270436173</v>
      </c>
    </row>
    <row r="25" spans="1:2" x14ac:dyDescent="0.2">
      <c r="A25" s="311" t="s">
        <v>19</v>
      </c>
      <c r="B25" s="303">
        <v>-0.95530466536138525</v>
      </c>
    </row>
    <row r="26" spans="1:2" x14ac:dyDescent="0.2">
      <c r="A26" s="312" t="s">
        <v>575</v>
      </c>
      <c r="B26" s="307">
        <v>-1.307431914197458</v>
      </c>
    </row>
    <row r="27" spans="1:2" x14ac:dyDescent="0.2">
      <c r="A27" s="311" t="s">
        <v>21</v>
      </c>
      <c r="B27" s="303">
        <v>-6.3245976383672424</v>
      </c>
    </row>
    <row r="28" spans="1:2" x14ac:dyDescent="0.2">
      <c r="A28" s="312" t="s">
        <v>22</v>
      </c>
      <c r="B28" s="307">
        <v>-4.3259723263947514</v>
      </c>
    </row>
    <row r="29" spans="1:2" x14ac:dyDescent="0.2">
      <c r="A29" s="311" t="s">
        <v>23</v>
      </c>
      <c r="B29" s="303">
        <v>1.750829144772277</v>
      </c>
    </row>
    <row r="30" spans="1:2" x14ac:dyDescent="0.2">
      <c r="A30" s="312" t="s">
        <v>572</v>
      </c>
      <c r="B30" s="307">
        <v>-3.9180809690925202</v>
      </c>
    </row>
    <row r="31" spans="1:2" x14ac:dyDescent="0.2">
      <c r="A31" s="311" t="s">
        <v>577</v>
      </c>
      <c r="B31" s="303">
        <v>-4.4582846425754008</v>
      </c>
    </row>
    <row r="32" spans="1:2" x14ac:dyDescent="0.2">
      <c r="A32" s="312" t="s">
        <v>26</v>
      </c>
      <c r="B32" s="307">
        <v>-2.2744482116497244</v>
      </c>
    </row>
    <row r="33" spans="1:2" x14ac:dyDescent="0.2">
      <c r="A33" s="311" t="s">
        <v>27</v>
      </c>
      <c r="B33" s="303">
        <v>-4.0557542572032261</v>
      </c>
    </row>
    <row r="34" spans="1:2" x14ac:dyDescent="0.2">
      <c r="A34" s="312" t="s">
        <v>28</v>
      </c>
      <c r="B34" s="307">
        <v>-2.4162595852375701</v>
      </c>
    </row>
    <row r="35" spans="1:2" x14ac:dyDescent="0.2">
      <c r="A35" s="311" t="s">
        <v>29</v>
      </c>
      <c r="B35" s="303">
        <v>-5.6976746620656513</v>
      </c>
    </row>
    <row r="36" spans="1:2" x14ac:dyDescent="0.2">
      <c r="A36" s="312" t="s">
        <v>30</v>
      </c>
      <c r="B36" s="307">
        <v>-4.9037821462907312</v>
      </c>
    </row>
    <row r="37" spans="1:2" x14ac:dyDescent="0.2">
      <c r="A37" s="311" t="s">
        <v>31</v>
      </c>
      <c r="B37" s="303">
        <v>-5.9843605365032175</v>
      </c>
    </row>
    <row r="38" spans="1:2" x14ac:dyDescent="0.2">
      <c r="A38" s="312" t="s">
        <v>32</v>
      </c>
      <c r="B38" s="307">
        <v>-6.2312159478893516</v>
      </c>
    </row>
    <row r="39" spans="1:2" x14ac:dyDescent="0.2">
      <c r="A39" s="311" t="s">
        <v>33</v>
      </c>
      <c r="B39" s="303">
        <v>-4.0445410869028402</v>
      </c>
    </row>
  </sheetData>
  <mergeCells count="1">
    <mergeCell ref="H1:I1"/>
  </mergeCells>
  <hyperlinks>
    <hyperlink ref="H1:I1" location="Index!A1" display="Regresar al Índice" xr:uid="{1A0BAE5B-D912-4195-B1BD-C9061672A7CB}"/>
  </hyperlink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D9C71-BAE1-4795-9D76-0D34509F1492}">
  <sheetPr codeName="Hoja108"/>
  <dimension ref="A1:I39"/>
  <sheetViews>
    <sheetView workbookViewId="0">
      <selection activeCell="F17" sqref="F17"/>
    </sheetView>
  </sheetViews>
  <sheetFormatPr baseColWidth="10" defaultColWidth="9.140625" defaultRowHeight="12.75" x14ac:dyDescent="0.2"/>
  <cols>
    <col min="1" max="1" width="20.28515625" style="87" customWidth="1"/>
    <col min="2" max="2" width="14.7109375" style="87" customWidth="1"/>
    <col min="3" max="16384" width="9.140625" style="87"/>
  </cols>
  <sheetData>
    <row r="1" spans="1:9" x14ac:dyDescent="0.2">
      <c r="A1" s="28" t="s">
        <v>4627</v>
      </c>
      <c r="H1" s="284" t="s">
        <v>1306</v>
      </c>
      <c r="I1" s="284"/>
    </row>
    <row r="2" spans="1:9" x14ac:dyDescent="0.2">
      <c r="A2" s="87" t="s">
        <v>1276</v>
      </c>
    </row>
    <row r="6" spans="1:9" ht="25.5" x14ac:dyDescent="0.2">
      <c r="A6" s="299" t="s">
        <v>2</v>
      </c>
      <c r="B6" s="299" t="s">
        <v>690</v>
      </c>
    </row>
    <row r="7" spans="1:9" x14ac:dyDescent="0.2">
      <c r="A7" s="311" t="s">
        <v>3</v>
      </c>
      <c r="B7" s="303">
        <v>0.17386141825582654</v>
      </c>
    </row>
    <row r="8" spans="1:9" x14ac:dyDescent="0.2">
      <c r="A8" s="312" t="s">
        <v>576</v>
      </c>
      <c r="B8" s="307">
        <v>0.38080324436241814</v>
      </c>
    </row>
    <row r="9" spans="1:9" x14ac:dyDescent="0.2">
      <c r="A9" s="311" t="s">
        <v>573</v>
      </c>
      <c r="B9" s="303">
        <v>-0.2260360033659386</v>
      </c>
    </row>
    <row r="10" spans="1:9" x14ac:dyDescent="0.2">
      <c r="A10" s="312" t="s">
        <v>6</v>
      </c>
      <c r="B10" s="307">
        <v>-0.32137806456686641</v>
      </c>
    </row>
    <row r="11" spans="1:9" x14ac:dyDescent="0.2">
      <c r="A11" s="311" t="s">
        <v>7</v>
      </c>
      <c r="B11" s="303">
        <v>-0.29809961807560797</v>
      </c>
    </row>
    <row r="12" spans="1:9" x14ac:dyDescent="0.2">
      <c r="A12" s="312" t="s">
        <v>8</v>
      </c>
      <c r="B12" s="307">
        <v>-2.146927578434879E-2</v>
      </c>
    </row>
    <row r="13" spans="1:9" x14ac:dyDescent="0.2">
      <c r="A13" s="311" t="s">
        <v>574</v>
      </c>
      <c r="B13" s="303">
        <v>-2.7692644691168092E-3</v>
      </c>
    </row>
    <row r="14" spans="1:9" x14ac:dyDescent="0.2">
      <c r="A14" s="312" t="s">
        <v>10</v>
      </c>
      <c r="B14" s="307">
        <v>0.28928608489919316</v>
      </c>
    </row>
    <row r="15" spans="1:9" x14ac:dyDescent="0.2">
      <c r="A15" s="311" t="s">
        <v>11</v>
      </c>
      <c r="B15" s="303">
        <v>-0.50016398655676286</v>
      </c>
    </row>
    <row r="16" spans="1:9" x14ac:dyDescent="0.2">
      <c r="A16" s="312" t="s">
        <v>12</v>
      </c>
      <c r="B16" s="307">
        <v>-0.13491775542752607</v>
      </c>
    </row>
    <row r="17" spans="1:2" x14ac:dyDescent="0.2">
      <c r="A17" s="311" t="s">
        <v>578</v>
      </c>
      <c r="B17" s="303">
        <v>-3.373495405650954E-3</v>
      </c>
    </row>
    <row r="18" spans="1:2" x14ac:dyDescent="0.2">
      <c r="A18" s="312" t="s">
        <v>14</v>
      </c>
      <c r="B18" s="307">
        <v>-0.9158014366031888</v>
      </c>
    </row>
    <row r="19" spans="1:2" x14ac:dyDescent="0.2">
      <c r="A19" s="311" t="s">
        <v>15</v>
      </c>
      <c r="B19" s="303">
        <v>-0.67158846804434957</v>
      </c>
    </row>
    <row r="20" spans="1:2" x14ac:dyDescent="0.2">
      <c r="A20" s="312" t="s">
        <v>16</v>
      </c>
      <c r="B20" s="307">
        <v>2.4807745164492825E-2</v>
      </c>
    </row>
    <row r="21" spans="1:2" x14ac:dyDescent="0.2">
      <c r="A21" s="311" t="s">
        <v>0</v>
      </c>
      <c r="B21" s="303">
        <v>-0.28765644000706186</v>
      </c>
    </row>
    <row r="22" spans="1:2" x14ac:dyDescent="0.2">
      <c r="A22" s="312" t="s">
        <v>1316</v>
      </c>
      <c r="B22" s="307">
        <v>-0.39236888604668235</v>
      </c>
    </row>
    <row r="23" spans="1:2" x14ac:dyDescent="0.2">
      <c r="A23" s="311" t="s">
        <v>18</v>
      </c>
      <c r="B23" s="303">
        <v>-0.30876109638879917</v>
      </c>
    </row>
    <row r="24" spans="1:2" x14ac:dyDescent="0.2">
      <c r="A24" s="312" t="s">
        <v>1</v>
      </c>
      <c r="B24" s="307">
        <v>-0.18548945902655428</v>
      </c>
    </row>
    <row r="25" spans="1:2" x14ac:dyDescent="0.2">
      <c r="A25" s="311" t="s">
        <v>19</v>
      </c>
      <c r="B25" s="303">
        <v>-0.37930099953815238</v>
      </c>
    </row>
    <row r="26" spans="1:2" x14ac:dyDescent="0.2">
      <c r="A26" s="312" t="s">
        <v>575</v>
      </c>
      <c r="B26" s="307">
        <v>9.2219578173843478E-2</v>
      </c>
    </row>
    <row r="27" spans="1:2" x14ac:dyDescent="0.2">
      <c r="A27" s="311" t="s">
        <v>21</v>
      </c>
      <c r="B27" s="303">
        <v>-0.58937630493789672</v>
      </c>
    </row>
    <row r="28" spans="1:2" x14ac:dyDescent="0.2">
      <c r="A28" s="312" t="s">
        <v>22</v>
      </c>
      <c r="B28" s="307">
        <v>-2.9674540295919058E-3</v>
      </c>
    </row>
    <row r="29" spans="1:2" x14ac:dyDescent="0.2">
      <c r="A29" s="311" t="s">
        <v>23</v>
      </c>
      <c r="B29" s="303">
        <v>7.7421166356532539E-2</v>
      </c>
    </row>
    <row r="30" spans="1:2" x14ac:dyDescent="0.2">
      <c r="A30" s="312" t="s">
        <v>572</v>
      </c>
      <c r="B30" s="307">
        <v>-0.47315141297928476</v>
      </c>
    </row>
    <row r="31" spans="1:2" x14ac:dyDescent="0.2">
      <c r="A31" s="311" t="s">
        <v>577</v>
      </c>
      <c r="B31" s="303">
        <v>2.9670063732994755E-2</v>
      </c>
    </row>
    <row r="32" spans="1:2" x14ac:dyDescent="0.2">
      <c r="A32" s="312" t="s">
        <v>26</v>
      </c>
      <c r="B32" s="307">
        <v>-0.27851301494789737</v>
      </c>
    </row>
    <row r="33" spans="1:2" x14ac:dyDescent="0.2">
      <c r="A33" s="311" t="s">
        <v>27</v>
      </c>
      <c r="B33" s="303">
        <v>5.462689212708384E-2</v>
      </c>
    </row>
    <row r="34" spans="1:2" x14ac:dyDescent="0.2">
      <c r="A34" s="312" t="s">
        <v>28</v>
      </c>
      <c r="B34" s="307">
        <v>-7.3119976004061699E-2</v>
      </c>
    </row>
    <row r="35" spans="1:2" x14ac:dyDescent="0.2">
      <c r="A35" s="311" t="s">
        <v>29</v>
      </c>
      <c r="B35" s="303">
        <v>-3.5608310370447725E-2</v>
      </c>
    </row>
    <row r="36" spans="1:2" x14ac:dyDescent="0.2">
      <c r="A36" s="312" t="s">
        <v>30</v>
      </c>
      <c r="B36" s="307">
        <v>-0.36359629676155514</v>
      </c>
    </row>
    <row r="37" spans="1:2" x14ac:dyDescent="0.2">
      <c r="A37" s="311" t="s">
        <v>31</v>
      </c>
      <c r="B37" s="303">
        <v>-0.22186613847499476</v>
      </c>
    </row>
    <row r="38" spans="1:2" x14ac:dyDescent="0.2">
      <c r="A38" s="312" t="s">
        <v>32</v>
      </c>
      <c r="B38" s="307">
        <v>7.562803759966237E-2</v>
      </c>
    </row>
    <row r="39" spans="1:2" x14ac:dyDescent="0.2">
      <c r="A39" s="311" t="s">
        <v>33</v>
      </c>
      <c r="B39" s="303">
        <v>-0.11244874182218283</v>
      </c>
    </row>
  </sheetData>
  <mergeCells count="1">
    <mergeCell ref="H1:I1"/>
  </mergeCells>
  <hyperlinks>
    <hyperlink ref="H1:I1" location="Index!A1" display="Regresar al Índice" xr:uid="{FAB41CC6-5949-44A0-A742-76384A6FBEF2}"/>
  </hyperlink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69B0B-2C15-43D6-80A6-EBC2A3A3BD1F}">
  <sheetPr codeName="Hoja117"/>
  <dimension ref="A1:I84"/>
  <sheetViews>
    <sheetView workbookViewId="0">
      <selection activeCell="F17" sqref="F17"/>
    </sheetView>
  </sheetViews>
  <sheetFormatPr baseColWidth="10" defaultColWidth="9.140625" defaultRowHeight="12.75" x14ac:dyDescent="0.2"/>
  <cols>
    <col min="1" max="4" width="9.140625" style="87"/>
    <col min="5" max="5" width="11.7109375" style="87" customWidth="1"/>
    <col min="6" max="6" width="11.5703125" style="87" customWidth="1"/>
    <col min="7" max="16384" width="9.140625" style="87"/>
  </cols>
  <sheetData>
    <row r="1" spans="1:9" x14ac:dyDescent="0.2">
      <c r="A1" s="28" t="s">
        <v>4628</v>
      </c>
      <c r="H1" s="284" t="s">
        <v>1306</v>
      </c>
      <c r="I1" s="284"/>
    </row>
    <row r="2" spans="1:9" x14ac:dyDescent="0.2">
      <c r="A2" s="87" t="s">
        <v>1275</v>
      </c>
    </row>
    <row r="6" spans="1:9" ht="25.5" x14ac:dyDescent="0.2">
      <c r="A6" s="299" t="s">
        <v>415</v>
      </c>
      <c r="B6" s="299" t="s">
        <v>286</v>
      </c>
      <c r="C6" s="299" t="s">
        <v>330</v>
      </c>
      <c r="D6" s="299" t="s">
        <v>594</v>
      </c>
      <c r="E6" s="299" t="s">
        <v>690</v>
      </c>
      <c r="F6" s="299" t="s">
        <v>1044</v>
      </c>
    </row>
    <row r="7" spans="1:9" x14ac:dyDescent="0.2">
      <c r="A7" s="313" t="s">
        <v>621</v>
      </c>
      <c r="B7" s="313">
        <v>2017</v>
      </c>
      <c r="C7" s="313" t="s">
        <v>622</v>
      </c>
      <c r="D7" s="303">
        <v>95.1647289</v>
      </c>
      <c r="E7" s="303">
        <v>6.5238452237125131</v>
      </c>
      <c r="F7" s="303">
        <v>-21.587962466303985</v>
      </c>
    </row>
    <row r="8" spans="1:9" x14ac:dyDescent="0.2">
      <c r="A8" s="314" t="s">
        <v>623</v>
      </c>
      <c r="B8" s="314">
        <v>2017</v>
      </c>
      <c r="C8" s="314" t="s">
        <v>624</v>
      </c>
      <c r="D8" s="307">
        <v>86.069359460000001</v>
      </c>
      <c r="E8" s="307">
        <v>1.8349767413098017</v>
      </c>
      <c r="F8" s="307">
        <v>-9.5575004995364399</v>
      </c>
    </row>
    <row r="9" spans="1:9" x14ac:dyDescent="0.2">
      <c r="A9" s="313" t="s">
        <v>625</v>
      </c>
      <c r="B9" s="313">
        <v>2017</v>
      </c>
      <c r="C9" s="313" t="s">
        <v>626</v>
      </c>
      <c r="D9" s="303">
        <v>95.557410140000002</v>
      </c>
      <c r="E9" s="303">
        <v>8.6080518067883158</v>
      </c>
      <c r="F9" s="303">
        <v>11.023726375481498</v>
      </c>
    </row>
    <row r="10" spans="1:9" x14ac:dyDescent="0.2">
      <c r="A10" s="314" t="s">
        <v>627</v>
      </c>
      <c r="B10" s="314">
        <v>2017</v>
      </c>
      <c r="C10" s="314" t="s">
        <v>628</v>
      </c>
      <c r="D10" s="307">
        <v>88.911491280000007</v>
      </c>
      <c r="E10" s="307">
        <v>-0.10922592626886429</v>
      </c>
      <c r="F10" s="307">
        <v>-6.9548963814142093</v>
      </c>
    </row>
    <row r="11" spans="1:9" x14ac:dyDescent="0.2">
      <c r="A11" s="313" t="s">
        <v>629</v>
      </c>
      <c r="B11" s="313">
        <v>2017</v>
      </c>
      <c r="C11" s="313" t="s">
        <v>630</v>
      </c>
      <c r="D11" s="303">
        <v>96.024238440000005</v>
      </c>
      <c r="E11" s="303">
        <v>4.0604841726591125</v>
      </c>
      <c r="F11" s="303">
        <v>7.9998063890307947</v>
      </c>
    </row>
    <row r="12" spans="1:9" x14ac:dyDescent="0.2">
      <c r="A12" s="314" t="s">
        <v>601</v>
      </c>
      <c r="B12" s="314">
        <v>2017</v>
      </c>
      <c r="C12" s="314" t="s">
        <v>631</v>
      </c>
      <c r="D12" s="307">
        <v>93.061172339999999</v>
      </c>
      <c r="E12" s="307">
        <v>1.2522731106001734</v>
      </c>
      <c r="F12" s="307">
        <v>-3.085748086251634</v>
      </c>
    </row>
    <row r="13" spans="1:9" x14ac:dyDescent="0.2">
      <c r="A13" s="313" t="s">
        <v>607</v>
      </c>
      <c r="B13" s="313">
        <v>2017</v>
      </c>
      <c r="C13" s="313" t="s">
        <v>632</v>
      </c>
      <c r="D13" s="303">
        <v>94.242581000000001</v>
      </c>
      <c r="E13" s="303">
        <v>1.2226416126738888</v>
      </c>
      <c r="F13" s="303">
        <v>1.2694968592096745</v>
      </c>
    </row>
    <row r="14" spans="1:9" x14ac:dyDescent="0.2">
      <c r="A14" s="314" t="s">
        <v>616</v>
      </c>
      <c r="B14" s="314">
        <v>2017</v>
      </c>
      <c r="C14" s="314" t="s">
        <v>633</v>
      </c>
      <c r="D14" s="307">
        <v>94.948150760000004</v>
      </c>
      <c r="E14" s="307">
        <v>-0.92502262570907523</v>
      </c>
      <c r="F14" s="307">
        <v>0.74867406273603965</v>
      </c>
    </row>
    <row r="15" spans="1:9" x14ac:dyDescent="0.2">
      <c r="A15" s="313" t="s">
        <v>634</v>
      </c>
      <c r="B15" s="313">
        <v>2017</v>
      </c>
      <c r="C15" s="313" t="s">
        <v>635</v>
      </c>
      <c r="D15" s="303">
        <v>88.251595330000001</v>
      </c>
      <c r="E15" s="303">
        <v>-1.8331071210599865</v>
      </c>
      <c r="F15" s="303">
        <v>-7.0528550334032891</v>
      </c>
    </row>
    <row r="16" spans="1:9" x14ac:dyDescent="0.2">
      <c r="A16" s="314" t="s">
        <v>636</v>
      </c>
      <c r="B16" s="314">
        <v>2017</v>
      </c>
      <c r="C16" s="314" t="s">
        <v>637</v>
      </c>
      <c r="D16" s="307">
        <v>95.383900190000006</v>
      </c>
      <c r="E16" s="307">
        <v>-1.3180116982293533</v>
      </c>
      <c r="F16" s="307">
        <v>8.0817857550677825</v>
      </c>
    </row>
    <row r="17" spans="1:6" x14ac:dyDescent="0.2">
      <c r="A17" s="313" t="s">
        <v>638</v>
      </c>
      <c r="B17" s="313">
        <v>2017</v>
      </c>
      <c r="C17" s="313" t="s">
        <v>639</v>
      </c>
      <c r="D17" s="303">
        <v>105.74658556</v>
      </c>
      <c r="E17" s="303">
        <v>-0.96862771282131954</v>
      </c>
      <c r="F17" s="303">
        <v>10.864187089601115</v>
      </c>
    </row>
    <row r="18" spans="1:6" x14ac:dyDescent="0.2">
      <c r="A18" s="314" t="s">
        <v>640</v>
      </c>
      <c r="B18" s="314">
        <v>2017</v>
      </c>
      <c r="C18" s="314" t="s">
        <v>641</v>
      </c>
      <c r="D18" s="307">
        <v>120.29215533</v>
      </c>
      <c r="E18" s="307">
        <v>-0.88393979814982793</v>
      </c>
      <c r="F18" s="307">
        <v>13.755120028671685</v>
      </c>
    </row>
    <row r="19" spans="1:6" x14ac:dyDescent="0.2">
      <c r="A19" s="313" t="s">
        <v>642</v>
      </c>
      <c r="B19" s="313">
        <v>2018</v>
      </c>
      <c r="C19" s="313" t="s">
        <v>622</v>
      </c>
      <c r="D19" s="303">
        <v>97.617315439999999</v>
      </c>
      <c r="E19" s="303">
        <v>2.5772012050569701</v>
      </c>
      <c r="F19" s="303">
        <v>-18.849807643562155</v>
      </c>
    </row>
    <row r="20" spans="1:6" x14ac:dyDescent="0.2">
      <c r="A20" s="314" t="s">
        <v>643</v>
      </c>
      <c r="B20" s="314">
        <v>2018</v>
      </c>
      <c r="C20" s="314" t="s">
        <v>624</v>
      </c>
      <c r="D20" s="307">
        <v>89.108949030000005</v>
      </c>
      <c r="E20" s="307">
        <v>3.5315582561208987</v>
      </c>
      <c r="F20" s="307">
        <v>-8.7160422017850099</v>
      </c>
    </row>
    <row r="21" spans="1:6" x14ac:dyDescent="0.2">
      <c r="A21" s="313" t="s">
        <v>644</v>
      </c>
      <c r="B21" s="313">
        <v>2018</v>
      </c>
      <c r="C21" s="313" t="s">
        <v>626</v>
      </c>
      <c r="D21" s="303">
        <v>95.91695455</v>
      </c>
      <c r="E21" s="303">
        <v>0.37626010319161418</v>
      </c>
      <c r="F21" s="303">
        <v>7.6400918135707858</v>
      </c>
    </row>
    <row r="22" spans="1:6" x14ac:dyDescent="0.2">
      <c r="A22" s="314" t="s">
        <v>645</v>
      </c>
      <c r="B22" s="314">
        <v>2018</v>
      </c>
      <c r="C22" s="314" t="s">
        <v>628</v>
      </c>
      <c r="D22" s="307">
        <v>94.357954169999999</v>
      </c>
      <c r="E22" s="307">
        <v>6.1257131239065545</v>
      </c>
      <c r="F22" s="307">
        <v>-1.6253647619590739</v>
      </c>
    </row>
    <row r="23" spans="1:6" x14ac:dyDescent="0.2">
      <c r="A23" s="313" t="s">
        <v>646</v>
      </c>
      <c r="B23" s="313">
        <v>2018</v>
      </c>
      <c r="C23" s="313" t="s">
        <v>630</v>
      </c>
      <c r="D23" s="303">
        <v>99.448178089999999</v>
      </c>
      <c r="E23" s="303">
        <v>3.5657035198872373</v>
      </c>
      <c r="F23" s="303">
        <v>5.3945891099219869</v>
      </c>
    </row>
    <row r="24" spans="1:6" x14ac:dyDescent="0.2">
      <c r="A24" s="314" t="s">
        <v>602</v>
      </c>
      <c r="B24" s="314">
        <v>2018</v>
      </c>
      <c r="C24" s="314" t="s">
        <v>631</v>
      </c>
      <c r="D24" s="307">
        <v>98.592040949999998</v>
      </c>
      <c r="E24" s="307">
        <v>5.9432612666783422</v>
      </c>
      <c r="F24" s="307">
        <v>-0.86088770698765582</v>
      </c>
    </row>
    <row r="25" spans="1:6" x14ac:dyDescent="0.2">
      <c r="A25" s="313" t="s">
        <v>608</v>
      </c>
      <c r="B25" s="313">
        <v>2018</v>
      </c>
      <c r="C25" s="313" t="s">
        <v>632</v>
      </c>
      <c r="D25" s="303">
        <v>99.642831270000002</v>
      </c>
      <c r="E25" s="303">
        <v>5.7301595655577398</v>
      </c>
      <c r="F25" s="303">
        <v>1.0657962953955915</v>
      </c>
    </row>
    <row r="26" spans="1:6" x14ac:dyDescent="0.2">
      <c r="A26" s="314" t="s">
        <v>617</v>
      </c>
      <c r="B26" s="314">
        <v>2018</v>
      </c>
      <c r="C26" s="314" t="s">
        <v>633</v>
      </c>
      <c r="D26" s="307">
        <v>99.236116539999998</v>
      </c>
      <c r="E26" s="307">
        <v>4.5161130002822949</v>
      </c>
      <c r="F26" s="307">
        <v>-0.40817259487332158</v>
      </c>
    </row>
    <row r="27" spans="1:6" x14ac:dyDescent="0.2">
      <c r="A27" s="313" t="s">
        <v>647</v>
      </c>
      <c r="B27" s="313">
        <v>2018</v>
      </c>
      <c r="C27" s="313" t="s">
        <v>635</v>
      </c>
      <c r="D27" s="303">
        <v>94.103094249999998</v>
      </c>
      <c r="E27" s="303">
        <v>6.6304738153677949</v>
      </c>
      <c r="F27" s="303">
        <v>-5.1725344249348835</v>
      </c>
    </row>
    <row r="28" spans="1:6" x14ac:dyDescent="0.2">
      <c r="A28" s="314" t="s">
        <v>648</v>
      </c>
      <c r="B28" s="314">
        <v>2018</v>
      </c>
      <c r="C28" s="314" t="s">
        <v>637</v>
      </c>
      <c r="D28" s="307">
        <v>101.90007448999999</v>
      </c>
      <c r="E28" s="307">
        <v>6.8315242792757402</v>
      </c>
      <c r="F28" s="307">
        <v>8.2855726500194198</v>
      </c>
    </row>
    <row r="29" spans="1:6" x14ac:dyDescent="0.2">
      <c r="A29" s="313" t="s">
        <v>649</v>
      </c>
      <c r="B29" s="313">
        <v>2018</v>
      </c>
      <c r="C29" s="313" t="s">
        <v>639</v>
      </c>
      <c r="D29" s="303">
        <v>109.67488885</v>
      </c>
      <c r="E29" s="303">
        <v>3.7148275466266525</v>
      </c>
      <c r="F29" s="303">
        <v>7.6298416845249628</v>
      </c>
    </row>
    <row r="30" spans="1:6" x14ac:dyDescent="0.2">
      <c r="A30" s="314" t="s">
        <v>650</v>
      </c>
      <c r="B30" s="314">
        <v>2018</v>
      </c>
      <c r="C30" s="314" t="s">
        <v>641</v>
      </c>
      <c r="D30" s="307">
        <v>120.40160237000001</v>
      </c>
      <c r="E30" s="307">
        <v>9.0984353634497528E-2</v>
      </c>
      <c r="F30" s="307">
        <v>9.780464454968083</v>
      </c>
    </row>
    <row r="31" spans="1:6" x14ac:dyDescent="0.2">
      <c r="A31" s="313" t="s">
        <v>651</v>
      </c>
      <c r="B31" s="313">
        <v>2019</v>
      </c>
      <c r="C31" s="313" t="s">
        <v>622</v>
      </c>
      <c r="D31" s="303">
        <v>99.185277869999993</v>
      </c>
      <c r="E31" s="303">
        <v>1.6062339175509643</v>
      </c>
      <c r="F31" s="303">
        <v>-17.621297459813874</v>
      </c>
    </row>
    <row r="32" spans="1:6" x14ac:dyDescent="0.2">
      <c r="A32" s="314" t="s">
        <v>652</v>
      </c>
      <c r="B32" s="314">
        <v>2019</v>
      </c>
      <c r="C32" s="314" t="s">
        <v>624</v>
      </c>
      <c r="D32" s="307">
        <v>91.608133879999997</v>
      </c>
      <c r="E32" s="307">
        <v>2.8046395757160147</v>
      </c>
      <c r="F32" s="307">
        <v>-7.639383739924785</v>
      </c>
    </row>
    <row r="33" spans="1:6" x14ac:dyDescent="0.2">
      <c r="A33" s="313" t="s">
        <v>653</v>
      </c>
      <c r="B33" s="313">
        <v>2019</v>
      </c>
      <c r="C33" s="313" t="s">
        <v>626</v>
      </c>
      <c r="D33" s="303">
        <v>98.682843009999999</v>
      </c>
      <c r="E33" s="303">
        <v>2.8836283146981958</v>
      </c>
      <c r="F33" s="303">
        <v>7.7227958155630123</v>
      </c>
    </row>
    <row r="34" spans="1:6" x14ac:dyDescent="0.2">
      <c r="A34" s="314" t="s">
        <v>654</v>
      </c>
      <c r="B34" s="314">
        <v>2019</v>
      </c>
      <c r="C34" s="314" t="s">
        <v>628</v>
      </c>
      <c r="D34" s="307">
        <v>95.980949219999999</v>
      </c>
      <c r="E34" s="307">
        <v>1.7200405246980359</v>
      </c>
      <c r="F34" s="307">
        <v>-2.7379569817685576</v>
      </c>
    </row>
    <row r="35" spans="1:6" x14ac:dyDescent="0.2">
      <c r="A35" s="313" t="s">
        <v>655</v>
      </c>
      <c r="B35" s="313">
        <v>2019</v>
      </c>
      <c r="C35" s="313" t="s">
        <v>630</v>
      </c>
      <c r="D35" s="303">
        <v>102.49267281</v>
      </c>
      <c r="E35" s="303">
        <v>3.0613881304539876</v>
      </c>
      <c r="F35" s="303">
        <v>6.7843917391089148</v>
      </c>
    </row>
    <row r="36" spans="1:6" x14ac:dyDescent="0.2">
      <c r="A36" s="314" t="s">
        <v>603</v>
      </c>
      <c r="B36" s="314">
        <v>2019</v>
      </c>
      <c r="C36" s="314" t="s">
        <v>631</v>
      </c>
      <c r="D36" s="307">
        <v>100.10698064</v>
      </c>
      <c r="E36" s="307">
        <v>1.5365740230170228</v>
      </c>
      <c r="F36" s="307">
        <v>-2.327670949144407</v>
      </c>
    </row>
    <row r="37" spans="1:6" x14ac:dyDescent="0.2">
      <c r="A37" s="313" t="s">
        <v>609</v>
      </c>
      <c r="B37" s="313">
        <v>2019</v>
      </c>
      <c r="C37" s="313" t="s">
        <v>632</v>
      </c>
      <c r="D37" s="303">
        <v>101.99879608000001</v>
      </c>
      <c r="E37" s="303">
        <v>2.3644097422483878</v>
      </c>
      <c r="F37" s="303">
        <v>1.8897937265766305</v>
      </c>
    </row>
    <row r="38" spans="1:6" x14ac:dyDescent="0.2">
      <c r="A38" s="314" t="s">
        <v>618</v>
      </c>
      <c r="B38" s="314">
        <v>2019</v>
      </c>
      <c r="C38" s="314" t="s">
        <v>633</v>
      </c>
      <c r="D38" s="307">
        <v>101.76202585999999</v>
      </c>
      <c r="E38" s="307">
        <v>2.5453528494153188</v>
      </c>
      <c r="F38" s="307">
        <v>-0.23213040653372682</v>
      </c>
    </row>
    <row r="39" spans="1:6" x14ac:dyDescent="0.2">
      <c r="A39" s="313" t="s">
        <v>656</v>
      </c>
      <c r="B39" s="313">
        <v>2019</v>
      </c>
      <c r="C39" s="313" t="s">
        <v>635</v>
      </c>
      <c r="D39" s="303">
        <v>96.290653349999999</v>
      </c>
      <c r="E39" s="303">
        <v>2.3246409880937593</v>
      </c>
      <c r="F39" s="303">
        <v>-5.3766348141764428</v>
      </c>
    </row>
    <row r="40" spans="1:6" x14ac:dyDescent="0.2">
      <c r="A40" s="314" t="s">
        <v>657</v>
      </c>
      <c r="B40" s="314">
        <v>2019</v>
      </c>
      <c r="C40" s="314" t="s">
        <v>637</v>
      </c>
      <c r="D40" s="307">
        <v>101.15851351000001</v>
      </c>
      <c r="E40" s="307">
        <v>-0.7277335013849886</v>
      </c>
      <c r="F40" s="307">
        <v>5.0553817952674702</v>
      </c>
    </row>
    <row r="41" spans="1:6" x14ac:dyDescent="0.2">
      <c r="A41" s="313" t="s">
        <v>658</v>
      </c>
      <c r="B41" s="313">
        <v>2019</v>
      </c>
      <c r="C41" s="313" t="s">
        <v>639</v>
      </c>
      <c r="D41" s="303">
        <v>110.50863733</v>
      </c>
      <c r="E41" s="303">
        <v>0.76019997717097942</v>
      </c>
      <c r="F41" s="303">
        <v>9.2430419305001834</v>
      </c>
    </row>
    <row r="42" spans="1:6" x14ac:dyDescent="0.2">
      <c r="A42" s="314" t="s">
        <v>659</v>
      </c>
      <c r="B42" s="314">
        <v>2019</v>
      </c>
      <c r="C42" s="314" t="s">
        <v>641</v>
      </c>
      <c r="D42" s="307">
        <v>123.6596471</v>
      </c>
      <c r="E42" s="307">
        <v>2.7059812044592761</v>
      </c>
      <c r="F42" s="307">
        <v>11.9004360996042</v>
      </c>
    </row>
    <row r="43" spans="1:6" x14ac:dyDescent="0.2">
      <c r="A43" s="313" t="s">
        <v>660</v>
      </c>
      <c r="B43" s="313">
        <v>2020</v>
      </c>
      <c r="C43" s="313" t="s">
        <v>622</v>
      </c>
      <c r="D43" s="303">
        <v>99.674026339999998</v>
      </c>
      <c r="E43" s="303">
        <v>0.49276312018865998</v>
      </c>
      <c r="F43" s="303">
        <v>-19.39648165145055</v>
      </c>
    </row>
    <row r="44" spans="1:6" x14ac:dyDescent="0.2">
      <c r="A44" s="314" t="s">
        <v>661</v>
      </c>
      <c r="B44" s="314">
        <v>2020</v>
      </c>
      <c r="C44" s="314" t="s">
        <v>624</v>
      </c>
      <c r="D44" s="307">
        <v>91.807693130000004</v>
      </c>
      <c r="E44" s="307">
        <v>0.21784009950624614</v>
      </c>
      <c r="F44" s="307">
        <v>-7.8920592443682294</v>
      </c>
    </row>
    <row r="45" spans="1:6" x14ac:dyDescent="0.2">
      <c r="A45" s="313" t="s">
        <v>662</v>
      </c>
      <c r="B45" s="313">
        <v>2020</v>
      </c>
      <c r="C45" s="313" t="s">
        <v>626</v>
      </c>
      <c r="D45" s="303">
        <v>93.284603129999994</v>
      </c>
      <c r="E45" s="303">
        <v>-5.4702922163004324</v>
      </c>
      <c r="F45" s="303">
        <v>1.6086996085487957</v>
      </c>
    </row>
    <row r="46" spans="1:6" x14ac:dyDescent="0.2">
      <c r="A46" s="314" t="s">
        <v>663</v>
      </c>
      <c r="B46" s="314">
        <v>2020</v>
      </c>
      <c r="C46" s="314" t="s">
        <v>628</v>
      </c>
      <c r="D46" s="307">
        <v>69.906407540000004</v>
      </c>
      <c r="E46" s="307">
        <v>-27.166371964330104</v>
      </c>
      <c r="F46" s="307">
        <v>-25.061151364304457</v>
      </c>
    </row>
    <row r="47" spans="1:6" x14ac:dyDescent="0.2">
      <c r="A47" s="313" t="s">
        <v>664</v>
      </c>
      <c r="B47" s="313">
        <v>2020</v>
      </c>
      <c r="C47" s="313" t="s">
        <v>630</v>
      </c>
      <c r="D47" s="303">
        <v>74.937113499999995</v>
      </c>
      <c r="E47" s="303">
        <v>-26.885394394077572</v>
      </c>
      <c r="F47" s="303">
        <v>7.1963445655842824</v>
      </c>
    </row>
    <row r="48" spans="1:6" x14ac:dyDescent="0.2">
      <c r="A48" s="314" t="s">
        <v>614</v>
      </c>
      <c r="B48" s="314">
        <v>2020</v>
      </c>
      <c r="C48" s="314" t="s">
        <v>631</v>
      </c>
      <c r="D48" s="307">
        <v>81.734143369999998</v>
      </c>
      <c r="E48" s="307">
        <v>-18.353202896081278</v>
      </c>
      <c r="F48" s="307">
        <v>9.0703118288643498</v>
      </c>
    </row>
    <row r="49" spans="1:6" x14ac:dyDescent="0.2">
      <c r="A49" s="313" t="s">
        <v>610</v>
      </c>
      <c r="B49" s="313">
        <v>2020</v>
      </c>
      <c r="C49" s="313" t="s">
        <v>632</v>
      </c>
      <c r="D49" s="303">
        <v>88.828602480000001</v>
      </c>
      <c r="E49" s="303">
        <v>-12.912106913174071</v>
      </c>
      <c r="F49" s="303">
        <v>8.6799210433812153</v>
      </c>
    </row>
    <row r="50" spans="1:6" x14ac:dyDescent="0.2">
      <c r="A50" s="314" t="s">
        <v>619</v>
      </c>
      <c r="B50" s="314">
        <v>2020</v>
      </c>
      <c r="C50" s="314" t="s">
        <v>633</v>
      </c>
      <c r="D50" s="307">
        <v>91.108825909999993</v>
      </c>
      <c r="E50" s="307">
        <v>-10.468738077852572</v>
      </c>
      <c r="F50" s="307">
        <v>2.5669923496920837</v>
      </c>
    </row>
    <row r="51" spans="1:6" x14ac:dyDescent="0.2">
      <c r="A51" s="313" t="s">
        <v>665</v>
      </c>
      <c r="B51" s="313">
        <v>2020</v>
      </c>
      <c r="C51" s="313" t="s">
        <v>635</v>
      </c>
      <c r="D51" s="303">
        <v>90.993935030000003</v>
      </c>
      <c r="E51" s="303">
        <v>-5.5007605990036588</v>
      </c>
      <c r="F51" s="303">
        <v>-0.12610290918849376</v>
      </c>
    </row>
    <row r="52" spans="1:6" x14ac:dyDescent="0.2">
      <c r="A52" s="314" t="s">
        <v>666</v>
      </c>
      <c r="B52" s="314">
        <v>2020</v>
      </c>
      <c r="C52" s="314" t="s">
        <v>637</v>
      </c>
      <c r="D52" s="307">
        <v>93.710574780000002</v>
      </c>
      <c r="E52" s="307">
        <v>-7.3626415331456405</v>
      </c>
      <c r="F52" s="307">
        <v>2.9855173854217245</v>
      </c>
    </row>
    <row r="53" spans="1:6" x14ac:dyDescent="0.2">
      <c r="A53" s="313" t="s">
        <v>667</v>
      </c>
      <c r="B53" s="313">
        <v>2020</v>
      </c>
      <c r="C53" s="313" t="s">
        <v>639</v>
      </c>
      <c r="D53" s="303">
        <v>104.97034902999999</v>
      </c>
      <c r="E53" s="303">
        <v>-5.011633872076092</v>
      </c>
      <c r="F53" s="303">
        <v>12.015478804216114</v>
      </c>
    </row>
    <row r="54" spans="1:6" x14ac:dyDescent="0.2">
      <c r="A54" s="314" t="s">
        <v>668</v>
      </c>
      <c r="B54" s="314">
        <v>2020</v>
      </c>
      <c r="C54" s="314" t="s">
        <v>641</v>
      </c>
      <c r="D54" s="307">
        <v>116.65847659000001</v>
      </c>
      <c r="E54" s="307">
        <v>-5.661645228809645</v>
      </c>
      <c r="F54" s="307">
        <v>11.134694385611317</v>
      </c>
    </row>
    <row r="55" spans="1:6" x14ac:dyDescent="0.2">
      <c r="A55" s="313" t="s">
        <v>669</v>
      </c>
      <c r="B55" s="313">
        <v>2021</v>
      </c>
      <c r="C55" s="313" t="s">
        <v>622</v>
      </c>
      <c r="D55" s="303">
        <v>95.198492799999997</v>
      </c>
      <c r="E55" s="303">
        <v>-4.4901703125079164</v>
      </c>
      <c r="F55" s="303">
        <v>-18.395563200625205</v>
      </c>
    </row>
    <row r="56" spans="1:6" x14ac:dyDescent="0.2">
      <c r="A56" s="314" t="s">
        <v>670</v>
      </c>
      <c r="B56" s="314">
        <v>2021</v>
      </c>
      <c r="C56" s="314" t="s">
        <v>624</v>
      </c>
      <c r="D56" s="307">
        <v>90.168121569999997</v>
      </c>
      <c r="E56" s="307">
        <v>-1.785876002437365</v>
      </c>
      <c r="F56" s="307">
        <v>-5.2840870501680888</v>
      </c>
    </row>
    <row r="57" spans="1:6" x14ac:dyDescent="0.2">
      <c r="A57" s="313" t="s">
        <v>671</v>
      </c>
      <c r="B57" s="313">
        <v>2021</v>
      </c>
      <c r="C57" s="313" t="s">
        <v>626</v>
      </c>
      <c r="D57" s="303">
        <v>103.23519708000001</v>
      </c>
      <c r="E57" s="303">
        <v>10.666919959055855</v>
      </c>
      <c r="F57" s="303">
        <v>14.49190166377779</v>
      </c>
    </row>
    <row r="58" spans="1:6" x14ac:dyDescent="0.2">
      <c r="A58" s="314" t="s">
        <v>672</v>
      </c>
      <c r="B58" s="314">
        <v>2021</v>
      </c>
      <c r="C58" s="314" t="s">
        <v>628</v>
      </c>
      <c r="D58" s="307">
        <v>99.073698559999997</v>
      </c>
      <c r="E58" s="307">
        <v>41.723344177442748</v>
      </c>
      <c r="F58" s="307">
        <v>-4.0310849765464587</v>
      </c>
    </row>
    <row r="59" spans="1:6" x14ac:dyDescent="0.2">
      <c r="A59" s="313" t="s">
        <v>673</v>
      </c>
      <c r="B59" s="313">
        <v>2021</v>
      </c>
      <c r="C59" s="313" t="s">
        <v>630</v>
      </c>
      <c r="D59" s="303">
        <v>105.10664795</v>
      </c>
      <c r="E59" s="303">
        <v>40.259803241554003</v>
      </c>
      <c r="F59" s="303">
        <v>6.0893551746696781</v>
      </c>
    </row>
    <row r="60" spans="1:6" x14ac:dyDescent="0.2">
      <c r="A60" s="314" t="s">
        <v>604</v>
      </c>
      <c r="B60" s="314">
        <v>2021</v>
      </c>
      <c r="C60" s="314" t="s">
        <v>631</v>
      </c>
      <c r="D60" s="307">
        <v>102.57171319</v>
      </c>
      <c r="E60" s="307">
        <v>25.494327047230421</v>
      </c>
      <c r="F60" s="307">
        <v>-2.411773954779612</v>
      </c>
    </row>
    <row r="61" spans="1:6" x14ac:dyDescent="0.2">
      <c r="A61" s="313" t="s">
        <v>611</v>
      </c>
      <c r="B61" s="313">
        <v>2021</v>
      </c>
      <c r="C61" s="313" t="s">
        <v>632</v>
      </c>
      <c r="D61" s="303">
        <v>103.41606722</v>
      </c>
      <c r="E61" s="303">
        <v>16.422035619984463</v>
      </c>
      <c r="F61" s="303">
        <v>0.82318409602455933</v>
      </c>
    </row>
    <row r="62" spans="1:6" x14ac:dyDescent="0.2">
      <c r="A62" s="314" t="s">
        <v>620</v>
      </c>
      <c r="B62" s="314">
        <v>2021</v>
      </c>
      <c r="C62" s="314" t="s">
        <v>633</v>
      </c>
      <c r="D62" s="307">
        <v>102.88912965</v>
      </c>
      <c r="E62" s="307">
        <v>12.929925967476457</v>
      </c>
      <c r="F62" s="307">
        <v>-0.50953162711073863</v>
      </c>
    </row>
    <row r="63" spans="1:6" x14ac:dyDescent="0.2">
      <c r="A63" s="313" t="s">
        <v>674</v>
      </c>
      <c r="B63" s="313">
        <v>2021</v>
      </c>
      <c r="C63" s="313" t="s">
        <v>635</v>
      </c>
      <c r="D63" s="303">
        <v>100.30693311</v>
      </c>
      <c r="E63" s="303">
        <v>10.234745949748822</v>
      </c>
      <c r="F63" s="303">
        <v>-2.5096883886411594</v>
      </c>
    </row>
    <row r="64" spans="1:6" x14ac:dyDescent="0.2">
      <c r="A64" s="314" t="s">
        <v>688</v>
      </c>
      <c r="B64" s="314">
        <v>2021</v>
      </c>
      <c r="C64" s="314" t="s">
        <v>637</v>
      </c>
      <c r="D64" s="307">
        <v>103.54707392</v>
      </c>
      <c r="E64" s="307">
        <v>10.496679977785535</v>
      </c>
      <c r="F64" s="307">
        <v>3.2302261763369344</v>
      </c>
    </row>
    <row r="65" spans="1:6" x14ac:dyDescent="0.2">
      <c r="A65" s="313" t="s">
        <v>697</v>
      </c>
      <c r="B65" s="313">
        <v>2021</v>
      </c>
      <c r="C65" s="313" t="s">
        <v>639</v>
      </c>
      <c r="D65" s="303">
        <v>116.68161739999999</v>
      </c>
      <c r="E65" s="303">
        <v>11.156739477595695</v>
      </c>
      <c r="F65" s="303">
        <v>12.684610953031545</v>
      </c>
    </row>
    <row r="66" spans="1:6" x14ac:dyDescent="0.2">
      <c r="A66" s="314" t="s">
        <v>701</v>
      </c>
      <c r="B66" s="314">
        <v>2021</v>
      </c>
      <c r="C66" s="314" t="s">
        <v>641</v>
      </c>
      <c r="D66" s="307">
        <v>128.89342844000001</v>
      </c>
      <c r="E66" s="307">
        <v>10.48783783882258</v>
      </c>
      <c r="F66" s="307">
        <v>10.465925406344269</v>
      </c>
    </row>
    <row r="67" spans="1:6" x14ac:dyDescent="0.2">
      <c r="A67" s="313" t="s">
        <v>987</v>
      </c>
      <c r="B67" s="313">
        <v>2022</v>
      </c>
      <c r="C67" s="313" t="s">
        <v>622</v>
      </c>
      <c r="D67" s="303">
        <v>103.20716057999999</v>
      </c>
      <c r="E67" s="303">
        <v>8.412599343169429</v>
      </c>
      <c r="F67" s="303">
        <v>-19.928299038113487</v>
      </c>
    </row>
    <row r="68" spans="1:6" x14ac:dyDescent="0.2">
      <c r="A68" s="314" t="s">
        <v>960</v>
      </c>
      <c r="B68" s="314">
        <v>2022</v>
      </c>
      <c r="C68" s="314" t="s">
        <v>624</v>
      </c>
      <c r="D68" s="307">
        <v>98.093803750000006</v>
      </c>
      <c r="E68" s="307">
        <v>8.7898938582712791</v>
      </c>
      <c r="F68" s="307">
        <v>-4.9544593623776905</v>
      </c>
    </row>
    <row r="69" spans="1:6" x14ac:dyDescent="0.2">
      <c r="A69" s="313" t="s">
        <v>1034</v>
      </c>
      <c r="B69" s="313">
        <v>2022</v>
      </c>
      <c r="C69" s="313" t="s">
        <v>626</v>
      </c>
      <c r="D69" s="303">
        <v>111.22415101</v>
      </c>
      <c r="E69" s="303">
        <v>7.7385951264364969</v>
      </c>
      <c r="F69" s="303">
        <v>13.385501181566722</v>
      </c>
    </row>
    <row r="70" spans="1:6" x14ac:dyDescent="0.2">
      <c r="A70" s="314" t="s">
        <v>1008</v>
      </c>
      <c r="B70" s="314">
        <v>2022</v>
      </c>
      <c r="C70" s="314" t="s">
        <v>628</v>
      </c>
      <c r="D70" s="307">
        <v>106.65033984999999</v>
      </c>
      <c r="E70" s="307">
        <v>7.6474800074325584</v>
      </c>
      <c r="F70" s="307">
        <v>-4.1122464127316922</v>
      </c>
    </row>
    <row r="71" spans="1:6" x14ac:dyDescent="0.2">
      <c r="A71" s="313" t="s">
        <v>1037</v>
      </c>
      <c r="B71" s="313">
        <v>2022</v>
      </c>
      <c r="C71" s="313" t="s">
        <v>630</v>
      </c>
      <c r="D71" s="303">
        <v>114.58291298</v>
      </c>
      <c r="E71" s="303">
        <v>9.0158569556018353</v>
      </c>
      <c r="F71" s="303">
        <v>7.4379257873504177</v>
      </c>
    </row>
    <row r="72" spans="1:6" x14ac:dyDescent="0.2">
      <c r="A72" s="314" t="s">
        <v>1045</v>
      </c>
      <c r="B72" s="314">
        <v>2022</v>
      </c>
      <c r="C72" s="314" t="s">
        <v>631</v>
      </c>
      <c r="D72" s="307">
        <v>111.38518044999999</v>
      </c>
      <c r="E72" s="307">
        <v>8.5924929845660856</v>
      </c>
      <c r="F72" s="307">
        <v>-2.7907586278227732</v>
      </c>
    </row>
    <row r="73" spans="1:6" x14ac:dyDescent="0.2">
      <c r="A73" s="313" t="s">
        <v>1052</v>
      </c>
      <c r="B73" s="313">
        <v>2022</v>
      </c>
      <c r="C73" s="313" t="s">
        <v>632</v>
      </c>
      <c r="D73" s="303">
        <v>111.65939216</v>
      </c>
      <c r="E73" s="303">
        <v>7.9710292235961058</v>
      </c>
      <c r="F73" s="303">
        <v>0.24618329735803107</v>
      </c>
    </row>
    <row r="74" spans="1:6" x14ac:dyDescent="0.2">
      <c r="A74" s="314" t="s">
        <v>1067</v>
      </c>
      <c r="B74" s="314">
        <v>2022</v>
      </c>
      <c r="C74" s="314" t="s">
        <v>633</v>
      </c>
      <c r="D74" s="307">
        <v>113.2090364</v>
      </c>
      <c r="E74" s="307">
        <v>10.030123478646805</v>
      </c>
      <c r="F74" s="307">
        <v>1.3878315205043172</v>
      </c>
    </row>
    <row r="75" spans="1:6" x14ac:dyDescent="0.2">
      <c r="A75" s="313" t="s">
        <v>1070</v>
      </c>
      <c r="B75" s="313">
        <v>2022</v>
      </c>
      <c r="C75" s="313" t="s">
        <v>635</v>
      </c>
      <c r="D75" s="303">
        <v>109.65783616</v>
      </c>
      <c r="E75" s="303">
        <v>9.3222898558223086</v>
      </c>
      <c r="F75" s="303">
        <v>-3.1368522804598307</v>
      </c>
    </row>
    <row r="76" spans="1:6" x14ac:dyDescent="0.2">
      <c r="A76" s="314" t="s">
        <v>1074</v>
      </c>
      <c r="B76" s="314">
        <v>2022</v>
      </c>
      <c r="C76" s="314" t="s">
        <v>637</v>
      </c>
      <c r="D76" s="307">
        <v>113.50212796</v>
      </c>
      <c r="E76" s="307">
        <v>9.6140370395123114</v>
      </c>
      <c r="F76" s="307">
        <v>3.5057155371831779</v>
      </c>
    </row>
    <row r="77" spans="1:6" x14ac:dyDescent="0.2">
      <c r="A77" s="313" t="s">
        <v>1084</v>
      </c>
      <c r="B77" s="313">
        <v>2022</v>
      </c>
      <c r="C77" s="313" t="s">
        <v>639</v>
      </c>
      <c r="D77" s="303">
        <v>125.12881286</v>
      </c>
      <c r="E77" s="303">
        <v>7.2395255124394629</v>
      </c>
      <c r="F77" s="303">
        <v>10.243583189997491</v>
      </c>
    </row>
    <row r="78" spans="1:6" x14ac:dyDescent="0.2">
      <c r="A78" s="314" t="s">
        <v>1107</v>
      </c>
      <c r="B78" s="314">
        <v>2022</v>
      </c>
      <c r="C78" s="314" t="s">
        <v>641</v>
      </c>
      <c r="D78" s="307">
        <v>140.57603874</v>
      </c>
      <c r="E78" s="307">
        <v>9.0637749661832121</v>
      </c>
      <c r="F78" s="307">
        <v>12.345059085059081</v>
      </c>
    </row>
    <row r="79" spans="1:6" x14ac:dyDescent="0.2">
      <c r="A79" s="313" t="s">
        <v>1237</v>
      </c>
      <c r="B79" s="313">
        <v>2023</v>
      </c>
      <c r="C79" s="313" t="s">
        <v>622</v>
      </c>
      <c r="D79" s="303">
        <v>112.73289436</v>
      </c>
      <c r="E79" s="303">
        <v>9.2297217813837964</v>
      </c>
      <c r="F79" s="303">
        <v>-19.806465333325267</v>
      </c>
    </row>
    <row r="80" spans="1:6" x14ac:dyDescent="0.2">
      <c r="A80" s="314" t="s">
        <v>1236</v>
      </c>
      <c r="B80" s="314">
        <v>2023</v>
      </c>
      <c r="C80" s="314" t="s">
        <v>624</v>
      </c>
      <c r="D80" s="307">
        <v>103.54310762</v>
      </c>
      <c r="E80" s="307">
        <v>5.5551968235302462</v>
      </c>
      <c r="F80" s="307">
        <v>-8.1518236466575917</v>
      </c>
    </row>
    <row r="81" spans="1:6" x14ac:dyDescent="0.2">
      <c r="A81" s="313" t="s">
        <v>1253</v>
      </c>
      <c r="B81" s="313">
        <v>2023</v>
      </c>
      <c r="C81" s="313" t="s">
        <v>626</v>
      </c>
      <c r="D81" s="303">
        <v>112.38692682999999</v>
      </c>
      <c r="E81" s="303">
        <v>1.0454346555501688</v>
      </c>
      <c r="F81" s="303">
        <v>8.5411954627212232</v>
      </c>
    </row>
    <row r="82" spans="1:6" x14ac:dyDescent="0.2">
      <c r="A82" s="314" t="s">
        <v>1305</v>
      </c>
      <c r="B82" s="314">
        <v>2023</v>
      </c>
      <c r="C82" s="314" t="s">
        <v>628</v>
      </c>
      <c r="D82" s="307">
        <v>109.32373976</v>
      </c>
      <c r="E82" s="307">
        <v>2.5066961003218977</v>
      </c>
      <c r="F82" s="307">
        <v>-2.7255724098884482</v>
      </c>
    </row>
    <row r="83" spans="1:6" x14ac:dyDescent="0.2">
      <c r="A83" s="313" t="s">
        <v>2405</v>
      </c>
      <c r="B83" s="313">
        <v>2023</v>
      </c>
      <c r="C83" s="313" t="s">
        <v>630</v>
      </c>
      <c r="D83" s="303">
        <v>116.46387120999999</v>
      </c>
      <c r="E83" s="303">
        <v>1.6415695683424492</v>
      </c>
      <c r="F83" s="303">
        <v>6.5311811191922571</v>
      </c>
    </row>
    <row r="84" spans="1:6" x14ac:dyDescent="0.2">
      <c r="A84" s="314" t="s">
        <v>2495</v>
      </c>
      <c r="B84" s="314">
        <v>2023</v>
      </c>
      <c r="C84" s="314" t="s">
        <v>631</v>
      </c>
      <c r="D84" s="307">
        <v>116.85927270000001</v>
      </c>
      <c r="E84" s="307">
        <v>4.9145606515018336</v>
      </c>
      <c r="F84" s="307">
        <v>0.33950570755719583</v>
      </c>
    </row>
  </sheetData>
  <mergeCells count="1">
    <mergeCell ref="H1:I1"/>
  </mergeCells>
  <hyperlinks>
    <hyperlink ref="H1:I1" location="Index!A1" display="Regresar al Índice" xr:uid="{049491E6-F4BA-4897-8A88-3DB7A3F989A4}"/>
  </hyperlinks>
  <pageMargins left="0.7" right="0.7" top="0.75" bottom="0.75" header="0.3" footer="0.3"/>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6C41-F761-4339-9D6C-338E29B15B19}">
  <sheetPr codeName="Hoja118"/>
  <dimension ref="A1:I39"/>
  <sheetViews>
    <sheetView workbookViewId="0">
      <selection activeCell="F17" sqref="F17"/>
    </sheetView>
  </sheetViews>
  <sheetFormatPr baseColWidth="10" defaultColWidth="9.140625" defaultRowHeight="12.75" x14ac:dyDescent="0.2"/>
  <cols>
    <col min="1" max="1" width="21.28515625" style="87" customWidth="1"/>
    <col min="2" max="2" width="12.42578125" style="87" customWidth="1"/>
    <col min="3" max="16384" width="9.140625" style="87"/>
  </cols>
  <sheetData>
    <row r="1" spans="1:9" x14ac:dyDescent="0.2">
      <c r="A1" s="28" t="s">
        <v>4629</v>
      </c>
      <c r="H1" s="284" t="s">
        <v>1306</v>
      </c>
      <c r="I1" s="284"/>
    </row>
    <row r="2" spans="1:9" x14ac:dyDescent="0.2">
      <c r="A2" s="87" t="s">
        <v>1276</v>
      </c>
    </row>
    <row r="6" spans="1:9" ht="25.5" x14ac:dyDescent="0.2">
      <c r="A6" s="299" t="s">
        <v>2</v>
      </c>
      <c r="B6" s="299" t="s">
        <v>690</v>
      </c>
    </row>
    <row r="7" spans="1:9" x14ac:dyDescent="0.2">
      <c r="A7" s="311" t="s">
        <v>3</v>
      </c>
      <c r="B7" s="303">
        <v>3.0864768918569614</v>
      </c>
    </row>
    <row r="8" spans="1:9" x14ac:dyDescent="0.2">
      <c r="A8" s="312" t="s">
        <v>576</v>
      </c>
      <c r="B8" s="307">
        <v>5.0794466761258033</v>
      </c>
    </row>
    <row r="9" spans="1:9" x14ac:dyDescent="0.2">
      <c r="A9" s="311" t="s">
        <v>573</v>
      </c>
      <c r="B9" s="303">
        <v>5.9846953520927215</v>
      </c>
    </row>
    <row r="10" spans="1:9" x14ac:dyDescent="0.2">
      <c r="A10" s="312" t="s">
        <v>6</v>
      </c>
      <c r="B10" s="307">
        <v>5.9652578520938873</v>
      </c>
    </row>
    <row r="11" spans="1:9" x14ac:dyDescent="0.2">
      <c r="A11" s="311" t="s">
        <v>7</v>
      </c>
      <c r="B11" s="303">
        <v>5.6817868117761305</v>
      </c>
    </row>
    <row r="12" spans="1:9" x14ac:dyDescent="0.2">
      <c r="A12" s="312" t="s">
        <v>8</v>
      </c>
      <c r="B12" s="307">
        <v>4.0661627420899142</v>
      </c>
    </row>
    <row r="13" spans="1:9" x14ac:dyDescent="0.2">
      <c r="A13" s="311" t="s">
        <v>574</v>
      </c>
      <c r="B13" s="303">
        <v>5.8396469097098587</v>
      </c>
    </row>
    <row r="14" spans="1:9" x14ac:dyDescent="0.2">
      <c r="A14" s="312" t="s">
        <v>10</v>
      </c>
      <c r="B14" s="307">
        <v>5.6224889200296557</v>
      </c>
    </row>
    <row r="15" spans="1:9" x14ac:dyDescent="0.2">
      <c r="A15" s="311" t="s">
        <v>11</v>
      </c>
      <c r="B15" s="303">
        <v>4.080984764708127</v>
      </c>
    </row>
    <row r="16" spans="1:9" x14ac:dyDescent="0.2">
      <c r="A16" s="312" t="s">
        <v>12</v>
      </c>
      <c r="B16" s="307">
        <v>4.7065243384807509</v>
      </c>
    </row>
    <row r="17" spans="1:2" x14ac:dyDescent="0.2">
      <c r="A17" s="311" t="s">
        <v>578</v>
      </c>
      <c r="B17" s="303">
        <v>6.0811845683599053</v>
      </c>
    </row>
    <row r="18" spans="1:2" x14ac:dyDescent="0.2">
      <c r="A18" s="312" t="s">
        <v>14</v>
      </c>
      <c r="B18" s="307">
        <v>4.3099388677173422</v>
      </c>
    </row>
    <row r="19" spans="1:2" x14ac:dyDescent="0.2">
      <c r="A19" s="311" t="s">
        <v>15</v>
      </c>
      <c r="B19" s="303">
        <v>6.34782703837464</v>
      </c>
    </row>
    <row r="20" spans="1:2" x14ac:dyDescent="0.2">
      <c r="A20" s="312" t="s">
        <v>16</v>
      </c>
      <c r="B20" s="307">
        <v>4.1669205529255304</v>
      </c>
    </row>
    <row r="21" spans="1:2" x14ac:dyDescent="0.2">
      <c r="A21" s="311" t="s">
        <v>0</v>
      </c>
      <c r="B21" s="303">
        <v>4.9145606515018336</v>
      </c>
    </row>
    <row r="22" spans="1:2" x14ac:dyDescent="0.2">
      <c r="A22" s="312" t="s">
        <v>1316</v>
      </c>
      <c r="B22" s="307">
        <v>4.5154169250521612</v>
      </c>
    </row>
    <row r="23" spans="1:2" x14ac:dyDescent="0.2">
      <c r="A23" s="311" t="s">
        <v>18</v>
      </c>
      <c r="B23" s="303">
        <v>5.0660027514728379</v>
      </c>
    </row>
    <row r="24" spans="1:2" x14ac:dyDescent="0.2">
      <c r="A24" s="312" t="s">
        <v>1</v>
      </c>
      <c r="B24" s="307">
        <v>5.8990642876420711</v>
      </c>
    </row>
    <row r="25" spans="1:2" x14ac:dyDescent="0.2">
      <c r="A25" s="311" t="s">
        <v>19</v>
      </c>
      <c r="B25" s="303">
        <v>4.9235972043637579</v>
      </c>
    </row>
    <row r="26" spans="1:2" x14ac:dyDescent="0.2">
      <c r="A26" s="312" t="s">
        <v>575</v>
      </c>
      <c r="B26" s="307">
        <v>4.6195151351299062</v>
      </c>
    </row>
    <row r="27" spans="1:2" x14ac:dyDescent="0.2">
      <c r="A27" s="311" t="s">
        <v>21</v>
      </c>
      <c r="B27" s="303">
        <v>5.5130233008491594</v>
      </c>
    </row>
    <row r="28" spans="1:2" x14ac:dyDescent="0.2">
      <c r="A28" s="312" t="s">
        <v>22</v>
      </c>
      <c r="B28" s="307">
        <v>4.4580643816593293</v>
      </c>
    </row>
    <row r="29" spans="1:2" x14ac:dyDescent="0.2">
      <c r="A29" s="311" t="s">
        <v>23</v>
      </c>
      <c r="B29" s="303">
        <v>4.8994537942670773</v>
      </c>
    </row>
    <row r="30" spans="1:2" x14ac:dyDescent="0.2">
      <c r="A30" s="312" t="s">
        <v>572</v>
      </c>
      <c r="B30" s="307">
        <v>6.5167506777899273</v>
      </c>
    </row>
    <row r="31" spans="1:2" x14ac:dyDescent="0.2">
      <c r="A31" s="311" t="s">
        <v>577</v>
      </c>
      <c r="B31" s="303">
        <v>4.057224947930961</v>
      </c>
    </row>
    <row r="32" spans="1:2" x14ac:dyDescent="0.2">
      <c r="A32" s="312" t="s">
        <v>26</v>
      </c>
      <c r="B32" s="307">
        <v>4.619200982326042</v>
      </c>
    </row>
    <row r="33" spans="1:2" x14ac:dyDescent="0.2">
      <c r="A33" s="311" t="s">
        <v>27</v>
      </c>
      <c r="B33" s="303">
        <v>4.3875808588471541</v>
      </c>
    </row>
    <row r="34" spans="1:2" x14ac:dyDescent="0.2">
      <c r="A34" s="312" t="s">
        <v>28</v>
      </c>
      <c r="B34" s="307">
        <v>7.0637736535538993</v>
      </c>
    </row>
    <row r="35" spans="1:2" x14ac:dyDescent="0.2">
      <c r="A35" s="311" t="s">
        <v>29</v>
      </c>
      <c r="B35" s="303">
        <v>4.6728401489569871</v>
      </c>
    </row>
    <row r="36" spans="1:2" x14ac:dyDescent="0.2">
      <c r="A36" s="312" t="s">
        <v>30</v>
      </c>
      <c r="B36" s="307">
        <v>5.121375580759377</v>
      </c>
    </row>
    <row r="37" spans="1:2" x14ac:dyDescent="0.2">
      <c r="A37" s="311" t="s">
        <v>31</v>
      </c>
      <c r="B37" s="303">
        <v>5.8516322770531</v>
      </c>
    </row>
    <row r="38" spans="1:2" x14ac:dyDescent="0.2">
      <c r="A38" s="312" t="s">
        <v>32</v>
      </c>
      <c r="B38" s="307">
        <v>4.6308506609342537</v>
      </c>
    </row>
    <row r="39" spans="1:2" x14ac:dyDescent="0.2">
      <c r="A39" s="311" t="s">
        <v>33</v>
      </c>
      <c r="B39" s="303">
        <v>3.8502613398638537</v>
      </c>
    </row>
  </sheetData>
  <mergeCells count="1">
    <mergeCell ref="H1:I1"/>
  </mergeCells>
  <hyperlinks>
    <hyperlink ref="H1:I1" location="Index!A1" display="Regresar al Índice" xr:uid="{B61DC431-D55F-4914-90A4-5684A95A1E9C}"/>
  </hyperlink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13A8-2F62-4AC9-B77E-CF2E52F1E8FF}">
  <sheetPr codeName="Hoja119"/>
  <dimension ref="A1:I39"/>
  <sheetViews>
    <sheetView workbookViewId="0">
      <selection activeCell="F17" sqref="F17"/>
    </sheetView>
  </sheetViews>
  <sheetFormatPr baseColWidth="10" defaultColWidth="9.140625" defaultRowHeight="12.75" x14ac:dyDescent="0.2"/>
  <cols>
    <col min="1" max="1" width="19.42578125" style="87" customWidth="1"/>
    <col min="2" max="2" width="12.7109375" style="87" customWidth="1"/>
    <col min="3" max="16384" width="9.140625" style="87"/>
  </cols>
  <sheetData>
    <row r="1" spans="1:9" x14ac:dyDescent="0.2">
      <c r="A1" s="28" t="s">
        <v>4630</v>
      </c>
      <c r="H1" s="284" t="s">
        <v>1306</v>
      </c>
      <c r="I1" s="284"/>
    </row>
    <row r="2" spans="1:9" x14ac:dyDescent="0.2">
      <c r="A2" s="87" t="s">
        <v>1276</v>
      </c>
    </row>
    <row r="6" spans="1:9" ht="25.5" x14ac:dyDescent="0.2">
      <c r="A6" s="299" t="s">
        <v>2</v>
      </c>
      <c r="B6" s="299" t="s">
        <v>690</v>
      </c>
    </row>
    <row r="7" spans="1:9" x14ac:dyDescent="0.2">
      <c r="A7" s="311" t="s">
        <v>3</v>
      </c>
      <c r="B7" s="303">
        <v>1.2660625336865019</v>
      </c>
    </row>
    <row r="8" spans="1:9" x14ac:dyDescent="0.2">
      <c r="A8" s="312" t="s">
        <v>576</v>
      </c>
      <c r="B8" s="307">
        <v>1.48872843111691</v>
      </c>
    </row>
    <row r="9" spans="1:9" x14ac:dyDescent="0.2">
      <c r="A9" s="311" t="s">
        <v>573</v>
      </c>
      <c r="B9" s="303">
        <v>1.3025367513208426</v>
      </c>
    </row>
    <row r="10" spans="1:9" x14ac:dyDescent="0.2">
      <c r="A10" s="312" t="s">
        <v>6</v>
      </c>
      <c r="B10" s="307">
        <v>2.072362444538046</v>
      </c>
    </row>
    <row r="11" spans="1:9" x14ac:dyDescent="0.2">
      <c r="A11" s="311" t="s">
        <v>7</v>
      </c>
      <c r="B11" s="303">
        <v>1.9811668696580371</v>
      </c>
    </row>
    <row r="12" spans="1:9" x14ac:dyDescent="0.2">
      <c r="A12" s="312" t="s">
        <v>8</v>
      </c>
      <c r="B12" s="307">
        <v>1.5484136199299208</v>
      </c>
    </row>
    <row r="13" spans="1:9" x14ac:dyDescent="0.2">
      <c r="A13" s="311" t="s">
        <v>574</v>
      </c>
      <c r="B13" s="303">
        <v>1.3707601831714673</v>
      </c>
    </row>
    <row r="14" spans="1:9" x14ac:dyDescent="0.2">
      <c r="A14" s="312" t="s">
        <v>10</v>
      </c>
      <c r="B14" s="307">
        <v>1.8528076268313376</v>
      </c>
    </row>
    <row r="15" spans="1:9" x14ac:dyDescent="0.2">
      <c r="A15" s="311" t="s">
        <v>11</v>
      </c>
      <c r="B15" s="303">
        <v>1.6391029193141549</v>
      </c>
    </row>
    <row r="16" spans="1:9" x14ac:dyDescent="0.2">
      <c r="A16" s="312" t="s">
        <v>12</v>
      </c>
      <c r="B16" s="307">
        <v>1.7581085193630264</v>
      </c>
    </row>
    <row r="17" spans="1:2" x14ac:dyDescent="0.2">
      <c r="A17" s="311" t="s">
        <v>578</v>
      </c>
      <c r="B17" s="303">
        <v>1.7868235199188249</v>
      </c>
    </row>
    <row r="18" spans="1:2" x14ac:dyDescent="0.2">
      <c r="A18" s="312" t="s">
        <v>14</v>
      </c>
      <c r="B18" s="307">
        <v>1.3333955757034055</v>
      </c>
    </row>
    <row r="19" spans="1:2" x14ac:dyDescent="0.2">
      <c r="A19" s="311" t="s">
        <v>15</v>
      </c>
      <c r="B19" s="303">
        <v>1.7933639349324102</v>
      </c>
    </row>
    <row r="20" spans="1:2" x14ac:dyDescent="0.2">
      <c r="A20" s="312" t="s">
        <v>16</v>
      </c>
      <c r="B20" s="307">
        <v>1.4357148034526619</v>
      </c>
    </row>
    <row r="21" spans="1:2" x14ac:dyDescent="0.2">
      <c r="A21" s="311" t="s">
        <v>0</v>
      </c>
      <c r="B21" s="303">
        <v>1.2830511997562448</v>
      </c>
    </row>
    <row r="22" spans="1:2" x14ac:dyDescent="0.2">
      <c r="A22" s="312" t="s">
        <v>1316</v>
      </c>
      <c r="B22" s="307">
        <v>1.4709406749744156</v>
      </c>
    </row>
    <row r="23" spans="1:2" x14ac:dyDescent="0.2">
      <c r="A23" s="311" t="s">
        <v>18</v>
      </c>
      <c r="B23" s="303">
        <v>1.7121244092137919</v>
      </c>
    </row>
    <row r="24" spans="1:2" x14ac:dyDescent="0.2">
      <c r="A24" s="312" t="s">
        <v>1</v>
      </c>
      <c r="B24" s="307">
        <v>1.8466008151594777</v>
      </c>
    </row>
    <row r="25" spans="1:2" x14ac:dyDescent="0.2">
      <c r="A25" s="311" t="s">
        <v>19</v>
      </c>
      <c r="B25" s="303">
        <v>1.5704349363839312</v>
      </c>
    </row>
    <row r="26" spans="1:2" x14ac:dyDescent="0.2">
      <c r="A26" s="312" t="s">
        <v>575</v>
      </c>
      <c r="B26" s="307">
        <v>1.7194381048387382</v>
      </c>
    </row>
    <row r="27" spans="1:2" x14ac:dyDescent="0.2">
      <c r="A27" s="311" t="s">
        <v>21</v>
      </c>
      <c r="B27" s="303">
        <v>2.0525563138081493</v>
      </c>
    </row>
    <row r="28" spans="1:2" x14ac:dyDescent="0.2">
      <c r="A28" s="312" t="s">
        <v>22</v>
      </c>
      <c r="B28" s="307">
        <v>1.826929224601451</v>
      </c>
    </row>
    <row r="29" spans="1:2" x14ac:dyDescent="0.2">
      <c r="A29" s="311" t="s">
        <v>23</v>
      </c>
      <c r="B29" s="303">
        <v>1.1143078906309745</v>
      </c>
    </row>
    <row r="30" spans="1:2" x14ac:dyDescent="0.2">
      <c r="A30" s="312" t="s">
        <v>572</v>
      </c>
      <c r="B30" s="307">
        <v>1.1954910676093877</v>
      </c>
    </row>
    <row r="31" spans="1:2" x14ac:dyDescent="0.2">
      <c r="A31" s="311" t="s">
        <v>577</v>
      </c>
      <c r="B31" s="303">
        <v>1.4709373375595816</v>
      </c>
    </row>
    <row r="32" spans="1:2" x14ac:dyDescent="0.2">
      <c r="A32" s="312" t="s">
        <v>26</v>
      </c>
      <c r="B32" s="307">
        <v>1.5333932766419511</v>
      </c>
    </row>
    <row r="33" spans="1:2" x14ac:dyDescent="0.2">
      <c r="A33" s="311" t="s">
        <v>27</v>
      </c>
      <c r="B33" s="303">
        <v>1.612892222989823</v>
      </c>
    </row>
    <row r="34" spans="1:2" x14ac:dyDescent="0.2">
      <c r="A34" s="312" t="s">
        <v>28</v>
      </c>
      <c r="B34" s="307">
        <v>1.9226789408515905</v>
      </c>
    </row>
    <row r="35" spans="1:2" x14ac:dyDescent="0.2">
      <c r="A35" s="311" t="s">
        <v>29</v>
      </c>
      <c r="B35" s="303">
        <v>1.5828133732603378</v>
      </c>
    </row>
    <row r="36" spans="1:2" x14ac:dyDescent="0.2">
      <c r="A36" s="312" t="s">
        <v>30</v>
      </c>
      <c r="B36" s="307">
        <v>1.8574176536160871</v>
      </c>
    </row>
    <row r="37" spans="1:2" x14ac:dyDescent="0.2">
      <c r="A37" s="311" t="s">
        <v>31</v>
      </c>
      <c r="B37" s="303">
        <v>1.7680364407392826</v>
      </c>
    </row>
    <row r="38" spans="1:2" x14ac:dyDescent="0.2">
      <c r="A38" s="312" t="s">
        <v>32</v>
      </c>
      <c r="B38" s="307">
        <v>1.6293876177135878</v>
      </c>
    </row>
    <row r="39" spans="1:2" x14ac:dyDescent="0.2">
      <c r="A39" s="311" t="s">
        <v>33</v>
      </c>
      <c r="B39" s="303">
        <v>1.427984222151613</v>
      </c>
    </row>
  </sheetData>
  <mergeCells count="1">
    <mergeCell ref="H1:I1"/>
  </mergeCells>
  <hyperlinks>
    <hyperlink ref="H1:I1" location="Index!A1" display="Regresar al Índice" xr:uid="{93C7233F-81C2-49A7-8FEB-726C9103E626}"/>
  </hyperlink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731D5-686D-47DF-91A4-0DE98D587ABC}">
  <sheetPr codeName="Hoja120"/>
  <dimension ref="A1:I60"/>
  <sheetViews>
    <sheetView workbookViewId="0">
      <selection activeCell="F17" sqref="F17"/>
    </sheetView>
  </sheetViews>
  <sheetFormatPr baseColWidth="10" defaultColWidth="9.140625" defaultRowHeight="12.75" x14ac:dyDescent="0.2"/>
  <cols>
    <col min="1" max="1" width="12.42578125" style="87" customWidth="1"/>
    <col min="2" max="2" width="10.85546875" style="87" customWidth="1"/>
    <col min="3" max="3" width="11.28515625" style="87" customWidth="1"/>
    <col min="4" max="16384" width="9.140625" style="87"/>
  </cols>
  <sheetData>
    <row r="1" spans="1:9" x14ac:dyDescent="0.2">
      <c r="A1" s="28" t="s">
        <v>4631</v>
      </c>
      <c r="H1" s="284" t="s">
        <v>1306</v>
      </c>
      <c r="I1" s="284"/>
    </row>
    <row r="2" spans="1:9" x14ac:dyDescent="0.2">
      <c r="A2" s="87" t="s">
        <v>1277</v>
      </c>
    </row>
    <row r="6" spans="1:9" ht="25.5" x14ac:dyDescent="0.2">
      <c r="A6" s="299" t="s">
        <v>415</v>
      </c>
      <c r="B6" s="299" t="s">
        <v>689</v>
      </c>
      <c r="C6" s="299" t="s">
        <v>690</v>
      </c>
    </row>
    <row r="7" spans="1:9" x14ac:dyDescent="0.2">
      <c r="A7" s="301">
        <v>43466</v>
      </c>
      <c r="B7" s="303">
        <v>95.873672485351563</v>
      </c>
      <c r="C7" s="303">
        <v>-0.66806471347808838</v>
      </c>
    </row>
    <row r="8" spans="1:9" x14ac:dyDescent="0.2">
      <c r="A8" s="305">
        <v>43497</v>
      </c>
      <c r="B8" s="307">
        <v>88.775123596191406</v>
      </c>
      <c r="C8" s="307">
        <v>-4.6735930442810059</v>
      </c>
    </row>
    <row r="9" spans="1:9" x14ac:dyDescent="0.2">
      <c r="A9" s="301">
        <v>43525</v>
      </c>
      <c r="B9" s="303">
        <v>99.089027404785156</v>
      </c>
      <c r="C9" s="303">
        <v>3.7073895931243896</v>
      </c>
    </row>
    <row r="10" spans="1:9" x14ac:dyDescent="0.2">
      <c r="A10" s="305">
        <v>43556</v>
      </c>
      <c r="B10" s="307">
        <v>90.546745300292969</v>
      </c>
      <c r="C10" s="307">
        <v>-5.4726743698120117</v>
      </c>
    </row>
    <row r="11" spans="1:9" x14ac:dyDescent="0.2">
      <c r="A11" s="301">
        <v>43586</v>
      </c>
      <c r="B11" s="303">
        <v>96.501846313476563</v>
      </c>
      <c r="C11" s="303">
        <v>-10.437885284423828</v>
      </c>
    </row>
    <row r="12" spans="1:9" x14ac:dyDescent="0.2">
      <c r="A12" s="301">
        <v>43617</v>
      </c>
      <c r="B12" s="303">
        <v>95.468978881835938</v>
      </c>
      <c r="C12" s="303">
        <v>-2.3042523860931396</v>
      </c>
    </row>
    <row r="13" spans="1:9" x14ac:dyDescent="0.2">
      <c r="A13" s="305">
        <v>43647</v>
      </c>
      <c r="B13" s="307">
        <v>110.16277313232422</v>
      </c>
      <c r="C13" s="307">
        <v>10.628033638000488</v>
      </c>
    </row>
    <row r="14" spans="1:9" x14ac:dyDescent="0.2">
      <c r="A14" s="301">
        <v>43678</v>
      </c>
      <c r="B14" s="303">
        <v>105.46112060546875</v>
      </c>
      <c r="C14" s="303">
        <v>4.1908493041992188</v>
      </c>
    </row>
    <row r="15" spans="1:9" x14ac:dyDescent="0.2">
      <c r="A15" s="305">
        <v>43709</v>
      </c>
      <c r="B15" s="307">
        <v>110.69355773925781</v>
      </c>
      <c r="C15" s="307">
        <v>16.263811111450195</v>
      </c>
    </row>
    <row r="16" spans="1:9" x14ac:dyDescent="0.2">
      <c r="A16" s="301">
        <v>43739</v>
      </c>
      <c r="B16" s="303">
        <v>109.80807495117188</v>
      </c>
      <c r="C16" s="303">
        <v>7.4779458045959473</v>
      </c>
    </row>
    <row r="17" spans="1:3" x14ac:dyDescent="0.2">
      <c r="A17" s="301">
        <v>43770</v>
      </c>
      <c r="B17" s="303">
        <v>112.11766052246094</v>
      </c>
      <c r="C17" s="303">
        <v>9.2039985656738281</v>
      </c>
    </row>
    <row r="18" spans="1:3" x14ac:dyDescent="0.2">
      <c r="A18" s="305">
        <v>43800</v>
      </c>
      <c r="B18" s="307">
        <v>112.335693359375</v>
      </c>
      <c r="C18" s="307">
        <v>-0.32802793383598328</v>
      </c>
    </row>
    <row r="19" spans="1:3" x14ac:dyDescent="0.2">
      <c r="A19" s="301">
        <v>43831</v>
      </c>
      <c r="B19" s="303">
        <v>99.188980102539063</v>
      </c>
      <c r="C19" s="303">
        <v>3.4579958915710449</v>
      </c>
    </row>
    <row r="20" spans="1:3" x14ac:dyDescent="0.2">
      <c r="A20" s="305">
        <v>43862</v>
      </c>
      <c r="B20" s="307">
        <v>92.69140625</v>
      </c>
      <c r="C20" s="307">
        <v>4.4114642143249512</v>
      </c>
    </row>
    <row r="21" spans="1:3" x14ac:dyDescent="0.2">
      <c r="A21" s="301">
        <v>43891</v>
      </c>
      <c r="B21" s="303">
        <v>113.50009918212891</v>
      </c>
      <c r="C21" s="303">
        <v>14.543560028076172</v>
      </c>
    </row>
    <row r="22" spans="1:3" x14ac:dyDescent="0.2">
      <c r="A22" s="301">
        <v>43922</v>
      </c>
      <c r="B22" s="303">
        <v>95.417472839355469</v>
      </c>
      <c r="C22" s="303">
        <v>5.3792409896850586</v>
      </c>
    </row>
    <row r="23" spans="1:3" x14ac:dyDescent="0.2">
      <c r="A23" s="305">
        <v>43952</v>
      </c>
      <c r="B23" s="307">
        <v>103.61274719238281</v>
      </c>
      <c r="C23" s="307">
        <v>7.3686680793762207</v>
      </c>
    </row>
    <row r="24" spans="1:3" x14ac:dyDescent="0.2">
      <c r="A24" s="301">
        <v>43983</v>
      </c>
      <c r="B24" s="303">
        <v>95.751693725585938</v>
      </c>
      <c r="C24" s="303">
        <v>0.29613268375396729</v>
      </c>
    </row>
    <row r="25" spans="1:3" x14ac:dyDescent="0.2">
      <c r="A25" s="305">
        <v>44013</v>
      </c>
      <c r="B25" s="307">
        <v>106.55767822265625</v>
      </c>
      <c r="C25" s="307">
        <v>-3.2725164890289307</v>
      </c>
    </row>
    <row r="26" spans="1:3" x14ac:dyDescent="0.2">
      <c r="A26" s="301">
        <v>44044</v>
      </c>
      <c r="B26" s="303">
        <v>100.52703857421875</v>
      </c>
      <c r="C26" s="303">
        <v>-4.6785793304443359</v>
      </c>
    </row>
    <row r="27" spans="1:3" x14ac:dyDescent="0.2">
      <c r="A27" s="301">
        <v>44075</v>
      </c>
      <c r="B27" s="303">
        <v>106.08262634277344</v>
      </c>
      <c r="C27" s="303">
        <v>-4.165492057800293</v>
      </c>
    </row>
    <row r="28" spans="1:3" x14ac:dyDescent="0.2">
      <c r="A28" s="305">
        <v>44105</v>
      </c>
      <c r="B28" s="307">
        <v>100.94063568115234</v>
      </c>
      <c r="C28" s="307">
        <v>-8.0753984451293945</v>
      </c>
    </row>
    <row r="29" spans="1:3" x14ac:dyDescent="0.2">
      <c r="A29" s="301">
        <v>44136</v>
      </c>
      <c r="B29" s="303">
        <v>113.54509735107422</v>
      </c>
      <c r="C29" s="303">
        <v>1.2731596231460571</v>
      </c>
    </row>
    <row r="30" spans="1:3" x14ac:dyDescent="0.2">
      <c r="A30" s="305">
        <v>44166</v>
      </c>
      <c r="B30" s="307">
        <v>135.59541320800781</v>
      </c>
      <c r="C30" s="307">
        <v>20.705547332763672</v>
      </c>
    </row>
    <row r="31" spans="1:3" x14ac:dyDescent="0.2">
      <c r="A31" s="301">
        <v>44197</v>
      </c>
      <c r="B31" s="303">
        <v>90.354965209960938</v>
      </c>
      <c r="C31" s="303">
        <v>-8.9062461853027344</v>
      </c>
    </row>
    <row r="32" spans="1:3" x14ac:dyDescent="0.2">
      <c r="A32" s="301">
        <v>44228</v>
      </c>
      <c r="B32" s="303">
        <v>93.319252014160156</v>
      </c>
      <c r="C32" s="303">
        <v>0.67735058069229126</v>
      </c>
    </row>
    <row r="33" spans="1:3" x14ac:dyDescent="0.2">
      <c r="A33" s="305">
        <v>44256</v>
      </c>
      <c r="B33" s="307">
        <v>95.582443237304688</v>
      </c>
      <c r="C33" s="307">
        <v>-15.786467552185059</v>
      </c>
    </row>
    <row r="34" spans="1:3" x14ac:dyDescent="0.2">
      <c r="A34" s="301">
        <v>44287</v>
      </c>
      <c r="B34" s="303">
        <v>97.5189208984375</v>
      </c>
      <c r="C34" s="303">
        <v>2.2023723125457764</v>
      </c>
    </row>
    <row r="35" spans="1:3" x14ac:dyDescent="0.2">
      <c r="A35" s="305">
        <v>44317</v>
      </c>
      <c r="B35" s="307">
        <v>98.452125549316406</v>
      </c>
      <c r="C35" s="307">
        <v>-4.980682373046875</v>
      </c>
    </row>
    <row r="36" spans="1:3" x14ac:dyDescent="0.2">
      <c r="A36" s="301">
        <v>44348</v>
      </c>
      <c r="B36" s="303">
        <v>105.78750610351563</v>
      </c>
      <c r="C36" s="303">
        <v>10.481081008911133</v>
      </c>
    </row>
    <row r="37" spans="1:3" x14ac:dyDescent="0.2">
      <c r="A37" s="301">
        <v>44378</v>
      </c>
      <c r="B37" s="303">
        <v>103.63999938964844</v>
      </c>
      <c r="C37" s="303">
        <v>-2.738121509552002</v>
      </c>
    </row>
    <row r="38" spans="1:3" x14ac:dyDescent="0.2">
      <c r="A38" s="305">
        <v>44409</v>
      </c>
      <c r="B38" s="307">
        <v>99.77593994140625</v>
      </c>
      <c r="C38" s="307">
        <v>-0.74716079235076904</v>
      </c>
    </row>
    <row r="39" spans="1:3" x14ac:dyDescent="0.2">
      <c r="A39" s="301">
        <v>44440</v>
      </c>
      <c r="B39" s="303">
        <v>111.5394287109375</v>
      </c>
      <c r="C39" s="303">
        <v>5.1439170837402344</v>
      </c>
    </row>
    <row r="40" spans="1:3" x14ac:dyDescent="0.2">
      <c r="A40" s="305">
        <v>44470</v>
      </c>
      <c r="B40" s="307">
        <v>104.74034118652344</v>
      </c>
      <c r="C40" s="307">
        <v>3.7642972469329834</v>
      </c>
    </row>
    <row r="41" spans="1:3" x14ac:dyDescent="0.2">
      <c r="A41" s="301">
        <v>44501</v>
      </c>
      <c r="B41" s="303">
        <v>105.52709197998047</v>
      </c>
      <c r="C41" s="303">
        <v>-7.061516284942627</v>
      </c>
    </row>
    <row r="42" spans="1:3" x14ac:dyDescent="0.2">
      <c r="A42" s="301">
        <v>44531</v>
      </c>
      <c r="B42" s="303">
        <v>120.54236602783203</v>
      </c>
      <c r="C42" s="303">
        <v>-11.101442337036133</v>
      </c>
    </row>
    <row r="43" spans="1:3" x14ac:dyDescent="0.2">
      <c r="A43" s="305">
        <v>44562</v>
      </c>
      <c r="B43" s="307">
        <v>106.39688110351563</v>
      </c>
      <c r="C43" s="307">
        <v>17.754327774047852</v>
      </c>
    </row>
    <row r="44" spans="1:3" x14ac:dyDescent="0.2">
      <c r="A44" s="301">
        <v>44593</v>
      </c>
      <c r="B44" s="303">
        <v>99.624374389648438</v>
      </c>
      <c r="C44" s="303">
        <v>6.756507396697998</v>
      </c>
    </row>
    <row r="45" spans="1:3" x14ac:dyDescent="0.2">
      <c r="A45" s="305">
        <v>44621</v>
      </c>
      <c r="B45" s="307">
        <v>111.06314849853516</v>
      </c>
      <c r="C45" s="307">
        <v>16.19618034362793</v>
      </c>
    </row>
    <row r="46" spans="1:3" x14ac:dyDescent="0.2">
      <c r="A46" s="301">
        <v>44652</v>
      </c>
      <c r="B46" s="303">
        <v>101.27758026123047</v>
      </c>
      <c r="C46" s="303">
        <v>3.8542873859405518</v>
      </c>
    </row>
    <row r="47" spans="1:3" x14ac:dyDescent="0.2">
      <c r="A47" s="301">
        <v>44682</v>
      </c>
      <c r="B47" s="303">
        <v>84.352691650390625</v>
      </c>
      <c r="C47" s="303">
        <v>-14.321106910705566</v>
      </c>
    </row>
    <row r="48" spans="1:3" x14ac:dyDescent="0.2">
      <c r="A48" s="305">
        <v>44713</v>
      </c>
      <c r="B48" s="307">
        <v>106.454833984375</v>
      </c>
      <c r="C48" s="307">
        <v>0.63081920146942139</v>
      </c>
    </row>
    <row r="49" spans="1:3" x14ac:dyDescent="0.2">
      <c r="A49" s="301">
        <v>44743</v>
      </c>
      <c r="B49" s="303">
        <v>108.11182403564453</v>
      </c>
      <c r="C49" s="303">
        <v>4.3147673606872559</v>
      </c>
    </row>
    <row r="50" spans="1:3" x14ac:dyDescent="0.2">
      <c r="A50" s="305">
        <v>44774</v>
      </c>
      <c r="B50" s="307">
        <v>107.38619995117188</v>
      </c>
      <c r="C50" s="307">
        <v>7.627349853515625</v>
      </c>
    </row>
    <row r="51" spans="1:3" x14ac:dyDescent="0.2">
      <c r="A51" s="301">
        <v>44805</v>
      </c>
      <c r="B51" s="303">
        <v>108.58198547363281</v>
      </c>
      <c r="C51" s="303">
        <v>-2.6514778137207031</v>
      </c>
    </row>
    <row r="52" spans="1:3" x14ac:dyDescent="0.2">
      <c r="A52" s="301">
        <v>44835</v>
      </c>
      <c r="B52" s="303">
        <v>115.59593200683594</v>
      </c>
      <c r="C52" s="303">
        <v>10.364288330078125</v>
      </c>
    </row>
    <row r="53" spans="1:3" x14ac:dyDescent="0.2">
      <c r="A53" s="305">
        <v>44866</v>
      </c>
      <c r="B53" s="307">
        <v>113.06153869628906</v>
      </c>
      <c r="C53" s="307">
        <v>7.1398220062255859</v>
      </c>
    </row>
    <row r="54" spans="1:3" x14ac:dyDescent="0.2">
      <c r="A54" s="301">
        <v>44896</v>
      </c>
      <c r="B54" s="303">
        <v>119.85200500488281</v>
      </c>
      <c r="C54" s="303">
        <v>-0.57271236181259155</v>
      </c>
    </row>
    <row r="55" spans="1:3" x14ac:dyDescent="0.2">
      <c r="A55" s="305">
        <v>44927</v>
      </c>
      <c r="B55" s="307">
        <v>116.61134338378906</v>
      </c>
      <c r="C55" s="307">
        <v>9.6003398895263672</v>
      </c>
    </row>
    <row r="56" spans="1:3" x14ac:dyDescent="0.2">
      <c r="A56" s="301">
        <v>44958</v>
      </c>
      <c r="B56" s="303">
        <v>112.58748626708984</v>
      </c>
      <c r="C56" s="303">
        <v>13.011988639831543</v>
      </c>
    </row>
    <row r="57" spans="1:3" x14ac:dyDescent="0.2">
      <c r="A57" s="301">
        <v>44986</v>
      </c>
      <c r="B57" s="303">
        <v>112.68437194824219</v>
      </c>
      <c r="C57" s="303">
        <v>1.4597312211990356</v>
      </c>
    </row>
    <row r="58" spans="1:3" x14ac:dyDescent="0.2">
      <c r="A58" s="305">
        <v>45017</v>
      </c>
      <c r="B58" s="307">
        <v>114.74382781982422</v>
      </c>
      <c r="C58" s="307">
        <v>13.296375274658203</v>
      </c>
    </row>
    <row r="59" spans="1:3" x14ac:dyDescent="0.2">
      <c r="A59" s="301">
        <v>45047</v>
      </c>
      <c r="B59" s="303">
        <v>122.60551452636719</v>
      </c>
      <c r="C59" s="303">
        <v>45.348667144775391</v>
      </c>
    </row>
    <row r="60" spans="1:3" x14ac:dyDescent="0.2">
      <c r="A60" s="305">
        <v>45078</v>
      </c>
      <c r="B60" s="307">
        <v>122.57856750488281</v>
      </c>
      <c r="C60" s="307">
        <v>15.146079063415527</v>
      </c>
    </row>
  </sheetData>
  <mergeCells count="1">
    <mergeCell ref="H1:I1"/>
  </mergeCells>
  <hyperlinks>
    <hyperlink ref="H1:I1" location="Index!A1" display="Regresar al Índice" xr:uid="{97F5E732-4765-45C4-9A74-3EE62D5BD0ED}"/>
  </hyperlink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B4A10-8A32-4E40-AB7A-F84695F651C6}">
  <sheetPr codeName="Hoja121"/>
  <dimension ref="A1:I39"/>
  <sheetViews>
    <sheetView workbookViewId="0">
      <selection activeCell="F17" sqref="F17"/>
    </sheetView>
  </sheetViews>
  <sheetFormatPr baseColWidth="10" defaultColWidth="9.140625" defaultRowHeight="12.75" x14ac:dyDescent="0.2"/>
  <cols>
    <col min="1" max="1" width="9.140625" style="87"/>
    <col min="2" max="2" width="11.5703125" style="87" customWidth="1"/>
    <col min="3" max="3" width="17.42578125" style="87" customWidth="1"/>
    <col min="4" max="16384" width="9.140625" style="87"/>
  </cols>
  <sheetData>
    <row r="1" spans="1:9" x14ac:dyDescent="0.2">
      <c r="A1" s="28" t="s">
        <v>4632</v>
      </c>
      <c r="H1" s="284" t="s">
        <v>1306</v>
      </c>
      <c r="I1" s="284"/>
    </row>
    <row r="2" spans="1:9" x14ac:dyDescent="0.2">
      <c r="A2" s="87" t="s">
        <v>1277</v>
      </c>
    </row>
    <row r="6" spans="1:9" ht="25.5" x14ac:dyDescent="0.2">
      <c r="A6" s="299" t="s">
        <v>691</v>
      </c>
      <c r="B6" s="299" t="s">
        <v>415</v>
      </c>
      <c r="C6" s="299" t="s">
        <v>2</v>
      </c>
      <c r="D6" s="299" t="s">
        <v>690</v>
      </c>
    </row>
    <row r="7" spans="1:9" x14ac:dyDescent="0.2">
      <c r="A7" s="300">
        <v>51</v>
      </c>
      <c r="B7" s="301">
        <v>45078</v>
      </c>
      <c r="C7" s="302" t="s">
        <v>3</v>
      </c>
      <c r="D7" s="303">
        <v>-4.3974056243896484</v>
      </c>
    </row>
    <row r="8" spans="1:9" x14ac:dyDescent="0.2">
      <c r="A8" s="304">
        <v>51</v>
      </c>
      <c r="B8" s="305">
        <v>45078</v>
      </c>
      <c r="C8" s="306" t="s">
        <v>5</v>
      </c>
      <c r="D8" s="307">
        <v>8.5170888900756836</v>
      </c>
    </row>
    <row r="9" spans="1:9" x14ac:dyDescent="0.2">
      <c r="A9" s="300">
        <v>51</v>
      </c>
      <c r="B9" s="301">
        <v>45078</v>
      </c>
      <c r="C9" s="302" t="s">
        <v>4</v>
      </c>
      <c r="D9" s="303">
        <v>13.466876029968262</v>
      </c>
    </row>
    <row r="10" spans="1:9" x14ac:dyDescent="0.2">
      <c r="A10" s="304">
        <v>51</v>
      </c>
      <c r="B10" s="305">
        <v>45078</v>
      </c>
      <c r="C10" s="306" t="s">
        <v>6</v>
      </c>
      <c r="D10" s="307">
        <v>8.7786026000976563</v>
      </c>
    </row>
    <row r="11" spans="1:9" x14ac:dyDescent="0.2">
      <c r="A11" s="300">
        <v>51</v>
      </c>
      <c r="B11" s="301">
        <v>45078</v>
      </c>
      <c r="C11" s="302" t="s">
        <v>7</v>
      </c>
      <c r="D11" s="303">
        <v>17.813161849975586</v>
      </c>
    </row>
    <row r="12" spans="1:9" x14ac:dyDescent="0.2">
      <c r="A12" s="300">
        <v>51</v>
      </c>
      <c r="B12" s="305">
        <v>45078</v>
      </c>
      <c r="C12" s="306" t="s">
        <v>8</v>
      </c>
      <c r="D12" s="307">
        <v>7.896151065826416</v>
      </c>
    </row>
    <row r="13" spans="1:9" x14ac:dyDescent="0.2">
      <c r="A13" s="304">
        <v>51</v>
      </c>
      <c r="B13" s="301">
        <v>45078</v>
      </c>
      <c r="C13" s="302" t="s">
        <v>9</v>
      </c>
      <c r="D13" s="303">
        <v>4.7744274139404297</v>
      </c>
    </row>
    <row r="14" spans="1:9" x14ac:dyDescent="0.2">
      <c r="A14" s="300">
        <v>51</v>
      </c>
      <c r="B14" s="305">
        <v>45078</v>
      </c>
      <c r="C14" s="306" t="s">
        <v>10</v>
      </c>
      <c r="D14" s="307">
        <v>-8.4675769805908203</v>
      </c>
    </row>
    <row r="15" spans="1:9" x14ac:dyDescent="0.2">
      <c r="A15" s="304">
        <v>51</v>
      </c>
      <c r="B15" s="301">
        <v>45078</v>
      </c>
      <c r="C15" s="302" t="s">
        <v>11</v>
      </c>
      <c r="D15" s="303">
        <v>-12.936314582824707</v>
      </c>
    </row>
    <row r="16" spans="1:9" x14ac:dyDescent="0.2">
      <c r="A16" s="300">
        <v>51</v>
      </c>
      <c r="B16" s="301">
        <v>45078</v>
      </c>
      <c r="C16" s="302" t="s">
        <v>12</v>
      </c>
      <c r="D16" s="303">
        <v>-31.35444450378418</v>
      </c>
    </row>
    <row r="17" spans="1:4" x14ac:dyDescent="0.2">
      <c r="A17" s="300">
        <v>51</v>
      </c>
      <c r="B17" s="305">
        <v>45078</v>
      </c>
      <c r="C17" s="306" t="s">
        <v>13</v>
      </c>
      <c r="D17" s="307">
        <v>-13.808568000793457</v>
      </c>
    </row>
    <row r="18" spans="1:4" x14ac:dyDescent="0.2">
      <c r="A18" s="304">
        <v>51</v>
      </c>
      <c r="B18" s="301">
        <v>45078</v>
      </c>
      <c r="C18" s="302" t="s">
        <v>14</v>
      </c>
      <c r="D18" s="303">
        <v>0.85789436101913452</v>
      </c>
    </row>
    <row r="19" spans="1:4" x14ac:dyDescent="0.2">
      <c r="A19" s="300">
        <v>51</v>
      </c>
      <c r="B19" s="305">
        <v>45078</v>
      </c>
      <c r="C19" s="306" t="s">
        <v>15</v>
      </c>
      <c r="D19" s="307">
        <v>-8.8543891906738281</v>
      </c>
    </row>
    <row r="20" spans="1:4" x14ac:dyDescent="0.2">
      <c r="A20" s="304">
        <v>51</v>
      </c>
      <c r="B20" s="301">
        <v>45078</v>
      </c>
      <c r="C20" s="302" t="s">
        <v>16</v>
      </c>
      <c r="D20" s="303">
        <v>-5.3708920478820801</v>
      </c>
    </row>
    <row r="21" spans="1:4" x14ac:dyDescent="0.2">
      <c r="A21" s="300">
        <v>51</v>
      </c>
      <c r="B21" s="301">
        <v>45078</v>
      </c>
      <c r="C21" s="302" t="s">
        <v>0</v>
      </c>
      <c r="D21" s="303">
        <v>15.146079063415527</v>
      </c>
    </row>
    <row r="22" spans="1:4" x14ac:dyDescent="0.2">
      <c r="A22" s="300">
        <v>51</v>
      </c>
      <c r="B22" s="305">
        <v>45078</v>
      </c>
      <c r="C22" s="306" t="s">
        <v>17</v>
      </c>
      <c r="D22" s="307">
        <v>12.012377738952637</v>
      </c>
    </row>
    <row r="23" spans="1:4" x14ac:dyDescent="0.2">
      <c r="A23" s="304">
        <v>51</v>
      </c>
      <c r="B23" s="301">
        <v>45078</v>
      </c>
      <c r="C23" s="302" t="s">
        <v>18</v>
      </c>
      <c r="D23" s="303">
        <v>-28.052116394042969</v>
      </c>
    </row>
    <row r="24" spans="1:4" x14ac:dyDescent="0.2">
      <c r="A24" s="300">
        <v>51</v>
      </c>
      <c r="B24" s="305">
        <v>45078</v>
      </c>
      <c r="C24" s="306" t="s">
        <v>19</v>
      </c>
      <c r="D24" s="307">
        <v>-21.525909423828125</v>
      </c>
    </row>
    <row r="25" spans="1:4" x14ac:dyDescent="0.2">
      <c r="A25" s="304">
        <v>51</v>
      </c>
      <c r="B25" s="301">
        <v>45078</v>
      </c>
      <c r="C25" s="302" t="s">
        <v>20</v>
      </c>
      <c r="D25" s="303">
        <v>9.5359048843383789</v>
      </c>
    </row>
    <row r="26" spans="1:4" x14ac:dyDescent="0.2">
      <c r="A26" s="300">
        <v>51</v>
      </c>
      <c r="B26" s="301">
        <v>45078</v>
      </c>
      <c r="C26" s="302" t="s">
        <v>21</v>
      </c>
      <c r="D26" s="303">
        <v>-34.696731567382813</v>
      </c>
    </row>
    <row r="27" spans="1:4" x14ac:dyDescent="0.2">
      <c r="A27" s="300">
        <v>51</v>
      </c>
      <c r="B27" s="305">
        <v>45078</v>
      </c>
      <c r="C27" s="306" t="s">
        <v>22</v>
      </c>
      <c r="D27" s="307">
        <v>1.7787810564041138</v>
      </c>
    </row>
    <row r="28" spans="1:4" x14ac:dyDescent="0.2">
      <c r="A28" s="304">
        <v>51</v>
      </c>
      <c r="B28" s="301">
        <v>45078</v>
      </c>
      <c r="C28" s="302" t="s">
        <v>23</v>
      </c>
      <c r="D28" s="303">
        <v>-5.6180164217948914E-2</v>
      </c>
    </row>
    <row r="29" spans="1:4" x14ac:dyDescent="0.2">
      <c r="A29" s="300">
        <v>51</v>
      </c>
      <c r="B29" s="305">
        <v>45078</v>
      </c>
      <c r="C29" s="306" t="s">
        <v>24</v>
      </c>
      <c r="D29" s="307">
        <v>-23.985237121582031</v>
      </c>
    </row>
    <row r="30" spans="1:4" x14ac:dyDescent="0.2">
      <c r="A30" s="304">
        <v>51</v>
      </c>
      <c r="B30" s="301">
        <v>45078</v>
      </c>
      <c r="C30" s="302" t="s">
        <v>25</v>
      </c>
      <c r="D30" s="303">
        <v>9.4050054550170898</v>
      </c>
    </row>
    <row r="31" spans="1:4" x14ac:dyDescent="0.2">
      <c r="A31" s="300">
        <v>51</v>
      </c>
      <c r="B31" s="301">
        <v>45078</v>
      </c>
      <c r="C31" s="302" t="s">
        <v>26</v>
      </c>
      <c r="D31" s="303">
        <v>-24.272987365722656</v>
      </c>
    </row>
    <row r="32" spans="1:4" x14ac:dyDescent="0.2">
      <c r="A32" s="300">
        <v>51</v>
      </c>
      <c r="B32" s="305">
        <v>45078</v>
      </c>
      <c r="C32" s="306" t="s">
        <v>27</v>
      </c>
      <c r="D32" s="307">
        <v>-2.4576237201690674</v>
      </c>
    </row>
    <row r="33" spans="1:4" x14ac:dyDescent="0.2">
      <c r="A33" s="304">
        <v>51</v>
      </c>
      <c r="B33" s="301">
        <v>45078</v>
      </c>
      <c r="C33" s="302" t="s">
        <v>28</v>
      </c>
      <c r="D33" s="303">
        <v>17.404747009277344</v>
      </c>
    </row>
    <row r="34" spans="1:4" x14ac:dyDescent="0.2">
      <c r="A34" s="300">
        <v>51</v>
      </c>
      <c r="B34" s="305">
        <v>45078</v>
      </c>
      <c r="C34" s="306" t="s">
        <v>29</v>
      </c>
      <c r="D34" s="307">
        <v>5.3389620780944824</v>
      </c>
    </row>
    <row r="35" spans="1:4" x14ac:dyDescent="0.2">
      <c r="A35" s="304">
        <v>51</v>
      </c>
      <c r="B35" s="301">
        <v>45078</v>
      </c>
      <c r="C35" s="302" t="s">
        <v>30</v>
      </c>
      <c r="D35" s="303">
        <v>4.5100865364074707</v>
      </c>
    </row>
    <row r="36" spans="1:4" x14ac:dyDescent="0.2">
      <c r="A36" s="300">
        <v>51</v>
      </c>
      <c r="B36" s="301">
        <v>45078</v>
      </c>
      <c r="C36" s="302" t="s">
        <v>31</v>
      </c>
      <c r="D36" s="303">
        <v>-22.687154769897461</v>
      </c>
    </row>
    <row r="37" spans="1:4" x14ac:dyDescent="0.2">
      <c r="A37" s="300">
        <v>51</v>
      </c>
      <c r="B37" s="305">
        <v>45078</v>
      </c>
      <c r="C37" s="306" t="s">
        <v>32</v>
      </c>
      <c r="D37" s="307">
        <v>-22.11146354675293</v>
      </c>
    </row>
    <row r="38" spans="1:4" x14ac:dyDescent="0.2">
      <c r="A38" s="304">
        <v>51</v>
      </c>
      <c r="B38" s="301">
        <v>45078</v>
      </c>
      <c r="C38" s="302" t="s">
        <v>33</v>
      </c>
      <c r="D38" s="303">
        <v>-19.429412841796875</v>
      </c>
    </row>
    <row r="39" spans="1:4" x14ac:dyDescent="0.2">
      <c r="A39" s="300">
        <v>51</v>
      </c>
      <c r="B39" s="305">
        <v>45078</v>
      </c>
      <c r="C39" s="306" t="s">
        <v>1</v>
      </c>
      <c r="D39" s="307">
        <v>6.8555035591125488</v>
      </c>
    </row>
  </sheetData>
  <mergeCells count="1">
    <mergeCell ref="H1:I1"/>
  </mergeCells>
  <hyperlinks>
    <hyperlink ref="H1:I1" location="Index!A1" display="Regresar al Índice" xr:uid="{31350CD7-D326-45FE-8B48-19E2FF8E03C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E78C0-2A5C-467E-9774-3C60C921516A}">
  <sheetPr codeName="Hoja57"/>
  <dimension ref="A1:I26"/>
  <sheetViews>
    <sheetView workbookViewId="0">
      <selection activeCell="F17" sqref="F17"/>
    </sheetView>
  </sheetViews>
  <sheetFormatPr baseColWidth="10" defaultRowHeight="12.75" x14ac:dyDescent="0.2"/>
  <cols>
    <col min="1" max="16384" width="11.42578125" style="28"/>
  </cols>
  <sheetData>
    <row r="1" spans="1:9" x14ac:dyDescent="0.2">
      <c r="A1" s="28" t="s">
        <v>4518</v>
      </c>
      <c r="H1" s="343" t="s">
        <v>1306</v>
      </c>
      <c r="I1" s="343"/>
    </row>
    <row r="2" spans="1:9" x14ac:dyDescent="0.2">
      <c r="A2" s="28" t="s">
        <v>4496</v>
      </c>
    </row>
    <row r="6" spans="1:9" ht="25.5" x14ac:dyDescent="0.2">
      <c r="A6" s="118" t="s">
        <v>4277</v>
      </c>
      <c r="B6" s="118" t="s">
        <v>541</v>
      </c>
      <c r="C6" s="118" t="s">
        <v>4259</v>
      </c>
      <c r="D6" s="118" t="s">
        <v>4278</v>
      </c>
    </row>
    <row r="7" spans="1:9" x14ac:dyDescent="0.2">
      <c r="A7" s="119" t="s">
        <v>4339</v>
      </c>
      <c r="B7" s="121" t="s">
        <v>143</v>
      </c>
      <c r="C7" s="120">
        <v>4333</v>
      </c>
      <c r="D7" s="121">
        <v>3</v>
      </c>
    </row>
    <row r="8" spans="1:9" x14ac:dyDescent="0.2">
      <c r="A8" s="119" t="s">
        <v>4340</v>
      </c>
      <c r="B8" s="125" t="s">
        <v>143</v>
      </c>
      <c r="C8" s="122">
        <v>5000</v>
      </c>
      <c r="D8" s="125">
        <v>3</v>
      </c>
    </row>
    <row r="9" spans="1:9" x14ac:dyDescent="0.2">
      <c r="A9" s="119" t="s">
        <v>4341</v>
      </c>
      <c r="B9" s="121" t="s">
        <v>143</v>
      </c>
      <c r="C9" s="120">
        <v>5000</v>
      </c>
      <c r="D9" s="121">
        <v>4</v>
      </c>
    </row>
    <row r="10" spans="1:9" x14ac:dyDescent="0.2">
      <c r="A10" s="119" t="s">
        <v>4342</v>
      </c>
      <c r="B10" s="125" t="s">
        <v>143</v>
      </c>
      <c r="C10" s="122">
        <v>5250</v>
      </c>
      <c r="D10" s="125">
        <v>4</v>
      </c>
    </row>
    <row r="11" spans="1:9" x14ac:dyDescent="0.2">
      <c r="A11" s="119" t="s">
        <v>4343</v>
      </c>
      <c r="B11" s="121" t="s">
        <v>146</v>
      </c>
      <c r="C11" s="120">
        <v>5633</v>
      </c>
      <c r="D11" s="121">
        <v>3</v>
      </c>
    </row>
    <row r="12" spans="1:9" x14ac:dyDescent="0.2">
      <c r="A12" s="119" t="s">
        <v>4344</v>
      </c>
      <c r="B12" s="125" t="s">
        <v>55</v>
      </c>
      <c r="C12" s="122">
        <v>6167</v>
      </c>
      <c r="D12" s="125">
        <v>6</v>
      </c>
    </row>
    <row r="13" spans="1:9" x14ac:dyDescent="0.2">
      <c r="A13" s="119" t="s">
        <v>4345</v>
      </c>
      <c r="B13" s="121" t="s">
        <v>4264</v>
      </c>
      <c r="C13" s="120">
        <v>6490</v>
      </c>
      <c r="D13" s="121">
        <v>5</v>
      </c>
    </row>
    <row r="14" spans="1:9" x14ac:dyDescent="0.2">
      <c r="A14" s="119" t="s">
        <v>4346</v>
      </c>
      <c r="B14" s="125" t="s">
        <v>143</v>
      </c>
      <c r="C14" s="122">
        <v>6833</v>
      </c>
      <c r="D14" s="125">
        <v>6</v>
      </c>
    </row>
    <row r="15" spans="1:9" x14ac:dyDescent="0.2">
      <c r="A15" s="119" t="s">
        <v>4347</v>
      </c>
      <c r="B15" s="121" t="s">
        <v>143</v>
      </c>
      <c r="C15" s="120">
        <v>7033</v>
      </c>
      <c r="D15" s="121">
        <v>3</v>
      </c>
    </row>
    <row r="16" spans="1:9" x14ac:dyDescent="0.2">
      <c r="A16" s="119" t="s">
        <v>4348</v>
      </c>
      <c r="B16" s="125" t="s">
        <v>4264</v>
      </c>
      <c r="C16" s="122">
        <v>7100</v>
      </c>
      <c r="D16" s="125">
        <v>4</v>
      </c>
    </row>
    <row r="17" spans="1:4" x14ac:dyDescent="0.2">
      <c r="A17" s="119" t="s">
        <v>4349</v>
      </c>
      <c r="B17" s="121" t="s">
        <v>55</v>
      </c>
      <c r="C17" s="120">
        <v>7333</v>
      </c>
      <c r="D17" s="121">
        <v>3</v>
      </c>
    </row>
    <row r="18" spans="1:4" x14ac:dyDescent="0.2">
      <c r="A18" s="119" t="s">
        <v>4350</v>
      </c>
      <c r="B18" s="125" t="s">
        <v>4264</v>
      </c>
      <c r="C18" s="122">
        <v>7500</v>
      </c>
      <c r="D18" s="125">
        <v>3</v>
      </c>
    </row>
    <row r="19" spans="1:4" x14ac:dyDescent="0.2">
      <c r="A19" s="119" t="s">
        <v>4351</v>
      </c>
      <c r="B19" s="121" t="s">
        <v>143</v>
      </c>
      <c r="C19" s="120">
        <v>7500</v>
      </c>
      <c r="D19" s="121">
        <v>3</v>
      </c>
    </row>
    <row r="20" spans="1:4" x14ac:dyDescent="0.2">
      <c r="A20" s="119" t="s">
        <v>4352</v>
      </c>
      <c r="B20" s="125" t="s">
        <v>55</v>
      </c>
      <c r="C20" s="122">
        <v>8000</v>
      </c>
      <c r="D20" s="125">
        <v>3</v>
      </c>
    </row>
    <row r="21" spans="1:4" x14ac:dyDescent="0.2">
      <c r="A21" s="119" t="s">
        <v>4353</v>
      </c>
      <c r="B21" s="121" t="s">
        <v>55</v>
      </c>
      <c r="C21" s="120">
        <v>8000</v>
      </c>
      <c r="D21" s="121">
        <v>3</v>
      </c>
    </row>
    <row r="22" spans="1:4" x14ac:dyDescent="0.2">
      <c r="A22" s="119" t="s">
        <v>4354</v>
      </c>
      <c r="B22" s="125" t="s">
        <v>55</v>
      </c>
      <c r="C22" s="122">
        <v>8063</v>
      </c>
      <c r="D22" s="125">
        <v>4</v>
      </c>
    </row>
    <row r="23" spans="1:4" x14ac:dyDescent="0.2">
      <c r="A23" s="119" t="s">
        <v>4355</v>
      </c>
      <c r="B23" s="121" t="s">
        <v>143</v>
      </c>
      <c r="C23" s="120">
        <v>8127</v>
      </c>
      <c r="D23" s="121">
        <v>11</v>
      </c>
    </row>
    <row r="24" spans="1:4" x14ac:dyDescent="0.2">
      <c r="A24" s="119" t="s">
        <v>4356</v>
      </c>
      <c r="B24" s="125" t="s">
        <v>55</v>
      </c>
      <c r="C24" s="122">
        <v>8200</v>
      </c>
      <c r="D24" s="125">
        <v>4</v>
      </c>
    </row>
    <row r="25" spans="1:4" x14ac:dyDescent="0.2">
      <c r="A25" s="119" t="s">
        <v>4357</v>
      </c>
      <c r="B25" s="121" t="s">
        <v>55</v>
      </c>
      <c r="C25" s="120">
        <v>8320</v>
      </c>
      <c r="D25" s="121">
        <v>5</v>
      </c>
    </row>
    <row r="26" spans="1:4" x14ac:dyDescent="0.2">
      <c r="A26" s="119" t="s">
        <v>4358</v>
      </c>
      <c r="B26" s="125" t="s">
        <v>55</v>
      </c>
      <c r="C26" s="122">
        <v>8333</v>
      </c>
      <c r="D26" s="125">
        <v>3</v>
      </c>
    </row>
  </sheetData>
  <mergeCells count="1">
    <mergeCell ref="H1:I1"/>
  </mergeCells>
  <hyperlinks>
    <hyperlink ref="H1:I1" location="Index!A1" display="Regresar al Índice" xr:uid="{87C0FE00-E001-489D-BBBB-94C33879E243}"/>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A1B86-16B5-4065-9E9C-EDE33DCA4FB8}">
  <sheetPr codeName="Hoja122"/>
  <dimension ref="A1:I60"/>
  <sheetViews>
    <sheetView workbookViewId="0">
      <selection activeCell="F17" sqref="F17"/>
    </sheetView>
  </sheetViews>
  <sheetFormatPr baseColWidth="10" defaultColWidth="9.140625" defaultRowHeight="12.75" x14ac:dyDescent="0.2"/>
  <cols>
    <col min="1" max="1" width="12.28515625" style="87" customWidth="1"/>
    <col min="2" max="2" width="11.42578125" style="87" customWidth="1"/>
    <col min="3" max="3" width="13.140625" style="87" customWidth="1"/>
    <col min="4" max="16384" width="9.140625" style="87"/>
  </cols>
  <sheetData>
    <row r="1" spans="1:9" x14ac:dyDescent="0.2">
      <c r="A1" s="28" t="s">
        <v>4633</v>
      </c>
      <c r="H1" s="284" t="s">
        <v>1306</v>
      </c>
      <c r="I1" s="284"/>
    </row>
    <row r="2" spans="1:9" x14ac:dyDescent="0.2">
      <c r="A2" s="87" t="s">
        <v>1278</v>
      </c>
    </row>
    <row r="6" spans="1:9" ht="38.25" x14ac:dyDescent="0.2">
      <c r="A6" s="299" t="s">
        <v>415</v>
      </c>
      <c r="B6" s="299" t="s">
        <v>692</v>
      </c>
      <c r="C6" s="299" t="s">
        <v>690</v>
      </c>
    </row>
    <row r="7" spans="1:9" x14ac:dyDescent="0.2">
      <c r="A7" s="301">
        <v>43466</v>
      </c>
      <c r="B7" s="303">
        <v>97.993797302246094</v>
      </c>
      <c r="C7" s="303">
        <v>-3.7657060623168945</v>
      </c>
    </row>
    <row r="8" spans="1:9" x14ac:dyDescent="0.2">
      <c r="A8" s="305">
        <v>43497</v>
      </c>
      <c r="B8" s="307">
        <v>95.6912841796875</v>
      </c>
      <c r="C8" s="307">
        <v>-4.7721915245056152</v>
      </c>
    </row>
    <row r="9" spans="1:9" x14ac:dyDescent="0.2">
      <c r="A9" s="301">
        <v>43525</v>
      </c>
      <c r="B9" s="303">
        <v>95.266212463378906</v>
      </c>
      <c r="C9" s="303">
        <v>-4.6912345886230469</v>
      </c>
    </row>
    <row r="10" spans="1:9" x14ac:dyDescent="0.2">
      <c r="A10" s="305">
        <v>43556</v>
      </c>
      <c r="B10" s="307">
        <v>94.810134887695313</v>
      </c>
      <c r="C10" s="307">
        <v>-5.1937131881713867</v>
      </c>
    </row>
    <row r="11" spans="1:9" x14ac:dyDescent="0.2">
      <c r="A11" s="301">
        <v>43586</v>
      </c>
      <c r="B11" s="303">
        <v>95.21307373046875</v>
      </c>
      <c r="C11" s="303">
        <v>-4.9549188613891602</v>
      </c>
    </row>
    <row r="12" spans="1:9" x14ac:dyDescent="0.2">
      <c r="A12" s="301">
        <v>43617</v>
      </c>
      <c r="B12" s="303">
        <v>96.461738586425781</v>
      </c>
      <c r="C12" s="303">
        <v>-3.6403098106384277</v>
      </c>
    </row>
    <row r="13" spans="1:9" x14ac:dyDescent="0.2">
      <c r="A13" s="305">
        <v>43647</v>
      </c>
      <c r="B13" s="307">
        <v>94.965110778808594</v>
      </c>
      <c r="C13" s="307">
        <v>-5.2485122680664063</v>
      </c>
    </row>
    <row r="14" spans="1:9" x14ac:dyDescent="0.2">
      <c r="A14" s="301">
        <v>43678</v>
      </c>
      <c r="B14" s="303">
        <v>90.9932861328125</v>
      </c>
      <c r="C14" s="303">
        <v>-8.8085193634033203</v>
      </c>
    </row>
    <row r="15" spans="1:9" x14ac:dyDescent="0.2">
      <c r="A15" s="305">
        <v>43709</v>
      </c>
      <c r="B15" s="307">
        <v>94.026397705078125</v>
      </c>
      <c r="C15" s="307">
        <v>-5.4583520889282227</v>
      </c>
    </row>
    <row r="16" spans="1:9" x14ac:dyDescent="0.2">
      <c r="A16" s="301">
        <v>43739</v>
      </c>
      <c r="B16" s="303">
        <v>93.880279541015625</v>
      </c>
      <c r="C16" s="303">
        <v>-5.436866283416748</v>
      </c>
    </row>
    <row r="17" spans="1:3" x14ac:dyDescent="0.2">
      <c r="A17" s="301">
        <v>43770</v>
      </c>
      <c r="B17" s="303">
        <v>94.190231323242188</v>
      </c>
      <c r="C17" s="303">
        <v>-5.2767481803894043</v>
      </c>
    </row>
    <row r="18" spans="1:3" x14ac:dyDescent="0.2">
      <c r="A18" s="305">
        <v>43800</v>
      </c>
      <c r="B18" s="307">
        <v>92.414642333984375</v>
      </c>
      <c r="C18" s="307">
        <v>-6.9007077217102051</v>
      </c>
    </row>
    <row r="19" spans="1:3" x14ac:dyDescent="0.2">
      <c r="A19" s="301">
        <v>43831</v>
      </c>
      <c r="B19" s="303">
        <v>92.941566467285156</v>
      </c>
      <c r="C19" s="303">
        <v>-5.1556639671325684</v>
      </c>
    </row>
    <row r="20" spans="1:3" x14ac:dyDescent="0.2">
      <c r="A20" s="305">
        <v>43862</v>
      </c>
      <c r="B20" s="307">
        <v>92.737876892089844</v>
      </c>
      <c r="C20" s="307">
        <v>-3.0863912105560303</v>
      </c>
    </row>
    <row r="21" spans="1:3" x14ac:dyDescent="0.2">
      <c r="A21" s="301">
        <v>43891</v>
      </c>
      <c r="B21" s="303">
        <v>91.772598266601563</v>
      </c>
      <c r="C21" s="303">
        <v>-3.6672122478485107</v>
      </c>
    </row>
    <row r="22" spans="1:3" x14ac:dyDescent="0.2">
      <c r="A22" s="301">
        <v>43922</v>
      </c>
      <c r="B22" s="303">
        <v>93.096542358398438</v>
      </c>
      <c r="C22" s="303">
        <v>-1.8073937892913818</v>
      </c>
    </row>
    <row r="23" spans="1:3" x14ac:dyDescent="0.2">
      <c r="A23" s="305">
        <v>43952</v>
      </c>
      <c r="B23" s="307">
        <v>91.741600036621094</v>
      </c>
      <c r="C23" s="307">
        <v>-3.646005392074585</v>
      </c>
    </row>
    <row r="24" spans="1:3" x14ac:dyDescent="0.2">
      <c r="A24" s="301">
        <v>43983</v>
      </c>
      <c r="B24" s="303">
        <v>90.9932861328125</v>
      </c>
      <c r="C24" s="303">
        <v>-5.6690378189086914</v>
      </c>
    </row>
    <row r="25" spans="1:3" x14ac:dyDescent="0.2">
      <c r="A25" s="305">
        <v>44013</v>
      </c>
      <c r="B25" s="307">
        <v>88.664215087890625</v>
      </c>
      <c r="C25" s="307">
        <v>-6.6349582672119141</v>
      </c>
    </row>
    <row r="26" spans="1:3" x14ac:dyDescent="0.2">
      <c r="A26" s="301">
        <v>44044</v>
      </c>
      <c r="B26" s="303">
        <v>88.278984069824219</v>
      </c>
      <c r="C26" s="303">
        <v>-2.9829695224761963</v>
      </c>
    </row>
    <row r="27" spans="1:3" x14ac:dyDescent="0.2">
      <c r="A27" s="301">
        <v>44075</v>
      </c>
      <c r="B27" s="303">
        <v>89.031730651855469</v>
      </c>
      <c r="C27" s="303">
        <v>-5.3119840621948242</v>
      </c>
    </row>
    <row r="28" spans="1:3" x14ac:dyDescent="0.2">
      <c r="A28" s="305">
        <v>44105</v>
      </c>
      <c r="B28" s="307">
        <v>89.842033386230469</v>
      </c>
      <c r="C28" s="307">
        <v>-4.3014850616455078</v>
      </c>
    </row>
    <row r="29" spans="1:3" x14ac:dyDescent="0.2">
      <c r="A29" s="301">
        <v>44136</v>
      </c>
      <c r="B29" s="303">
        <v>87.628089904785156</v>
      </c>
      <c r="C29" s="303">
        <v>-6.9669022560119629</v>
      </c>
    </row>
    <row r="30" spans="1:3" x14ac:dyDescent="0.2">
      <c r="A30" s="305">
        <v>44166</v>
      </c>
      <c r="B30" s="307">
        <v>90.244972229003906</v>
      </c>
      <c r="C30" s="307">
        <v>-2.3477556705474854</v>
      </c>
    </row>
    <row r="31" spans="1:3" x14ac:dyDescent="0.2">
      <c r="A31" s="301">
        <v>44197</v>
      </c>
      <c r="B31" s="303">
        <v>87.539527893066406</v>
      </c>
      <c r="C31" s="303">
        <v>-5.8122954368591309</v>
      </c>
    </row>
    <row r="32" spans="1:3" x14ac:dyDescent="0.2">
      <c r="A32" s="301">
        <v>44228</v>
      </c>
      <c r="B32" s="303">
        <v>88.500381469726563</v>
      </c>
      <c r="C32" s="303">
        <v>-4.5693254470825195</v>
      </c>
    </row>
    <row r="33" spans="1:3" x14ac:dyDescent="0.2">
      <c r="A33" s="305">
        <v>44256</v>
      </c>
      <c r="B33" s="307">
        <v>88.1417236328125</v>
      </c>
      <c r="C33" s="307">
        <v>-3.9563820362091064</v>
      </c>
    </row>
    <row r="34" spans="1:3" x14ac:dyDescent="0.2">
      <c r="A34" s="301">
        <v>44287</v>
      </c>
      <c r="B34" s="303">
        <v>86.946189880371094</v>
      </c>
      <c r="C34" s="303">
        <v>-6.6064243316650391</v>
      </c>
    </row>
    <row r="35" spans="1:3" x14ac:dyDescent="0.2">
      <c r="A35" s="305">
        <v>44317</v>
      </c>
      <c r="B35" s="307">
        <v>87.442115783691406</v>
      </c>
      <c r="C35" s="307">
        <v>-4.6865153312683105</v>
      </c>
    </row>
    <row r="36" spans="1:3" x14ac:dyDescent="0.2">
      <c r="A36" s="301">
        <v>44348</v>
      </c>
      <c r="B36" s="303">
        <v>87.659080505371094</v>
      </c>
      <c r="C36" s="303">
        <v>-3.6642324924468994</v>
      </c>
    </row>
    <row r="37" spans="1:3" x14ac:dyDescent="0.2">
      <c r="A37" s="301">
        <v>44378</v>
      </c>
      <c r="B37" s="303">
        <v>87.676795959472656</v>
      </c>
      <c r="C37" s="303">
        <v>-1.1136614084243774</v>
      </c>
    </row>
    <row r="38" spans="1:3" x14ac:dyDescent="0.2">
      <c r="A38" s="305">
        <v>44409</v>
      </c>
      <c r="B38" s="307">
        <v>87.481964111328125</v>
      </c>
      <c r="C38" s="307">
        <v>-0.90284222364425659</v>
      </c>
    </row>
    <row r="39" spans="1:3" x14ac:dyDescent="0.2">
      <c r="A39" s="301">
        <v>44440</v>
      </c>
      <c r="B39" s="303">
        <v>87.393409729003906</v>
      </c>
      <c r="C39" s="303">
        <v>-1.8401539325714111</v>
      </c>
    </row>
    <row r="40" spans="1:3" x14ac:dyDescent="0.2">
      <c r="A40" s="305">
        <v>44470</v>
      </c>
      <c r="B40" s="307">
        <v>87.039176940917969</v>
      </c>
      <c r="C40" s="307">
        <v>-3.1197607517242432</v>
      </c>
    </row>
    <row r="41" spans="1:3" x14ac:dyDescent="0.2">
      <c r="A41" s="301">
        <v>44501</v>
      </c>
      <c r="B41" s="303">
        <v>87.397834777832031</v>
      </c>
      <c r="C41" s="303">
        <v>-0.26276406645774841</v>
      </c>
    </row>
    <row r="42" spans="1:3" x14ac:dyDescent="0.2">
      <c r="A42" s="301">
        <v>44531</v>
      </c>
      <c r="B42" s="303">
        <v>87.141014099121094</v>
      </c>
      <c r="C42" s="303">
        <v>-3.4394803047180176</v>
      </c>
    </row>
    <row r="43" spans="1:3" x14ac:dyDescent="0.2">
      <c r="A43" s="305">
        <v>44562</v>
      </c>
      <c r="B43" s="307">
        <v>86.684944152832031</v>
      </c>
      <c r="C43" s="307">
        <v>-0.97622615098953247</v>
      </c>
    </row>
    <row r="44" spans="1:3" x14ac:dyDescent="0.2">
      <c r="A44" s="301">
        <v>44593</v>
      </c>
      <c r="B44" s="303">
        <v>84.701248168945313</v>
      </c>
      <c r="C44" s="303">
        <v>-4.2927875518798828</v>
      </c>
    </row>
    <row r="45" spans="1:3" x14ac:dyDescent="0.2">
      <c r="A45" s="305">
        <v>44621</v>
      </c>
      <c r="B45" s="307">
        <v>84.718955993652344</v>
      </c>
      <c r="C45" s="307">
        <v>-3.8832547664642334</v>
      </c>
    </row>
    <row r="46" spans="1:3" x14ac:dyDescent="0.2">
      <c r="A46" s="301">
        <v>44652</v>
      </c>
      <c r="B46" s="303">
        <v>84.594978332519531</v>
      </c>
      <c r="C46" s="303">
        <v>-2.7042145729064941</v>
      </c>
    </row>
    <row r="47" spans="1:3" x14ac:dyDescent="0.2">
      <c r="A47" s="301">
        <v>44682</v>
      </c>
      <c r="B47" s="303">
        <v>85.144035339355469</v>
      </c>
      <c r="C47" s="303">
        <v>-2.6281161308288574</v>
      </c>
    </row>
    <row r="48" spans="1:3" x14ac:dyDescent="0.2">
      <c r="A48" s="305">
        <v>44713</v>
      </c>
      <c r="B48" s="307">
        <v>85.480552673339844</v>
      </c>
      <c r="C48" s="307">
        <v>-2.4852278232574463</v>
      </c>
    </row>
    <row r="49" spans="1:3" x14ac:dyDescent="0.2">
      <c r="A49" s="301">
        <v>44743</v>
      </c>
      <c r="B49" s="303">
        <v>85.241447448730469</v>
      </c>
      <c r="C49" s="303">
        <v>-2.7776432037353516</v>
      </c>
    </row>
    <row r="50" spans="1:3" x14ac:dyDescent="0.2">
      <c r="A50" s="305">
        <v>44774</v>
      </c>
      <c r="B50" s="307">
        <v>84.842941284179688</v>
      </c>
      <c r="C50" s="307">
        <v>-3.0166478157043457</v>
      </c>
    </row>
    <row r="51" spans="1:3" x14ac:dyDescent="0.2">
      <c r="A51" s="301">
        <v>44805</v>
      </c>
      <c r="B51" s="303">
        <v>84.563980102539063</v>
      </c>
      <c r="C51" s="303">
        <v>-3.2375776767730713</v>
      </c>
    </row>
    <row r="52" spans="1:3" x14ac:dyDescent="0.2">
      <c r="A52" s="301">
        <v>44835</v>
      </c>
      <c r="B52" s="303">
        <v>84.475425720214844</v>
      </c>
      <c r="C52" s="303">
        <v>-2.9455142021179199</v>
      </c>
    </row>
    <row r="53" spans="1:3" x14ac:dyDescent="0.2">
      <c r="A53" s="305">
        <v>44866</v>
      </c>
      <c r="B53" s="307">
        <v>84.497566223144531</v>
      </c>
      <c r="C53" s="307">
        <v>-3.318467378616333</v>
      </c>
    </row>
    <row r="54" spans="1:3" x14ac:dyDescent="0.2">
      <c r="A54" s="301">
        <v>44896</v>
      </c>
      <c r="B54" s="303">
        <v>84.935928344726563</v>
      </c>
      <c r="C54" s="303">
        <v>-2.530479907989502</v>
      </c>
    </row>
    <row r="55" spans="1:3" x14ac:dyDescent="0.2">
      <c r="A55" s="305">
        <v>44927</v>
      </c>
      <c r="B55" s="307">
        <v>84.510848999023438</v>
      </c>
      <c r="C55" s="307">
        <v>-2.5080423355102539</v>
      </c>
    </row>
    <row r="56" spans="1:3" x14ac:dyDescent="0.2">
      <c r="A56" s="301">
        <v>44958</v>
      </c>
      <c r="B56" s="303">
        <v>84.68353271484375</v>
      </c>
      <c r="C56" s="303">
        <v>-2.091522142291069E-2</v>
      </c>
    </row>
    <row r="57" spans="1:3" x14ac:dyDescent="0.2">
      <c r="A57" s="301">
        <v>44986</v>
      </c>
      <c r="B57" s="303">
        <v>84.896072387695313</v>
      </c>
      <c r="C57" s="303">
        <v>0.20906347036361694</v>
      </c>
    </row>
    <row r="58" spans="1:3" x14ac:dyDescent="0.2">
      <c r="A58" s="305">
        <v>45017</v>
      </c>
      <c r="B58" s="307">
        <v>84.975776672363281</v>
      </c>
      <c r="C58" s="307">
        <v>0.45014294981956482</v>
      </c>
    </row>
    <row r="59" spans="1:3" x14ac:dyDescent="0.2">
      <c r="A59" s="301">
        <v>45047</v>
      </c>
      <c r="B59" s="303">
        <v>85.425941467285156</v>
      </c>
      <c r="C59" s="303">
        <v>0.33109322190284729</v>
      </c>
    </row>
    <row r="60" spans="1:3" x14ac:dyDescent="0.2">
      <c r="A60" s="305">
        <v>45078</v>
      </c>
      <c r="B60" s="307">
        <v>85.517997741699219</v>
      </c>
      <c r="C60" s="307">
        <v>4.3805364519357681E-2</v>
      </c>
    </row>
  </sheetData>
  <mergeCells count="1">
    <mergeCell ref="H1:I1"/>
  </mergeCells>
  <hyperlinks>
    <hyperlink ref="H1:I1" location="Index!A1" display="Regresar al Índice" xr:uid="{5B778D95-2E24-4DEF-8651-FD9203774BCC}"/>
  </hyperlink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6E08-BECF-4EAC-8548-2CEFEDC0C4E5}">
  <sheetPr codeName="Hoja131"/>
  <dimension ref="A1:I39"/>
  <sheetViews>
    <sheetView workbookViewId="0">
      <selection activeCell="F17" sqref="F17"/>
    </sheetView>
  </sheetViews>
  <sheetFormatPr baseColWidth="10" defaultColWidth="9.140625" defaultRowHeight="12.75" x14ac:dyDescent="0.2"/>
  <cols>
    <col min="1" max="1" width="9.140625" style="87"/>
    <col min="2" max="2" width="12.42578125" style="87" customWidth="1"/>
    <col min="3" max="3" width="19.28515625" style="87" customWidth="1"/>
    <col min="4" max="16384" width="9.140625" style="87"/>
  </cols>
  <sheetData>
    <row r="1" spans="1:9" x14ac:dyDescent="0.2">
      <c r="A1" s="28" t="s">
        <v>4634</v>
      </c>
      <c r="H1" s="284" t="s">
        <v>1306</v>
      </c>
      <c r="I1" s="284"/>
    </row>
    <row r="2" spans="1:9" x14ac:dyDescent="0.2">
      <c r="A2" s="87" t="s">
        <v>1279</v>
      </c>
    </row>
    <row r="6" spans="1:9" ht="25.5" x14ac:dyDescent="0.2">
      <c r="A6" s="299" t="s">
        <v>691</v>
      </c>
      <c r="B6" s="299" t="s">
        <v>415</v>
      </c>
      <c r="C6" s="299" t="s">
        <v>2</v>
      </c>
      <c r="D6" s="299" t="s">
        <v>690</v>
      </c>
    </row>
    <row r="7" spans="1:9" x14ac:dyDescent="0.2">
      <c r="A7" s="300">
        <v>51</v>
      </c>
      <c r="B7" s="301">
        <v>45078</v>
      </c>
      <c r="C7" s="302" t="s">
        <v>3</v>
      </c>
      <c r="D7" s="303">
        <v>-3.2894654273986816</v>
      </c>
    </row>
    <row r="8" spans="1:9" x14ac:dyDescent="0.2">
      <c r="A8" s="304">
        <v>51</v>
      </c>
      <c r="B8" s="305">
        <v>45078</v>
      </c>
      <c r="C8" s="306" t="s">
        <v>5</v>
      </c>
      <c r="D8" s="307">
        <v>0.68787062168121338</v>
      </c>
    </row>
    <row r="9" spans="1:9" x14ac:dyDescent="0.2">
      <c r="A9" s="300">
        <v>51</v>
      </c>
      <c r="B9" s="301">
        <v>45078</v>
      </c>
      <c r="C9" s="302" t="s">
        <v>4</v>
      </c>
      <c r="D9" s="303">
        <v>-1.2416633367538452</v>
      </c>
    </row>
    <row r="10" spans="1:9" x14ac:dyDescent="0.2">
      <c r="A10" s="304">
        <v>51</v>
      </c>
      <c r="B10" s="305">
        <v>45078</v>
      </c>
      <c r="C10" s="306" t="s">
        <v>6</v>
      </c>
      <c r="D10" s="307">
        <v>15.128490447998047</v>
      </c>
    </row>
    <row r="11" spans="1:9" x14ac:dyDescent="0.2">
      <c r="A11" s="300">
        <v>51</v>
      </c>
      <c r="B11" s="301">
        <v>45078</v>
      </c>
      <c r="C11" s="302" t="s">
        <v>7</v>
      </c>
      <c r="D11" s="303">
        <v>3.5505199432373047</v>
      </c>
    </row>
    <row r="12" spans="1:9" x14ac:dyDescent="0.2">
      <c r="A12" s="300">
        <v>51</v>
      </c>
      <c r="B12" s="305">
        <v>45078</v>
      </c>
      <c r="C12" s="306" t="s">
        <v>8</v>
      </c>
      <c r="D12" s="307">
        <v>6.6641345024108887</v>
      </c>
    </row>
    <row r="13" spans="1:9" x14ac:dyDescent="0.2">
      <c r="A13" s="304">
        <v>51</v>
      </c>
      <c r="B13" s="301">
        <v>45078</v>
      </c>
      <c r="C13" s="302" t="s">
        <v>9</v>
      </c>
      <c r="D13" s="303">
        <v>-6.2728395462036133</v>
      </c>
    </row>
    <row r="14" spans="1:9" x14ac:dyDescent="0.2">
      <c r="A14" s="300">
        <v>51</v>
      </c>
      <c r="B14" s="305">
        <v>45078</v>
      </c>
      <c r="C14" s="306" t="s">
        <v>10</v>
      </c>
      <c r="D14" s="307">
        <v>-19.40977668762207</v>
      </c>
    </row>
    <row r="15" spans="1:9" x14ac:dyDescent="0.2">
      <c r="A15" s="304">
        <v>51</v>
      </c>
      <c r="B15" s="301">
        <v>45078</v>
      </c>
      <c r="C15" s="302" t="s">
        <v>11</v>
      </c>
      <c r="D15" s="303">
        <v>0.75326287746429443</v>
      </c>
    </row>
    <row r="16" spans="1:9" x14ac:dyDescent="0.2">
      <c r="A16" s="300">
        <v>51</v>
      </c>
      <c r="B16" s="301">
        <v>45078</v>
      </c>
      <c r="C16" s="302" t="s">
        <v>12</v>
      </c>
      <c r="D16" s="303">
        <v>10.848104476928711</v>
      </c>
    </row>
    <row r="17" spans="1:4" x14ac:dyDescent="0.2">
      <c r="A17" s="300">
        <v>51</v>
      </c>
      <c r="B17" s="305">
        <v>45078</v>
      </c>
      <c r="C17" s="306" t="s">
        <v>13</v>
      </c>
      <c r="D17" s="307">
        <v>-10.656416893005371</v>
      </c>
    </row>
    <row r="18" spans="1:4" x14ac:dyDescent="0.2">
      <c r="A18" s="304">
        <v>51</v>
      </c>
      <c r="B18" s="301">
        <v>45078</v>
      </c>
      <c r="C18" s="302" t="s">
        <v>14</v>
      </c>
      <c r="D18" s="303">
        <v>2.0733749866485596</v>
      </c>
    </row>
    <row r="19" spans="1:4" x14ac:dyDescent="0.2">
      <c r="A19" s="300">
        <v>51</v>
      </c>
      <c r="B19" s="305">
        <v>45078</v>
      </c>
      <c r="C19" s="306" t="s">
        <v>15</v>
      </c>
      <c r="D19" s="307">
        <v>-10.466547966003418</v>
      </c>
    </row>
    <row r="20" spans="1:4" x14ac:dyDescent="0.2">
      <c r="A20" s="304">
        <v>51</v>
      </c>
      <c r="B20" s="301">
        <v>45078</v>
      </c>
      <c r="C20" s="302" t="s">
        <v>16</v>
      </c>
      <c r="D20" s="303">
        <v>4.3892230987548828</v>
      </c>
    </row>
    <row r="21" spans="1:4" x14ac:dyDescent="0.2">
      <c r="A21" s="300">
        <v>51</v>
      </c>
      <c r="B21" s="301">
        <v>45078</v>
      </c>
      <c r="C21" s="302" t="s">
        <v>0</v>
      </c>
      <c r="D21" s="303">
        <v>4.3805364519357681E-2</v>
      </c>
    </row>
    <row r="22" spans="1:4" x14ac:dyDescent="0.2">
      <c r="A22" s="300">
        <v>51</v>
      </c>
      <c r="B22" s="305">
        <v>45078</v>
      </c>
      <c r="C22" s="306" t="s">
        <v>17</v>
      </c>
      <c r="D22" s="307">
        <v>6.7284841537475586</v>
      </c>
    </row>
    <row r="23" spans="1:4" x14ac:dyDescent="0.2">
      <c r="A23" s="304">
        <v>51</v>
      </c>
      <c r="B23" s="301">
        <v>45078</v>
      </c>
      <c r="C23" s="302" t="s">
        <v>18</v>
      </c>
      <c r="D23" s="303">
        <v>0.26495486497879028</v>
      </c>
    </row>
    <row r="24" spans="1:4" x14ac:dyDescent="0.2">
      <c r="A24" s="300">
        <v>51</v>
      </c>
      <c r="B24" s="305">
        <v>45078</v>
      </c>
      <c r="C24" s="306" t="s">
        <v>19</v>
      </c>
      <c r="D24" s="307">
        <v>2.1940815448760986</v>
      </c>
    </row>
    <row r="25" spans="1:4" x14ac:dyDescent="0.2">
      <c r="A25" s="304">
        <v>51</v>
      </c>
      <c r="B25" s="301">
        <v>45078</v>
      </c>
      <c r="C25" s="302" t="s">
        <v>20</v>
      </c>
      <c r="D25" s="303">
        <v>-6.2262253761291504</v>
      </c>
    </row>
    <row r="26" spans="1:4" x14ac:dyDescent="0.2">
      <c r="A26" s="300">
        <v>51</v>
      </c>
      <c r="B26" s="301">
        <v>45078</v>
      </c>
      <c r="C26" s="302" t="s">
        <v>21</v>
      </c>
      <c r="D26" s="303">
        <v>-2.9885778427124023</v>
      </c>
    </row>
    <row r="27" spans="1:4" x14ac:dyDescent="0.2">
      <c r="A27" s="300">
        <v>51</v>
      </c>
      <c r="B27" s="305">
        <v>45078</v>
      </c>
      <c r="C27" s="306" t="s">
        <v>22</v>
      </c>
      <c r="D27" s="307">
        <v>6.0433688163757324</v>
      </c>
    </row>
    <row r="28" spans="1:4" x14ac:dyDescent="0.2">
      <c r="A28" s="304">
        <v>51</v>
      </c>
      <c r="B28" s="301">
        <v>45078</v>
      </c>
      <c r="C28" s="302" t="s">
        <v>23</v>
      </c>
      <c r="D28" s="303">
        <v>2.8282768726348877</v>
      </c>
    </row>
    <row r="29" spans="1:4" x14ac:dyDescent="0.2">
      <c r="A29" s="300">
        <v>51</v>
      </c>
      <c r="B29" s="305">
        <v>45078</v>
      </c>
      <c r="C29" s="306" t="s">
        <v>24</v>
      </c>
      <c r="D29" s="307">
        <v>-4.968848705291748</v>
      </c>
    </row>
    <row r="30" spans="1:4" x14ac:dyDescent="0.2">
      <c r="A30" s="304">
        <v>51</v>
      </c>
      <c r="B30" s="301">
        <v>45078</v>
      </c>
      <c r="C30" s="302" t="s">
        <v>25</v>
      </c>
      <c r="D30" s="303">
        <v>-0.25387898087501526</v>
      </c>
    </row>
    <row r="31" spans="1:4" x14ac:dyDescent="0.2">
      <c r="A31" s="300">
        <v>51</v>
      </c>
      <c r="B31" s="301">
        <v>45078</v>
      </c>
      <c r="C31" s="302" t="s">
        <v>26</v>
      </c>
      <c r="D31" s="303">
        <v>-22.388792037963867</v>
      </c>
    </row>
    <row r="32" spans="1:4" x14ac:dyDescent="0.2">
      <c r="A32" s="300">
        <v>51</v>
      </c>
      <c r="B32" s="305">
        <v>45078</v>
      </c>
      <c r="C32" s="306" t="s">
        <v>27</v>
      </c>
      <c r="D32" s="307">
        <v>14.267515182495117</v>
      </c>
    </row>
    <row r="33" spans="1:4" x14ac:dyDescent="0.2">
      <c r="A33" s="304">
        <v>51</v>
      </c>
      <c r="B33" s="301">
        <v>45078</v>
      </c>
      <c r="C33" s="302" t="s">
        <v>28</v>
      </c>
      <c r="D33" s="303">
        <v>1.1864598989486694</v>
      </c>
    </row>
    <row r="34" spans="1:4" x14ac:dyDescent="0.2">
      <c r="A34" s="300">
        <v>51</v>
      </c>
      <c r="B34" s="305">
        <v>45078</v>
      </c>
      <c r="C34" s="306" t="s">
        <v>29</v>
      </c>
      <c r="D34" s="307">
        <v>0.31381112337112427</v>
      </c>
    </row>
    <row r="35" spans="1:4" x14ac:dyDescent="0.2">
      <c r="A35" s="304">
        <v>51</v>
      </c>
      <c r="B35" s="301">
        <v>45078</v>
      </c>
      <c r="C35" s="302" t="s">
        <v>30</v>
      </c>
      <c r="D35" s="303">
        <v>4.9245390892028809</v>
      </c>
    </row>
    <row r="36" spans="1:4" x14ac:dyDescent="0.2">
      <c r="A36" s="300">
        <v>51</v>
      </c>
      <c r="B36" s="301">
        <v>45078</v>
      </c>
      <c r="C36" s="302" t="s">
        <v>31</v>
      </c>
      <c r="D36" s="303">
        <v>-0.324992835521698</v>
      </c>
    </row>
    <row r="37" spans="1:4" x14ac:dyDescent="0.2">
      <c r="A37" s="300">
        <v>51</v>
      </c>
      <c r="B37" s="305">
        <v>45078</v>
      </c>
      <c r="C37" s="306" t="s">
        <v>32</v>
      </c>
      <c r="D37" s="307">
        <v>6.0857343673706055</v>
      </c>
    </row>
    <row r="38" spans="1:4" x14ac:dyDescent="0.2">
      <c r="A38" s="304">
        <v>51</v>
      </c>
      <c r="B38" s="301">
        <v>45078</v>
      </c>
      <c r="C38" s="302" t="s">
        <v>33</v>
      </c>
      <c r="D38" s="303">
        <v>0.89286261796951294</v>
      </c>
    </row>
    <row r="39" spans="1:4" x14ac:dyDescent="0.2">
      <c r="A39" s="300">
        <v>51</v>
      </c>
      <c r="B39" s="305">
        <v>45078</v>
      </c>
      <c r="C39" s="306" t="s">
        <v>1</v>
      </c>
      <c r="D39" s="307">
        <v>-3.7364976406097412</v>
      </c>
    </row>
  </sheetData>
  <mergeCells count="1">
    <mergeCell ref="H1:I1"/>
  </mergeCells>
  <hyperlinks>
    <hyperlink ref="H1:I1" location="Index!A1" display="Regresar al Índice" xr:uid="{F5C8A873-2E01-45C8-B6D4-141FB06EEDA1}"/>
  </hyperlink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D6C3F-A1A2-4A01-8C42-6CBACEE2BCA2}">
  <sheetPr codeName="Hoja132"/>
  <dimension ref="A1:I60"/>
  <sheetViews>
    <sheetView workbookViewId="0">
      <selection activeCell="F17" sqref="F17"/>
    </sheetView>
  </sheetViews>
  <sheetFormatPr baseColWidth="10" defaultColWidth="9.140625" defaultRowHeight="12.75" x14ac:dyDescent="0.2"/>
  <cols>
    <col min="1" max="1" width="14.28515625" style="87" customWidth="1"/>
    <col min="2" max="2" width="11.28515625" style="87" customWidth="1"/>
    <col min="3" max="3" width="11" style="87" customWidth="1"/>
    <col min="4" max="16384" width="9.140625" style="87"/>
  </cols>
  <sheetData>
    <row r="1" spans="1:9" x14ac:dyDescent="0.2">
      <c r="A1" s="28" t="s">
        <v>4635</v>
      </c>
      <c r="H1" s="284" t="s">
        <v>1306</v>
      </c>
      <c r="I1" s="284"/>
    </row>
    <row r="2" spans="1:9" x14ac:dyDescent="0.2">
      <c r="A2" s="87" t="s">
        <v>1277</v>
      </c>
    </row>
    <row r="6" spans="1:9" ht="25.5" x14ac:dyDescent="0.2">
      <c r="A6" s="299" t="s">
        <v>415</v>
      </c>
      <c r="B6" s="299" t="s">
        <v>689</v>
      </c>
      <c r="C6" s="299" t="s">
        <v>690</v>
      </c>
    </row>
    <row r="7" spans="1:9" x14ac:dyDescent="0.2">
      <c r="A7" s="301">
        <v>43466</v>
      </c>
      <c r="B7" s="303">
        <v>100.37102508544922</v>
      </c>
      <c r="C7" s="303">
        <v>-2.790285587310791</v>
      </c>
    </row>
    <row r="8" spans="1:9" x14ac:dyDescent="0.2">
      <c r="A8" s="305">
        <v>43497</v>
      </c>
      <c r="B8" s="307">
        <v>94.983329772949219</v>
      </c>
      <c r="C8" s="307">
        <v>-2.8890414237976074</v>
      </c>
    </row>
    <row r="9" spans="1:9" x14ac:dyDescent="0.2">
      <c r="A9" s="301">
        <v>43525</v>
      </c>
      <c r="B9" s="303">
        <v>100.93453979492188</v>
      </c>
      <c r="C9" s="303">
        <v>-3.4015846252441406</v>
      </c>
    </row>
    <row r="10" spans="1:9" x14ac:dyDescent="0.2">
      <c r="A10" s="305">
        <v>43556</v>
      </c>
      <c r="B10" s="307">
        <v>95.188201904296875</v>
      </c>
      <c r="C10" s="307">
        <v>-4.2043194770812988</v>
      </c>
    </row>
    <row r="11" spans="1:9" x14ac:dyDescent="0.2">
      <c r="A11" s="301">
        <v>43586</v>
      </c>
      <c r="B11" s="303">
        <v>98.091354370117188</v>
      </c>
      <c r="C11" s="303">
        <v>-1.3253546953201294</v>
      </c>
    </row>
    <row r="12" spans="1:9" x14ac:dyDescent="0.2">
      <c r="A12" s="301">
        <v>43617</v>
      </c>
      <c r="B12" s="303">
        <v>97.489990234375</v>
      </c>
      <c r="C12" s="303">
        <v>-1.727704644203186</v>
      </c>
    </row>
    <row r="13" spans="1:9" x14ac:dyDescent="0.2">
      <c r="A13" s="305">
        <v>43647</v>
      </c>
      <c r="B13" s="307">
        <v>100.82460021972656</v>
      </c>
      <c r="C13" s="307">
        <v>-3.8569457530975342</v>
      </c>
    </row>
    <row r="14" spans="1:9" x14ac:dyDescent="0.2">
      <c r="A14" s="301">
        <v>43678</v>
      </c>
      <c r="B14" s="303">
        <v>98.100669860839844</v>
      </c>
      <c r="C14" s="303">
        <v>-1.7815927267074585</v>
      </c>
    </row>
    <row r="15" spans="1:9" x14ac:dyDescent="0.2">
      <c r="A15" s="305">
        <v>43709</v>
      </c>
      <c r="B15" s="307">
        <v>91.091728210449219</v>
      </c>
      <c r="C15" s="307">
        <v>-0.31518721580505371</v>
      </c>
    </row>
    <row r="16" spans="1:9" x14ac:dyDescent="0.2">
      <c r="A16" s="301">
        <v>43739</v>
      </c>
      <c r="B16" s="303">
        <v>93.343902587890625</v>
      </c>
      <c r="C16" s="303">
        <v>-0.48081636428833008</v>
      </c>
    </row>
    <row r="17" spans="1:3" x14ac:dyDescent="0.2">
      <c r="A17" s="301">
        <v>43770</v>
      </c>
      <c r="B17" s="303">
        <v>100.38755035400391</v>
      </c>
      <c r="C17" s="303">
        <v>3.874910831451416</v>
      </c>
    </row>
    <row r="18" spans="1:3" x14ac:dyDescent="0.2">
      <c r="A18" s="305">
        <v>43800</v>
      </c>
      <c r="B18" s="307">
        <v>112.28037261962891</v>
      </c>
      <c r="C18" s="307">
        <v>2.1617228984832764</v>
      </c>
    </row>
    <row r="19" spans="1:3" x14ac:dyDescent="0.2">
      <c r="A19" s="301">
        <v>43831</v>
      </c>
      <c r="B19" s="303">
        <v>94.5594482421875</v>
      </c>
      <c r="C19" s="303">
        <v>-5.7900943756103516</v>
      </c>
    </row>
    <row r="20" spans="1:3" x14ac:dyDescent="0.2">
      <c r="A20" s="305">
        <v>43862</v>
      </c>
      <c r="B20" s="307">
        <v>92.939140319824219</v>
      </c>
      <c r="C20" s="307">
        <v>-2.1521561145782471</v>
      </c>
    </row>
    <row r="21" spans="1:3" x14ac:dyDescent="0.2">
      <c r="A21" s="301">
        <v>43891</v>
      </c>
      <c r="B21" s="303">
        <v>69.350006103515625</v>
      </c>
      <c r="C21" s="303">
        <v>-31.292097091674805</v>
      </c>
    </row>
    <row r="22" spans="1:3" x14ac:dyDescent="0.2">
      <c r="A22" s="301">
        <v>43922</v>
      </c>
      <c r="B22" s="303">
        <v>21.348844528198242</v>
      </c>
      <c r="C22" s="303">
        <v>-77.57196044921875</v>
      </c>
    </row>
    <row r="23" spans="1:3" x14ac:dyDescent="0.2">
      <c r="A23" s="305">
        <v>43952</v>
      </c>
      <c r="B23" s="307">
        <v>19.525476455688477</v>
      </c>
      <c r="C23" s="307">
        <v>-80.094596862792969</v>
      </c>
    </row>
    <row r="24" spans="1:3" x14ac:dyDescent="0.2">
      <c r="A24" s="301">
        <v>43983</v>
      </c>
      <c r="B24" s="303">
        <v>22.697183609008789</v>
      </c>
      <c r="C24" s="303">
        <v>-76.71844482421875</v>
      </c>
    </row>
    <row r="25" spans="1:3" x14ac:dyDescent="0.2">
      <c r="A25" s="305">
        <v>44013</v>
      </c>
      <c r="B25" s="307">
        <v>32.055248260498047</v>
      </c>
      <c r="C25" s="307">
        <v>-68.206916809082031</v>
      </c>
    </row>
    <row r="26" spans="1:3" x14ac:dyDescent="0.2">
      <c r="A26" s="301">
        <v>44044</v>
      </c>
      <c r="B26" s="303">
        <v>34.660385131835938</v>
      </c>
      <c r="C26" s="303">
        <v>-64.668556213378906</v>
      </c>
    </row>
    <row r="27" spans="1:3" x14ac:dyDescent="0.2">
      <c r="A27" s="301">
        <v>44075</v>
      </c>
      <c r="B27" s="303">
        <v>38.877613067626953</v>
      </c>
      <c r="C27" s="303">
        <v>-57.320369720458984</v>
      </c>
    </row>
    <row r="28" spans="1:3" x14ac:dyDescent="0.2">
      <c r="A28" s="305">
        <v>44105</v>
      </c>
      <c r="B28" s="307">
        <v>44.073474884033203</v>
      </c>
      <c r="C28" s="307">
        <v>-52.783767700195313</v>
      </c>
    </row>
    <row r="29" spans="1:3" x14ac:dyDescent="0.2">
      <c r="A29" s="301">
        <v>44136</v>
      </c>
      <c r="B29" s="303">
        <v>50.342632293701172</v>
      </c>
      <c r="C29" s="303">
        <v>-49.851718902587891</v>
      </c>
    </row>
    <row r="30" spans="1:3" x14ac:dyDescent="0.2">
      <c r="A30" s="305">
        <v>44166</v>
      </c>
      <c r="B30" s="307">
        <v>54.269207000732422</v>
      </c>
      <c r="C30" s="307">
        <v>-51.666347503662109</v>
      </c>
    </row>
    <row r="31" spans="1:3" x14ac:dyDescent="0.2">
      <c r="A31" s="301">
        <v>44197</v>
      </c>
      <c r="B31" s="303">
        <v>43.150367736816406</v>
      </c>
      <c r="C31" s="303">
        <v>-54.366943359375</v>
      </c>
    </row>
    <row r="32" spans="1:3" x14ac:dyDescent="0.2">
      <c r="A32" s="301">
        <v>44228</v>
      </c>
      <c r="B32" s="303">
        <v>43.723018646240234</v>
      </c>
      <c r="C32" s="303">
        <v>-52.955215454101563</v>
      </c>
    </row>
    <row r="33" spans="1:3" x14ac:dyDescent="0.2">
      <c r="A33" s="305">
        <v>44256</v>
      </c>
      <c r="B33" s="307">
        <v>56.043323516845703</v>
      </c>
      <c r="C33" s="307">
        <v>-19.187717437744141</v>
      </c>
    </row>
    <row r="34" spans="1:3" x14ac:dyDescent="0.2">
      <c r="A34" s="301">
        <v>44287</v>
      </c>
      <c r="B34" s="303">
        <v>59.556831359863281</v>
      </c>
      <c r="C34" s="303">
        <v>178.96981811523438</v>
      </c>
    </row>
    <row r="35" spans="1:3" x14ac:dyDescent="0.2">
      <c r="A35" s="305">
        <v>44317</v>
      </c>
      <c r="B35" s="307">
        <v>66.471893310546875</v>
      </c>
      <c r="C35" s="307">
        <v>240.43672180175781</v>
      </c>
    </row>
    <row r="36" spans="1:3" x14ac:dyDescent="0.2">
      <c r="A36" s="301">
        <v>44348</v>
      </c>
      <c r="B36" s="303">
        <v>65.345252990722656</v>
      </c>
      <c r="C36" s="303">
        <v>187.9002685546875</v>
      </c>
    </row>
    <row r="37" spans="1:3" x14ac:dyDescent="0.2">
      <c r="A37" s="301">
        <v>44378</v>
      </c>
      <c r="B37" s="303">
        <v>71.9368896484375</v>
      </c>
      <c r="C37" s="303">
        <v>124.41532897949219</v>
      </c>
    </row>
    <row r="38" spans="1:3" x14ac:dyDescent="0.2">
      <c r="A38" s="305">
        <v>44409</v>
      </c>
      <c r="B38" s="307">
        <v>64.460975646972656</v>
      </c>
      <c r="C38" s="307">
        <v>85.97882080078125</v>
      </c>
    </row>
    <row r="39" spans="1:3" x14ac:dyDescent="0.2">
      <c r="A39" s="301">
        <v>44440</v>
      </c>
      <c r="B39" s="303">
        <v>59.934253692626953</v>
      </c>
      <c r="C39" s="303">
        <v>54.161350250244141</v>
      </c>
    </row>
    <row r="40" spans="1:3" x14ac:dyDescent="0.2">
      <c r="A40" s="305">
        <v>44470</v>
      </c>
      <c r="B40" s="307">
        <v>69.50335693359375</v>
      </c>
      <c r="C40" s="307">
        <v>57.698837280273438</v>
      </c>
    </row>
    <row r="41" spans="1:3" x14ac:dyDescent="0.2">
      <c r="A41" s="301">
        <v>44501</v>
      </c>
      <c r="B41" s="303">
        <v>76.146385192871094</v>
      </c>
      <c r="C41" s="303">
        <v>51.256263732910156</v>
      </c>
    </row>
    <row r="42" spans="1:3" x14ac:dyDescent="0.2">
      <c r="A42" s="301">
        <v>44531</v>
      </c>
      <c r="B42" s="303">
        <v>82.141304016113281</v>
      </c>
      <c r="C42" s="303">
        <v>51.358955383300781</v>
      </c>
    </row>
    <row r="43" spans="1:3" x14ac:dyDescent="0.2">
      <c r="A43" s="305">
        <v>44562</v>
      </c>
      <c r="B43" s="307">
        <v>81.62249755859375</v>
      </c>
      <c r="C43" s="307">
        <v>89.158287048339844</v>
      </c>
    </row>
    <row r="44" spans="1:3" x14ac:dyDescent="0.2">
      <c r="A44" s="301">
        <v>44593</v>
      </c>
      <c r="B44" s="303">
        <v>85.69744873046875</v>
      </c>
      <c r="C44" s="303">
        <v>96.000762939453125</v>
      </c>
    </row>
    <row r="45" spans="1:3" x14ac:dyDescent="0.2">
      <c r="A45" s="305">
        <v>44621</v>
      </c>
      <c r="B45" s="307">
        <v>92.928436279296875</v>
      </c>
      <c r="C45" s="307">
        <v>65.815353393554688</v>
      </c>
    </row>
    <row r="46" spans="1:3" x14ac:dyDescent="0.2">
      <c r="A46" s="301">
        <v>44652</v>
      </c>
      <c r="B46" s="303">
        <v>88.316146850585938</v>
      </c>
      <c r="C46" s="303">
        <v>48.288860321044922</v>
      </c>
    </row>
    <row r="47" spans="1:3" x14ac:dyDescent="0.2">
      <c r="A47" s="301">
        <v>44682</v>
      </c>
      <c r="B47" s="303">
        <v>104.230712890625</v>
      </c>
      <c r="C47" s="303">
        <v>56.804187774658203</v>
      </c>
    </row>
    <row r="48" spans="1:3" x14ac:dyDescent="0.2">
      <c r="A48" s="305">
        <v>44713</v>
      </c>
      <c r="B48" s="307">
        <v>101.65810394287109</v>
      </c>
      <c r="C48" s="307">
        <v>55.570755004882813</v>
      </c>
    </row>
    <row r="49" spans="1:5" x14ac:dyDescent="0.2">
      <c r="A49" s="301">
        <v>44743</v>
      </c>
      <c r="B49" s="303">
        <v>103.51026916503906</v>
      </c>
      <c r="C49" s="303">
        <v>43.890388488769531</v>
      </c>
    </row>
    <row r="50" spans="1:5" x14ac:dyDescent="0.2">
      <c r="A50" s="305">
        <v>44774</v>
      </c>
      <c r="B50" s="307">
        <v>129.74090576171875</v>
      </c>
      <c r="C50" s="307">
        <v>101.27046203613281</v>
      </c>
    </row>
    <row r="51" spans="1:5" x14ac:dyDescent="0.2">
      <c r="A51" s="301">
        <v>44805</v>
      </c>
      <c r="B51" s="303">
        <v>116.12754821777344</v>
      </c>
      <c r="C51" s="303">
        <v>93.758232116699219</v>
      </c>
    </row>
    <row r="52" spans="1:5" x14ac:dyDescent="0.2">
      <c r="A52" s="301">
        <v>44835</v>
      </c>
      <c r="B52" s="303">
        <v>120.68418121337891</v>
      </c>
      <c r="C52" s="303">
        <v>73.637916564941406</v>
      </c>
    </row>
    <row r="53" spans="1:5" x14ac:dyDescent="0.2">
      <c r="A53" s="305">
        <v>44866</v>
      </c>
      <c r="B53" s="307">
        <v>123.88574981689453</v>
      </c>
      <c r="C53" s="307">
        <v>62.694198608398438</v>
      </c>
    </row>
    <row r="54" spans="1:5" x14ac:dyDescent="0.2">
      <c r="A54" s="301">
        <v>44896</v>
      </c>
      <c r="B54" s="303">
        <v>110.05023956298828</v>
      </c>
      <c r="C54" s="303">
        <v>33.976737976074219</v>
      </c>
      <c r="E54" s="308"/>
    </row>
    <row r="55" spans="1:5" x14ac:dyDescent="0.2">
      <c r="A55" s="305">
        <v>44927</v>
      </c>
      <c r="B55" s="307">
        <v>116.47032928466797</v>
      </c>
      <c r="C55" s="307">
        <v>42.693904876708984</v>
      </c>
      <c r="E55" s="310"/>
    </row>
    <row r="56" spans="1:5" x14ac:dyDescent="0.2">
      <c r="A56" s="301">
        <v>44958</v>
      </c>
      <c r="B56" s="303">
        <v>99.519554138183594</v>
      </c>
      <c r="C56" s="303">
        <v>16.128957748413086</v>
      </c>
    </row>
    <row r="57" spans="1:5" x14ac:dyDescent="0.2">
      <c r="A57" s="301">
        <v>44986</v>
      </c>
      <c r="B57" s="303">
        <v>90.011322021484375</v>
      </c>
      <c r="C57" s="303">
        <v>-3.1390974521636963</v>
      </c>
    </row>
    <row r="58" spans="1:5" x14ac:dyDescent="0.2">
      <c r="A58" s="305">
        <v>45017</v>
      </c>
      <c r="B58" s="307">
        <v>87.387374877929688</v>
      </c>
      <c r="C58" s="307">
        <v>-1.0516445636749268</v>
      </c>
    </row>
    <row r="59" spans="1:5" x14ac:dyDescent="0.2">
      <c r="A59" s="301">
        <v>45047</v>
      </c>
      <c r="B59" s="303">
        <v>102.16411590576172</v>
      </c>
      <c r="C59" s="303">
        <v>-1.982714056968689</v>
      </c>
    </row>
    <row r="60" spans="1:5" x14ac:dyDescent="0.2">
      <c r="A60" s="305">
        <v>45078</v>
      </c>
      <c r="B60" s="307">
        <v>104.75685882568359</v>
      </c>
      <c r="C60" s="307">
        <v>3.0482122898101807</v>
      </c>
    </row>
  </sheetData>
  <mergeCells count="1">
    <mergeCell ref="H1:I1"/>
  </mergeCells>
  <hyperlinks>
    <hyperlink ref="H1:I1" location="Index!A1" display="Regresar al Índice" xr:uid="{6ED16B65-D43E-4E4B-ADCA-6060C056BA03}"/>
  </hyperlink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03482-71E8-4013-9674-047ED1AE0036}">
  <sheetPr codeName="Hoja133"/>
  <dimension ref="A1:I39"/>
  <sheetViews>
    <sheetView workbookViewId="0">
      <selection activeCell="F17" sqref="F17"/>
    </sheetView>
  </sheetViews>
  <sheetFormatPr baseColWidth="10" defaultColWidth="9.140625" defaultRowHeight="12.75" x14ac:dyDescent="0.2"/>
  <cols>
    <col min="1" max="1" width="9.140625" style="87"/>
    <col min="2" max="2" width="11.5703125" style="87" customWidth="1"/>
    <col min="3" max="3" width="19.85546875" style="87" customWidth="1"/>
    <col min="4" max="4" width="11.28515625" style="87" customWidth="1"/>
    <col min="5" max="16384" width="9.140625" style="87"/>
  </cols>
  <sheetData>
    <row r="1" spans="1:9" x14ac:dyDescent="0.2">
      <c r="A1" s="28" t="s">
        <v>4636</v>
      </c>
      <c r="H1" s="284" t="s">
        <v>1306</v>
      </c>
      <c r="I1" s="284"/>
    </row>
    <row r="2" spans="1:9" x14ac:dyDescent="0.2">
      <c r="A2" s="87" t="s">
        <v>1279</v>
      </c>
    </row>
    <row r="6" spans="1:9" ht="25.5" x14ac:dyDescent="0.2">
      <c r="A6" s="299" t="s">
        <v>691</v>
      </c>
      <c r="B6" s="299" t="s">
        <v>415</v>
      </c>
      <c r="C6" s="299" t="s">
        <v>2</v>
      </c>
      <c r="D6" s="299" t="s">
        <v>690</v>
      </c>
    </row>
    <row r="7" spans="1:9" x14ac:dyDescent="0.2">
      <c r="A7" s="300">
        <v>72</v>
      </c>
      <c r="B7" s="301">
        <v>45078</v>
      </c>
      <c r="C7" s="302" t="s">
        <v>3</v>
      </c>
      <c r="D7" s="303">
        <v>17.384742736816406</v>
      </c>
    </row>
    <row r="8" spans="1:9" x14ac:dyDescent="0.2">
      <c r="A8" s="304">
        <v>72</v>
      </c>
      <c r="B8" s="305">
        <v>45078</v>
      </c>
      <c r="C8" s="306" t="s">
        <v>5</v>
      </c>
      <c r="D8" s="307">
        <v>23.868209838867188</v>
      </c>
    </row>
    <row r="9" spans="1:9" x14ac:dyDescent="0.2">
      <c r="A9" s="300">
        <v>72</v>
      </c>
      <c r="B9" s="301">
        <v>45078</v>
      </c>
      <c r="C9" s="302" t="s">
        <v>4</v>
      </c>
      <c r="D9" s="303">
        <v>-30.755594253540039</v>
      </c>
    </row>
    <row r="10" spans="1:9" x14ac:dyDescent="0.2">
      <c r="A10" s="304">
        <v>72</v>
      </c>
      <c r="B10" s="305">
        <v>45078</v>
      </c>
      <c r="C10" s="306" t="s">
        <v>6</v>
      </c>
      <c r="D10" s="307">
        <v>-12.125931739807129</v>
      </c>
    </row>
    <row r="11" spans="1:9" x14ac:dyDescent="0.2">
      <c r="A11" s="300">
        <v>72</v>
      </c>
      <c r="B11" s="301">
        <v>45078</v>
      </c>
      <c r="C11" s="302" t="s">
        <v>7</v>
      </c>
      <c r="D11" s="303">
        <v>23.130336761474609</v>
      </c>
    </row>
    <row r="12" spans="1:9" x14ac:dyDescent="0.2">
      <c r="A12" s="300">
        <v>72</v>
      </c>
      <c r="B12" s="305">
        <v>45078</v>
      </c>
      <c r="C12" s="306" t="s">
        <v>8</v>
      </c>
      <c r="D12" s="307">
        <v>-16.560197830200195</v>
      </c>
    </row>
    <row r="13" spans="1:9" x14ac:dyDescent="0.2">
      <c r="A13" s="304">
        <v>72</v>
      </c>
      <c r="B13" s="301">
        <v>45078</v>
      </c>
      <c r="C13" s="302" t="s">
        <v>9</v>
      </c>
      <c r="D13" s="303">
        <v>16.325557708740234</v>
      </c>
    </row>
    <row r="14" spans="1:9" x14ac:dyDescent="0.2">
      <c r="A14" s="300">
        <v>72</v>
      </c>
      <c r="B14" s="305">
        <v>45078</v>
      </c>
      <c r="C14" s="306" t="s">
        <v>10</v>
      </c>
      <c r="D14" s="307">
        <v>29.182277679443359</v>
      </c>
    </row>
    <row r="15" spans="1:9" x14ac:dyDescent="0.2">
      <c r="A15" s="304">
        <v>72</v>
      </c>
      <c r="B15" s="301">
        <v>45078</v>
      </c>
      <c r="C15" s="302" t="s">
        <v>11</v>
      </c>
      <c r="D15" s="303">
        <v>4.4097261428833008</v>
      </c>
    </row>
    <row r="16" spans="1:9" x14ac:dyDescent="0.2">
      <c r="A16" s="300">
        <v>72</v>
      </c>
      <c r="B16" s="301">
        <v>45078</v>
      </c>
      <c r="C16" s="302" t="s">
        <v>12</v>
      </c>
      <c r="D16" s="303">
        <v>23.525358200073242</v>
      </c>
    </row>
    <row r="17" spans="1:4" x14ac:dyDescent="0.2">
      <c r="A17" s="300">
        <v>72</v>
      </c>
      <c r="B17" s="305">
        <v>45078</v>
      </c>
      <c r="C17" s="306" t="s">
        <v>13</v>
      </c>
      <c r="D17" s="307">
        <v>12.204516410827637</v>
      </c>
    </row>
    <row r="18" spans="1:4" x14ac:dyDescent="0.2">
      <c r="A18" s="304">
        <v>72</v>
      </c>
      <c r="B18" s="301">
        <v>45078</v>
      </c>
      <c r="C18" s="302" t="s">
        <v>14</v>
      </c>
      <c r="D18" s="303">
        <v>32.42425537109375</v>
      </c>
    </row>
    <row r="19" spans="1:4" x14ac:dyDescent="0.2">
      <c r="A19" s="300">
        <v>72</v>
      </c>
      <c r="B19" s="305">
        <v>45078</v>
      </c>
      <c r="C19" s="306" t="s">
        <v>15</v>
      </c>
      <c r="D19" s="307">
        <v>-6.8210773468017578</v>
      </c>
    </row>
    <row r="20" spans="1:4" x14ac:dyDescent="0.2">
      <c r="A20" s="304">
        <v>72</v>
      </c>
      <c r="B20" s="301">
        <v>45078</v>
      </c>
      <c r="C20" s="302" t="s">
        <v>16</v>
      </c>
      <c r="D20" s="303">
        <v>-22.018434524536133</v>
      </c>
    </row>
    <row r="21" spans="1:4" x14ac:dyDescent="0.2">
      <c r="A21" s="300">
        <v>72</v>
      </c>
      <c r="B21" s="301">
        <v>45078</v>
      </c>
      <c r="C21" s="302" t="s">
        <v>0</v>
      </c>
      <c r="D21" s="303">
        <v>3.0482122898101807</v>
      </c>
    </row>
    <row r="22" spans="1:4" x14ac:dyDescent="0.2">
      <c r="A22" s="300">
        <v>72</v>
      </c>
      <c r="B22" s="305">
        <v>45078</v>
      </c>
      <c r="C22" s="306" t="s">
        <v>17</v>
      </c>
      <c r="D22" s="307">
        <v>10.151763916015625</v>
      </c>
    </row>
    <row r="23" spans="1:4" x14ac:dyDescent="0.2">
      <c r="A23" s="304">
        <v>72</v>
      </c>
      <c r="B23" s="301">
        <v>45078</v>
      </c>
      <c r="C23" s="302" t="s">
        <v>18</v>
      </c>
      <c r="D23" s="303">
        <v>33.764205932617188</v>
      </c>
    </row>
    <row r="24" spans="1:4" x14ac:dyDescent="0.2">
      <c r="A24" s="300">
        <v>72</v>
      </c>
      <c r="B24" s="305">
        <v>45078</v>
      </c>
      <c r="C24" s="306" t="s">
        <v>19</v>
      </c>
      <c r="D24" s="307">
        <v>-5.2695684432983398</v>
      </c>
    </row>
    <row r="25" spans="1:4" x14ac:dyDescent="0.2">
      <c r="A25" s="304">
        <v>72</v>
      </c>
      <c r="B25" s="301">
        <v>45078</v>
      </c>
      <c r="C25" s="302" t="s">
        <v>20</v>
      </c>
      <c r="D25" s="303">
        <v>29.933155059814453</v>
      </c>
    </row>
    <row r="26" spans="1:4" x14ac:dyDescent="0.2">
      <c r="A26" s="300">
        <v>72</v>
      </c>
      <c r="B26" s="301">
        <v>45078</v>
      </c>
      <c r="C26" s="302" t="s">
        <v>21</v>
      </c>
      <c r="D26" s="303">
        <v>28.252252578735352</v>
      </c>
    </row>
    <row r="27" spans="1:4" x14ac:dyDescent="0.2">
      <c r="A27" s="300">
        <v>72</v>
      </c>
      <c r="B27" s="305">
        <v>45078</v>
      </c>
      <c r="C27" s="306" t="s">
        <v>22</v>
      </c>
      <c r="D27" s="307">
        <v>-36.4468994140625</v>
      </c>
    </row>
    <row r="28" spans="1:4" x14ac:dyDescent="0.2">
      <c r="A28" s="304">
        <v>72</v>
      </c>
      <c r="B28" s="301">
        <v>45078</v>
      </c>
      <c r="C28" s="302" t="s">
        <v>23</v>
      </c>
      <c r="D28" s="303">
        <v>-1.4426736831665039</v>
      </c>
    </row>
    <row r="29" spans="1:4" x14ac:dyDescent="0.2">
      <c r="A29" s="300">
        <v>72</v>
      </c>
      <c r="B29" s="305">
        <v>45078</v>
      </c>
      <c r="C29" s="306" t="s">
        <v>24</v>
      </c>
      <c r="D29" s="307">
        <v>-21.419797897338867</v>
      </c>
    </row>
    <row r="30" spans="1:4" x14ac:dyDescent="0.2">
      <c r="A30" s="304">
        <v>72</v>
      </c>
      <c r="B30" s="301">
        <v>45078</v>
      </c>
      <c r="C30" s="302" t="s">
        <v>25</v>
      </c>
      <c r="D30" s="303">
        <v>-11.440811157226563</v>
      </c>
    </row>
    <row r="31" spans="1:4" x14ac:dyDescent="0.2">
      <c r="A31" s="300">
        <v>72</v>
      </c>
      <c r="B31" s="301">
        <v>45078</v>
      </c>
      <c r="C31" s="302" t="s">
        <v>26</v>
      </c>
      <c r="D31" s="303">
        <v>-13.859336853027344</v>
      </c>
    </row>
    <row r="32" spans="1:4" x14ac:dyDescent="0.2">
      <c r="A32" s="300">
        <v>72</v>
      </c>
      <c r="B32" s="305">
        <v>45078</v>
      </c>
      <c r="C32" s="306" t="s">
        <v>27</v>
      </c>
      <c r="D32" s="307">
        <v>9.6800680160522461</v>
      </c>
    </row>
    <row r="33" spans="1:4" x14ac:dyDescent="0.2">
      <c r="A33" s="304">
        <v>72</v>
      </c>
      <c r="B33" s="301">
        <v>45078</v>
      </c>
      <c r="C33" s="302" t="s">
        <v>28</v>
      </c>
      <c r="D33" s="303">
        <v>-22.868385314941406</v>
      </c>
    </row>
    <row r="34" spans="1:4" x14ac:dyDescent="0.2">
      <c r="A34" s="300">
        <v>72</v>
      </c>
      <c r="B34" s="305">
        <v>45078</v>
      </c>
      <c r="C34" s="306" t="s">
        <v>29</v>
      </c>
      <c r="D34" s="307">
        <v>15.513091087341309</v>
      </c>
    </row>
    <row r="35" spans="1:4" x14ac:dyDescent="0.2">
      <c r="A35" s="304">
        <v>72</v>
      </c>
      <c r="B35" s="301">
        <v>45078</v>
      </c>
      <c r="C35" s="302" t="s">
        <v>30</v>
      </c>
      <c r="D35" s="303">
        <v>33.693305969238281</v>
      </c>
    </row>
    <row r="36" spans="1:4" x14ac:dyDescent="0.2">
      <c r="A36" s="300">
        <v>72</v>
      </c>
      <c r="B36" s="301">
        <v>45078</v>
      </c>
      <c r="C36" s="302" t="s">
        <v>31</v>
      </c>
      <c r="D36" s="303">
        <v>9.7986469268798828</v>
      </c>
    </row>
    <row r="37" spans="1:4" x14ac:dyDescent="0.2">
      <c r="A37" s="300">
        <v>72</v>
      </c>
      <c r="B37" s="305">
        <v>45078</v>
      </c>
      <c r="C37" s="306" t="s">
        <v>32</v>
      </c>
      <c r="D37" s="307">
        <v>28.061855316162109</v>
      </c>
    </row>
    <row r="38" spans="1:4" x14ac:dyDescent="0.2">
      <c r="A38" s="304">
        <v>72</v>
      </c>
      <c r="B38" s="301">
        <v>45078</v>
      </c>
      <c r="C38" s="302" t="s">
        <v>33</v>
      </c>
      <c r="D38" s="303">
        <v>-17.599405288696289</v>
      </c>
    </row>
    <row r="39" spans="1:4" x14ac:dyDescent="0.2">
      <c r="A39" s="300">
        <v>72</v>
      </c>
      <c r="B39" s="305">
        <v>45078</v>
      </c>
      <c r="C39" s="306" t="s">
        <v>1</v>
      </c>
      <c r="D39" s="307">
        <v>6.7645206451416016</v>
      </c>
    </row>
  </sheetData>
  <mergeCells count="1">
    <mergeCell ref="H1:I1"/>
  </mergeCells>
  <hyperlinks>
    <hyperlink ref="H1:I1" location="Index!A1" display="Regresar al Índice" xr:uid="{0ADEABD5-4DCC-44A9-B9F7-15BEFA981057}"/>
  </hyperlink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4D94-618E-45EA-AF93-5D13A3DDD962}">
  <sheetPr codeName="Hoja134"/>
  <dimension ref="A1:I60"/>
  <sheetViews>
    <sheetView workbookViewId="0">
      <selection activeCell="F17" sqref="F17"/>
    </sheetView>
  </sheetViews>
  <sheetFormatPr baseColWidth="10" defaultColWidth="9.140625" defaultRowHeight="12.75" x14ac:dyDescent="0.2"/>
  <cols>
    <col min="1" max="1" width="12.5703125" style="87" customWidth="1"/>
    <col min="2" max="2" width="10.7109375" style="87" customWidth="1"/>
    <col min="3" max="3" width="13.28515625" style="87" customWidth="1"/>
    <col min="4" max="16384" width="9.140625" style="87"/>
  </cols>
  <sheetData>
    <row r="1" spans="1:9" x14ac:dyDescent="0.2">
      <c r="A1" s="28" t="s">
        <v>4637</v>
      </c>
      <c r="H1" s="284" t="s">
        <v>1306</v>
      </c>
      <c r="I1" s="284"/>
    </row>
    <row r="2" spans="1:9" x14ac:dyDescent="0.2">
      <c r="A2" s="87" t="s">
        <v>1278</v>
      </c>
    </row>
    <row r="6" spans="1:9" ht="38.25" x14ac:dyDescent="0.2">
      <c r="A6" s="299" t="s">
        <v>415</v>
      </c>
      <c r="B6" s="299" t="s">
        <v>692</v>
      </c>
      <c r="C6" s="299" t="s">
        <v>690</v>
      </c>
    </row>
    <row r="7" spans="1:9" x14ac:dyDescent="0.2">
      <c r="A7" s="301">
        <v>43466</v>
      </c>
      <c r="B7" s="303">
        <v>99.789085388183594</v>
      </c>
      <c r="C7" s="303">
        <v>-0.63996720314025879</v>
      </c>
    </row>
    <row r="8" spans="1:9" x14ac:dyDescent="0.2">
      <c r="A8" s="305">
        <v>43497</v>
      </c>
      <c r="B8" s="307">
        <v>99.755523681640625</v>
      </c>
      <c r="C8" s="307">
        <v>-0.56499701738357544</v>
      </c>
    </row>
    <row r="9" spans="1:9" x14ac:dyDescent="0.2">
      <c r="A9" s="301">
        <v>43525</v>
      </c>
      <c r="B9" s="303">
        <v>99.263557434082031</v>
      </c>
      <c r="C9" s="303">
        <v>-1.1218029260635376</v>
      </c>
    </row>
    <row r="10" spans="1:9" x14ac:dyDescent="0.2">
      <c r="A10" s="305">
        <v>43556</v>
      </c>
      <c r="B10" s="307">
        <v>100.3668212890625</v>
      </c>
      <c r="C10" s="307">
        <v>-0.51589220762252808</v>
      </c>
    </row>
    <row r="11" spans="1:9" x14ac:dyDescent="0.2">
      <c r="A11" s="301">
        <v>43586</v>
      </c>
      <c r="B11" s="303">
        <v>100.28984832763672</v>
      </c>
      <c r="C11" s="303">
        <v>0.46213439106941223</v>
      </c>
    </row>
    <row r="12" spans="1:9" x14ac:dyDescent="0.2">
      <c r="A12" s="301">
        <v>43617</v>
      </c>
      <c r="B12" s="303">
        <v>99.709976196289063</v>
      </c>
      <c r="C12" s="303">
        <v>-2.2972434759140015E-2</v>
      </c>
    </row>
    <row r="13" spans="1:9" x14ac:dyDescent="0.2">
      <c r="A13" s="305">
        <v>43647</v>
      </c>
      <c r="B13" s="307">
        <v>99.816787719726563</v>
      </c>
      <c r="C13" s="307">
        <v>7.0498868823051453E-2</v>
      </c>
    </row>
    <row r="14" spans="1:9" x14ac:dyDescent="0.2">
      <c r="A14" s="301">
        <v>43678</v>
      </c>
      <c r="B14" s="303">
        <v>99.783760070800781</v>
      </c>
      <c r="C14" s="303">
        <v>5.1812700927257538E-2</v>
      </c>
    </row>
    <row r="15" spans="1:9" x14ac:dyDescent="0.2">
      <c r="A15" s="305">
        <v>43709</v>
      </c>
      <c r="B15" s="307">
        <v>99.947303771972656</v>
      </c>
      <c r="C15" s="307">
        <v>0.39087963104248047</v>
      </c>
    </row>
    <row r="16" spans="1:9" x14ac:dyDescent="0.2">
      <c r="A16" s="301">
        <v>43739</v>
      </c>
      <c r="B16" s="303">
        <v>100.01842498779297</v>
      </c>
      <c r="C16" s="303">
        <v>0.4410879909992218</v>
      </c>
    </row>
    <row r="17" spans="1:3" x14ac:dyDescent="0.2">
      <c r="A17" s="301">
        <v>43770</v>
      </c>
      <c r="B17" s="303">
        <v>100.16971588134766</v>
      </c>
      <c r="C17" s="303">
        <v>0.33697223663330078</v>
      </c>
    </row>
    <row r="18" spans="1:3" x14ac:dyDescent="0.2">
      <c r="A18" s="305">
        <v>43800</v>
      </c>
      <c r="B18" s="307">
        <v>100.24802398681641</v>
      </c>
      <c r="C18" s="307">
        <v>0.28991600871086121</v>
      </c>
    </row>
    <row r="19" spans="1:3" x14ac:dyDescent="0.2">
      <c r="A19" s="301">
        <v>43831</v>
      </c>
      <c r="B19" s="303">
        <v>100.11591339111328</v>
      </c>
      <c r="C19" s="303">
        <v>0.32751879096031189</v>
      </c>
    </row>
    <row r="20" spans="1:3" x14ac:dyDescent="0.2">
      <c r="A20" s="305">
        <v>43862</v>
      </c>
      <c r="B20" s="307">
        <v>100.29703521728516</v>
      </c>
      <c r="C20" s="307">
        <v>0.54283863306045532</v>
      </c>
    </row>
    <row r="21" spans="1:3" x14ac:dyDescent="0.2">
      <c r="A21" s="301">
        <v>43891</v>
      </c>
      <c r="B21" s="303">
        <v>99.260627746582031</v>
      </c>
      <c r="C21" s="303">
        <v>-2.9514229390770197E-3</v>
      </c>
    </row>
    <row r="22" spans="1:3" x14ac:dyDescent="0.2">
      <c r="A22" s="301">
        <v>43922</v>
      </c>
      <c r="B22" s="303">
        <v>81.688499450683594</v>
      </c>
      <c r="C22" s="303">
        <v>-18.610055923461914</v>
      </c>
    </row>
    <row r="23" spans="1:3" x14ac:dyDescent="0.2">
      <c r="A23" s="305">
        <v>43952</v>
      </c>
      <c r="B23" s="307">
        <v>80.563919067382813</v>
      </c>
      <c r="C23" s="307">
        <v>-19.668918609619141</v>
      </c>
    </row>
    <row r="24" spans="1:3" x14ac:dyDescent="0.2">
      <c r="A24" s="301">
        <v>43983</v>
      </c>
      <c r="B24" s="303">
        <v>80.090599060058594</v>
      </c>
      <c r="C24" s="303">
        <v>-19.676443099975586</v>
      </c>
    </row>
    <row r="25" spans="1:3" x14ac:dyDescent="0.2">
      <c r="A25" s="305">
        <v>44013</v>
      </c>
      <c r="B25" s="307">
        <v>74.656295776367188</v>
      </c>
      <c r="C25" s="307">
        <v>-25.206674575805664</v>
      </c>
    </row>
    <row r="26" spans="1:3" x14ac:dyDescent="0.2">
      <c r="A26" s="301">
        <v>44044</v>
      </c>
      <c r="B26" s="303">
        <v>74.708770751953125</v>
      </c>
      <c r="C26" s="303">
        <v>-25.129329681396484</v>
      </c>
    </row>
    <row r="27" spans="1:3" x14ac:dyDescent="0.2">
      <c r="A27" s="301">
        <v>44075</v>
      </c>
      <c r="B27" s="303">
        <v>74.737266540527344</v>
      </c>
      <c r="C27" s="303">
        <v>-25.223329544067383</v>
      </c>
    </row>
    <row r="28" spans="1:3" x14ac:dyDescent="0.2">
      <c r="A28" s="305">
        <v>44105</v>
      </c>
      <c r="B28" s="307">
        <v>69.347709655761719</v>
      </c>
      <c r="C28" s="307">
        <v>-30.665065765380859</v>
      </c>
    </row>
    <row r="29" spans="1:3" x14ac:dyDescent="0.2">
      <c r="A29" s="301">
        <v>44136</v>
      </c>
      <c r="B29" s="303">
        <v>69.845809936523438</v>
      </c>
      <c r="C29" s="303">
        <v>-30.272529602050781</v>
      </c>
    </row>
    <row r="30" spans="1:3" x14ac:dyDescent="0.2">
      <c r="A30" s="305">
        <v>44166</v>
      </c>
      <c r="B30" s="307">
        <v>69.976058959960938</v>
      </c>
      <c r="C30" s="307">
        <v>-30.19706916809082</v>
      </c>
    </row>
    <row r="31" spans="1:3" x14ac:dyDescent="0.2">
      <c r="A31" s="301">
        <v>44197</v>
      </c>
      <c r="B31" s="303">
        <v>69.217727661132813</v>
      </c>
      <c r="C31" s="303">
        <v>-30.862411499023438</v>
      </c>
    </row>
    <row r="32" spans="1:3" x14ac:dyDescent="0.2">
      <c r="A32" s="301">
        <v>44228</v>
      </c>
      <c r="B32" s="303">
        <v>69.045127868652344</v>
      </c>
      <c r="C32" s="303">
        <v>-31.159353256225586</v>
      </c>
    </row>
    <row r="33" spans="1:3" x14ac:dyDescent="0.2">
      <c r="A33" s="305">
        <v>44256</v>
      </c>
      <c r="B33" s="307">
        <v>69.3690185546875</v>
      </c>
      <c r="C33" s="307">
        <v>-30.114265441894531</v>
      </c>
    </row>
    <row r="34" spans="1:3" x14ac:dyDescent="0.2">
      <c r="A34" s="301">
        <v>44287</v>
      </c>
      <c r="B34" s="303">
        <v>69.845809936523438</v>
      </c>
      <c r="C34" s="303">
        <v>-14.497376441955566</v>
      </c>
    </row>
    <row r="35" spans="1:3" x14ac:dyDescent="0.2">
      <c r="A35" s="305">
        <v>44317</v>
      </c>
      <c r="B35" s="307">
        <v>69.924652099609375</v>
      </c>
      <c r="C35" s="307">
        <v>-13.205994606018066</v>
      </c>
    </row>
    <row r="36" spans="1:3" x14ac:dyDescent="0.2">
      <c r="A36" s="301">
        <v>44348</v>
      </c>
      <c r="B36" s="303">
        <v>70.242416381835938</v>
      </c>
      <c r="C36" s="303">
        <v>-12.296302795410156</v>
      </c>
    </row>
    <row r="37" spans="1:3" x14ac:dyDescent="0.2">
      <c r="A37" s="301">
        <v>44378</v>
      </c>
      <c r="B37" s="303">
        <v>70.521568298339844</v>
      </c>
      <c r="C37" s="303">
        <v>-5.5383505821228027</v>
      </c>
    </row>
    <row r="38" spans="1:3" x14ac:dyDescent="0.2">
      <c r="A38" s="305">
        <v>44409</v>
      </c>
      <c r="B38" s="307">
        <v>71.21783447265625</v>
      </c>
      <c r="C38" s="307">
        <v>-4.6727261543273926</v>
      </c>
    </row>
    <row r="39" spans="1:3" x14ac:dyDescent="0.2">
      <c r="A39" s="301">
        <v>44440</v>
      </c>
      <c r="B39" s="303">
        <v>70.974647521972656</v>
      </c>
      <c r="C39" s="303">
        <v>-5.034461498260498</v>
      </c>
    </row>
    <row r="40" spans="1:3" x14ac:dyDescent="0.2">
      <c r="A40" s="305">
        <v>44470</v>
      </c>
      <c r="B40" s="307">
        <v>70.493598937988281</v>
      </c>
      <c r="C40" s="307">
        <v>1.6523822546005249</v>
      </c>
    </row>
    <row r="41" spans="1:3" x14ac:dyDescent="0.2">
      <c r="A41" s="301">
        <v>44501</v>
      </c>
      <c r="B41" s="303">
        <v>58.666355133056641</v>
      </c>
      <c r="C41" s="303">
        <v>-16.00590705871582</v>
      </c>
    </row>
    <row r="42" spans="1:3" x14ac:dyDescent="0.2">
      <c r="A42" s="301">
        <v>44531</v>
      </c>
      <c r="B42" s="303">
        <v>58.497482299804688</v>
      </c>
      <c r="C42" s="303">
        <v>-16.40357780456543</v>
      </c>
    </row>
    <row r="43" spans="1:3" x14ac:dyDescent="0.2">
      <c r="A43" s="305">
        <v>44562</v>
      </c>
      <c r="B43" s="307">
        <v>70.230697631835938</v>
      </c>
      <c r="C43" s="307">
        <v>1.4634544849395752</v>
      </c>
    </row>
    <row r="44" spans="1:3" x14ac:dyDescent="0.2">
      <c r="A44" s="301">
        <v>44593</v>
      </c>
      <c r="B44" s="303">
        <v>69.292839050292969</v>
      </c>
      <c r="C44" s="303">
        <v>0.3587670624256134</v>
      </c>
    </row>
    <row r="45" spans="1:3" x14ac:dyDescent="0.2">
      <c r="A45" s="305">
        <v>44621</v>
      </c>
      <c r="B45" s="307">
        <v>69.179641723632813</v>
      </c>
      <c r="C45" s="307">
        <v>-0.27299913763999939</v>
      </c>
    </row>
    <row r="46" spans="1:3" x14ac:dyDescent="0.2">
      <c r="A46" s="301">
        <v>44652</v>
      </c>
      <c r="B46" s="303">
        <v>68.858139038085938</v>
      </c>
      <c r="C46" s="303">
        <v>-1.4140732288360596</v>
      </c>
    </row>
    <row r="47" spans="1:3" x14ac:dyDescent="0.2">
      <c r="A47" s="301">
        <v>44682</v>
      </c>
      <c r="B47" s="303">
        <v>68.199165344238281</v>
      </c>
      <c r="C47" s="303">
        <v>-2.467637300491333</v>
      </c>
    </row>
    <row r="48" spans="1:3" x14ac:dyDescent="0.2">
      <c r="A48" s="305">
        <v>44713</v>
      </c>
      <c r="B48" s="307">
        <v>73.380424499511719</v>
      </c>
      <c r="C48" s="307">
        <v>4.4673976898193359</v>
      </c>
    </row>
    <row r="49" spans="1:5" x14ac:dyDescent="0.2">
      <c r="A49" s="301">
        <v>44743</v>
      </c>
      <c r="B49" s="303">
        <v>74.100395202636719</v>
      </c>
      <c r="C49" s="303">
        <v>5.0747976303100586</v>
      </c>
    </row>
    <row r="50" spans="1:5" x14ac:dyDescent="0.2">
      <c r="A50" s="305">
        <v>44774</v>
      </c>
      <c r="B50" s="307">
        <v>73.446746826171875</v>
      </c>
      <c r="C50" s="307">
        <v>3.1297109127044678</v>
      </c>
    </row>
    <row r="51" spans="1:5" x14ac:dyDescent="0.2">
      <c r="A51" s="301">
        <v>44805</v>
      </c>
      <c r="B51" s="303">
        <v>73.141494750976563</v>
      </c>
      <c r="C51" s="303">
        <v>3.0529875755310059</v>
      </c>
    </row>
    <row r="52" spans="1:5" x14ac:dyDescent="0.2">
      <c r="A52" s="301">
        <v>44835</v>
      </c>
      <c r="B52" s="303">
        <v>73.550361633300781</v>
      </c>
      <c r="C52" s="303">
        <v>4.3362274169921875</v>
      </c>
    </row>
    <row r="53" spans="1:5" x14ac:dyDescent="0.2">
      <c r="A53" s="305">
        <v>44866</v>
      </c>
      <c r="B53" s="307">
        <v>73.997047424316406</v>
      </c>
      <c r="C53" s="307">
        <v>26.131999969482422</v>
      </c>
    </row>
    <row r="54" spans="1:5" x14ac:dyDescent="0.2">
      <c r="A54" s="301">
        <v>44896</v>
      </c>
      <c r="B54" s="303">
        <v>74.187232971191406</v>
      </c>
      <c r="C54" s="303">
        <v>26.82124137878418</v>
      </c>
    </row>
    <row r="55" spans="1:5" x14ac:dyDescent="0.2">
      <c r="A55" s="305">
        <v>44927</v>
      </c>
      <c r="B55" s="307">
        <v>77.360130310058594</v>
      </c>
      <c r="C55" s="307">
        <v>10.151448249816895</v>
      </c>
    </row>
    <row r="56" spans="1:5" x14ac:dyDescent="0.2">
      <c r="A56" s="301">
        <v>44958</v>
      </c>
      <c r="B56" s="303">
        <v>52.147960662841797</v>
      </c>
      <c r="C56" s="303">
        <v>-24.742641448974609</v>
      </c>
    </row>
    <row r="57" spans="1:5" x14ac:dyDescent="0.2">
      <c r="A57" s="301">
        <v>44986</v>
      </c>
      <c r="B57" s="303">
        <v>51.093700408935547</v>
      </c>
      <c r="C57" s="303">
        <v>-26.143444061279297</v>
      </c>
    </row>
    <row r="58" spans="1:5" x14ac:dyDescent="0.2">
      <c r="A58" s="305">
        <v>45017</v>
      </c>
      <c r="B58" s="307">
        <v>53.318885803222656</v>
      </c>
      <c r="C58" s="307">
        <v>-22.567052841186523</v>
      </c>
      <c r="E58" s="308"/>
    </row>
    <row r="59" spans="1:5" x14ac:dyDescent="0.2">
      <c r="A59" s="301">
        <v>45047</v>
      </c>
      <c r="B59" s="303">
        <v>55.091938018798828</v>
      </c>
      <c r="C59" s="303">
        <v>-19.219043731689453</v>
      </c>
      <c r="E59" s="309"/>
    </row>
    <row r="60" spans="1:5" x14ac:dyDescent="0.2">
      <c r="A60" s="305">
        <v>45078</v>
      </c>
      <c r="B60" s="307">
        <v>55.925647735595703</v>
      </c>
      <c r="C60" s="307">
        <v>-23.786693572998047</v>
      </c>
    </row>
  </sheetData>
  <mergeCells count="1">
    <mergeCell ref="H1:I1"/>
  </mergeCells>
  <hyperlinks>
    <hyperlink ref="H1:I1" location="Index!A1" display="Regresar al Índice" xr:uid="{CA00284F-2E91-4A12-9A54-12D33887B02D}"/>
  </hyperlink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AC446-D56A-4034-9115-6CF3057CDAD1}">
  <sheetPr codeName="Hoja135"/>
  <dimension ref="A1:I39"/>
  <sheetViews>
    <sheetView workbookViewId="0">
      <selection activeCell="F17" sqref="F17"/>
    </sheetView>
  </sheetViews>
  <sheetFormatPr baseColWidth="10" defaultColWidth="9.140625" defaultRowHeight="12.75" x14ac:dyDescent="0.2"/>
  <cols>
    <col min="1" max="1" width="9.140625" style="87"/>
    <col min="2" max="2" width="12.42578125" style="87" customWidth="1"/>
    <col min="3" max="3" width="18.42578125" style="87" customWidth="1"/>
    <col min="4" max="4" width="14.140625" style="87" customWidth="1"/>
    <col min="5" max="16384" width="9.140625" style="87"/>
  </cols>
  <sheetData>
    <row r="1" spans="1:9" x14ac:dyDescent="0.2">
      <c r="A1" s="28" t="s">
        <v>4638</v>
      </c>
      <c r="H1" s="284" t="s">
        <v>1306</v>
      </c>
      <c r="I1" s="284"/>
    </row>
    <row r="2" spans="1:9" x14ac:dyDescent="0.2">
      <c r="A2" s="87" t="s">
        <v>1279</v>
      </c>
    </row>
    <row r="6" spans="1:9" ht="25.5" x14ac:dyDescent="0.2">
      <c r="A6" s="299" t="s">
        <v>691</v>
      </c>
      <c r="B6" s="299" t="s">
        <v>415</v>
      </c>
      <c r="C6" s="299" t="s">
        <v>2</v>
      </c>
      <c r="D6" s="299" t="s">
        <v>690</v>
      </c>
    </row>
    <row r="7" spans="1:9" x14ac:dyDescent="0.2">
      <c r="A7" s="300">
        <v>72</v>
      </c>
      <c r="B7" s="301">
        <v>45078</v>
      </c>
      <c r="C7" s="302" t="s">
        <v>3</v>
      </c>
      <c r="D7" s="303">
        <v>-4.2624349594116211</v>
      </c>
    </row>
    <row r="8" spans="1:9" x14ac:dyDescent="0.2">
      <c r="A8" s="304">
        <v>72</v>
      </c>
      <c r="B8" s="305">
        <v>45078</v>
      </c>
      <c r="C8" s="306" t="s">
        <v>5</v>
      </c>
      <c r="D8" s="307">
        <v>-5.8937325477600098</v>
      </c>
    </row>
    <row r="9" spans="1:9" x14ac:dyDescent="0.2">
      <c r="A9" s="300">
        <v>72</v>
      </c>
      <c r="B9" s="301">
        <v>45078</v>
      </c>
      <c r="C9" s="302" t="s">
        <v>4</v>
      </c>
      <c r="D9" s="303">
        <v>-26.784173965454102</v>
      </c>
    </row>
    <row r="10" spans="1:9" x14ac:dyDescent="0.2">
      <c r="A10" s="304">
        <v>72</v>
      </c>
      <c r="B10" s="305">
        <v>45078</v>
      </c>
      <c r="C10" s="306" t="s">
        <v>6</v>
      </c>
      <c r="D10" s="307">
        <v>-6.0463285446166992</v>
      </c>
    </row>
    <row r="11" spans="1:9" x14ac:dyDescent="0.2">
      <c r="A11" s="300">
        <v>72</v>
      </c>
      <c r="B11" s="301">
        <v>45078</v>
      </c>
      <c r="C11" s="302" t="s">
        <v>7</v>
      </c>
      <c r="D11" s="303">
        <v>-0.10741941630840302</v>
      </c>
    </row>
    <row r="12" spans="1:9" x14ac:dyDescent="0.2">
      <c r="A12" s="300">
        <v>72</v>
      </c>
      <c r="B12" s="305">
        <v>45078</v>
      </c>
      <c r="C12" s="306" t="s">
        <v>8</v>
      </c>
      <c r="D12" s="307">
        <v>-13.329682350158691</v>
      </c>
    </row>
    <row r="13" spans="1:9" x14ac:dyDescent="0.2">
      <c r="A13" s="304">
        <v>72</v>
      </c>
      <c r="B13" s="301">
        <v>45078</v>
      </c>
      <c r="C13" s="302" t="s">
        <v>9</v>
      </c>
      <c r="D13" s="303">
        <v>30.338693618774414</v>
      </c>
    </row>
    <row r="14" spans="1:9" x14ac:dyDescent="0.2">
      <c r="A14" s="300">
        <v>72</v>
      </c>
      <c r="B14" s="305">
        <v>45078</v>
      </c>
      <c r="C14" s="306" t="s">
        <v>10</v>
      </c>
      <c r="D14" s="307">
        <v>-5.1605038642883301</v>
      </c>
    </row>
    <row r="15" spans="1:9" x14ac:dyDescent="0.2">
      <c r="A15" s="304">
        <v>72</v>
      </c>
      <c r="B15" s="301">
        <v>45078</v>
      </c>
      <c r="C15" s="302" t="s">
        <v>11</v>
      </c>
      <c r="D15" s="303">
        <v>-3.490821361541748</v>
      </c>
    </row>
    <row r="16" spans="1:9" x14ac:dyDescent="0.2">
      <c r="A16" s="300">
        <v>72</v>
      </c>
      <c r="B16" s="301">
        <v>45078</v>
      </c>
      <c r="C16" s="302" t="s">
        <v>12</v>
      </c>
      <c r="D16" s="303">
        <v>6.0632576942443848</v>
      </c>
    </row>
    <row r="17" spans="1:4" x14ac:dyDescent="0.2">
      <c r="A17" s="300">
        <v>72</v>
      </c>
      <c r="B17" s="305">
        <v>45078</v>
      </c>
      <c r="C17" s="306" t="s">
        <v>13</v>
      </c>
      <c r="D17" s="307">
        <v>-1.7276949882507324</v>
      </c>
    </row>
    <row r="18" spans="1:4" x14ac:dyDescent="0.2">
      <c r="A18" s="304">
        <v>72</v>
      </c>
      <c r="B18" s="301">
        <v>45078</v>
      </c>
      <c r="C18" s="302" t="s">
        <v>14</v>
      </c>
      <c r="D18" s="303">
        <v>89.997932434082031</v>
      </c>
    </row>
    <row r="19" spans="1:4" x14ac:dyDescent="0.2">
      <c r="A19" s="300">
        <v>72</v>
      </c>
      <c r="B19" s="305">
        <v>45078</v>
      </c>
      <c r="C19" s="306" t="s">
        <v>15</v>
      </c>
      <c r="D19" s="307">
        <v>12.80316162109375</v>
      </c>
    </row>
    <row r="20" spans="1:4" x14ac:dyDescent="0.2">
      <c r="A20" s="304">
        <v>72</v>
      </c>
      <c r="B20" s="301">
        <v>45078</v>
      </c>
      <c r="C20" s="302" t="s">
        <v>16</v>
      </c>
      <c r="D20" s="303">
        <v>8.7869510650634766</v>
      </c>
    </row>
    <row r="21" spans="1:4" x14ac:dyDescent="0.2">
      <c r="A21" s="300">
        <v>72</v>
      </c>
      <c r="B21" s="301">
        <v>45078</v>
      </c>
      <c r="C21" s="302" t="s">
        <v>0</v>
      </c>
      <c r="D21" s="303">
        <v>-23.786693572998047</v>
      </c>
    </row>
    <row r="22" spans="1:4" x14ac:dyDescent="0.2">
      <c r="A22" s="300">
        <v>72</v>
      </c>
      <c r="B22" s="305">
        <v>45078</v>
      </c>
      <c r="C22" s="306" t="s">
        <v>17</v>
      </c>
      <c r="D22" s="307">
        <v>6.1639976501464844</v>
      </c>
    </row>
    <row r="23" spans="1:4" x14ac:dyDescent="0.2">
      <c r="A23" s="304">
        <v>72</v>
      </c>
      <c r="B23" s="301">
        <v>45078</v>
      </c>
      <c r="C23" s="302" t="s">
        <v>18</v>
      </c>
      <c r="D23" s="303">
        <v>1.6173045635223389</v>
      </c>
    </row>
    <row r="24" spans="1:4" x14ac:dyDescent="0.2">
      <c r="A24" s="300">
        <v>72</v>
      </c>
      <c r="B24" s="305">
        <v>45078</v>
      </c>
      <c r="C24" s="306" t="s">
        <v>19</v>
      </c>
      <c r="D24" s="307">
        <v>-2.104029655456543</v>
      </c>
    </row>
    <row r="25" spans="1:4" x14ac:dyDescent="0.2">
      <c r="A25" s="304">
        <v>72</v>
      </c>
      <c r="B25" s="301">
        <v>45078</v>
      </c>
      <c r="C25" s="302" t="s">
        <v>20</v>
      </c>
      <c r="D25" s="303">
        <v>17.329774856567383</v>
      </c>
    </row>
    <row r="26" spans="1:4" x14ac:dyDescent="0.2">
      <c r="A26" s="300">
        <v>72</v>
      </c>
      <c r="B26" s="301">
        <v>45078</v>
      </c>
      <c r="C26" s="302" t="s">
        <v>21</v>
      </c>
      <c r="D26" s="303">
        <v>6.7092493176460266E-2</v>
      </c>
    </row>
    <row r="27" spans="1:4" x14ac:dyDescent="0.2">
      <c r="A27" s="300">
        <v>72</v>
      </c>
      <c r="B27" s="305">
        <v>45078</v>
      </c>
      <c r="C27" s="306" t="s">
        <v>22</v>
      </c>
      <c r="D27" s="307">
        <v>4.6211256980895996</v>
      </c>
    </row>
    <row r="28" spans="1:4" x14ac:dyDescent="0.2">
      <c r="A28" s="304">
        <v>72</v>
      </c>
      <c r="B28" s="301">
        <v>45078</v>
      </c>
      <c r="C28" s="302" t="s">
        <v>23</v>
      </c>
      <c r="D28" s="303">
        <v>-1.9019355773925781</v>
      </c>
    </row>
    <row r="29" spans="1:4" x14ac:dyDescent="0.2">
      <c r="A29" s="300">
        <v>72</v>
      </c>
      <c r="B29" s="305">
        <v>45078</v>
      </c>
      <c r="C29" s="306" t="s">
        <v>24</v>
      </c>
      <c r="D29" s="307">
        <v>-16.290754318237305</v>
      </c>
    </row>
    <row r="30" spans="1:4" x14ac:dyDescent="0.2">
      <c r="A30" s="304">
        <v>72</v>
      </c>
      <c r="B30" s="301">
        <v>45078</v>
      </c>
      <c r="C30" s="302" t="s">
        <v>25</v>
      </c>
      <c r="D30" s="303">
        <v>-8.9692878723144531</v>
      </c>
    </row>
    <row r="31" spans="1:4" x14ac:dyDescent="0.2">
      <c r="A31" s="300">
        <v>72</v>
      </c>
      <c r="B31" s="301">
        <v>45078</v>
      </c>
      <c r="C31" s="302" t="s">
        <v>26</v>
      </c>
      <c r="D31" s="303">
        <v>-0.60028332471847534</v>
      </c>
    </row>
    <row r="32" spans="1:4" x14ac:dyDescent="0.2">
      <c r="A32" s="300">
        <v>72</v>
      </c>
      <c r="B32" s="305">
        <v>45078</v>
      </c>
      <c r="C32" s="306" t="s">
        <v>27</v>
      </c>
      <c r="D32" s="307">
        <v>1.2068089246749878</v>
      </c>
    </row>
    <row r="33" spans="1:4" x14ac:dyDescent="0.2">
      <c r="A33" s="304">
        <v>72</v>
      </c>
      <c r="B33" s="301">
        <v>45078</v>
      </c>
      <c r="C33" s="302" t="s">
        <v>28</v>
      </c>
      <c r="D33" s="303">
        <v>-16.896665573120117</v>
      </c>
    </row>
    <row r="34" spans="1:4" x14ac:dyDescent="0.2">
      <c r="A34" s="300">
        <v>72</v>
      </c>
      <c r="B34" s="305">
        <v>45078</v>
      </c>
      <c r="C34" s="306" t="s">
        <v>29</v>
      </c>
      <c r="D34" s="307">
        <v>-14.86118221282959</v>
      </c>
    </row>
    <row r="35" spans="1:4" x14ac:dyDescent="0.2">
      <c r="A35" s="304">
        <v>72</v>
      </c>
      <c r="B35" s="301">
        <v>45078</v>
      </c>
      <c r="C35" s="302" t="s">
        <v>30</v>
      </c>
      <c r="D35" s="303">
        <v>25.32505989074707</v>
      </c>
    </row>
    <row r="36" spans="1:4" x14ac:dyDescent="0.2">
      <c r="A36" s="300">
        <v>72</v>
      </c>
      <c r="B36" s="301">
        <v>45078</v>
      </c>
      <c r="C36" s="302" t="s">
        <v>31</v>
      </c>
      <c r="D36" s="303">
        <v>12.430407524108887</v>
      </c>
    </row>
    <row r="37" spans="1:4" x14ac:dyDescent="0.2">
      <c r="A37" s="300">
        <v>72</v>
      </c>
      <c r="B37" s="305">
        <v>45078</v>
      </c>
      <c r="C37" s="306" t="s">
        <v>32</v>
      </c>
      <c r="D37" s="307">
        <v>2.1267411708831787</v>
      </c>
    </row>
    <row r="38" spans="1:4" x14ac:dyDescent="0.2">
      <c r="A38" s="304">
        <v>72</v>
      </c>
      <c r="B38" s="301">
        <v>45078</v>
      </c>
      <c r="C38" s="302" t="s">
        <v>33</v>
      </c>
      <c r="D38" s="303">
        <v>-8.5259790420532227</v>
      </c>
    </row>
    <row r="39" spans="1:4" x14ac:dyDescent="0.2">
      <c r="A39" s="300">
        <v>72</v>
      </c>
      <c r="B39" s="305">
        <v>45078</v>
      </c>
      <c r="C39" s="306" t="s">
        <v>1</v>
      </c>
      <c r="D39" s="307">
        <v>-1.1610866785049438</v>
      </c>
    </row>
  </sheetData>
  <mergeCells count="1">
    <mergeCell ref="H1:I1"/>
  </mergeCells>
  <hyperlinks>
    <hyperlink ref="H1:I1" location="Index!A1" display="Regresar al Índice" xr:uid="{FC2BE60D-84B6-4247-92B3-DAA4E10AC5C9}"/>
  </hyperlink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DD6D-BCB6-48D9-8096-605792538659}">
  <sheetPr codeName="Hoja136"/>
  <dimension ref="A1:Z94"/>
  <sheetViews>
    <sheetView zoomScaleNormal="100" workbookViewId="0">
      <selection activeCell="F17" sqref="F17"/>
    </sheetView>
  </sheetViews>
  <sheetFormatPr baseColWidth="10" defaultColWidth="11.42578125" defaultRowHeight="12.75" x14ac:dyDescent="0.2"/>
  <cols>
    <col min="1" max="3" width="11.42578125" style="197"/>
    <col min="4" max="4" width="36.7109375" style="197" customWidth="1"/>
    <col min="5" max="5" width="37" style="197" customWidth="1"/>
    <col min="6" max="16384" width="11.42578125" style="197"/>
  </cols>
  <sheetData>
    <row r="1" spans="1:26" x14ac:dyDescent="0.2">
      <c r="A1" s="28" t="s">
        <v>4639</v>
      </c>
      <c r="H1" s="284" t="s">
        <v>1306</v>
      </c>
      <c r="I1" s="284"/>
    </row>
    <row r="2" spans="1:26" x14ac:dyDescent="0.2">
      <c r="A2" s="293" t="s">
        <v>1274</v>
      </c>
    </row>
    <row r="4" spans="1:26" x14ac:dyDescent="0.2">
      <c r="C4" s="294"/>
    </row>
    <row r="5" spans="1:26" x14ac:dyDescent="0.2">
      <c r="D5" s="57" t="s">
        <v>409</v>
      </c>
      <c r="E5" s="57" t="s">
        <v>410</v>
      </c>
      <c r="F5" s="57" t="s">
        <v>411</v>
      </c>
      <c r="G5" s="57" t="s">
        <v>1072</v>
      </c>
      <c r="H5" s="57" t="s">
        <v>1071</v>
      </c>
      <c r="I5" s="57" t="s">
        <v>1073</v>
      </c>
    </row>
    <row r="6" spans="1:26" x14ac:dyDescent="0.2">
      <c r="A6" s="195">
        <v>2016</v>
      </c>
      <c r="B6" s="58" t="s">
        <v>38</v>
      </c>
      <c r="C6" s="58" t="s">
        <v>0</v>
      </c>
      <c r="D6" s="201">
        <v>2</v>
      </c>
      <c r="E6" s="201">
        <v>0</v>
      </c>
      <c r="F6" s="201">
        <v>7</v>
      </c>
      <c r="G6" s="201">
        <v>9</v>
      </c>
      <c r="H6" s="202">
        <v>4.4400000000000004</v>
      </c>
      <c r="I6" s="201">
        <v>142</v>
      </c>
    </row>
    <row r="7" spans="1:26" x14ac:dyDescent="0.2">
      <c r="A7" s="195"/>
      <c r="B7" s="59" t="s">
        <v>39</v>
      </c>
      <c r="C7" s="59" t="s">
        <v>0</v>
      </c>
      <c r="D7" s="203">
        <v>5</v>
      </c>
      <c r="E7" s="203">
        <v>0</v>
      </c>
      <c r="F7" s="203">
        <v>6</v>
      </c>
      <c r="G7" s="203">
        <v>11</v>
      </c>
      <c r="H7" s="204">
        <v>3.78</v>
      </c>
      <c r="I7" s="203">
        <v>121</v>
      </c>
    </row>
    <row r="8" spans="1:26" x14ac:dyDescent="0.2">
      <c r="A8" s="195"/>
      <c r="B8" s="58" t="s">
        <v>40</v>
      </c>
      <c r="C8" s="58" t="s">
        <v>0</v>
      </c>
      <c r="D8" s="201">
        <v>4</v>
      </c>
      <c r="E8" s="201">
        <v>0</v>
      </c>
      <c r="F8" s="201">
        <v>30</v>
      </c>
      <c r="G8" s="201">
        <v>34</v>
      </c>
      <c r="H8" s="202">
        <v>19.78</v>
      </c>
      <c r="I8" s="201">
        <v>633</v>
      </c>
    </row>
    <row r="9" spans="1:26" x14ac:dyDescent="0.2">
      <c r="A9" s="195"/>
      <c r="B9" s="59" t="s">
        <v>41</v>
      </c>
      <c r="C9" s="59" t="s">
        <v>0</v>
      </c>
      <c r="D9" s="203">
        <v>2</v>
      </c>
      <c r="E9" s="203">
        <v>1</v>
      </c>
      <c r="F9" s="203">
        <v>30</v>
      </c>
      <c r="G9" s="203">
        <v>33</v>
      </c>
      <c r="H9" s="204">
        <v>13.53</v>
      </c>
      <c r="I9" s="203">
        <v>433</v>
      </c>
    </row>
    <row r="10" spans="1:26" x14ac:dyDescent="0.2">
      <c r="A10" s="195"/>
      <c r="B10" s="58" t="s">
        <v>42</v>
      </c>
      <c r="C10" s="58" t="s">
        <v>0</v>
      </c>
      <c r="D10" s="201">
        <v>2</v>
      </c>
      <c r="E10" s="201">
        <v>4</v>
      </c>
      <c r="F10" s="201">
        <v>56</v>
      </c>
      <c r="G10" s="201">
        <v>62</v>
      </c>
      <c r="H10" s="202">
        <v>13.63</v>
      </c>
      <c r="I10" s="201">
        <v>436</v>
      </c>
      <c r="W10" s="197">
        <v>405</v>
      </c>
    </row>
    <row r="11" spans="1:26" x14ac:dyDescent="0.2">
      <c r="A11" s="195"/>
      <c r="B11" s="59" t="s">
        <v>43</v>
      </c>
      <c r="C11" s="59" t="s">
        <v>0</v>
      </c>
      <c r="D11" s="203">
        <v>3</v>
      </c>
      <c r="E11" s="203">
        <v>6</v>
      </c>
      <c r="F11" s="203">
        <v>128</v>
      </c>
      <c r="G11" s="203">
        <v>137</v>
      </c>
      <c r="H11" s="204">
        <v>33.53</v>
      </c>
      <c r="I11" s="204">
        <v>1073</v>
      </c>
      <c r="V11" s="156"/>
      <c r="W11" s="197">
        <v>474</v>
      </c>
      <c r="X11" s="295">
        <f>(W11/W10)-1</f>
        <v>0.17037037037037028</v>
      </c>
    </row>
    <row r="12" spans="1:26" x14ac:dyDescent="0.2">
      <c r="A12" s="195"/>
      <c r="B12" s="58" t="s">
        <v>44</v>
      </c>
      <c r="C12" s="58" t="s">
        <v>0</v>
      </c>
      <c r="D12" s="201">
        <v>2</v>
      </c>
      <c r="E12" s="201">
        <v>2</v>
      </c>
      <c r="F12" s="201">
        <v>64</v>
      </c>
      <c r="G12" s="201">
        <v>68</v>
      </c>
      <c r="H12" s="202">
        <v>27.94</v>
      </c>
      <c r="I12" s="201">
        <v>894</v>
      </c>
    </row>
    <row r="13" spans="1:26" x14ac:dyDescent="0.2">
      <c r="A13" s="195"/>
      <c r="B13" s="59" t="s">
        <v>45</v>
      </c>
      <c r="C13" s="59" t="s">
        <v>0</v>
      </c>
      <c r="D13" s="203">
        <v>1</v>
      </c>
      <c r="E13" s="203">
        <v>8</v>
      </c>
      <c r="F13" s="203">
        <v>43</v>
      </c>
      <c r="G13" s="203">
        <v>52</v>
      </c>
      <c r="H13" s="204">
        <v>27.91</v>
      </c>
      <c r="I13" s="203">
        <v>893</v>
      </c>
    </row>
    <row r="14" spans="1:26" x14ac:dyDescent="0.2">
      <c r="A14" s="195"/>
      <c r="B14" s="58" t="s">
        <v>46</v>
      </c>
      <c r="C14" s="58" t="s">
        <v>0</v>
      </c>
      <c r="D14" s="201">
        <v>1</v>
      </c>
      <c r="E14" s="201">
        <v>9</v>
      </c>
      <c r="F14" s="201">
        <v>28</v>
      </c>
      <c r="G14" s="201">
        <v>38</v>
      </c>
      <c r="H14" s="202">
        <v>27.34</v>
      </c>
      <c r="I14" s="201">
        <v>875</v>
      </c>
      <c r="W14" s="197">
        <v>322</v>
      </c>
    </row>
    <row r="15" spans="1:26" x14ac:dyDescent="0.2">
      <c r="A15" s="195"/>
      <c r="B15" s="59" t="s">
        <v>47</v>
      </c>
      <c r="C15" s="59" t="s">
        <v>0</v>
      </c>
      <c r="D15" s="203">
        <v>20</v>
      </c>
      <c r="E15" s="203">
        <v>5</v>
      </c>
      <c r="F15" s="203">
        <v>28</v>
      </c>
      <c r="G15" s="203">
        <v>53</v>
      </c>
      <c r="H15" s="204">
        <v>22.88</v>
      </c>
      <c r="I15" s="203">
        <v>732</v>
      </c>
      <c r="W15" s="197">
        <v>474</v>
      </c>
      <c r="X15" s="296">
        <f>(W15/W14)-1</f>
        <v>0.47204968944099379</v>
      </c>
    </row>
    <row r="16" spans="1:26" x14ac:dyDescent="0.2">
      <c r="A16" s="195"/>
      <c r="B16" s="58" t="s">
        <v>48</v>
      </c>
      <c r="C16" s="58" t="s">
        <v>0</v>
      </c>
      <c r="D16" s="201">
        <v>8</v>
      </c>
      <c r="E16" s="201">
        <v>6</v>
      </c>
      <c r="F16" s="201">
        <v>51</v>
      </c>
      <c r="G16" s="201">
        <v>65</v>
      </c>
      <c r="H16" s="202">
        <v>29</v>
      </c>
      <c r="I16" s="201">
        <v>928</v>
      </c>
      <c r="Z16" s="297"/>
    </row>
    <row r="17" spans="1:26" x14ac:dyDescent="0.2">
      <c r="A17" s="195"/>
      <c r="B17" s="59" t="s">
        <v>49</v>
      </c>
      <c r="C17" s="59" t="s">
        <v>0</v>
      </c>
      <c r="D17" s="203">
        <v>1</v>
      </c>
      <c r="E17" s="203">
        <v>10</v>
      </c>
      <c r="F17" s="203">
        <v>51</v>
      </c>
      <c r="G17" s="203">
        <v>62</v>
      </c>
      <c r="H17" s="204">
        <v>34.53</v>
      </c>
      <c r="I17" s="204">
        <v>1105</v>
      </c>
    </row>
    <row r="18" spans="1:26" x14ac:dyDescent="0.2">
      <c r="A18" s="195">
        <v>2017</v>
      </c>
      <c r="B18" s="58" t="s">
        <v>38</v>
      </c>
      <c r="C18" s="58" t="s">
        <v>0</v>
      </c>
      <c r="D18" s="201">
        <v>15</v>
      </c>
      <c r="E18" s="201">
        <v>6</v>
      </c>
      <c r="F18" s="201">
        <v>21</v>
      </c>
      <c r="G18" s="201">
        <v>42</v>
      </c>
      <c r="H18" s="202">
        <v>18.66</v>
      </c>
      <c r="I18" s="201">
        <v>597</v>
      </c>
    </row>
    <row r="19" spans="1:26" x14ac:dyDescent="0.2">
      <c r="A19" s="195"/>
      <c r="B19" s="59" t="s">
        <v>39</v>
      </c>
      <c r="C19" s="59" t="s">
        <v>0</v>
      </c>
      <c r="D19" s="203">
        <v>3</v>
      </c>
      <c r="E19" s="203">
        <v>4</v>
      </c>
      <c r="F19" s="203">
        <v>29</v>
      </c>
      <c r="G19" s="203">
        <v>36</v>
      </c>
      <c r="H19" s="204">
        <v>23.44</v>
      </c>
      <c r="I19" s="203">
        <v>750</v>
      </c>
    </row>
    <row r="20" spans="1:26" x14ac:dyDescent="0.2">
      <c r="A20" s="195"/>
      <c r="B20" s="58" t="s">
        <v>40</v>
      </c>
      <c r="C20" s="58" t="s">
        <v>0</v>
      </c>
      <c r="D20" s="201">
        <v>1</v>
      </c>
      <c r="E20" s="201">
        <v>7</v>
      </c>
      <c r="F20" s="201">
        <v>61</v>
      </c>
      <c r="G20" s="201">
        <v>69</v>
      </c>
      <c r="H20" s="202">
        <v>35.630000000000003</v>
      </c>
      <c r="I20" s="202">
        <v>1140</v>
      </c>
      <c r="Z20" s="156"/>
    </row>
    <row r="21" spans="1:26" x14ac:dyDescent="0.2">
      <c r="A21" s="195"/>
      <c r="B21" s="59" t="s">
        <v>41</v>
      </c>
      <c r="C21" s="59" t="s">
        <v>0</v>
      </c>
      <c r="D21" s="203">
        <v>1</v>
      </c>
      <c r="E21" s="203">
        <v>1</v>
      </c>
      <c r="F21" s="203">
        <v>57</v>
      </c>
      <c r="G21" s="203">
        <v>59</v>
      </c>
      <c r="H21" s="204">
        <v>28.63</v>
      </c>
      <c r="I21" s="203">
        <v>916</v>
      </c>
      <c r="V21" s="292"/>
    </row>
    <row r="22" spans="1:26" x14ac:dyDescent="0.2">
      <c r="A22" s="195"/>
      <c r="B22" s="58" t="s">
        <v>42</v>
      </c>
      <c r="C22" s="58" t="s">
        <v>0</v>
      </c>
      <c r="D22" s="201">
        <v>0</v>
      </c>
      <c r="E22" s="201">
        <v>4</v>
      </c>
      <c r="F22" s="201">
        <v>107</v>
      </c>
      <c r="G22" s="201">
        <v>111</v>
      </c>
      <c r="H22" s="202">
        <v>26.41</v>
      </c>
      <c r="I22" s="201">
        <v>845</v>
      </c>
      <c r="V22" s="297"/>
    </row>
    <row r="23" spans="1:26" x14ac:dyDescent="0.2">
      <c r="A23" s="195"/>
      <c r="B23" s="59" t="s">
        <v>43</v>
      </c>
      <c r="C23" s="59" t="s">
        <v>0</v>
      </c>
      <c r="D23" s="203">
        <v>0</v>
      </c>
      <c r="E23" s="203">
        <v>6</v>
      </c>
      <c r="F23" s="203">
        <v>41</v>
      </c>
      <c r="G23" s="203">
        <v>47</v>
      </c>
      <c r="H23" s="204">
        <v>24.72</v>
      </c>
      <c r="I23" s="203">
        <v>791</v>
      </c>
    </row>
    <row r="24" spans="1:26" x14ac:dyDescent="0.2">
      <c r="A24" s="195"/>
      <c r="B24" s="58" t="s">
        <v>44</v>
      </c>
      <c r="C24" s="58" t="s">
        <v>0</v>
      </c>
      <c r="D24" s="201">
        <v>1</v>
      </c>
      <c r="E24" s="201">
        <v>3</v>
      </c>
      <c r="F24" s="201">
        <v>45</v>
      </c>
      <c r="G24" s="201">
        <v>49</v>
      </c>
      <c r="H24" s="202">
        <v>21.03</v>
      </c>
      <c r="I24" s="201">
        <v>673</v>
      </c>
    </row>
    <row r="25" spans="1:26" x14ac:dyDescent="0.2">
      <c r="A25" s="195"/>
      <c r="B25" s="59" t="s">
        <v>45</v>
      </c>
      <c r="C25" s="59" t="s">
        <v>0</v>
      </c>
      <c r="D25" s="203">
        <v>3</v>
      </c>
      <c r="E25" s="203">
        <v>5</v>
      </c>
      <c r="F25" s="203">
        <v>37</v>
      </c>
      <c r="G25" s="203">
        <v>45</v>
      </c>
      <c r="H25" s="204">
        <v>24.03</v>
      </c>
      <c r="I25" s="203">
        <v>769</v>
      </c>
    </row>
    <row r="26" spans="1:26" x14ac:dyDescent="0.2">
      <c r="A26" s="195"/>
      <c r="B26" s="58" t="s">
        <v>46</v>
      </c>
      <c r="C26" s="58" t="s">
        <v>0</v>
      </c>
      <c r="D26" s="201">
        <v>2</v>
      </c>
      <c r="E26" s="201">
        <v>7</v>
      </c>
      <c r="F26" s="201">
        <v>49</v>
      </c>
      <c r="G26" s="201">
        <v>58</v>
      </c>
      <c r="H26" s="202">
        <v>25.5</v>
      </c>
      <c r="I26" s="201">
        <v>816</v>
      </c>
    </row>
    <row r="27" spans="1:26" x14ac:dyDescent="0.2">
      <c r="A27" s="195"/>
      <c r="B27" s="59" t="s">
        <v>47</v>
      </c>
      <c r="C27" s="59" t="s">
        <v>0</v>
      </c>
      <c r="D27" s="203">
        <v>0</v>
      </c>
      <c r="E27" s="203">
        <v>5</v>
      </c>
      <c r="F27" s="203">
        <v>77</v>
      </c>
      <c r="G27" s="203">
        <v>82</v>
      </c>
      <c r="H27" s="204">
        <v>30.97</v>
      </c>
      <c r="I27" s="203">
        <v>991</v>
      </c>
    </row>
    <row r="28" spans="1:26" x14ac:dyDescent="0.2">
      <c r="A28" s="195"/>
      <c r="B28" s="58" t="s">
        <v>48</v>
      </c>
      <c r="C28" s="58" t="s">
        <v>0</v>
      </c>
      <c r="D28" s="201">
        <v>1</v>
      </c>
      <c r="E28" s="201">
        <v>6</v>
      </c>
      <c r="F28" s="201">
        <v>55</v>
      </c>
      <c r="G28" s="201">
        <v>62</v>
      </c>
      <c r="H28" s="202">
        <v>28.59</v>
      </c>
      <c r="I28" s="201">
        <v>915</v>
      </c>
    </row>
    <row r="29" spans="1:26" x14ac:dyDescent="0.2">
      <c r="A29" s="195"/>
      <c r="B29" s="59" t="s">
        <v>49</v>
      </c>
      <c r="C29" s="59" t="s">
        <v>0</v>
      </c>
      <c r="D29" s="203">
        <v>3</v>
      </c>
      <c r="E29" s="203">
        <v>7</v>
      </c>
      <c r="F29" s="203">
        <v>130</v>
      </c>
      <c r="G29" s="203">
        <v>140</v>
      </c>
      <c r="H29" s="204">
        <v>42.22</v>
      </c>
      <c r="I29" s="204">
        <v>1351</v>
      </c>
    </row>
    <row r="30" spans="1:26" x14ac:dyDescent="0.2">
      <c r="A30" s="195">
        <v>2018</v>
      </c>
      <c r="B30" s="58" t="s">
        <v>38</v>
      </c>
      <c r="C30" s="58" t="s">
        <v>0</v>
      </c>
      <c r="D30" s="201">
        <v>1</v>
      </c>
      <c r="E30" s="201">
        <v>8</v>
      </c>
      <c r="F30" s="201">
        <v>70</v>
      </c>
      <c r="G30" s="201">
        <v>79</v>
      </c>
      <c r="H30" s="202">
        <v>31.28</v>
      </c>
      <c r="I30" s="202">
        <v>1001</v>
      </c>
      <c r="T30" s="156"/>
    </row>
    <row r="31" spans="1:26" x14ac:dyDescent="0.2">
      <c r="A31" s="195"/>
      <c r="B31" s="59" t="s">
        <v>39</v>
      </c>
      <c r="C31" s="59" t="s">
        <v>0</v>
      </c>
      <c r="D31" s="203">
        <v>0</v>
      </c>
      <c r="E31" s="203">
        <v>8</v>
      </c>
      <c r="F31" s="203">
        <v>93</v>
      </c>
      <c r="G31" s="203">
        <v>101</v>
      </c>
      <c r="H31" s="204">
        <v>40.909999999999997</v>
      </c>
      <c r="I31" s="204">
        <v>1309</v>
      </c>
    </row>
    <row r="32" spans="1:26" x14ac:dyDescent="0.2">
      <c r="A32" s="195"/>
      <c r="B32" s="58" t="s">
        <v>40</v>
      </c>
      <c r="C32" s="58" t="s">
        <v>0</v>
      </c>
      <c r="D32" s="201">
        <v>4</v>
      </c>
      <c r="E32" s="201">
        <v>22</v>
      </c>
      <c r="F32" s="201">
        <v>100</v>
      </c>
      <c r="G32" s="201">
        <v>126</v>
      </c>
      <c r="H32" s="202">
        <v>40.94</v>
      </c>
      <c r="I32" s="202">
        <v>1310</v>
      </c>
    </row>
    <row r="33" spans="1:18" x14ac:dyDescent="0.2">
      <c r="A33" s="195"/>
      <c r="B33" s="59" t="s">
        <v>41</v>
      </c>
      <c r="C33" s="59" t="s">
        <v>0</v>
      </c>
      <c r="D33" s="203">
        <v>0</v>
      </c>
      <c r="E33" s="203">
        <v>19</v>
      </c>
      <c r="F33" s="203">
        <v>91</v>
      </c>
      <c r="G33" s="203">
        <v>110</v>
      </c>
      <c r="H33" s="204">
        <v>43.22</v>
      </c>
      <c r="I33" s="204">
        <v>1383</v>
      </c>
      <c r="L33" s="156"/>
    </row>
    <row r="34" spans="1:18" x14ac:dyDescent="0.2">
      <c r="A34" s="195"/>
      <c r="B34" s="58" t="s">
        <v>42</v>
      </c>
      <c r="C34" s="58" t="s">
        <v>0</v>
      </c>
      <c r="D34" s="201">
        <v>0</v>
      </c>
      <c r="E34" s="201">
        <v>21</v>
      </c>
      <c r="F34" s="201">
        <v>125</v>
      </c>
      <c r="G34" s="201">
        <v>146</v>
      </c>
      <c r="H34" s="202">
        <v>46.5</v>
      </c>
      <c r="I34" s="202">
        <v>1488</v>
      </c>
    </row>
    <row r="35" spans="1:18" x14ac:dyDescent="0.2">
      <c r="A35" s="195"/>
      <c r="B35" s="59" t="s">
        <v>43</v>
      </c>
      <c r="C35" s="59" t="s">
        <v>0</v>
      </c>
      <c r="D35" s="203">
        <v>0</v>
      </c>
      <c r="E35" s="203">
        <v>26</v>
      </c>
      <c r="F35" s="203">
        <v>96</v>
      </c>
      <c r="G35" s="203">
        <v>122</v>
      </c>
      <c r="H35" s="204">
        <v>49.72</v>
      </c>
      <c r="I35" s="204">
        <v>1591</v>
      </c>
      <c r="O35" s="298"/>
    </row>
    <row r="36" spans="1:18" x14ac:dyDescent="0.2">
      <c r="A36" s="195"/>
      <c r="B36" s="58" t="s">
        <v>44</v>
      </c>
      <c r="C36" s="58" t="s">
        <v>0</v>
      </c>
      <c r="D36" s="201">
        <v>1</v>
      </c>
      <c r="E36" s="201">
        <v>7</v>
      </c>
      <c r="F36" s="201">
        <v>74</v>
      </c>
      <c r="G36" s="201">
        <v>82</v>
      </c>
      <c r="H36" s="202">
        <v>38.72</v>
      </c>
      <c r="I36" s="202">
        <v>1239</v>
      </c>
    </row>
    <row r="37" spans="1:18" x14ac:dyDescent="0.2">
      <c r="A37" s="195"/>
      <c r="B37" s="59" t="s">
        <v>45</v>
      </c>
      <c r="C37" s="59" t="s">
        <v>0</v>
      </c>
      <c r="D37" s="203">
        <v>1</v>
      </c>
      <c r="E37" s="203">
        <v>2</v>
      </c>
      <c r="F37" s="203">
        <v>91</v>
      </c>
      <c r="G37" s="203">
        <v>94</v>
      </c>
      <c r="H37" s="204">
        <v>39.909999999999997</v>
      </c>
      <c r="I37" s="204">
        <v>1277</v>
      </c>
    </row>
    <row r="38" spans="1:18" x14ac:dyDescent="0.2">
      <c r="A38" s="195"/>
      <c r="B38" s="58" t="s">
        <v>46</v>
      </c>
      <c r="C38" s="58" t="s">
        <v>0</v>
      </c>
      <c r="D38" s="201">
        <v>1</v>
      </c>
      <c r="E38" s="201">
        <v>11</v>
      </c>
      <c r="F38" s="201">
        <v>141</v>
      </c>
      <c r="G38" s="201">
        <v>153</v>
      </c>
      <c r="H38" s="202">
        <v>51.84</v>
      </c>
      <c r="I38" s="202">
        <v>1659</v>
      </c>
    </row>
    <row r="39" spans="1:18" x14ac:dyDescent="0.2">
      <c r="A39" s="195"/>
      <c r="B39" s="59" t="s">
        <v>47</v>
      </c>
      <c r="C39" s="59" t="s">
        <v>0</v>
      </c>
      <c r="D39" s="203">
        <v>3</v>
      </c>
      <c r="E39" s="203">
        <v>8</v>
      </c>
      <c r="F39" s="203">
        <v>156</v>
      </c>
      <c r="G39" s="203">
        <v>167</v>
      </c>
      <c r="H39" s="204">
        <v>50.44</v>
      </c>
      <c r="I39" s="204">
        <v>1614</v>
      </c>
    </row>
    <row r="40" spans="1:18" x14ac:dyDescent="0.2">
      <c r="A40" s="195"/>
      <c r="B40" s="58" t="s">
        <v>48</v>
      </c>
      <c r="C40" s="58" t="s">
        <v>0</v>
      </c>
      <c r="D40" s="201">
        <v>3</v>
      </c>
      <c r="E40" s="201">
        <v>9</v>
      </c>
      <c r="F40" s="201">
        <v>151</v>
      </c>
      <c r="G40" s="201">
        <v>163</v>
      </c>
      <c r="H40" s="202">
        <v>55.72</v>
      </c>
      <c r="I40" s="202">
        <v>1783</v>
      </c>
      <c r="R40" s="156"/>
    </row>
    <row r="41" spans="1:18" x14ac:dyDescent="0.2">
      <c r="A41" s="195"/>
      <c r="B41" s="59" t="s">
        <v>49</v>
      </c>
      <c r="C41" s="59" t="s">
        <v>0</v>
      </c>
      <c r="D41" s="203">
        <v>5</v>
      </c>
      <c r="E41" s="203">
        <v>11</v>
      </c>
      <c r="F41" s="203">
        <v>218</v>
      </c>
      <c r="G41" s="203">
        <v>234</v>
      </c>
      <c r="H41" s="204">
        <v>67.28</v>
      </c>
      <c r="I41" s="204">
        <v>2153</v>
      </c>
    </row>
    <row r="42" spans="1:18" x14ac:dyDescent="0.2">
      <c r="A42" s="195">
        <v>2019</v>
      </c>
      <c r="B42" s="58" t="s">
        <v>38</v>
      </c>
      <c r="C42" s="58" t="s">
        <v>0</v>
      </c>
      <c r="D42" s="201">
        <v>16</v>
      </c>
      <c r="E42" s="201">
        <v>13</v>
      </c>
      <c r="F42" s="201">
        <v>148</v>
      </c>
      <c r="G42" s="201">
        <v>177</v>
      </c>
      <c r="H42" s="202">
        <v>57.78</v>
      </c>
      <c r="I42" s="202">
        <v>1849</v>
      </c>
    </row>
    <row r="43" spans="1:18" x14ac:dyDescent="0.2">
      <c r="A43" s="195"/>
      <c r="B43" s="59" t="s">
        <v>39</v>
      </c>
      <c r="C43" s="59" t="s">
        <v>0</v>
      </c>
      <c r="D43" s="203">
        <v>5</v>
      </c>
      <c r="E43" s="203">
        <v>16</v>
      </c>
      <c r="F43" s="203">
        <v>107</v>
      </c>
      <c r="G43" s="203">
        <v>128</v>
      </c>
      <c r="H43" s="204">
        <v>45.47</v>
      </c>
      <c r="I43" s="204">
        <v>1455</v>
      </c>
    </row>
    <row r="44" spans="1:18" x14ac:dyDescent="0.2">
      <c r="A44" s="195"/>
      <c r="B44" s="58" t="s">
        <v>40</v>
      </c>
      <c r="C44" s="58" t="s">
        <v>0</v>
      </c>
      <c r="D44" s="201">
        <v>2</v>
      </c>
      <c r="E44" s="201">
        <v>10</v>
      </c>
      <c r="F44" s="201">
        <v>159</v>
      </c>
      <c r="G44" s="201">
        <v>171</v>
      </c>
      <c r="H44" s="202">
        <v>67.5</v>
      </c>
      <c r="I44" s="202">
        <v>2160</v>
      </c>
      <c r="J44" s="198"/>
    </row>
    <row r="45" spans="1:18" x14ac:dyDescent="0.2">
      <c r="A45" s="195"/>
      <c r="B45" s="59" t="s">
        <v>41</v>
      </c>
      <c r="C45" s="59" t="s">
        <v>0</v>
      </c>
      <c r="D45" s="203">
        <v>5</v>
      </c>
      <c r="E45" s="203">
        <v>3</v>
      </c>
      <c r="F45" s="203">
        <v>98</v>
      </c>
      <c r="G45" s="203">
        <v>106</v>
      </c>
      <c r="H45" s="204">
        <v>39.06</v>
      </c>
      <c r="I45" s="204">
        <v>1250</v>
      </c>
      <c r="J45" s="198"/>
    </row>
    <row r="46" spans="1:18" x14ac:dyDescent="0.2">
      <c r="A46" s="195"/>
      <c r="B46" s="58" t="s">
        <v>42</v>
      </c>
      <c r="C46" s="58" t="s">
        <v>0</v>
      </c>
      <c r="D46" s="201">
        <v>4</v>
      </c>
      <c r="E46" s="201">
        <v>1</v>
      </c>
      <c r="F46" s="201">
        <v>97</v>
      </c>
      <c r="G46" s="201">
        <v>102</v>
      </c>
      <c r="H46" s="202">
        <v>35.47</v>
      </c>
      <c r="I46" s="202">
        <v>1135</v>
      </c>
      <c r="L46" s="156"/>
    </row>
    <row r="47" spans="1:18" x14ac:dyDescent="0.2">
      <c r="A47" s="195"/>
      <c r="B47" s="59" t="s">
        <v>43</v>
      </c>
      <c r="C47" s="59" t="s">
        <v>0</v>
      </c>
      <c r="D47" s="203">
        <v>2</v>
      </c>
      <c r="E47" s="203">
        <v>2</v>
      </c>
      <c r="F47" s="203">
        <v>217</v>
      </c>
      <c r="G47" s="203">
        <v>221</v>
      </c>
      <c r="H47" s="204">
        <v>77.84</v>
      </c>
      <c r="I47" s="204">
        <v>2491</v>
      </c>
    </row>
    <row r="48" spans="1:18" x14ac:dyDescent="0.2">
      <c r="A48" s="195"/>
      <c r="B48" s="58" t="s">
        <v>44</v>
      </c>
      <c r="C48" s="58" t="s">
        <v>0</v>
      </c>
      <c r="D48" s="201">
        <v>1</v>
      </c>
      <c r="E48" s="201">
        <v>8</v>
      </c>
      <c r="F48" s="201">
        <v>176</v>
      </c>
      <c r="G48" s="201">
        <v>185</v>
      </c>
      <c r="H48" s="202">
        <v>64.63</v>
      </c>
      <c r="I48" s="202">
        <v>2068</v>
      </c>
    </row>
    <row r="49" spans="1:16" x14ac:dyDescent="0.2">
      <c r="A49" s="195"/>
      <c r="B49" s="59" t="s">
        <v>45</v>
      </c>
      <c r="C49" s="59" t="s">
        <v>0</v>
      </c>
      <c r="D49" s="203">
        <v>1</v>
      </c>
      <c r="E49" s="203">
        <v>4</v>
      </c>
      <c r="F49" s="203">
        <v>156</v>
      </c>
      <c r="G49" s="203">
        <v>161</v>
      </c>
      <c r="H49" s="204">
        <v>57.09</v>
      </c>
      <c r="I49" s="204">
        <v>1827</v>
      </c>
    </row>
    <row r="50" spans="1:16" x14ac:dyDescent="0.2">
      <c r="A50" s="195"/>
      <c r="B50" s="58" t="s">
        <v>46</v>
      </c>
      <c r="C50" s="58" t="s">
        <v>0</v>
      </c>
      <c r="D50" s="201">
        <v>2</v>
      </c>
      <c r="E50" s="201">
        <v>6</v>
      </c>
      <c r="F50" s="201">
        <v>238</v>
      </c>
      <c r="G50" s="201">
        <v>246</v>
      </c>
      <c r="H50" s="202">
        <v>77.06</v>
      </c>
      <c r="I50" s="202">
        <v>2466</v>
      </c>
    </row>
    <row r="51" spans="1:16" x14ac:dyDescent="0.2">
      <c r="A51" s="195"/>
      <c r="B51" s="59" t="s">
        <v>47</v>
      </c>
      <c r="C51" s="59" t="s">
        <v>0</v>
      </c>
      <c r="D51" s="203">
        <v>0</v>
      </c>
      <c r="E51" s="203">
        <v>15</v>
      </c>
      <c r="F51" s="203">
        <v>244</v>
      </c>
      <c r="G51" s="203">
        <v>259</v>
      </c>
      <c r="H51" s="204">
        <v>90.44</v>
      </c>
      <c r="I51" s="204">
        <v>2894</v>
      </c>
    </row>
    <row r="52" spans="1:16" x14ac:dyDescent="0.2">
      <c r="A52" s="195"/>
      <c r="B52" s="58" t="s">
        <v>48</v>
      </c>
      <c r="C52" s="58" t="s">
        <v>0</v>
      </c>
      <c r="D52" s="201">
        <v>4</v>
      </c>
      <c r="E52" s="201">
        <v>10</v>
      </c>
      <c r="F52" s="201">
        <v>293</v>
      </c>
      <c r="G52" s="201">
        <v>307</v>
      </c>
      <c r="H52" s="202">
        <v>96.56</v>
      </c>
      <c r="I52" s="202">
        <v>3090</v>
      </c>
    </row>
    <row r="53" spans="1:16" x14ac:dyDescent="0.2">
      <c r="A53" s="195"/>
      <c r="B53" s="59" t="s">
        <v>49</v>
      </c>
      <c r="C53" s="59" t="s">
        <v>0</v>
      </c>
      <c r="D53" s="203">
        <v>3</v>
      </c>
      <c r="E53" s="203">
        <v>9</v>
      </c>
      <c r="F53" s="203">
        <v>302</v>
      </c>
      <c r="G53" s="203">
        <v>314</v>
      </c>
      <c r="H53" s="204">
        <v>91.34</v>
      </c>
      <c r="I53" s="204">
        <v>2923</v>
      </c>
    </row>
    <row r="54" spans="1:16" ht="25.5" customHeight="1" x14ac:dyDescent="0.2">
      <c r="A54" s="196">
        <v>2020</v>
      </c>
      <c r="B54" s="58" t="s">
        <v>38</v>
      </c>
      <c r="C54" s="58" t="s">
        <v>0</v>
      </c>
      <c r="D54" s="201">
        <v>1</v>
      </c>
      <c r="E54" s="201">
        <v>19</v>
      </c>
      <c r="F54" s="201">
        <v>191</v>
      </c>
      <c r="G54" s="201">
        <v>211</v>
      </c>
      <c r="H54" s="202">
        <v>78.41</v>
      </c>
      <c r="I54" s="202">
        <v>2509</v>
      </c>
      <c r="L54" s="156"/>
      <c r="M54" s="297"/>
      <c r="P54" s="156"/>
    </row>
    <row r="55" spans="1:16" x14ac:dyDescent="0.2">
      <c r="A55" s="196"/>
      <c r="B55" s="59" t="s">
        <v>39</v>
      </c>
      <c r="C55" s="59" t="s">
        <v>0</v>
      </c>
      <c r="D55" s="203">
        <v>5</v>
      </c>
      <c r="E55" s="203">
        <v>13</v>
      </c>
      <c r="F55" s="203">
        <v>182</v>
      </c>
      <c r="G55" s="203">
        <v>200</v>
      </c>
      <c r="H55" s="204">
        <v>74.81</v>
      </c>
      <c r="I55" s="204">
        <v>2394</v>
      </c>
    </row>
    <row r="56" spans="1:16" x14ac:dyDescent="0.2">
      <c r="A56" s="196"/>
      <c r="B56" s="58" t="s">
        <v>40</v>
      </c>
      <c r="C56" s="58" t="s">
        <v>0</v>
      </c>
      <c r="D56" s="201">
        <v>4</v>
      </c>
      <c r="E56" s="201">
        <v>23</v>
      </c>
      <c r="F56" s="201">
        <v>234</v>
      </c>
      <c r="G56" s="201">
        <v>261</v>
      </c>
      <c r="H56" s="202">
        <v>74.63</v>
      </c>
      <c r="I56" s="202">
        <v>2388</v>
      </c>
    </row>
    <row r="57" spans="1:16" x14ac:dyDescent="0.2">
      <c r="A57" s="196"/>
      <c r="B57" s="59" t="s">
        <v>41</v>
      </c>
      <c r="C57" s="59" t="s">
        <v>0</v>
      </c>
      <c r="D57" s="203">
        <v>2</v>
      </c>
      <c r="E57" s="203">
        <v>10</v>
      </c>
      <c r="F57" s="203">
        <v>142</v>
      </c>
      <c r="G57" s="203">
        <v>154</v>
      </c>
      <c r="H57" s="204">
        <v>34.53</v>
      </c>
      <c r="I57" s="204">
        <v>1105</v>
      </c>
    </row>
    <row r="58" spans="1:16" x14ac:dyDescent="0.2">
      <c r="A58" s="196"/>
      <c r="B58" s="58" t="s">
        <v>42</v>
      </c>
      <c r="C58" s="58" t="s">
        <v>0</v>
      </c>
      <c r="D58" s="201">
        <v>4</v>
      </c>
      <c r="E58" s="201">
        <v>6</v>
      </c>
      <c r="F58" s="201">
        <v>87</v>
      </c>
      <c r="G58" s="201">
        <v>97</v>
      </c>
      <c r="H58" s="202">
        <v>36.94</v>
      </c>
      <c r="I58" s="202">
        <v>1182</v>
      </c>
    </row>
    <row r="59" spans="1:16" x14ac:dyDescent="0.2">
      <c r="A59" s="196"/>
      <c r="B59" s="59" t="s">
        <v>43</v>
      </c>
      <c r="C59" s="59" t="s">
        <v>0</v>
      </c>
      <c r="D59" s="203">
        <v>1</v>
      </c>
      <c r="E59" s="203">
        <v>10</v>
      </c>
      <c r="F59" s="203">
        <v>143</v>
      </c>
      <c r="G59" s="203">
        <v>154</v>
      </c>
      <c r="H59" s="204">
        <v>52.69</v>
      </c>
      <c r="I59" s="204">
        <v>1686</v>
      </c>
    </row>
    <row r="60" spans="1:16" x14ac:dyDescent="0.2">
      <c r="A60" s="196"/>
      <c r="B60" s="58" t="s">
        <v>44</v>
      </c>
      <c r="C60" s="58" t="s">
        <v>0</v>
      </c>
      <c r="D60" s="201">
        <v>0</v>
      </c>
      <c r="E60" s="201">
        <v>11</v>
      </c>
      <c r="F60" s="201">
        <v>172</v>
      </c>
      <c r="G60" s="201">
        <v>183</v>
      </c>
      <c r="H60" s="202">
        <v>55.19</v>
      </c>
      <c r="I60" s="202">
        <v>1766</v>
      </c>
    </row>
    <row r="61" spans="1:16" x14ac:dyDescent="0.2">
      <c r="A61" s="196"/>
      <c r="B61" s="59" t="s">
        <v>45</v>
      </c>
      <c r="C61" s="59" t="s">
        <v>0</v>
      </c>
      <c r="D61" s="203">
        <v>3</v>
      </c>
      <c r="E61" s="203">
        <v>9</v>
      </c>
      <c r="F61" s="203">
        <v>161</v>
      </c>
      <c r="G61" s="203">
        <v>173</v>
      </c>
      <c r="H61" s="204">
        <v>56.38</v>
      </c>
      <c r="I61" s="204">
        <v>1804</v>
      </c>
    </row>
    <row r="62" spans="1:16" x14ac:dyDescent="0.2">
      <c r="A62" s="196"/>
      <c r="B62" s="58" t="s">
        <v>46</v>
      </c>
      <c r="C62" s="58" t="s">
        <v>0</v>
      </c>
      <c r="D62" s="201">
        <v>6</v>
      </c>
      <c r="E62" s="201">
        <v>3</v>
      </c>
      <c r="F62" s="201">
        <v>138</v>
      </c>
      <c r="G62" s="201">
        <v>147</v>
      </c>
      <c r="H62" s="202">
        <v>49.19</v>
      </c>
      <c r="I62" s="202">
        <v>1574</v>
      </c>
    </row>
    <row r="63" spans="1:16" x14ac:dyDescent="0.2">
      <c r="A63" s="196"/>
      <c r="B63" s="59" t="s">
        <v>47</v>
      </c>
      <c r="C63" s="59" t="s">
        <v>0</v>
      </c>
      <c r="D63" s="203">
        <v>4</v>
      </c>
      <c r="E63" s="203">
        <v>7</v>
      </c>
      <c r="F63" s="203">
        <v>154</v>
      </c>
      <c r="G63" s="203">
        <v>165</v>
      </c>
      <c r="H63" s="204">
        <v>64.75</v>
      </c>
      <c r="I63" s="204">
        <v>2072</v>
      </c>
    </row>
    <row r="64" spans="1:16" x14ac:dyDescent="0.2">
      <c r="A64" s="196"/>
      <c r="B64" s="58" t="s">
        <v>48</v>
      </c>
      <c r="C64" s="58" t="s">
        <v>0</v>
      </c>
      <c r="D64" s="201">
        <v>3</v>
      </c>
      <c r="E64" s="201">
        <v>7</v>
      </c>
      <c r="F64" s="201">
        <v>191</v>
      </c>
      <c r="G64" s="201">
        <v>201</v>
      </c>
      <c r="H64" s="202">
        <v>75.06</v>
      </c>
      <c r="I64" s="202">
        <v>2402</v>
      </c>
    </row>
    <row r="65" spans="1:9" x14ac:dyDescent="0.2">
      <c r="A65" s="196"/>
      <c r="B65" s="59" t="s">
        <v>49</v>
      </c>
      <c r="C65" s="59" t="s">
        <v>0</v>
      </c>
      <c r="D65" s="203">
        <v>6</v>
      </c>
      <c r="E65" s="203">
        <v>15</v>
      </c>
      <c r="F65" s="203">
        <v>324</v>
      </c>
      <c r="G65" s="203">
        <v>345</v>
      </c>
      <c r="H65" s="204">
        <v>110.09</v>
      </c>
      <c r="I65" s="204">
        <v>3523</v>
      </c>
    </row>
    <row r="66" spans="1:9" x14ac:dyDescent="0.2">
      <c r="A66" s="195">
        <v>2021</v>
      </c>
      <c r="B66" s="58" t="s">
        <v>38</v>
      </c>
      <c r="C66" s="58" t="s">
        <v>0</v>
      </c>
      <c r="D66" s="201">
        <v>1</v>
      </c>
      <c r="E66" s="201">
        <v>10</v>
      </c>
      <c r="F66" s="201">
        <v>215</v>
      </c>
      <c r="G66" s="201">
        <v>226</v>
      </c>
      <c r="H66" s="202">
        <v>83.94</v>
      </c>
      <c r="I66" s="202">
        <v>2686</v>
      </c>
    </row>
    <row r="67" spans="1:9" x14ac:dyDescent="0.2">
      <c r="A67" s="195"/>
      <c r="B67" s="59" t="s">
        <v>39</v>
      </c>
      <c r="C67" s="59" t="s">
        <v>0</v>
      </c>
      <c r="D67" s="203">
        <v>6</v>
      </c>
      <c r="E67" s="203">
        <v>12</v>
      </c>
      <c r="F67" s="203">
        <v>278</v>
      </c>
      <c r="G67" s="203">
        <v>296</v>
      </c>
      <c r="H67" s="205">
        <v>98</v>
      </c>
      <c r="I67" s="204">
        <v>3136</v>
      </c>
    </row>
    <row r="68" spans="1:9" x14ac:dyDescent="0.2">
      <c r="A68" s="195"/>
      <c r="B68" s="58" t="s">
        <v>40</v>
      </c>
      <c r="C68" s="58" t="s">
        <v>0</v>
      </c>
      <c r="D68" s="201">
        <v>6</v>
      </c>
      <c r="E68" s="201">
        <v>10</v>
      </c>
      <c r="F68" s="201">
        <v>359</v>
      </c>
      <c r="G68" s="201">
        <v>375</v>
      </c>
      <c r="H68" s="206">
        <v>126.22</v>
      </c>
      <c r="I68" s="202">
        <v>4039</v>
      </c>
    </row>
    <row r="69" spans="1:9" x14ac:dyDescent="0.2">
      <c r="A69" s="195"/>
      <c r="B69" s="59" t="s">
        <v>41</v>
      </c>
      <c r="C69" s="59" t="s">
        <v>0</v>
      </c>
      <c r="D69" s="203">
        <v>6</v>
      </c>
      <c r="E69" s="203">
        <v>23</v>
      </c>
      <c r="F69" s="203">
        <v>470</v>
      </c>
      <c r="G69" s="203">
        <v>499</v>
      </c>
      <c r="H69" s="205">
        <v>142.59</v>
      </c>
      <c r="I69" s="204">
        <v>4563</v>
      </c>
    </row>
    <row r="70" spans="1:9" x14ac:dyDescent="0.2">
      <c r="A70" s="195"/>
      <c r="B70" s="58" t="s">
        <v>42</v>
      </c>
      <c r="C70" s="58" t="s">
        <v>0</v>
      </c>
      <c r="D70" s="201">
        <v>7</v>
      </c>
      <c r="E70" s="201">
        <v>30</v>
      </c>
      <c r="F70" s="201">
        <v>431</v>
      </c>
      <c r="G70" s="201">
        <v>468</v>
      </c>
      <c r="H70" s="206">
        <v>136.72</v>
      </c>
      <c r="I70" s="202">
        <v>4375</v>
      </c>
    </row>
    <row r="71" spans="1:9" x14ac:dyDescent="0.2">
      <c r="A71" s="195"/>
      <c r="B71" s="59" t="s">
        <v>43</v>
      </c>
      <c r="C71" s="59" t="s">
        <v>0</v>
      </c>
      <c r="D71" s="203">
        <v>1</v>
      </c>
      <c r="E71" s="203">
        <v>32</v>
      </c>
      <c r="F71" s="203">
        <v>359</v>
      </c>
      <c r="G71" s="203">
        <v>392</v>
      </c>
      <c r="H71" s="205">
        <v>135.75</v>
      </c>
      <c r="I71" s="204">
        <v>4344</v>
      </c>
    </row>
    <row r="72" spans="1:9" x14ac:dyDescent="0.2">
      <c r="A72" s="195"/>
      <c r="B72" s="58" t="s">
        <v>44</v>
      </c>
      <c r="C72" s="58" t="s">
        <v>0</v>
      </c>
      <c r="D72" s="201">
        <v>12</v>
      </c>
      <c r="E72" s="201">
        <v>24</v>
      </c>
      <c r="F72" s="201">
        <v>409</v>
      </c>
      <c r="G72" s="201">
        <v>445</v>
      </c>
      <c r="H72" s="206">
        <v>141.22</v>
      </c>
      <c r="I72" s="202">
        <v>4519</v>
      </c>
    </row>
    <row r="73" spans="1:9" x14ac:dyDescent="0.2">
      <c r="A73" s="195"/>
      <c r="B73" s="59" t="s">
        <v>45</v>
      </c>
      <c r="C73" s="59" t="s">
        <v>0</v>
      </c>
      <c r="D73" s="203">
        <v>5</v>
      </c>
      <c r="E73" s="203">
        <v>23</v>
      </c>
      <c r="F73" s="203">
        <v>321</v>
      </c>
      <c r="G73" s="203">
        <v>349</v>
      </c>
      <c r="H73" s="205">
        <v>124.5</v>
      </c>
      <c r="I73" s="204">
        <v>3984</v>
      </c>
    </row>
    <row r="74" spans="1:9" x14ac:dyDescent="0.2">
      <c r="A74" s="195"/>
      <c r="B74" s="58" t="s">
        <v>46</v>
      </c>
      <c r="C74" s="58" t="s">
        <v>0</v>
      </c>
      <c r="D74" s="201">
        <v>5</v>
      </c>
      <c r="E74" s="201">
        <v>34</v>
      </c>
      <c r="F74" s="201">
        <v>339</v>
      </c>
      <c r="G74" s="201">
        <v>378</v>
      </c>
      <c r="H74" s="206">
        <v>126.56</v>
      </c>
      <c r="I74" s="202">
        <v>4050</v>
      </c>
    </row>
    <row r="75" spans="1:9" x14ac:dyDescent="0.2">
      <c r="A75" s="195"/>
      <c r="B75" s="59" t="s">
        <v>47</v>
      </c>
      <c r="C75" s="59" t="s">
        <v>0</v>
      </c>
      <c r="D75" s="203">
        <v>16</v>
      </c>
      <c r="E75" s="203">
        <v>65</v>
      </c>
      <c r="F75" s="203">
        <v>246</v>
      </c>
      <c r="G75" s="203">
        <v>327</v>
      </c>
      <c r="H75" s="205">
        <v>109.31</v>
      </c>
      <c r="I75" s="204">
        <v>3498</v>
      </c>
    </row>
    <row r="76" spans="1:9" x14ac:dyDescent="0.2">
      <c r="A76" s="195"/>
      <c r="B76" s="58" t="s">
        <v>48</v>
      </c>
      <c r="C76" s="58" t="s">
        <v>0</v>
      </c>
      <c r="D76" s="201">
        <v>14</v>
      </c>
      <c r="E76" s="201">
        <v>66</v>
      </c>
      <c r="F76" s="201">
        <v>305</v>
      </c>
      <c r="G76" s="201">
        <v>385</v>
      </c>
      <c r="H76" s="206">
        <v>117.97</v>
      </c>
      <c r="I76" s="202">
        <v>3775</v>
      </c>
    </row>
    <row r="77" spans="1:9" x14ac:dyDescent="0.2">
      <c r="A77" s="195"/>
      <c r="B77" s="59" t="s">
        <v>49</v>
      </c>
      <c r="C77" s="59" t="s">
        <v>0</v>
      </c>
      <c r="D77" s="203">
        <v>36</v>
      </c>
      <c r="E77" s="203">
        <v>58</v>
      </c>
      <c r="F77" s="203">
        <v>237</v>
      </c>
      <c r="G77" s="203">
        <v>331</v>
      </c>
      <c r="H77" s="205">
        <v>128.44</v>
      </c>
      <c r="I77" s="204">
        <v>4110</v>
      </c>
    </row>
    <row r="78" spans="1:9" x14ac:dyDescent="0.2">
      <c r="A78" s="195">
        <v>2022</v>
      </c>
      <c r="B78" s="58" t="s">
        <v>38</v>
      </c>
      <c r="C78" s="58" t="s">
        <v>0</v>
      </c>
      <c r="D78" s="201">
        <v>17</v>
      </c>
      <c r="E78" s="201">
        <v>48</v>
      </c>
      <c r="F78" s="201">
        <v>198</v>
      </c>
      <c r="G78" s="201">
        <v>263</v>
      </c>
      <c r="H78" s="206">
        <v>101.78</v>
      </c>
      <c r="I78" s="202">
        <v>3257</v>
      </c>
    </row>
    <row r="79" spans="1:9" x14ac:dyDescent="0.2">
      <c r="A79" s="195"/>
      <c r="B79" s="59" t="s">
        <v>39</v>
      </c>
      <c r="C79" s="59" t="s">
        <v>0</v>
      </c>
      <c r="D79" s="203">
        <v>16</v>
      </c>
      <c r="E79" s="203">
        <v>34</v>
      </c>
      <c r="F79" s="203">
        <v>272</v>
      </c>
      <c r="G79" s="203">
        <v>322</v>
      </c>
      <c r="H79" s="205">
        <v>104.97</v>
      </c>
      <c r="I79" s="204">
        <v>3359</v>
      </c>
    </row>
    <row r="80" spans="1:9" x14ac:dyDescent="0.2">
      <c r="A80" s="195"/>
      <c r="B80" s="58" t="s">
        <v>40</v>
      </c>
      <c r="C80" s="58" t="s">
        <v>0</v>
      </c>
      <c r="D80" s="201">
        <v>27</v>
      </c>
      <c r="E80" s="201">
        <v>35</v>
      </c>
      <c r="F80" s="201">
        <v>362</v>
      </c>
      <c r="G80" s="201">
        <v>424</v>
      </c>
      <c r="H80" s="206">
        <v>137.56</v>
      </c>
      <c r="I80" s="202">
        <v>4402</v>
      </c>
    </row>
    <row r="81" spans="1:9" x14ac:dyDescent="0.2">
      <c r="A81" s="195"/>
      <c r="B81" s="59" t="s">
        <v>41</v>
      </c>
      <c r="C81" s="59" t="s">
        <v>0</v>
      </c>
      <c r="D81" s="203">
        <v>34</v>
      </c>
      <c r="E81" s="203">
        <v>36</v>
      </c>
      <c r="F81" s="203">
        <v>223</v>
      </c>
      <c r="G81" s="203">
        <v>293</v>
      </c>
      <c r="H81" s="205">
        <v>118.03</v>
      </c>
      <c r="I81" s="204">
        <v>3777</v>
      </c>
    </row>
    <row r="82" spans="1:9" x14ac:dyDescent="0.2">
      <c r="A82" s="195"/>
      <c r="B82" s="58" t="s">
        <v>42</v>
      </c>
      <c r="C82" s="58" t="s">
        <v>0</v>
      </c>
      <c r="D82" s="201">
        <v>48</v>
      </c>
      <c r="E82" s="201">
        <v>30</v>
      </c>
      <c r="F82" s="201">
        <v>327</v>
      </c>
      <c r="G82" s="201">
        <v>405</v>
      </c>
      <c r="H82" s="206">
        <v>140.19</v>
      </c>
      <c r="I82" s="202">
        <v>4486</v>
      </c>
    </row>
    <row r="83" spans="1:9" x14ac:dyDescent="0.2">
      <c r="A83" s="195"/>
      <c r="B83" s="59" t="s">
        <v>43</v>
      </c>
      <c r="C83" s="59" t="s">
        <v>0</v>
      </c>
      <c r="D83" s="203">
        <v>29</v>
      </c>
      <c r="E83" s="203">
        <v>36</v>
      </c>
      <c r="F83" s="203">
        <v>295</v>
      </c>
      <c r="G83" s="203">
        <v>360</v>
      </c>
      <c r="H83" s="205">
        <v>117.03</v>
      </c>
      <c r="I83" s="204">
        <v>3745</v>
      </c>
    </row>
    <row r="84" spans="1:9" x14ac:dyDescent="0.2">
      <c r="A84" s="195"/>
      <c r="B84" s="58" t="s">
        <v>44</v>
      </c>
      <c r="C84" s="58" t="s">
        <v>0</v>
      </c>
      <c r="D84" s="201">
        <v>77</v>
      </c>
      <c r="E84" s="201">
        <v>37</v>
      </c>
      <c r="F84" s="201">
        <v>262</v>
      </c>
      <c r="G84" s="201">
        <v>376</v>
      </c>
      <c r="H84" s="206">
        <v>121.06</v>
      </c>
      <c r="I84" s="202">
        <v>3874</v>
      </c>
    </row>
    <row r="85" spans="1:9" x14ac:dyDescent="0.2">
      <c r="A85" s="195"/>
      <c r="B85" s="59" t="s">
        <v>45</v>
      </c>
      <c r="C85" s="59" t="s">
        <v>0</v>
      </c>
      <c r="D85" s="203">
        <v>30</v>
      </c>
      <c r="E85" s="203">
        <v>36</v>
      </c>
      <c r="F85" s="203">
        <v>332</v>
      </c>
      <c r="G85" s="203">
        <v>398</v>
      </c>
      <c r="H85" s="205">
        <v>128.38</v>
      </c>
      <c r="I85" s="204">
        <v>4108</v>
      </c>
    </row>
    <row r="86" spans="1:9" x14ac:dyDescent="0.2">
      <c r="A86" s="195"/>
      <c r="B86" s="58" t="s">
        <v>46</v>
      </c>
      <c r="C86" s="58" t="s">
        <v>0</v>
      </c>
      <c r="D86" s="201">
        <v>87</v>
      </c>
      <c r="E86" s="201">
        <v>38</v>
      </c>
      <c r="F86" s="201">
        <v>323</v>
      </c>
      <c r="G86" s="201">
        <v>448</v>
      </c>
      <c r="H86" s="206">
        <v>125.12</v>
      </c>
      <c r="I86" s="202">
        <v>4004</v>
      </c>
    </row>
    <row r="87" spans="1:9" x14ac:dyDescent="0.2">
      <c r="A87" s="195"/>
      <c r="B87" s="59" t="s">
        <v>47</v>
      </c>
      <c r="C87" s="59" t="s">
        <v>0</v>
      </c>
      <c r="D87" s="203">
        <v>33</v>
      </c>
      <c r="E87" s="203">
        <v>45</v>
      </c>
      <c r="F87" s="203">
        <v>324</v>
      </c>
      <c r="G87" s="203">
        <v>402</v>
      </c>
      <c r="H87" s="205">
        <v>139.53</v>
      </c>
      <c r="I87" s="204">
        <v>4465</v>
      </c>
    </row>
    <row r="88" spans="1:9" x14ac:dyDescent="0.2">
      <c r="A88" s="195"/>
      <c r="B88" s="58" t="s">
        <v>48</v>
      </c>
      <c r="C88" s="58" t="s">
        <v>0</v>
      </c>
      <c r="D88" s="201">
        <v>84</v>
      </c>
      <c r="E88" s="201">
        <v>48</v>
      </c>
      <c r="F88" s="201">
        <v>435</v>
      </c>
      <c r="G88" s="201">
        <v>567</v>
      </c>
      <c r="H88" s="206">
        <v>175</v>
      </c>
      <c r="I88" s="202">
        <v>5772</v>
      </c>
    </row>
    <row r="89" spans="1:9" x14ac:dyDescent="0.2">
      <c r="A89" s="195"/>
      <c r="B89" s="59" t="s">
        <v>49</v>
      </c>
      <c r="C89" s="59" t="s">
        <v>0</v>
      </c>
      <c r="D89" s="207">
        <v>107</v>
      </c>
      <c r="E89" s="207">
        <v>65</v>
      </c>
      <c r="F89" s="207">
        <v>345</v>
      </c>
      <c r="G89" s="197">
        <v>517</v>
      </c>
      <c r="H89" s="205">
        <v>180</v>
      </c>
      <c r="I89" s="204">
        <v>5773</v>
      </c>
    </row>
    <row r="90" spans="1:9" x14ac:dyDescent="0.2">
      <c r="A90" s="208">
        <v>2023</v>
      </c>
      <c r="B90" s="58" t="s">
        <v>38</v>
      </c>
      <c r="C90" s="58" t="s">
        <v>0</v>
      </c>
      <c r="D90" s="197">
        <v>59</v>
      </c>
      <c r="E90" s="197">
        <v>42</v>
      </c>
      <c r="F90" s="197">
        <v>279</v>
      </c>
      <c r="G90" s="197">
        <v>380</v>
      </c>
      <c r="H90" s="206">
        <v>133</v>
      </c>
      <c r="I90" s="198">
        <v>4263</v>
      </c>
    </row>
    <row r="91" spans="1:9" x14ac:dyDescent="0.2">
      <c r="A91" s="208"/>
      <c r="B91" s="59" t="s">
        <v>39</v>
      </c>
      <c r="C91" s="59" t="s">
        <v>0</v>
      </c>
      <c r="D91" s="203">
        <v>56</v>
      </c>
      <c r="E91" s="203">
        <v>32</v>
      </c>
      <c r="F91" s="203">
        <v>357</v>
      </c>
      <c r="G91" s="203">
        <v>445</v>
      </c>
      <c r="H91" s="205">
        <v>143.31</v>
      </c>
      <c r="I91" s="204">
        <v>4586</v>
      </c>
    </row>
    <row r="92" spans="1:9" x14ac:dyDescent="0.2">
      <c r="A92" s="208"/>
      <c r="B92" s="58" t="s">
        <v>40</v>
      </c>
      <c r="C92" s="58" t="s">
        <v>0</v>
      </c>
      <c r="D92" s="201">
        <v>74</v>
      </c>
      <c r="E92" s="201">
        <v>65</v>
      </c>
      <c r="F92" s="201">
        <v>385</v>
      </c>
      <c r="G92" s="201">
        <v>524</v>
      </c>
      <c r="H92" s="206">
        <v>156.62</v>
      </c>
      <c r="I92" s="202">
        <v>5012</v>
      </c>
    </row>
    <row r="93" spans="1:9" x14ac:dyDescent="0.2">
      <c r="A93" s="208"/>
      <c r="B93" s="59" t="s">
        <v>41</v>
      </c>
      <c r="C93" s="58" t="s">
        <v>0</v>
      </c>
      <c r="D93" s="207">
        <v>63</v>
      </c>
      <c r="E93" s="207">
        <v>28</v>
      </c>
      <c r="F93" s="207">
        <v>231</v>
      </c>
      <c r="G93" s="207">
        <v>322</v>
      </c>
      <c r="H93" s="205">
        <v>123</v>
      </c>
      <c r="I93" s="86">
        <v>3922</v>
      </c>
    </row>
    <row r="94" spans="1:9" x14ac:dyDescent="0.2">
      <c r="A94" s="208"/>
      <c r="B94" s="58" t="s">
        <v>42</v>
      </c>
      <c r="C94" s="58" t="s">
        <v>0</v>
      </c>
      <c r="D94" s="201">
        <v>52</v>
      </c>
      <c r="E94" s="201">
        <v>50</v>
      </c>
      <c r="F94" s="201">
        <v>372</v>
      </c>
      <c r="G94" s="201">
        <v>474</v>
      </c>
      <c r="H94" s="206">
        <v>170.47</v>
      </c>
      <c r="I94" s="202">
        <v>5455</v>
      </c>
    </row>
  </sheetData>
  <autoFilter ref="A6:E38" xr:uid="{707FD8A9-4145-4A4E-9AA0-A155EB74BF69}"/>
  <mergeCells count="9">
    <mergeCell ref="H1:I1"/>
    <mergeCell ref="A78:A89"/>
    <mergeCell ref="A90:A94"/>
    <mergeCell ref="A6:A17"/>
    <mergeCell ref="A18:A29"/>
    <mergeCell ref="A30:A41"/>
    <mergeCell ref="A42:A53"/>
    <mergeCell ref="A54:A65"/>
    <mergeCell ref="A66:A77"/>
  </mergeCells>
  <hyperlinks>
    <hyperlink ref="H1:I1" location="Index!A1" display="Regresar al Índice" xr:uid="{242B677B-085C-4EA3-865E-D586F6219D42}"/>
  </hyperlinks>
  <pageMargins left="0.7" right="0.7" top="0.75" bottom="0.75" header="0.3" footer="0.3"/>
  <pageSetup orientation="portrait" horizontalDpi="300" verticalDpi="300"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97421-FD34-46C3-9284-345B4586E0A1}">
  <sheetPr codeName="Hoja137"/>
  <dimension ref="A1:J39"/>
  <sheetViews>
    <sheetView zoomScaleNormal="100" workbookViewId="0">
      <selection activeCell="F17" sqref="F17"/>
    </sheetView>
  </sheetViews>
  <sheetFormatPr baseColWidth="10" defaultColWidth="11.42578125" defaultRowHeight="12.75" x14ac:dyDescent="0.2"/>
  <cols>
    <col min="1" max="1" width="20" style="197" customWidth="1"/>
    <col min="2" max="2" width="22.85546875" style="197" customWidth="1"/>
    <col min="3" max="3" width="21.42578125" style="197" customWidth="1"/>
    <col min="4" max="4" width="47.140625" style="197" customWidth="1"/>
    <col min="5" max="5" width="38.42578125" style="197" customWidth="1"/>
    <col min="6" max="16384" width="11.42578125" style="197"/>
  </cols>
  <sheetData>
    <row r="1" spans="1:9" x14ac:dyDescent="0.2">
      <c r="A1" s="28" t="s">
        <v>4640</v>
      </c>
      <c r="H1" s="284" t="s">
        <v>1306</v>
      </c>
      <c r="I1" s="284"/>
    </row>
    <row r="2" spans="1:9" x14ac:dyDescent="0.2">
      <c r="A2" s="293" t="s">
        <v>1274</v>
      </c>
    </row>
    <row r="6" spans="1:9" x14ac:dyDescent="0.2">
      <c r="B6" s="197" t="s">
        <v>412</v>
      </c>
      <c r="C6" s="197" t="s">
        <v>409</v>
      </c>
      <c r="D6" s="197" t="s">
        <v>410</v>
      </c>
      <c r="E6" s="197" t="s">
        <v>699</v>
      </c>
    </row>
    <row r="7" spans="1:9" x14ac:dyDescent="0.2">
      <c r="A7" s="197" t="s">
        <v>3</v>
      </c>
      <c r="B7" s="197">
        <v>64</v>
      </c>
      <c r="C7" s="197">
        <v>4</v>
      </c>
      <c r="D7" s="197">
        <v>6</v>
      </c>
      <c r="E7" s="197">
        <v>54</v>
      </c>
    </row>
    <row r="8" spans="1:9" x14ac:dyDescent="0.2">
      <c r="A8" s="197" t="s">
        <v>4</v>
      </c>
      <c r="B8" s="197">
        <v>143</v>
      </c>
      <c r="C8" s="197">
        <v>26</v>
      </c>
      <c r="D8" s="197">
        <v>12</v>
      </c>
      <c r="E8" s="197">
        <v>105</v>
      </c>
    </row>
    <row r="9" spans="1:9" x14ac:dyDescent="0.2">
      <c r="A9" s="197" t="s">
        <v>5</v>
      </c>
      <c r="B9" s="197">
        <v>47</v>
      </c>
      <c r="C9" s="197">
        <v>3</v>
      </c>
      <c r="D9" s="197">
        <v>1</v>
      </c>
      <c r="E9" s="197">
        <v>43</v>
      </c>
    </row>
    <row r="10" spans="1:9" x14ac:dyDescent="0.2">
      <c r="A10" s="197" t="s">
        <v>6</v>
      </c>
      <c r="B10" s="197">
        <v>25</v>
      </c>
      <c r="C10" s="197">
        <v>3</v>
      </c>
      <c r="D10" s="197">
        <v>0</v>
      </c>
      <c r="E10" s="197">
        <v>22</v>
      </c>
    </row>
    <row r="11" spans="1:9" x14ac:dyDescent="0.2">
      <c r="A11" s="197" t="s">
        <v>1046</v>
      </c>
      <c r="B11" s="197">
        <v>152</v>
      </c>
      <c r="C11" s="197">
        <v>6</v>
      </c>
      <c r="D11" s="197">
        <v>10</v>
      </c>
      <c r="E11" s="197">
        <v>136</v>
      </c>
    </row>
    <row r="12" spans="1:9" x14ac:dyDescent="0.2">
      <c r="A12" s="197" t="s">
        <v>11</v>
      </c>
      <c r="B12" s="197">
        <v>44</v>
      </c>
      <c r="C12" s="197">
        <v>2</v>
      </c>
      <c r="D12" s="197">
        <v>0</v>
      </c>
      <c r="E12" s="197">
        <v>42</v>
      </c>
    </row>
    <row r="13" spans="1:9" x14ac:dyDescent="0.2">
      <c r="A13" s="197" t="s">
        <v>7</v>
      </c>
      <c r="B13" s="197">
        <v>42</v>
      </c>
      <c r="C13" s="197">
        <v>2</v>
      </c>
      <c r="D13" s="197">
        <v>2</v>
      </c>
      <c r="E13" s="197">
        <v>38</v>
      </c>
    </row>
    <row r="14" spans="1:9" x14ac:dyDescent="0.2">
      <c r="A14" s="197" t="s">
        <v>8</v>
      </c>
      <c r="B14" s="197">
        <v>129</v>
      </c>
      <c r="C14" s="197">
        <v>4</v>
      </c>
      <c r="D14" s="197">
        <v>8</v>
      </c>
      <c r="E14" s="197">
        <v>117</v>
      </c>
    </row>
    <row r="15" spans="1:9" x14ac:dyDescent="0.2">
      <c r="A15" s="197" t="s">
        <v>9</v>
      </c>
      <c r="B15" s="197">
        <v>1276</v>
      </c>
      <c r="C15" s="197">
        <v>359</v>
      </c>
      <c r="D15" s="197">
        <v>144</v>
      </c>
      <c r="E15" s="197">
        <v>773</v>
      </c>
    </row>
    <row r="16" spans="1:9" x14ac:dyDescent="0.2">
      <c r="A16" s="197" t="s">
        <v>12</v>
      </c>
      <c r="B16" s="197">
        <v>23</v>
      </c>
      <c r="C16" s="197">
        <v>3</v>
      </c>
      <c r="D16" s="197">
        <v>0</v>
      </c>
      <c r="E16" s="197">
        <v>20</v>
      </c>
    </row>
    <row r="17" spans="1:10" x14ac:dyDescent="0.2">
      <c r="A17" s="197" t="s">
        <v>14</v>
      </c>
      <c r="B17" s="197">
        <v>178</v>
      </c>
      <c r="C17" s="197">
        <v>23</v>
      </c>
      <c r="D17" s="197">
        <v>20</v>
      </c>
      <c r="E17" s="197">
        <v>135</v>
      </c>
    </row>
    <row r="18" spans="1:10" x14ac:dyDescent="0.2">
      <c r="A18" s="197" t="s">
        <v>15</v>
      </c>
      <c r="B18" s="197">
        <v>22</v>
      </c>
      <c r="C18" s="197">
        <v>0</v>
      </c>
      <c r="D18" s="197">
        <v>0</v>
      </c>
      <c r="E18" s="197">
        <v>22</v>
      </c>
    </row>
    <row r="19" spans="1:10" x14ac:dyDescent="0.2">
      <c r="A19" s="197" t="s">
        <v>16</v>
      </c>
      <c r="B19" s="197">
        <v>59</v>
      </c>
      <c r="C19" s="197">
        <v>9</v>
      </c>
      <c r="D19" s="197">
        <v>8</v>
      </c>
      <c r="E19" s="197">
        <v>42</v>
      </c>
    </row>
    <row r="20" spans="1:10" x14ac:dyDescent="0.2">
      <c r="A20" s="197" t="s">
        <v>0</v>
      </c>
      <c r="B20" s="197">
        <v>474</v>
      </c>
      <c r="C20" s="197">
        <v>52</v>
      </c>
      <c r="D20" s="197">
        <v>50</v>
      </c>
      <c r="E20" s="197">
        <v>372</v>
      </c>
    </row>
    <row r="21" spans="1:10" x14ac:dyDescent="0.2">
      <c r="A21" s="197" t="s">
        <v>50</v>
      </c>
      <c r="B21" s="197">
        <v>700</v>
      </c>
      <c r="C21" s="197">
        <v>182</v>
      </c>
      <c r="D21" s="197">
        <v>30</v>
      </c>
      <c r="E21" s="197">
        <v>488</v>
      </c>
    </row>
    <row r="22" spans="1:10" x14ac:dyDescent="0.2">
      <c r="A22" s="197" t="s">
        <v>1047</v>
      </c>
      <c r="B22" s="197">
        <v>130</v>
      </c>
      <c r="C22" s="197">
        <v>13</v>
      </c>
      <c r="D22" s="197">
        <v>11</v>
      </c>
      <c r="E22" s="197">
        <v>106</v>
      </c>
    </row>
    <row r="23" spans="1:10" x14ac:dyDescent="0.2">
      <c r="A23" s="197" t="s">
        <v>18</v>
      </c>
      <c r="B23" s="197">
        <v>62</v>
      </c>
      <c r="C23" s="197">
        <v>6</v>
      </c>
      <c r="D23" s="197">
        <v>4</v>
      </c>
      <c r="E23" s="197">
        <v>52</v>
      </c>
    </row>
    <row r="24" spans="1:10" x14ac:dyDescent="0.2">
      <c r="A24" s="197" t="s">
        <v>19</v>
      </c>
      <c r="B24" s="197">
        <v>10</v>
      </c>
      <c r="C24" s="197">
        <v>1</v>
      </c>
      <c r="D24" s="197">
        <v>0</v>
      </c>
      <c r="E24" s="197">
        <v>9</v>
      </c>
    </row>
    <row r="25" spans="1:10" x14ac:dyDescent="0.2">
      <c r="A25" s="197" t="s">
        <v>20</v>
      </c>
      <c r="B25" s="197">
        <v>646</v>
      </c>
      <c r="C25" s="197">
        <v>107</v>
      </c>
      <c r="D25" s="197">
        <v>55</v>
      </c>
      <c r="E25" s="197">
        <v>484</v>
      </c>
    </row>
    <row r="26" spans="1:10" x14ac:dyDescent="0.2">
      <c r="A26" s="197" t="s">
        <v>21</v>
      </c>
      <c r="B26" s="197">
        <v>44</v>
      </c>
      <c r="C26" s="197">
        <v>5</v>
      </c>
      <c r="D26" s="197">
        <v>2</v>
      </c>
      <c r="E26" s="197">
        <v>37</v>
      </c>
    </row>
    <row r="27" spans="1:10" x14ac:dyDescent="0.2">
      <c r="A27" s="197" t="s">
        <v>22</v>
      </c>
      <c r="B27" s="197">
        <v>267</v>
      </c>
      <c r="C27" s="197">
        <v>68</v>
      </c>
      <c r="D27" s="197">
        <v>19</v>
      </c>
      <c r="E27" s="197">
        <v>180</v>
      </c>
    </row>
    <row r="28" spans="1:10" x14ac:dyDescent="0.2">
      <c r="A28" s="197" t="s">
        <v>23</v>
      </c>
      <c r="B28" s="197">
        <v>96</v>
      </c>
      <c r="C28" s="197">
        <v>15</v>
      </c>
      <c r="D28" s="197">
        <v>16</v>
      </c>
      <c r="E28" s="197">
        <v>65</v>
      </c>
    </row>
    <row r="29" spans="1:10" x14ac:dyDescent="0.2">
      <c r="A29" s="197" t="s">
        <v>24</v>
      </c>
      <c r="B29" s="197">
        <v>105</v>
      </c>
      <c r="C29" s="197">
        <v>12</v>
      </c>
      <c r="D29" s="197">
        <v>5</v>
      </c>
      <c r="E29" s="197">
        <v>88</v>
      </c>
    </row>
    <row r="30" spans="1:10" x14ac:dyDescent="0.2">
      <c r="A30" s="197" t="s">
        <v>25</v>
      </c>
      <c r="B30" s="197">
        <v>66</v>
      </c>
      <c r="C30" s="197">
        <v>10</v>
      </c>
      <c r="D30" s="197">
        <v>11</v>
      </c>
      <c r="E30" s="197">
        <v>45</v>
      </c>
      <c r="H30" s="197">
        <f>E20/B20</f>
        <v>0.78481012658227844</v>
      </c>
      <c r="I30" s="197">
        <f>D20/B20</f>
        <v>0.10548523206751055</v>
      </c>
      <c r="J30" s="197">
        <f>C20/B20</f>
        <v>0.10970464135021098</v>
      </c>
    </row>
    <row r="31" spans="1:10" x14ac:dyDescent="0.2">
      <c r="A31" s="197" t="s">
        <v>26</v>
      </c>
      <c r="B31" s="197">
        <v>162</v>
      </c>
      <c r="C31" s="197">
        <v>15</v>
      </c>
      <c r="D31" s="197">
        <v>13</v>
      </c>
      <c r="E31" s="197">
        <v>134</v>
      </c>
    </row>
    <row r="32" spans="1:10" x14ac:dyDescent="0.2">
      <c r="A32" s="197" t="s">
        <v>27</v>
      </c>
      <c r="B32" s="197">
        <v>97</v>
      </c>
      <c r="C32" s="197">
        <v>6</v>
      </c>
      <c r="D32" s="197">
        <v>1</v>
      </c>
      <c r="E32" s="197">
        <v>90</v>
      </c>
    </row>
    <row r="33" spans="1:10" x14ac:dyDescent="0.2">
      <c r="A33" s="197" t="s">
        <v>28</v>
      </c>
      <c r="B33" s="197">
        <v>44</v>
      </c>
      <c r="C33" s="197">
        <v>2</v>
      </c>
      <c r="D33" s="197">
        <v>3</v>
      </c>
      <c r="E33" s="197">
        <v>39</v>
      </c>
    </row>
    <row r="34" spans="1:10" x14ac:dyDescent="0.2">
      <c r="A34" s="197" t="s">
        <v>29</v>
      </c>
      <c r="B34" s="197">
        <v>78</v>
      </c>
      <c r="C34" s="197">
        <v>11</v>
      </c>
      <c r="D34" s="197">
        <v>3</v>
      </c>
      <c r="E34" s="197">
        <v>64</v>
      </c>
    </row>
    <row r="35" spans="1:10" x14ac:dyDescent="0.2">
      <c r="A35" s="197" t="s">
        <v>30</v>
      </c>
      <c r="B35" s="197">
        <v>26</v>
      </c>
      <c r="C35" s="197">
        <v>0</v>
      </c>
      <c r="D35" s="197">
        <v>0</v>
      </c>
      <c r="E35" s="197">
        <v>26</v>
      </c>
      <c r="H35" s="46"/>
      <c r="I35" s="46"/>
      <c r="J35" s="46"/>
    </row>
    <row r="36" spans="1:10" x14ac:dyDescent="0.2">
      <c r="A36" s="197" t="s">
        <v>1048</v>
      </c>
      <c r="B36" s="197">
        <v>130</v>
      </c>
      <c r="C36" s="197">
        <v>12</v>
      </c>
      <c r="D36" s="197">
        <v>15</v>
      </c>
      <c r="E36" s="197">
        <v>103</v>
      </c>
    </row>
    <row r="37" spans="1:10" x14ac:dyDescent="0.2">
      <c r="A37" s="197" t="s">
        <v>32</v>
      </c>
      <c r="B37" s="197">
        <v>93</v>
      </c>
      <c r="C37" s="197">
        <v>16</v>
      </c>
      <c r="D37" s="197">
        <v>11</v>
      </c>
      <c r="E37" s="197">
        <v>66</v>
      </c>
    </row>
    <row r="38" spans="1:10" x14ac:dyDescent="0.2">
      <c r="A38" s="197" t="s">
        <v>33</v>
      </c>
      <c r="B38" s="197">
        <v>21</v>
      </c>
      <c r="C38" s="197">
        <v>3</v>
      </c>
      <c r="D38" s="197">
        <v>0</v>
      </c>
      <c r="E38" s="197">
        <v>18</v>
      </c>
    </row>
    <row r="39" spans="1:10" x14ac:dyDescent="0.2">
      <c r="A39" s="60" t="s">
        <v>1</v>
      </c>
      <c r="B39" s="61">
        <v>5455</v>
      </c>
      <c r="C39" s="61">
        <v>980</v>
      </c>
      <c r="D39" s="61">
        <v>460</v>
      </c>
      <c r="E39" s="61">
        <v>4015</v>
      </c>
    </row>
  </sheetData>
  <mergeCells count="1">
    <mergeCell ref="H1:I1"/>
  </mergeCells>
  <hyperlinks>
    <hyperlink ref="H1:I1" location="Index!A1" display="Regresar al Índice" xr:uid="{A94FA1B0-9E25-489A-994E-2895E8A9FC50}"/>
  </hyperlinks>
  <pageMargins left="0.7" right="0.7" top="0.75" bottom="0.75" header="0.3" footer="0.3"/>
  <pageSetup orientation="portrait" horizontalDpi="300" verticalDpi="300"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3149-DBCA-491D-BED0-F710BAB714D1}">
  <sheetPr codeName="Hoja138"/>
  <dimension ref="A1:I39"/>
  <sheetViews>
    <sheetView workbookViewId="0">
      <selection activeCell="F17" sqref="F17"/>
    </sheetView>
  </sheetViews>
  <sheetFormatPr baseColWidth="10" defaultColWidth="11.42578125" defaultRowHeight="12.75" x14ac:dyDescent="0.2"/>
  <cols>
    <col min="1" max="1" width="67.28515625" style="197" customWidth="1"/>
    <col min="2" max="2" width="45.42578125" style="197" customWidth="1"/>
    <col min="3" max="3" width="32.140625" style="197" customWidth="1"/>
    <col min="4" max="16384" width="11.42578125" style="197"/>
  </cols>
  <sheetData>
    <row r="1" spans="1:9" x14ac:dyDescent="0.2">
      <c r="A1" s="28" t="s">
        <v>4641</v>
      </c>
      <c r="H1" s="284" t="s">
        <v>1306</v>
      </c>
      <c r="I1" s="284"/>
    </row>
    <row r="2" spans="1:9" x14ac:dyDescent="0.2">
      <c r="A2" s="293" t="s">
        <v>1274</v>
      </c>
    </row>
    <row r="6" spans="1:9" x14ac:dyDescent="0.2">
      <c r="B6" s="197" t="s">
        <v>412</v>
      </c>
      <c r="C6" s="197" t="s">
        <v>409</v>
      </c>
      <c r="D6" s="197" t="s">
        <v>410</v>
      </c>
      <c r="E6" s="197" t="s">
        <v>411</v>
      </c>
    </row>
    <row r="7" spans="1:9" x14ac:dyDescent="0.2">
      <c r="A7" s="197" t="s">
        <v>19</v>
      </c>
      <c r="B7" s="197">
        <v>10</v>
      </c>
      <c r="C7" s="197">
        <v>1</v>
      </c>
      <c r="D7" s="197">
        <v>0</v>
      </c>
      <c r="E7" s="197">
        <v>9</v>
      </c>
    </row>
    <row r="8" spans="1:9" x14ac:dyDescent="0.2">
      <c r="A8" s="197" t="s">
        <v>33</v>
      </c>
      <c r="B8" s="197">
        <v>21</v>
      </c>
      <c r="C8" s="197">
        <v>3</v>
      </c>
      <c r="D8" s="197">
        <v>0</v>
      </c>
      <c r="E8" s="197">
        <v>18</v>
      </c>
    </row>
    <row r="9" spans="1:9" x14ac:dyDescent="0.2">
      <c r="A9" s="197" t="s">
        <v>15</v>
      </c>
      <c r="B9" s="197">
        <v>22</v>
      </c>
      <c r="C9" s="197">
        <v>0</v>
      </c>
      <c r="D9" s="197">
        <v>0</v>
      </c>
      <c r="E9" s="197">
        <v>22</v>
      </c>
    </row>
    <row r="10" spans="1:9" x14ac:dyDescent="0.2">
      <c r="A10" s="197" t="s">
        <v>12</v>
      </c>
      <c r="B10" s="197">
        <v>23</v>
      </c>
      <c r="C10" s="197">
        <v>3</v>
      </c>
      <c r="D10" s="197">
        <v>0</v>
      </c>
      <c r="E10" s="197">
        <v>20</v>
      </c>
    </row>
    <row r="11" spans="1:9" x14ac:dyDescent="0.2">
      <c r="A11" s="197" t="s">
        <v>6</v>
      </c>
      <c r="B11" s="197">
        <v>25</v>
      </c>
      <c r="C11" s="197">
        <v>3</v>
      </c>
      <c r="D11" s="197">
        <v>0</v>
      </c>
      <c r="E11" s="197">
        <v>22</v>
      </c>
    </row>
    <row r="12" spans="1:9" x14ac:dyDescent="0.2">
      <c r="A12" s="197" t="s">
        <v>30</v>
      </c>
      <c r="B12" s="197">
        <v>26</v>
      </c>
      <c r="C12" s="197">
        <v>0</v>
      </c>
      <c r="D12" s="197">
        <v>0</v>
      </c>
      <c r="E12" s="197">
        <v>26</v>
      </c>
    </row>
    <row r="13" spans="1:9" x14ac:dyDescent="0.2">
      <c r="A13" s="197" t="s">
        <v>7</v>
      </c>
      <c r="B13" s="197">
        <v>42</v>
      </c>
      <c r="C13" s="197">
        <v>2</v>
      </c>
      <c r="D13" s="197">
        <v>2</v>
      </c>
      <c r="E13" s="197">
        <v>38</v>
      </c>
    </row>
    <row r="14" spans="1:9" x14ac:dyDescent="0.2">
      <c r="A14" s="197" t="s">
        <v>11</v>
      </c>
      <c r="B14" s="197">
        <v>44</v>
      </c>
      <c r="C14" s="197">
        <v>2</v>
      </c>
      <c r="D14" s="197">
        <v>0</v>
      </c>
      <c r="E14" s="197">
        <v>42</v>
      </c>
    </row>
    <row r="15" spans="1:9" x14ac:dyDescent="0.2">
      <c r="A15" s="197" t="s">
        <v>21</v>
      </c>
      <c r="B15" s="197">
        <v>44</v>
      </c>
      <c r="C15" s="197">
        <v>5</v>
      </c>
      <c r="D15" s="197">
        <v>2</v>
      </c>
      <c r="E15" s="197">
        <v>37</v>
      </c>
    </row>
    <row r="16" spans="1:9" x14ac:dyDescent="0.2">
      <c r="A16" s="197" t="s">
        <v>28</v>
      </c>
      <c r="B16" s="197">
        <v>44</v>
      </c>
      <c r="C16" s="197">
        <v>2</v>
      </c>
      <c r="D16" s="197">
        <v>3</v>
      </c>
      <c r="E16" s="197">
        <v>39</v>
      </c>
    </row>
    <row r="17" spans="1:5" x14ac:dyDescent="0.2">
      <c r="A17" s="197" t="s">
        <v>5</v>
      </c>
      <c r="B17" s="197">
        <v>47</v>
      </c>
      <c r="C17" s="197">
        <v>3</v>
      </c>
      <c r="D17" s="197">
        <v>1</v>
      </c>
      <c r="E17" s="197">
        <v>43</v>
      </c>
    </row>
    <row r="18" spans="1:5" x14ac:dyDescent="0.2">
      <c r="A18" s="197" t="s">
        <v>16</v>
      </c>
      <c r="B18" s="197">
        <v>59</v>
      </c>
      <c r="C18" s="197">
        <v>9</v>
      </c>
      <c r="D18" s="197">
        <v>8</v>
      </c>
      <c r="E18" s="197">
        <v>42</v>
      </c>
    </row>
    <row r="19" spans="1:5" x14ac:dyDescent="0.2">
      <c r="A19" s="197" t="s">
        <v>18</v>
      </c>
      <c r="B19" s="197">
        <v>62</v>
      </c>
      <c r="C19" s="197">
        <v>6</v>
      </c>
      <c r="D19" s="197">
        <v>4</v>
      </c>
      <c r="E19" s="197">
        <v>52</v>
      </c>
    </row>
    <row r="20" spans="1:5" x14ac:dyDescent="0.2">
      <c r="A20" s="197" t="s">
        <v>3</v>
      </c>
      <c r="B20" s="197">
        <v>64</v>
      </c>
      <c r="C20" s="197">
        <v>4</v>
      </c>
      <c r="D20" s="197">
        <v>6</v>
      </c>
      <c r="E20" s="197">
        <v>54</v>
      </c>
    </row>
    <row r="21" spans="1:5" x14ac:dyDescent="0.2">
      <c r="A21" s="197" t="s">
        <v>25</v>
      </c>
      <c r="B21" s="197">
        <v>66</v>
      </c>
      <c r="C21" s="197">
        <v>10</v>
      </c>
      <c r="D21" s="197">
        <v>11</v>
      </c>
      <c r="E21" s="197">
        <v>45</v>
      </c>
    </row>
    <row r="22" spans="1:5" x14ac:dyDescent="0.2">
      <c r="A22" s="197" t="s">
        <v>29</v>
      </c>
      <c r="B22" s="197">
        <v>78</v>
      </c>
      <c r="C22" s="197">
        <v>11</v>
      </c>
      <c r="D22" s="197">
        <v>3</v>
      </c>
      <c r="E22" s="197">
        <v>64</v>
      </c>
    </row>
    <row r="23" spans="1:5" x14ac:dyDescent="0.2">
      <c r="A23" s="197" t="s">
        <v>32</v>
      </c>
      <c r="B23" s="197">
        <v>93</v>
      </c>
      <c r="C23" s="197">
        <v>16</v>
      </c>
      <c r="D23" s="197">
        <v>11</v>
      </c>
      <c r="E23" s="197">
        <v>66</v>
      </c>
    </row>
    <row r="24" spans="1:5" x14ac:dyDescent="0.2">
      <c r="A24" s="197" t="s">
        <v>23</v>
      </c>
      <c r="B24" s="197">
        <v>96</v>
      </c>
      <c r="C24" s="197">
        <v>15</v>
      </c>
      <c r="D24" s="197">
        <v>16</v>
      </c>
      <c r="E24" s="197">
        <v>65</v>
      </c>
    </row>
    <row r="25" spans="1:5" x14ac:dyDescent="0.2">
      <c r="A25" s="197" t="s">
        <v>27</v>
      </c>
      <c r="B25" s="197">
        <v>97</v>
      </c>
      <c r="C25" s="197">
        <v>6</v>
      </c>
      <c r="D25" s="197">
        <v>1</v>
      </c>
      <c r="E25" s="197">
        <v>90</v>
      </c>
    </row>
    <row r="26" spans="1:5" x14ac:dyDescent="0.2">
      <c r="A26" s="197" t="s">
        <v>24</v>
      </c>
      <c r="B26" s="197">
        <v>105</v>
      </c>
      <c r="C26" s="197">
        <v>12</v>
      </c>
      <c r="D26" s="197">
        <v>5</v>
      </c>
      <c r="E26" s="197">
        <v>88</v>
      </c>
    </row>
    <row r="27" spans="1:5" x14ac:dyDescent="0.2">
      <c r="A27" s="197" t="s">
        <v>8</v>
      </c>
      <c r="B27" s="197">
        <v>129</v>
      </c>
      <c r="C27" s="197">
        <v>4</v>
      </c>
      <c r="D27" s="197">
        <v>8</v>
      </c>
      <c r="E27" s="197">
        <v>117</v>
      </c>
    </row>
    <row r="28" spans="1:5" x14ac:dyDescent="0.2">
      <c r="A28" s="197" t="s">
        <v>17</v>
      </c>
      <c r="B28" s="197">
        <v>130</v>
      </c>
      <c r="C28" s="197">
        <v>13</v>
      </c>
      <c r="D28" s="197">
        <v>11</v>
      </c>
      <c r="E28" s="197">
        <v>106</v>
      </c>
    </row>
    <row r="29" spans="1:5" x14ac:dyDescent="0.2">
      <c r="A29" s="197" t="s">
        <v>31</v>
      </c>
      <c r="B29" s="197">
        <v>130</v>
      </c>
      <c r="C29" s="197">
        <v>12</v>
      </c>
      <c r="D29" s="197">
        <v>15</v>
      </c>
      <c r="E29" s="197">
        <v>103</v>
      </c>
    </row>
    <row r="30" spans="1:5" x14ac:dyDescent="0.2">
      <c r="A30" s="197" t="s">
        <v>4</v>
      </c>
      <c r="B30" s="197">
        <v>143</v>
      </c>
      <c r="C30" s="197">
        <v>26</v>
      </c>
      <c r="D30" s="197">
        <v>12</v>
      </c>
      <c r="E30" s="197">
        <v>105</v>
      </c>
    </row>
    <row r="31" spans="1:5" x14ac:dyDescent="0.2">
      <c r="A31" s="197" t="s">
        <v>10</v>
      </c>
      <c r="B31" s="197">
        <v>152</v>
      </c>
      <c r="C31" s="197">
        <v>6</v>
      </c>
      <c r="D31" s="197">
        <v>10</v>
      </c>
      <c r="E31" s="197">
        <v>136</v>
      </c>
    </row>
    <row r="32" spans="1:5" x14ac:dyDescent="0.2">
      <c r="A32" s="197" t="s">
        <v>26</v>
      </c>
      <c r="B32" s="197">
        <v>162</v>
      </c>
      <c r="C32" s="197">
        <v>15</v>
      </c>
      <c r="D32" s="197">
        <v>13</v>
      </c>
      <c r="E32" s="197">
        <v>134</v>
      </c>
    </row>
    <row r="33" spans="1:5" x14ac:dyDescent="0.2">
      <c r="A33" s="197" t="s">
        <v>14</v>
      </c>
      <c r="B33" s="197">
        <v>178</v>
      </c>
      <c r="C33" s="197">
        <v>23</v>
      </c>
      <c r="D33" s="197">
        <v>20</v>
      </c>
      <c r="E33" s="197">
        <v>135</v>
      </c>
    </row>
    <row r="34" spans="1:5" x14ac:dyDescent="0.2">
      <c r="A34" s="197" t="s">
        <v>22</v>
      </c>
      <c r="B34" s="197">
        <v>267</v>
      </c>
      <c r="C34" s="197">
        <v>68</v>
      </c>
      <c r="D34" s="197">
        <v>19</v>
      </c>
      <c r="E34" s="197">
        <v>180</v>
      </c>
    </row>
    <row r="35" spans="1:5" x14ac:dyDescent="0.2">
      <c r="A35" s="197" t="s">
        <v>0</v>
      </c>
      <c r="B35" s="197">
        <v>474</v>
      </c>
      <c r="C35" s="197">
        <v>52</v>
      </c>
      <c r="D35" s="197">
        <v>50</v>
      </c>
      <c r="E35" s="197">
        <v>372</v>
      </c>
    </row>
    <row r="36" spans="1:5" x14ac:dyDescent="0.2">
      <c r="A36" s="197" t="s">
        <v>20</v>
      </c>
      <c r="B36" s="197">
        <v>646</v>
      </c>
      <c r="C36" s="197">
        <v>107</v>
      </c>
      <c r="D36" s="197">
        <v>55</v>
      </c>
      <c r="E36" s="197">
        <v>484</v>
      </c>
    </row>
    <row r="37" spans="1:5" x14ac:dyDescent="0.2">
      <c r="A37" s="197" t="s">
        <v>13</v>
      </c>
      <c r="B37" s="197">
        <v>700</v>
      </c>
      <c r="C37" s="197">
        <v>182</v>
      </c>
      <c r="D37" s="197">
        <v>30</v>
      </c>
      <c r="E37" s="197">
        <v>488</v>
      </c>
    </row>
    <row r="38" spans="1:5" x14ac:dyDescent="0.2">
      <c r="A38" s="197" t="s">
        <v>9</v>
      </c>
      <c r="B38" s="197">
        <v>1276</v>
      </c>
      <c r="C38" s="197">
        <v>359</v>
      </c>
      <c r="D38" s="197">
        <v>144</v>
      </c>
      <c r="E38" s="197">
        <v>773</v>
      </c>
    </row>
    <row r="39" spans="1:5" x14ac:dyDescent="0.2">
      <c r="A39" s="60" t="s">
        <v>1</v>
      </c>
      <c r="B39" s="61">
        <v>5455</v>
      </c>
      <c r="C39" s="61">
        <v>980</v>
      </c>
      <c r="D39" s="61">
        <v>460</v>
      </c>
      <c r="E39" s="61">
        <v>4015</v>
      </c>
    </row>
  </sheetData>
  <autoFilter ref="A6:E38" xr:uid="{116BFA0E-F3A8-472E-AF65-BDEDFDF15033}">
    <sortState ref="A7:E39">
      <sortCondition ref="B6:B38"/>
    </sortState>
  </autoFilter>
  <mergeCells count="1">
    <mergeCell ref="H1:I1"/>
  </mergeCells>
  <hyperlinks>
    <hyperlink ref="H1:I1" location="Index!A1" display="Regresar al Índice" xr:uid="{59A0A000-7FE6-4B56-83B0-C72679BB2F6E}"/>
  </hyperlink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AA1BA-89D5-451F-A80F-3E857FC2EE7A}">
  <sheetPr codeName="Hoja139"/>
  <dimension ref="A1:I36"/>
  <sheetViews>
    <sheetView workbookViewId="0">
      <selection activeCell="F17" sqref="F17"/>
    </sheetView>
  </sheetViews>
  <sheetFormatPr baseColWidth="10" defaultRowHeight="12.75" x14ac:dyDescent="0.2"/>
  <cols>
    <col min="1" max="1" width="23.7109375" style="197" customWidth="1"/>
    <col min="2" max="2" width="28.7109375" style="197" customWidth="1"/>
    <col min="3" max="3" width="40.28515625" style="197" customWidth="1"/>
    <col min="4" max="4" width="23" style="197" customWidth="1"/>
    <col min="5" max="16384" width="11.42578125" style="197"/>
  </cols>
  <sheetData>
    <row r="1" spans="1:9" x14ac:dyDescent="0.2">
      <c r="A1" s="28" t="s">
        <v>4642</v>
      </c>
      <c r="H1" s="284" t="s">
        <v>1306</v>
      </c>
      <c r="I1" s="284"/>
    </row>
    <row r="2" spans="1:9" x14ac:dyDescent="0.2">
      <c r="A2" s="197" t="s">
        <v>1061</v>
      </c>
      <c r="B2" s="197" t="s">
        <v>1062</v>
      </c>
      <c r="C2" s="197" t="s">
        <v>412</v>
      </c>
      <c r="D2" s="197" t="s">
        <v>413</v>
      </c>
    </row>
    <row r="3" spans="1:9" x14ac:dyDescent="0.2">
      <c r="A3" s="197" t="s">
        <v>15</v>
      </c>
      <c r="B3" s="198">
        <f>VLOOKUP(A3,[4]Población!A$2:B$34,2,FALSE)</f>
        <v>3643974</v>
      </c>
      <c r="C3" s="197">
        <f>VLOOKUP(A3,'F169'!A$7:B$39,2,FALSE)</f>
        <v>22</v>
      </c>
      <c r="D3" s="292">
        <f t="shared" ref="D3:D34" si="0">(C3/B3)*1000000</f>
        <v>6.0373647012849165</v>
      </c>
    </row>
    <row r="4" spans="1:9" x14ac:dyDescent="0.2">
      <c r="A4" s="197" t="s">
        <v>12</v>
      </c>
      <c r="B4" s="198">
        <v>3175643</v>
      </c>
      <c r="C4" s="197">
        <f>VLOOKUP(A4,'F169'!A$7:B$39,2,FALSE)</f>
        <v>23</v>
      </c>
      <c r="D4" s="292">
        <f t="shared" si="0"/>
        <v>7.2426277135055797</v>
      </c>
    </row>
    <row r="5" spans="1:9" x14ac:dyDescent="0.2">
      <c r="A5" s="197" t="s">
        <v>19</v>
      </c>
      <c r="B5" s="198">
        <f>VLOOKUP(A5,[4]Población!A$2:B$34,2,FALSE)</f>
        <v>1270646</v>
      </c>
      <c r="C5" s="197">
        <f>VLOOKUP(A5,'F169'!A$7:B$39,2,FALSE)</f>
        <v>10</v>
      </c>
      <c r="D5" s="292">
        <f t="shared" si="0"/>
        <v>7.8700125762800974</v>
      </c>
    </row>
    <row r="6" spans="1:9" x14ac:dyDescent="0.2">
      <c r="A6" s="197" t="s">
        <v>28</v>
      </c>
      <c r="B6" s="198">
        <v>4791977</v>
      </c>
      <c r="C6" s="197">
        <f>VLOOKUP(A6,'F169'!A$7:B$39,2,FALSE)</f>
        <v>44</v>
      </c>
      <c r="D6" s="292">
        <f t="shared" si="0"/>
        <v>9.1820140205180447</v>
      </c>
    </row>
    <row r="7" spans="1:9" x14ac:dyDescent="0.2">
      <c r="A7" s="197" t="s">
        <v>7</v>
      </c>
      <c r="B7" s="198">
        <v>4120741</v>
      </c>
      <c r="C7" s="197">
        <f>VLOOKUP(A7,'F169'!A$7:B$39,2,FALSE)</f>
        <v>42</v>
      </c>
      <c r="D7" s="292">
        <f t="shared" si="0"/>
        <v>10.192341620111529</v>
      </c>
    </row>
    <row r="8" spans="1:9" x14ac:dyDescent="0.2">
      <c r="A8" s="197" t="s">
        <v>33</v>
      </c>
      <c r="B8" s="198">
        <f>VLOOKUP(A8,[4]Población!A$2:B$34,2,FALSE)</f>
        <v>1654593</v>
      </c>
      <c r="C8" s="197">
        <f>VLOOKUP(A8,'F169'!A$7:B$39,2,FALSE)</f>
        <v>21</v>
      </c>
      <c r="D8" s="292">
        <f t="shared" si="0"/>
        <v>12.691942973287087</v>
      </c>
    </row>
    <row r="9" spans="1:9" x14ac:dyDescent="0.2">
      <c r="A9" s="197" t="s">
        <v>21</v>
      </c>
      <c r="B9" s="198">
        <v>3131012</v>
      </c>
      <c r="C9" s="197">
        <f>VLOOKUP(A9,'F169'!A$7:B$39,2,FALSE)</f>
        <v>44</v>
      </c>
      <c r="D9" s="292">
        <f t="shared" si="0"/>
        <v>14.052964345074372</v>
      </c>
    </row>
    <row r="10" spans="1:9" x14ac:dyDescent="0.2">
      <c r="A10" s="197" t="s">
        <v>31</v>
      </c>
      <c r="B10" s="198">
        <f>VLOOKUP(A10,[4]Población!A$2:B$34,2,FALSE)</f>
        <v>8488447</v>
      </c>
      <c r="C10" s="197">
        <v>130</v>
      </c>
      <c r="D10" s="292">
        <f t="shared" si="0"/>
        <v>15.314933344108763</v>
      </c>
    </row>
    <row r="11" spans="1:9" x14ac:dyDescent="0.2">
      <c r="A11" s="197" t="s">
        <v>30</v>
      </c>
      <c r="B11" s="198">
        <f>VLOOKUP(A11,[4]Población!A$2:B$34,2,FALSE)</f>
        <v>1364147</v>
      </c>
      <c r="C11" s="197">
        <f>VLOOKUP(A11,'F169'!A$7:B$39,2,FALSE)</f>
        <v>26</v>
      </c>
      <c r="D11" s="292">
        <f t="shared" si="0"/>
        <v>19.059529508183505</v>
      </c>
    </row>
    <row r="12" spans="1:9" x14ac:dyDescent="0.2">
      <c r="A12" s="197" t="s">
        <v>29</v>
      </c>
      <c r="B12" s="198">
        <f>VLOOKUP(A12,[4]Población!A$2:B$34,2,FALSE)</f>
        <v>3620910</v>
      </c>
      <c r="C12" s="197">
        <f>VLOOKUP(A12,'F169'!A$7:B$39,2,FALSE)</f>
        <v>78</v>
      </c>
      <c r="D12" s="292">
        <f t="shared" si="0"/>
        <v>21.541546185903545</v>
      </c>
    </row>
    <row r="13" spans="1:9" x14ac:dyDescent="0.2">
      <c r="A13" s="197" t="s">
        <v>25</v>
      </c>
      <c r="B13" s="198">
        <f>VLOOKUP(A13,[4]Población!A$2:B$34,2,FALSE)</f>
        <v>2845959</v>
      </c>
      <c r="C13" s="197">
        <f>VLOOKUP(A13,'F169'!A$7:B$39,2,FALSE)</f>
        <v>66</v>
      </c>
      <c r="D13" s="292">
        <f t="shared" si="0"/>
        <v>23.190776817234539</v>
      </c>
    </row>
    <row r="14" spans="1:9" x14ac:dyDescent="0.2">
      <c r="A14" s="197" t="s">
        <v>6</v>
      </c>
      <c r="B14" s="198">
        <f>VLOOKUP(A14,[4]Población!A$2:B$34,2,FALSE)</f>
        <v>984046</v>
      </c>
      <c r="C14" s="197">
        <f>VLOOKUP(A14,'F169'!A$7:B$39,2,FALSE)</f>
        <v>25</v>
      </c>
      <c r="D14" s="292">
        <f t="shared" si="0"/>
        <v>25.405316418134923</v>
      </c>
    </row>
    <row r="15" spans="1:9" x14ac:dyDescent="0.2">
      <c r="A15" s="197" t="s">
        <v>17</v>
      </c>
      <c r="B15" s="198">
        <f>VLOOKUP(A15,[4]Población!A$2:B$34,2,FALSE)</f>
        <v>4791977</v>
      </c>
      <c r="C15" s="197">
        <v>130</v>
      </c>
      <c r="D15" s="292">
        <f t="shared" si="0"/>
        <v>27.128677787894226</v>
      </c>
    </row>
    <row r="16" spans="1:9" x14ac:dyDescent="0.2">
      <c r="A16" s="197" t="s">
        <v>14</v>
      </c>
      <c r="B16" s="198">
        <f>VLOOKUP(A16,[4]Población!A$2:B$34,2,FALSE)</f>
        <v>6173718</v>
      </c>
      <c r="C16" s="197">
        <f>VLOOKUP(A16,'F169'!A$7:B$39,2,FALSE)</f>
        <v>178</v>
      </c>
      <c r="D16" s="292">
        <f t="shared" si="0"/>
        <v>28.831896759780733</v>
      </c>
    </row>
    <row r="17" spans="1:4" x14ac:dyDescent="0.2">
      <c r="A17" s="197" t="s">
        <v>18</v>
      </c>
      <c r="B17" s="198">
        <f>VLOOKUP(A17,[4]Población!A$2:B$34,2,FALSE)</f>
        <v>2022568</v>
      </c>
      <c r="C17" s="197">
        <f>VLOOKUP(A17,'F169'!A$7:B$39,2,FALSE)</f>
        <v>62</v>
      </c>
      <c r="D17" s="292">
        <f t="shared" si="0"/>
        <v>30.654099145245056</v>
      </c>
    </row>
    <row r="18" spans="1:4" x14ac:dyDescent="0.2">
      <c r="A18" s="197" t="s">
        <v>16</v>
      </c>
      <c r="B18" s="198">
        <v>1852952</v>
      </c>
      <c r="C18" s="197">
        <f>VLOOKUP(A18,'F169'!A$7:B$39,2,FALSE)</f>
        <v>59</v>
      </c>
      <c r="D18" s="292">
        <f t="shared" si="0"/>
        <v>31.84108384890704</v>
      </c>
    </row>
    <row r="19" spans="1:4" x14ac:dyDescent="0.2">
      <c r="A19" s="197" t="s">
        <v>27</v>
      </c>
      <c r="B19" s="198">
        <f>VLOOKUP(A19,[4]Población!A$2:B$34,2,FALSE)</f>
        <v>3037752</v>
      </c>
      <c r="C19" s="197">
        <f>VLOOKUP(A19,'F169'!A$7:B$39,2,FALSE)</f>
        <v>97</v>
      </c>
      <c r="D19" s="292">
        <f t="shared" si="0"/>
        <v>31.931507246147813</v>
      </c>
    </row>
    <row r="20" spans="1:4" x14ac:dyDescent="0.2">
      <c r="A20" s="197" t="s">
        <v>8</v>
      </c>
      <c r="B20" s="198">
        <f>VLOOKUP(A20,[4]Población!A$2:B$34,2,FALSE)</f>
        <v>3765325</v>
      </c>
      <c r="C20" s="197">
        <f>VLOOKUP(A20,'F169'!A$7:B$39,2,FALSE)</f>
        <v>129</v>
      </c>
      <c r="D20" s="292">
        <f t="shared" si="0"/>
        <v>34.259990837444313</v>
      </c>
    </row>
    <row r="21" spans="1:4" x14ac:dyDescent="0.2">
      <c r="A21" s="197" t="s">
        <v>4</v>
      </c>
      <c r="B21" s="198">
        <f>VLOOKUP(A21,[4]Población!A$2:B$34,2,FALSE)</f>
        <v>3578561</v>
      </c>
      <c r="C21" s="197">
        <f>VLOOKUP(A21,'F169'!A$7:B$39,2,FALSE)</f>
        <v>143</v>
      </c>
      <c r="D21" s="292">
        <f t="shared" si="0"/>
        <v>39.96019629119079</v>
      </c>
    </row>
    <row r="22" spans="1:4" x14ac:dyDescent="0.2">
      <c r="A22" s="197" t="s">
        <v>13</v>
      </c>
      <c r="B22" s="198">
        <f>VLOOKUP(A22,[4]Población!A$2:B$34,2,FALSE)</f>
        <v>17245551</v>
      </c>
      <c r="C22" s="197">
        <v>700</v>
      </c>
      <c r="D22" s="292">
        <f t="shared" si="0"/>
        <v>40.59017888149819</v>
      </c>
    </row>
    <row r="23" spans="1:4" x14ac:dyDescent="0.2">
      <c r="A23" s="197" t="s">
        <v>22</v>
      </c>
      <c r="B23" s="198">
        <f>VLOOKUP(A23,[4]Población!A$2:B$34,2,FALSE)</f>
        <v>6542484</v>
      </c>
      <c r="C23" s="197">
        <f>VLOOKUP(A23,'F169'!A$7:B$39,2,FALSE)</f>
        <v>267</v>
      </c>
      <c r="D23" s="292">
        <f t="shared" si="0"/>
        <v>40.810187690180058</v>
      </c>
    </row>
    <row r="24" spans="1:4" x14ac:dyDescent="0.2">
      <c r="A24" s="197" t="s">
        <v>32</v>
      </c>
      <c r="B24" s="198">
        <f>VLOOKUP(A24,[4]Población!A$2:B$34,2,FALSE)</f>
        <v>2233866</v>
      </c>
      <c r="C24" s="197">
        <f>VLOOKUP(A24,'F169'!A$7:B$39,2,FALSE)</f>
        <v>93</v>
      </c>
      <c r="D24" s="292">
        <f t="shared" si="0"/>
        <v>41.631861535114467</v>
      </c>
    </row>
    <row r="25" spans="1:4" x14ac:dyDescent="0.2">
      <c r="A25" s="197" t="s">
        <v>23</v>
      </c>
      <c r="B25" s="198">
        <f>VLOOKUP(A25,[4]Población!A$2:B$34,2,FALSE)</f>
        <v>2239112</v>
      </c>
      <c r="C25" s="197">
        <f>VLOOKUP(A25,'F169'!A$7:B$39,2,FALSE)</f>
        <v>96</v>
      </c>
      <c r="D25" s="292">
        <f t="shared" si="0"/>
        <v>42.87413939097285</v>
      </c>
    </row>
    <row r="26" spans="1:4" x14ac:dyDescent="0.2">
      <c r="A26" s="197" t="s">
        <v>3</v>
      </c>
      <c r="B26" s="198">
        <f>VLOOKUP(A26,[4]Población!A$2:B$34,2,FALSE)</f>
        <v>1415421</v>
      </c>
      <c r="C26" s="197">
        <f>VLOOKUP(A26,'F169'!A$7:B$39,2,FALSE)</f>
        <v>64</v>
      </c>
      <c r="D26" s="292">
        <f t="shared" si="0"/>
        <v>45.216228952375303</v>
      </c>
    </row>
    <row r="27" spans="1:4" x14ac:dyDescent="0.2">
      <c r="A27" s="197" t="s">
        <v>10</v>
      </c>
      <c r="B27" s="198">
        <f>VLOOKUP(A27,[4]Población!A$2:B$34,2,FALSE)</f>
        <v>3175643</v>
      </c>
      <c r="C27" s="197">
        <v>152</v>
      </c>
      <c r="D27" s="292">
        <f t="shared" si="0"/>
        <v>47.864322280558611</v>
      </c>
    </row>
    <row r="28" spans="1:4" x14ac:dyDescent="0.2">
      <c r="A28" s="197" t="s">
        <v>26</v>
      </c>
      <c r="B28" s="198">
        <f>VLOOKUP(A28,[4]Población!A$2:B$34,2,FALSE)</f>
        <v>3131012</v>
      </c>
      <c r="C28" s="197">
        <f>VLOOKUP(A28,'F169'!A$7:B$39,2,FALSE)</f>
        <v>162</v>
      </c>
      <c r="D28" s="292">
        <f t="shared" si="0"/>
        <v>51.740459634137459</v>
      </c>
    </row>
    <row r="29" spans="1:4" x14ac:dyDescent="0.2">
      <c r="A29" s="199" t="s">
        <v>0</v>
      </c>
      <c r="B29" s="198">
        <f>VLOOKUP(A29,[4]Población!A$2:B$34,2,FALSE)</f>
        <v>8325800</v>
      </c>
      <c r="C29" s="197">
        <f>VLOOKUP(A29,'F169'!A$7:B$39,2,FALSE)</f>
        <v>474</v>
      </c>
      <c r="D29" s="292">
        <f t="shared" si="0"/>
        <v>56.931466045304958</v>
      </c>
    </row>
    <row r="30" spans="1:4" x14ac:dyDescent="0.2">
      <c r="A30" s="197" t="s">
        <v>11</v>
      </c>
      <c r="B30" s="198">
        <f>VLOOKUP(A30,[4]Población!A$2:B$34,2,FALSE)</f>
        <v>772842</v>
      </c>
      <c r="C30" s="197">
        <f>VLOOKUP(A30,'F169'!A$7:B$39,2,FALSE)</f>
        <v>44</v>
      </c>
      <c r="D30" s="292">
        <f t="shared" si="0"/>
        <v>56.932723635620221</v>
      </c>
    </row>
    <row r="31" spans="1:4" x14ac:dyDescent="0.2">
      <c r="A31" s="197" t="s">
        <v>5</v>
      </c>
      <c r="B31" s="198">
        <f>VLOOKUP(A31,[4]Población!A$2:B$34,2,FALSE)</f>
        <v>788119</v>
      </c>
      <c r="C31" s="197">
        <f>VLOOKUP(A31,'F169'!A$7:B$39,2,FALSE)</f>
        <v>47</v>
      </c>
      <c r="D31" s="292">
        <f t="shared" si="0"/>
        <v>59.635664157316342</v>
      </c>
    </row>
    <row r="32" spans="1:4" x14ac:dyDescent="0.2">
      <c r="A32" s="197" t="s">
        <v>24</v>
      </c>
      <c r="B32" s="198">
        <f>VLOOKUP(A32,[4]Población!A$2:B$34,2,FALSE)</f>
        <v>1684541</v>
      </c>
      <c r="C32" s="197">
        <f>VLOOKUP(A32,'F169'!A$7:B$39,2,FALSE)</f>
        <v>105</v>
      </c>
      <c r="D32" s="292">
        <f t="shared" si="0"/>
        <v>62.331519387180251</v>
      </c>
    </row>
    <row r="33" spans="1:4" x14ac:dyDescent="0.2">
      <c r="A33" s="197" t="s">
        <v>20</v>
      </c>
      <c r="B33" s="198">
        <f>VLOOKUP(A33,[4]Población!A$2:B$34,2,FALSE)</f>
        <v>5533147</v>
      </c>
      <c r="C33" s="197">
        <f>VLOOKUP(A33,'F169'!A$7:B$39,2,FALSE)</f>
        <v>646</v>
      </c>
      <c r="D33" s="292">
        <f t="shared" si="0"/>
        <v>116.75091950385557</v>
      </c>
    </row>
    <row r="34" spans="1:4" x14ac:dyDescent="0.2">
      <c r="A34" s="200" t="s">
        <v>9</v>
      </c>
      <c r="B34" s="198">
        <f>VLOOKUP(A34,[4]Población!A$2:B$34,2,FALSE)</f>
        <v>9031213</v>
      </c>
      <c r="C34" s="197">
        <f>VLOOKUP(A34,'F169'!A$7:B$39,2,FALSE)</f>
        <v>1276</v>
      </c>
      <c r="D34" s="292">
        <f t="shared" si="0"/>
        <v>141.28777607171926</v>
      </c>
    </row>
    <row r="36" spans="1:4" x14ac:dyDescent="0.2">
      <c r="A36" s="62" t="s">
        <v>1</v>
      </c>
      <c r="B36" s="63">
        <v>126577691</v>
      </c>
      <c r="C36" s="197">
        <f>VLOOKUP(A36,'F169'!A$7:B$39,2,FALSE)</f>
        <v>5455</v>
      </c>
      <c r="D36" s="292">
        <f>(C36/B36)*1000000</f>
        <v>43.096061848687064</v>
      </c>
    </row>
  </sheetData>
  <autoFilter ref="A2:D2" xr:uid="{CA682FBA-9619-4DD3-BC17-389317194804}">
    <sortState ref="A3:D34">
      <sortCondition ref="D2"/>
    </sortState>
  </autoFilter>
  <mergeCells count="1">
    <mergeCell ref="H1:I1"/>
  </mergeCells>
  <hyperlinks>
    <hyperlink ref="H1:I1" location="Index!A1" display="Regresar al Índice" xr:uid="{988358BB-5787-4351-A8EA-B7259B1B7C8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165B4-1B5B-4FD0-912F-B9D960A68E77}">
  <sheetPr codeName="Hoja11"/>
  <dimension ref="A1:I27"/>
  <sheetViews>
    <sheetView workbookViewId="0">
      <selection activeCell="F17" sqref="F17"/>
    </sheetView>
  </sheetViews>
  <sheetFormatPr baseColWidth="10" defaultRowHeight="12.75" x14ac:dyDescent="0.2"/>
  <cols>
    <col min="1" max="1" width="11.42578125" style="28"/>
    <col min="2" max="4" width="11.5703125" style="28" bestFit="1" customWidth="1"/>
    <col min="5" max="5" width="12.7109375" style="28" bestFit="1" customWidth="1"/>
    <col min="6" max="7" width="11.5703125" style="28" bestFit="1" customWidth="1"/>
    <col min="8" max="16384" width="11.42578125" style="28"/>
  </cols>
  <sheetData>
    <row r="1" spans="1:9" x14ac:dyDescent="0.2">
      <c r="A1" s="28" t="s">
        <v>2506</v>
      </c>
      <c r="H1" s="343" t="s">
        <v>1306</v>
      </c>
      <c r="I1" s="343"/>
    </row>
    <row r="2" spans="1:9" x14ac:dyDescent="0.2">
      <c r="A2" s="28" t="s">
        <v>4494</v>
      </c>
    </row>
    <row r="6" spans="1:9" x14ac:dyDescent="0.2">
      <c r="A6" s="169" t="s">
        <v>4359</v>
      </c>
      <c r="B6" s="169" t="s">
        <v>0</v>
      </c>
      <c r="C6" s="169"/>
      <c r="D6" s="169"/>
      <c r="E6" s="169" t="s">
        <v>1</v>
      </c>
      <c r="F6" s="169"/>
      <c r="G6" s="169"/>
    </row>
    <row r="7" spans="1:9" ht="51" x14ac:dyDescent="0.2">
      <c r="A7" s="169"/>
      <c r="B7" s="151" t="s">
        <v>4360</v>
      </c>
      <c r="C7" s="151" t="s">
        <v>4361</v>
      </c>
      <c r="D7" s="151" t="s">
        <v>4362</v>
      </c>
      <c r="E7" s="151" t="s">
        <v>4360</v>
      </c>
      <c r="F7" s="151" t="s">
        <v>4361</v>
      </c>
      <c r="G7" s="151" t="s">
        <v>4362</v>
      </c>
    </row>
    <row r="8" spans="1:9" x14ac:dyDescent="0.2">
      <c r="A8" s="135" t="s">
        <v>52</v>
      </c>
      <c r="B8" s="136">
        <v>175423538</v>
      </c>
      <c r="C8" s="137">
        <v>1</v>
      </c>
      <c r="D8" s="138">
        <v>71744.399999999994</v>
      </c>
      <c r="E8" s="136">
        <v>2392409233</v>
      </c>
      <c r="F8" s="137">
        <v>1</v>
      </c>
      <c r="G8" s="138">
        <v>63695.5</v>
      </c>
    </row>
    <row r="9" spans="1:9" x14ac:dyDescent="0.2">
      <c r="A9" s="139" t="s">
        <v>4363</v>
      </c>
      <c r="B9" s="140">
        <v>149254570</v>
      </c>
      <c r="C9" s="141">
        <v>0.85099999999999998</v>
      </c>
      <c r="D9" s="142">
        <v>61041.9</v>
      </c>
      <c r="E9" s="140">
        <v>1981836697</v>
      </c>
      <c r="F9" s="141">
        <v>0.82799999999999996</v>
      </c>
      <c r="G9" s="142">
        <v>52764.4</v>
      </c>
    </row>
    <row r="10" spans="1:9" x14ac:dyDescent="0.2">
      <c r="A10" s="143" t="s">
        <v>4364</v>
      </c>
      <c r="B10" s="144">
        <v>95736928</v>
      </c>
      <c r="C10" s="145">
        <v>0.54600000000000004</v>
      </c>
      <c r="D10" s="146">
        <v>39154.300000000003</v>
      </c>
      <c r="E10" s="144">
        <v>1286742590</v>
      </c>
      <c r="F10" s="145">
        <v>0.53800000000000003</v>
      </c>
      <c r="G10" s="146">
        <v>34258.199999999997</v>
      </c>
    </row>
    <row r="11" spans="1:9" x14ac:dyDescent="0.2">
      <c r="A11" s="147" t="s">
        <v>4365</v>
      </c>
      <c r="B11" s="148">
        <v>15474690</v>
      </c>
      <c r="C11" s="149">
        <v>8.7999999999999995E-2</v>
      </c>
      <c r="D11" s="150">
        <v>6328.8</v>
      </c>
      <c r="E11" s="148">
        <v>186173898</v>
      </c>
      <c r="F11" s="149">
        <v>7.8E-2</v>
      </c>
      <c r="G11" s="150">
        <v>4956.7</v>
      </c>
    </row>
    <row r="12" spans="1:9" x14ac:dyDescent="0.2">
      <c r="A12" s="143" t="s">
        <v>4366</v>
      </c>
      <c r="B12" s="144">
        <v>2996671</v>
      </c>
      <c r="C12" s="145">
        <v>1.7000000000000001E-2</v>
      </c>
      <c r="D12" s="146">
        <v>1225.5999999999999</v>
      </c>
      <c r="E12" s="144">
        <v>44509588</v>
      </c>
      <c r="F12" s="145">
        <v>1.9E-2</v>
      </c>
      <c r="G12" s="146">
        <v>1185</v>
      </c>
    </row>
    <row r="13" spans="1:9" x14ac:dyDescent="0.2">
      <c r="A13" s="147" t="s">
        <v>4367</v>
      </c>
      <c r="B13" s="148">
        <v>11345899</v>
      </c>
      <c r="C13" s="149">
        <v>6.5000000000000002E-2</v>
      </c>
      <c r="D13" s="150">
        <v>4640.2</v>
      </c>
      <c r="E13" s="148">
        <v>124381310</v>
      </c>
      <c r="F13" s="149">
        <v>5.1999999999999998E-2</v>
      </c>
      <c r="G13" s="150">
        <v>3311.5</v>
      </c>
    </row>
    <row r="14" spans="1:9" x14ac:dyDescent="0.2">
      <c r="A14" s="143" t="s">
        <v>4368</v>
      </c>
      <c r="B14" s="144">
        <v>23671993</v>
      </c>
      <c r="C14" s="145">
        <v>0.13500000000000001</v>
      </c>
      <c r="D14" s="146">
        <v>9681.2999999999993</v>
      </c>
      <c r="E14" s="144">
        <v>337935454</v>
      </c>
      <c r="F14" s="145">
        <v>0.14099999999999999</v>
      </c>
      <c r="G14" s="146">
        <v>8997.2000000000007</v>
      </c>
    </row>
    <row r="15" spans="1:9" x14ac:dyDescent="0.2">
      <c r="A15" s="147" t="s">
        <v>4369</v>
      </c>
      <c r="B15" s="148">
        <v>14746478</v>
      </c>
      <c r="C15" s="149">
        <v>8.4000000000000005E-2</v>
      </c>
      <c r="D15" s="150">
        <v>6031</v>
      </c>
      <c r="E15" s="148">
        <v>194131570</v>
      </c>
      <c r="F15" s="149">
        <v>8.1000000000000003E-2</v>
      </c>
      <c r="G15" s="150">
        <v>5168.6000000000004</v>
      </c>
    </row>
    <row r="16" spans="1:9" x14ac:dyDescent="0.2">
      <c r="A16" s="143" t="s">
        <v>4370</v>
      </c>
      <c r="B16" s="144">
        <v>275231</v>
      </c>
      <c r="C16" s="145">
        <v>2E-3</v>
      </c>
      <c r="D16" s="143">
        <v>112.6</v>
      </c>
      <c r="E16" s="144">
        <v>4531805</v>
      </c>
      <c r="F16" s="145">
        <v>2E-3</v>
      </c>
      <c r="G16" s="143">
        <v>120.7</v>
      </c>
    </row>
    <row r="17" spans="1:7" x14ac:dyDescent="0.2">
      <c r="A17" s="147" t="s">
        <v>4371</v>
      </c>
      <c r="B17" s="148">
        <v>3256492</v>
      </c>
      <c r="C17" s="149">
        <v>1.9E-2</v>
      </c>
      <c r="D17" s="150">
        <v>1331.8</v>
      </c>
      <c r="E17" s="148">
        <v>47736227</v>
      </c>
      <c r="F17" s="149">
        <v>0.02</v>
      </c>
      <c r="G17" s="150">
        <v>1270.9000000000001</v>
      </c>
    </row>
    <row r="18" spans="1:7" x14ac:dyDescent="0.2">
      <c r="A18" s="143" t="s">
        <v>3109</v>
      </c>
      <c r="B18" s="144">
        <v>1593989</v>
      </c>
      <c r="C18" s="145">
        <v>8.9999999999999993E-3</v>
      </c>
      <c r="D18" s="143">
        <v>651.9</v>
      </c>
      <c r="E18" s="144">
        <v>24809507</v>
      </c>
      <c r="F18" s="145">
        <v>0.01</v>
      </c>
      <c r="G18" s="143">
        <v>660.5</v>
      </c>
    </row>
    <row r="19" spans="1:7" x14ac:dyDescent="0.2">
      <c r="A19" s="147" t="s">
        <v>4372</v>
      </c>
      <c r="B19" s="148">
        <v>3799803</v>
      </c>
      <c r="C19" s="149">
        <v>2.1999999999999999E-2</v>
      </c>
      <c r="D19" s="150">
        <v>1554</v>
      </c>
      <c r="E19" s="148">
        <v>66726344</v>
      </c>
      <c r="F19" s="149">
        <v>2.8000000000000001E-2</v>
      </c>
      <c r="G19" s="150">
        <v>1776.5</v>
      </c>
    </row>
    <row r="20" spans="1:7" x14ac:dyDescent="0.2">
      <c r="A20" s="143" t="s">
        <v>4373</v>
      </c>
      <c r="B20" s="144">
        <v>28388</v>
      </c>
      <c r="C20" s="145">
        <v>0</v>
      </c>
      <c r="D20" s="143">
        <v>11.6</v>
      </c>
      <c r="E20" s="144">
        <v>2093857</v>
      </c>
      <c r="F20" s="145">
        <v>1E-3</v>
      </c>
      <c r="G20" s="143">
        <v>55.7</v>
      </c>
    </row>
    <row r="21" spans="1:7" ht="25.5" x14ac:dyDescent="0.2">
      <c r="A21" s="139" t="s">
        <v>4374</v>
      </c>
      <c r="B21" s="140">
        <v>26168969</v>
      </c>
      <c r="C21" s="141">
        <v>0.14899999999999999</v>
      </c>
      <c r="D21" s="142">
        <v>10702.6</v>
      </c>
      <c r="E21" s="140">
        <v>410572537</v>
      </c>
      <c r="F21" s="141">
        <v>0.17199999999999999</v>
      </c>
      <c r="G21" s="142">
        <v>10931.1</v>
      </c>
    </row>
    <row r="22" spans="1:7" x14ac:dyDescent="0.2">
      <c r="A22" s="143" t="s">
        <v>4375</v>
      </c>
      <c r="B22" s="144">
        <v>633480</v>
      </c>
      <c r="C22" s="145">
        <v>4.0000000000000001E-3</v>
      </c>
      <c r="D22" s="143">
        <v>259.10000000000002</v>
      </c>
      <c r="E22" s="144">
        <v>17258757</v>
      </c>
      <c r="F22" s="145">
        <v>7.0000000000000001E-3</v>
      </c>
      <c r="G22" s="143">
        <v>459.5</v>
      </c>
    </row>
    <row r="23" spans="1:7" x14ac:dyDescent="0.2">
      <c r="A23" s="147" t="s">
        <v>4376</v>
      </c>
      <c r="B23" s="148">
        <v>2239759</v>
      </c>
      <c r="C23" s="149">
        <v>1.2999999999999999E-2</v>
      </c>
      <c r="D23" s="147">
        <v>916</v>
      </c>
      <c r="E23" s="148">
        <v>37577891</v>
      </c>
      <c r="F23" s="149">
        <v>1.6E-2</v>
      </c>
      <c r="G23" s="150">
        <v>1000.5</v>
      </c>
    </row>
    <row r="24" spans="1:7" x14ac:dyDescent="0.2">
      <c r="A24" s="143" t="s">
        <v>4377</v>
      </c>
      <c r="B24" s="144">
        <v>5475600</v>
      </c>
      <c r="C24" s="145">
        <v>3.1E-2</v>
      </c>
      <c r="D24" s="146">
        <v>2239.4</v>
      </c>
      <c r="E24" s="144">
        <v>72524666</v>
      </c>
      <c r="F24" s="145">
        <v>0.03</v>
      </c>
      <c r="G24" s="146">
        <v>1930.9</v>
      </c>
    </row>
    <row r="25" spans="1:7" x14ac:dyDescent="0.2">
      <c r="A25" s="147" t="s">
        <v>4378</v>
      </c>
      <c r="B25" s="148">
        <v>4079682</v>
      </c>
      <c r="C25" s="149">
        <v>2.3E-2</v>
      </c>
      <c r="D25" s="150">
        <v>1668.5</v>
      </c>
      <c r="E25" s="148">
        <v>53796107</v>
      </c>
      <c r="F25" s="149">
        <v>2.1999999999999999E-2</v>
      </c>
      <c r="G25" s="150">
        <v>1432.3</v>
      </c>
    </row>
    <row r="26" spans="1:7" x14ac:dyDescent="0.2">
      <c r="A26" s="143" t="s">
        <v>4379</v>
      </c>
      <c r="B26" s="144">
        <v>1395918</v>
      </c>
      <c r="C26" s="145">
        <v>8.0000000000000002E-3</v>
      </c>
      <c r="D26" s="143">
        <v>570.9</v>
      </c>
      <c r="E26" s="144">
        <v>18728559</v>
      </c>
      <c r="F26" s="145">
        <v>8.0000000000000002E-3</v>
      </c>
      <c r="G26" s="143">
        <v>498.6</v>
      </c>
    </row>
    <row r="27" spans="1:7" x14ac:dyDescent="0.2">
      <c r="A27" s="147" t="s">
        <v>4380</v>
      </c>
      <c r="B27" s="148">
        <v>17820129</v>
      </c>
      <c r="C27" s="149">
        <v>0.10199999999999999</v>
      </c>
      <c r="D27" s="150">
        <v>7288</v>
      </c>
      <c r="E27" s="148">
        <v>283211223</v>
      </c>
      <c r="F27" s="149">
        <v>0.11799999999999999</v>
      </c>
      <c r="G27" s="150">
        <v>7540.2</v>
      </c>
    </row>
  </sheetData>
  <mergeCells count="4">
    <mergeCell ref="A6:A7"/>
    <mergeCell ref="B6:D6"/>
    <mergeCell ref="E6:G6"/>
    <mergeCell ref="H1:I1"/>
  </mergeCells>
  <hyperlinks>
    <hyperlink ref="H1:I1" location="Index!A1" display="Regresar al Índice" xr:uid="{B70A98C2-E353-4748-B201-5588ECC8BCD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8"/>
  <dimension ref="A1:AR216"/>
  <sheetViews>
    <sheetView topLeftCell="AA1" zoomScaleNormal="100" workbookViewId="0">
      <selection activeCell="F17" sqref="F17"/>
    </sheetView>
  </sheetViews>
  <sheetFormatPr baseColWidth="10" defaultColWidth="11.42578125" defaultRowHeight="12.75" x14ac:dyDescent="0.2"/>
  <cols>
    <col min="1" max="1" width="34.42578125" style="8" customWidth="1"/>
    <col min="2" max="2" width="9.140625" style="8" bestFit="1" customWidth="1"/>
    <col min="3" max="3" width="13" style="8" customWidth="1"/>
    <col min="4" max="4" width="9.42578125" style="8" customWidth="1"/>
    <col min="5" max="5" width="10.5703125" style="8" customWidth="1"/>
    <col min="6" max="6" width="8" style="8" customWidth="1"/>
    <col min="7" max="7" width="12.7109375" style="8" customWidth="1"/>
    <col min="8" max="8" width="8" style="8" customWidth="1"/>
    <col min="9" max="9" width="8.140625" style="8" customWidth="1"/>
    <col min="10" max="14" width="11.42578125" style="8" customWidth="1"/>
    <col min="15" max="15" width="11.42578125" style="8"/>
    <col min="16" max="25" width="11.42578125" style="8" customWidth="1"/>
    <col min="26" max="16384" width="11.42578125" style="8"/>
  </cols>
  <sheetData>
    <row r="1" spans="1:44" x14ac:dyDescent="0.2">
      <c r="A1" s="28" t="s">
        <v>4519</v>
      </c>
      <c r="H1" s="284" t="s">
        <v>1306</v>
      </c>
      <c r="I1" s="284"/>
    </row>
    <row r="2" spans="1:44" x14ac:dyDescent="0.2">
      <c r="A2" s="24" t="s">
        <v>1251</v>
      </c>
      <c r="AA2" s="8" t="s">
        <v>4497</v>
      </c>
    </row>
    <row r="3" spans="1:44" x14ac:dyDescent="0.2">
      <c r="A3" s="24"/>
    </row>
    <row r="4" spans="1:44" x14ac:dyDescent="0.2">
      <c r="A4" s="24"/>
    </row>
    <row r="5" spans="1:44" x14ac:dyDescent="0.2">
      <c r="A5" s="24"/>
      <c r="B5" s="5"/>
    </row>
    <row r="6" spans="1:44" ht="12.75" customHeight="1" x14ac:dyDescent="0.2">
      <c r="A6" s="518" t="s">
        <v>35</v>
      </c>
      <c r="B6" s="519">
        <v>2020</v>
      </c>
      <c r="C6" s="519"/>
      <c r="D6" s="519"/>
      <c r="E6" s="519"/>
      <c r="F6" s="519"/>
      <c r="G6" s="519"/>
      <c r="H6" s="519"/>
      <c r="I6" s="519"/>
      <c r="J6" s="520">
        <v>2021</v>
      </c>
      <c r="K6" s="520"/>
      <c r="L6" s="520"/>
      <c r="M6" s="520"/>
      <c r="N6" s="520"/>
      <c r="O6" s="520"/>
      <c r="P6" s="520"/>
      <c r="Q6" s="520"/>
      <c r="R6" s="520"/>
      <c r="S6" s="520"/>
      <c r="T6" s="520"/>
      <c r="U6" s="520"/>
      <c r="V6" s="520">
        <v>2022</v>
      </c>
      <c r="W6" s="520"/>
      <c r="X6" s="520"/>
      <c r="Y6" s="520"/>
      <c r="Z6" s="520"/>
      <c r="AA6" s="520"/>
      <c r="AB6" s="520"/>
      <c r="AC6" s="520"/>
      <c r="AD6" s="520"/>
      <c r="AE6" s="520"/>
      <c r="AF6" s="520"/>
      <c r="AG6" s="520"/>
      <c r="AH6" s="520">
        <v>2023</v>
      </c>
      <c r="AI6" s="520"/>
      <c r="AJ6" s="520"/>
      <c r="AK6" s="520"/>
      <c r="AL6" s="520"/>
      <c r="AM6" s="520"/>
      <c r="AN6" s="520"/>
      <c r="AO6" s="519" t="s">
        <v>379</v>
      </c>
      <c r="AP6" s="519"/>
      <c r="AQ6" s="519" t="s">
        <v>125</v>
      </c>
      <c r="AR6" s="519"/>
    </row>
    <row r="7" spans="1:44" ht="25.5" x14ac:dyDescent="0.2">
      <c r="A7" s="518"/>
      <c r="B7" s="521" t="s">
        <v>39</v>
      </c>
      <c r="C7" s="521" t="s">
        <v>43</v>
      </c>
      <c r="D7" s="521" t="s">
        <v>44</v>
      </c>
      <c r="E7" s="521" t="s">
        <v>45</v>
      </c>
      <c r="F7" s="521" t="s">
        <v>46</v>
      </c>
      <c r="G7" s="521" t="s">
        <v>47</v>
      </c>
      <c r="H7" s="521" t="s">
        <v>48</v>
      </c>
      <c r="I7" s="521" t="s">
        <v>49</v>
      </c>
      <c r="J7" s="521" t="s">
        <v>38</v>
      </c>
      <c r="K7" s="521" t="s">
        <v>39</v>
      </c>
      <c r="L7" s="521" t="s">
        <v>40</v>
      </c>
      <c r="M7" s="521" t="s">
        <v>41</v>
      </c>
      <c r="N7" s="521" t="s">
        <v>42</v>
      </c>
      <c r="O7" s="521" t="s">
        <v>43</v>
      </c>
      <c r="P7" s="521" t="s">
        <v>44</v>
      </c>
      <c r="Q7" s="521" t="s">
        <v>45</v>
      </c>
      <c r="R7" s="521" t="s">
        <v>46</v>
      </c>
      <c r="S7" s="521" t="s">
        <v>47</v>
      </c>
      <c r="T7" s="521" t="s">
        <v>48</v>
      </c>
      <c r="U7" s="521" t="s">
        <v>49</v>
      </c>
      <c r="V7" s="521" t="s">
        <v>38</v>
      </c>
      <c r="W7" s="521" t="s">
        <v>39</v>
      </c>
      <c r="X7" s="521" t="s">
        <v>40</v>
      </c>
      <c r="Y7" s="521" t="s">
        <v>41</v>
      </c>
      <c r="Z7" s="521" t="s">
        <v>42</v>
      </c>
      <c r="AA7" s="521" t="s">
        <v>43</v>
      </c>
      <c r="AB7" s="521" t="s">
        <v>44</v>
      </c>
      <c r="AC7" s="521" t="s">
        <v>45</v>
      </c>
      <c r="AD7" s="521" t="s">
        <v>46</v>
      </c>
      <c r="AE7" s="521" t="s">
        <v>47</v>
      </c>
      <c r="AF7" s="521" t="s">
        <v>48</v>
      </c>
      <c r="AG7" s="521" t="s">
        <v>49</v>
      </c>
      <c r="AH7" s="521" t="s">
        <v>1121</v>
      </c>
      <c r="AI7" s="521" t="s">
        <v>39</v>
      </c>
      <c r="AJ7" s="521" t="s">
        <v>40</v>
      </c>
      <c r="AK7" s="521" t="s">
        <v>41</v>
      </c>
      <c r="AL7" s="521" t="s">
        <v>42</v>
      </c>
      <c r="AM7" s="521" t="s">
        <v>43</v>
      </c>
      <c r="AN7" s="521" t="s">
        <v>44</v>
      </c>
      <c r="AO7" s="521" t="s">
        <v>282</v>
      </c>
      <c r="AP7" s="521" t="s">
        <v>380</v>
      </c>
      <c r="AQ7" s="521" t="s">
        <v>282</v>
      </c>
      <c r="AR7" s="521" t="s">
        <v>380</v>
      </c>
    </row>
    <row r="8" spans="1:44" ht="12.75" customHeight="1" x14ac:dyDescent="0.2">
      <c r="A8" s="522" t="s">
        <v>36</v>
      </c>
      <c r="B8" s="49">
        <v>41.838602329450907</v>
      </c>
      <c r="C8" s="49">
        <v>35.235715067593461</v>
      </c>
      <c r="D8" s="49">
        <v>32.712146422628948</v>
      </c>
      <c r="E8" s="49">
        <v>33.68552412645591</v>
      </c>
      <c r="F8" s="49">
        <v>33.815609090054785</v>
      </c>
      <c r="G8" s="49">
        <v>32.251655629139073</v>
      </c>
      <c r="H8" s="49">
        <v>32.138103161397666</v>
      </c>
      <c r="I8" s="49">
        <v>32.371048252911812</v>
      </c>
      <c r="J8" s="49">
        <v>33.760399334442596</v>
      </c>
      <c r="K8" s="49">
        <v>34.134775374376041</v>
      </c>
      <c r="L8" s="49">
        <v>37.868988391376448</v>
      </c>
      <c r="M8" s="49">
        <v>39.692179700499167</v>
      </c>
      <c r="N8" s="49">
        <v>38.885191347753747</v>
      </c>
      <c r="O8" s="49">
        <v>41.229235880398669</v>
      </c>
      <c r="P8" s="49">
        <v>37.034883720930239</v>
      </c>
      <c r="Q8" s="49">
        <v>36.608623548922054</v>
      </c>
      <c r="R8" s="49">
        <v>38.843594009983363</v>
      </c>
      <c r="S8" s="49">
        <v>38.928571428571431</v>
      </c>
      <c r="T8" s="49">
        <v>37.895174708818629</v>
      </c>
      <c r="U8" s="49">
        <v>39.084858569051583</v>
      </c>
      <c r="V8" s="49">
        <v>38.391376451077946</v>
      </c>
      <c r="W8" s="49">
        <v>38.828903654485046</v>
      </c>
      <c r="X8" s="49">
        <v>37.441860465116278</v>
      </c>
      <c r="Y8" s="49">
        <v>37.753743760399331</v>
      </c>
      <c r="Z8" s="49">
        <v>38.098006644518271</v>
      </c>
      <c r="AA8" s="49">
        <v>39.029850746268664</v>
      </c>
      <c r="AB8" s="49">
        <v>38.228476821192046</v>
      </c>
      <c r="AC8" s="49">
        <v>39.168526140063797</v>
      </c>
      <c r="AD8" s="49">
        <v>39.908637873754152</v>
      </c>
      <c r="AE8" s="49">
        <v>40.897009966777411</v>
      </c>
      <c r="AF8" s="49">
        <v>39.036544850498338</v>
      </c>
      <c r="AG8" s="49">
        <v>40.463458110516932</v>
      </c>
      <c r="AH8" s="49">
        <v>39.485049833887047</v>
      </c>
      <c r="AI8" s="49">
        <v>38.696013289036543</v>
      </c>
      <c r="AJ8" s="49">
        <v>43.421926910298993</v>
      </c>
      <c r="AK8" s="49">
        <v>38.971807628524047</v>
      </c>
      <c r="AL8" s="49">
        <v>43.338870431893689</v>
      </c>
      <c r="AM8" s="49">
        <v>41.669435215946841</v>
      </c>
      <c r="AN8" s="49">
        <v>39.161129568106311</v>
      </c>
      <c r="AO8" s="523">
        <f>AN8/AM8-1</f>
        <v>-6.0195335858082455E-2</v>
      </c>
      <c r="AP8" s="49">
        <f>AN8-AM8</f>
        <v>-2.5083056478405297</v>
      </c>
      <c r="AQ8" s="523">
        <f>AN8/AB8-1</f>
        <v>2.4396806372291691E-2</v>
      </c>
      <c r="AR8" s="49">
        <f>AN8-AB8</f>
        <v>0.9326527469142647</v>
      </c>
    </row>
    <row r="9" spans="1:44" ht="28.5" customHeight="1" x14ac:dyDescent="0.2">
      <c r="A9" s="524" t="s">
        <v>387</v>
      </c>
      <c r="B9" s="525">
        <v>40.557404326123127</v>
      </c>
      <c r="C9" s="525">
        <v>30.504966887417218</v>
      </c>
      <c r="D9" s="525">
        <v>28.868552412645592</v>
      </c>
      <c r="E9" s="525">
        <v>29.118136439267886</v>
      </c>
      <c r="F9" s="525">
        <v>30.897009966777407</v>
      </c>
      <c r="G9" s="525">
        <v>31.125827814569536</v>
      </c>
      <c r="H9" s="525">
        <v>30.199667221297837</v>
      </c>
      <c r="I9" s="525">
        <v>29.700499168053245</v>
      </c>
      <c r="J9" s="525">
        <v>31.447587354409318</v>
      </c>
      <c r="K9" s="525">
        <v>30.865224625623959</v>
      </c>
      <c r="L9" s="525">
        <v>33.540630182421225</v>
      </c>
      <c r="M9" s="525">
        <v>36.522462562396008</v>
      </c>
      <c r="N9" s="525">
        <v>36.938435940099836</v>
      </c>
      <c r="O9" s="525">
        <v>39.036544850498338</v>
      </c>
      <c r="P9" s="525">
        <v>35.963455149501662</v>
      </c>
      <c r="Q9" s="525">
        <v>36.442786069651739</v>
      </c>
      <c r="R9" s="525">
        <v>36.980033277870213</v>
      </c>
      <c r="S9" s="525">
        <v>38.455149501661133</v>
      </c>
      <c r="T9" s="525">
        <v>36.397670549084857</v>
      </c>
      <c r="U9" s="525">
        <v>38.727121464226286</v>
      </c>
      <c r="V9" s="525">
        <v>37.603648424543948</v>
      </c>
      <c r="W9" s="525">
        <v>38.870431893687709</v>
      </c>
      <c r="X9" s="525">
        <v>38.081395348837212</v>
      </c>
      <c r="Y9" s="525">
        <v>39.018302828618971</v>
      </c>
      <c r="Z9" s="525">
        <v>38.953488372093027</v>
      </c>
      <c r="AA9" s="525">
        <v>41.542288557213929</v>
      </c>
      <c r="AB9" s="525">
        <v>38.162251655629142</v>
      </c>
      <c r="AC9" s="525">
        <v>38.289036544850497</v>
      </c>
      <c r="AD9" s="525">
        <v>39.202657807308967</v>
      </c>
      <c r="AE9" s="525">
        <v>40.116279069767444</v>
      </c>
      <c r="AF9" s="525">
        <v>39.451827242524914</v>
      </c>
      <c r="AG9" s="525">
        <v>39.304812834224599</v>
      </c>
      <c r="AH9" s="525">
        <v>41.320598006644516</v>
      </c>
      <c r="AI9" s="525">
        <v>41.985049833887047</v>
      </c>
      <c r="AJ9" s="525">
        <v>45.473421926910298</v>
      </c>
      <c r="AK9" s="525">
        <v>40.588723051409616</v>
      </c>
      <c r="AL9" s="525">
        <v>45.099667774086377</v>
      </c>
      <c r="AM9" s="525">
        <v>43.106312292358801</v>
      </c>
      <c r="AN9" s="525">
        <v>41.694352159468437</v>
      </c>
      <c r="AO9" s="526">
        <f>AN9/AM9-1</f>
        <v>-3.2755298651252374E-2</v>
      </c>
      <c r="AP9" s="525">
        <f>AN9-AM9</f>
        <v>-1.4119601328903642</v>
      </c>
      <c r="AQ9" s="526">
        <f t="shared" ref="AQ9:AQ13" si="0">AN9/AB9-1</f>
        <v>9.255482448238328E-2</v>
      </c>
      <c r="AR9" s="525">
        <f t="shared" ref="AR9:AR13" si="1">AN9-AB9</f>
        <v>3.5321005038392954</v>
      </c>
    </row>
    <row r="10" spans="1:44" ht="38.25" x14ac:dyDescent="0.2">
      <c r="A10" s="527" t="s">
        <v>388</v>
      </c>
      <c r="B10" s="48">
        <v>48.211314475873543</v>
      </c>
      <c r="C10" s="48">
        <v>50.703642384105962</v>
      </c>
      <c r="D10" s="48">
        <v>49.667221297836939</v>
      </c>
      <c r="E10" s="48">
        <v>53.078202995008319</v>
      </c>
      <c r="F10" s="48">
        <v>50.166112956810629</v>
      </c>
      <c r="G10" s="48">
        <v>47.226821192052981</v>
      </c>
      <c r="H10" s="48">
        <v>46.339434276206326</v>
      </c>
      <c r="I10" s="48">
        <v>48.336106489184694</v>
      </c>
      <c r="J10" s="48">
        <v>49.084858569051583</v>
      </c>
      <c r="K10" s="48">
        <v>48.960066555740433</v>
      </c>
      <c r="L10" s="48">
        <v>54.892205638474294</v>
      </c>
      <c r="M10" s="48">
        <v>56.198003327787021</v>
      </c>
      <c r="N10" s="48">
        <v>53.577371048252914</v>
      </c>
      <c r="O10" s="48">
        <v>57.973421926910298</v>
      </c>
      <c r="P10" s="48">
        <v>50.747508305647841</v>
      </c>
      <c r="Q10" s="48">
        <v>49.087893864013267</v>
      </c>
      <c r="R10" s="48">
        <v>54.700499168053241</v>
      </c>
      <c r="S10" s="48">
        <v>52.616279069767444</v>
      </c>
      <c r="T10" s="48">
        <v>50.873544093178033</v>
      </c>
      <c r="U10" s="48">
        <v>52.163061564059902</v>
      </c>
      <c r="V10" s="48">
        <v>51.907131011608627</v>
      </c>
      <c r="W10" s="48">
        <v>52.740863787375417</v>
      </c>
      <c r="X10" s="48">
        <v>48.421926910299007</v>
      </c>
      <c r="Y10" s="48">
        <v>48.003327787021632</v>
      </c>
      <c r="Z10" s="48">
        <v>50.498338870431894</v>
      </c>
      <c r="AA10" s="48">
        <v>52.653399668325044</v>
      </c>
      <c r="AB10" s="48">
        <v>49.91721854304636</v>
      </c>
      <c r="AC10" s="48">
        <v>52.736318407960198</v>
      </c>
      <c r="AD10" s="48">
        <v>51.121262458471762</v>
      </c>
      <c r="AE10" s="48">
        <v>51.785714285714285</v>
      </c>
      <c r="AF10" s="48">
        <v>49.833887043189371</v>
      </c>
      <c r="AG10" s="48">
        <v>51.292335115864525</v>
      </c>
      <c r="AH10" s="48">
        <v>51.661129568106311</v>
      </c>
      <c r="AI10" s="48">
        <v>49.252491694352159</v>
      </c>
      <c r="AJ10" s="48">
        <v>53.197674418604649</v>
      </c>
      <c r="AK10" s="48">
        <v>49.461028192371479</v>
      </c>
      <c r="AL10" s="48">
        <v>53.903654485049834</v>
      </c>
      <c r="AM10" s="48">
        <v>51.82724252491694</v>
      </c>
      <c r="AN10" s="48">
        <v>50.373754152823921</v>
      </c>
      <c r="AO10" s="528">
        <f t="shared" ref="AO10:AO13" si="2">AN10/AM10-1</f>
        <v>-2.8044871794871695E-2</v>
      </c>
      <c r="AP10" s="48">
        <f t="shared" ref="AP10:AP13" si="3">AN10-AM10</f>
        <v>-1.4534883720930196</v>
      </c>
      <c r="AQ10" s="528">
        <f t="shared" si="0"/>
        <v>9.1458543384956847E-3</v>
      </c>
      <c r="AR10" s="48">
        <f t="shared" si="1"/>
        <v>0.45653560977756058</v>
      </c>
    </row>
    <row r="11" spans="1:44" ht="38.25" x14ac:dyDescent="0.2">
      <c r="A11" s="524" t="s">
        <v>389</v>
      </c>
      <c r="B11" s="525">
        <v>40.806988352745421</v>
      </c>
      <c r="C11" s="525">
        <v>28.766556291390728</v>
      </c>
      <c r="D11" s="525">
        <v>24.292845257903494</v>
      </c>
      <c r="E11" s="525">
        <v>22.795341098169718</v>
      </c>
      <c r="F11" s="525">
        <v>25.498338870431894</v>
      </c>
      <c r="G11" s="525">
        <v>25.082781456953644</v>
      </c>
      <c r="H11" s="525">
        <v>25.623960066555739</v>
      </c>
      <c r="I11" s="525">
        <v>24.916805324459233</v>
      </c>
      <c r="J11" s="525">
        <v>27.495840266222963</v>
      </c>
      <c r="K11" s="525">
        <v>25.9567387687188</v>
      </c>
      <c r="L11" s="525">
        <v>32.048092868988391</v>
      </c>
      <c r="M11" s="525">
        <v>34.193011647254579</v>
      </c>
      <c r="N11" s="525">
        <v>35.024958402662229</v>
      </c>
      <c r="O11" s="525">
        <v>37.043189368770761</v>
      </c>
      <c r="P11" s="525">
        <v>36.544850498338867</v>
      </c>
      <c r="Q11" s="525">
        <v>36.235489220563849</v>
      </c>
      <c r="R11" s="525">
        <v>37.853577371048253</v>
      </c>
      <c r="S11" s="525">
        <v>38.538205980066444</v>
      </c>
      <c r="T11" s="525">
        <v>37.229617304492514</v>
      </c>
      <c r="U11" s="525">
        <v>37.603993344425959</v>
      </c>
      <c r="V11" s="525">
        <v>36.77446102819237</v>
      </c>
      <c r="W11" s="525">
        <v>37.790697674418603</v>
      </c>
      <c r="X11" s="525">
        <v>37.5</v>
      </c>
      <c r="Y11" s="525">
        <v>38.851913477537437</v>
      </c>
      <c r="Z11" s="525">
        <v>38.787375415282391</v>
      </c>
      <c r="AA11" s="525">
        <v>38.847429519071312</v>
      </c>
      <c r="AB11" s="525">
        <v>38.493377483443709</v>
      </c>
      <c r="AC11" s="525">
        <v>38.538205980066444</v>
      </c>
      <c r="AD11" s="525">
        <v>39.700996677740861</v>
      </c>
      <c r="AE11" s="525">
        <v>40.573089700996675</v>
      </c>
      <c r="AF11" s="525">
        <v>39.700996677740861</v>
      </c>
      <c r="AG11" s="525">
        <v>39.795008912655973</v>
      </c>
      <c r="AH11" s="525">
        <v>38.662790697674417</v>
      </c>
      <c r="AI11" s="525">
        <v>39.119601328903656</v>
      </c>
      <c r="AJ11" s="525">
        <v>45.431893687707642</v>
      </c>
      <c r="AK11" s="525">
        <v>40.920398009950247</v>
      </c>
      <c r="AL11" s="525">
        <v>45.598006644518271</v>
      </c>
      <c r="AM11" s="525">
        <v>43.272425249169437</v>
      </c>
      <c r="AN11" s="525">
        <v>39.825581395348834</v>
      </c>
      <c r="AO11" s="526">
        <f t="shared" si="2"/>
        <v>-7.9654510556621982E-2</v>
      </c>
      <c r="AP11" s="525">
        <f t="shared" si="3"/>
        <v>-3.446843853820603</v>
      </c>
      <c r="AQ11" s="526">
        <f t="shared" si="0"/>
        <v>3.4608652163040654E-2</v>
      </c>
      <c r="AR11" s="525">
        <f t="shared" si="1"/>
        <v>1.3322039119051254</v>
      </c>
    </row>
    <row r="12" spans="1:44" ht="38.25" x14ac:dyDescent="0.2">
      <c r="A12" s="527" t="s">
        <v>390</v>
      </c>
      <c r="B12" s="48">
        <v>52.163061564059902</v>
      </c>
      <c r="C12" s="48">
        <v>53.062913907284766</v>
      </c>
      <c r="D12" s="48">
        <v>49.500831946755405</v>
      </c>
      <c r="E12" s="48">
        <v>53.785357737104825</v>
      </c>
      <c r="F12" s="48">
        <v>52.533222591362126</v>
      </c>
      <c r="G12" s="48">
        <v>47.309602649006621</v>
      </c>
      <c r="H12" s="48">
        <v>47.712146422628955</v>
      </c>
      <c r="I12" s="48">
        <v>48.336106489184694</v>
      </c>
      <c r="J12" s="48">
        <v>49.0432612312812</v>
      </c>
      <c r="K12" s="48">
        <v>52.246256239600669</v>
      </c>
      <c r="L12" s="48">
        <v>56.923714759535656</v>
      </c>
      <c r="M12" s="48">
        <v>57.986688851913478</v>
      </c>
      <c r="N12" s="48">
        <v>54.742096505823625</v>
      </c>
      <c r="O12" s="48">
        <v>58.471760797342192</v>
      </c>
      <c r="P12" s="48">
        <v>52.699335548172755</v>
      </c>
      <c r="Q12" s="48">
        <v>50.082918739635154</v>
      </c>
      <c r="R12" s="48">
        <v>55.282861896838604</v>
      </c>
      <c r="S12" s="48">
        <v>52.823920265780728</v>
      </c>
      <c r="T12" s="48">
        <v>52.079866888519135</v>
      </c>
      <c r="U12" s="48">
        <v>53.785357737104825</v>
      </c>
      <c r="V12" s="48">
        <v>53.399668325041461</v>
      </c>
      <c r="W12" s="48">
        <v>52.699335548172755</v>
      </c>
      <c r="X12" s="48">
        <v>49.08637873754153</v>
      </c>
      <c r="Y12" s="48">
        <v>48.502495840266221</v>
      </c>
      <c r="Z12" s="48">
        <v>48.297342192691033</v>
      </c>
      <c r="AA12" s="48">
        <v>48.092868988391373</v>
      </c>
      <c r="AB12" s="48">
        <v>50.165562913907287</v>
      </c>
      <c r="AC12" s="48">
        <v>49.667774086378735</v>
      </c>
      <c r="AD12" s="48">
        <v>50.249169435215947</v>
      </c>
      <c r="AE12" s="48">
        <v>50.91362126245847</v>
      </c>
      <c r="AF12" s="48">
        <v>48.920265780730894</v>
      </c>
      <c r="AG12" s="48">
        <v>53.030303030303031</v>
      </c>
      <c r="AH12" s="48">
        <v>48.338870431893689</v>
      </c>
      <c r="AI12" s="48">
        <v>48.17275747508306</v>
      </c>
      <c r="AJ12" s="48">
        <v>51.578073089700993</v>
      </c>
      <c r="AK12" s="48">
        <v>48.0514096185738</v>
      </c>
      <c r="AL12" s="48">
        <v>51.910299003322258</v>
      </c>
      <c r="AM12" s="48">
        <v>51.785714285714285</v>
      </c>
      <c r="AN12" s="48">
        <v>48.79568106312292</v>
      </c>
      <c r="AO12" s="528">
        <f t="shared" si="2"/>
        <v>-5.7738572574178026E-2</v>
      </c>
      <c r="AP12" s="48">
        <f t="shared" si="3"/>
        <v>-2.9900332225913644</v>
      </c>
      <c r="AQ12" s="528">
        <f t="shared" si="0"/>
        <v>-2.7307215771411153E-2</v>
      </c>
      <c r="AR12" s="48">
        <f t="shared" si="1"/>
        <v>-1.3698818507843669</v>
      </c>
    </row>
    <row r="13" spans="1:44" ht="76.5" x14ac:dyDescent="0.2">
      <c r="A13" s="524" t="s">
        <v>37</v>
      </c>
      <c r="B13" s="525">
        <v>27.45424292845258</v>
      </c>
      <c r="C13" s="525">
        <v>13.16225165562914</v>
      </c>
      <c r="D13" s="525">
        <v>11.231281198003328</v>
      </c>
      <c r="E13" s="525">
        <v>9.6505823627287857</v>
      </c>
      <c r="F13" s="525">
        <v>9.9833610648918469</v>
      </c>
      <c r="G13" s="525">
        <v>10.513245033112582</v>
      </c>
      <c r="H13" s="525">
        <v>10.8153078202995</v>
      </c>
      <c r="I13" s="525">
        <v>10.565723793677204</v>
      </c>
      <c r="J13" s="525">
        <v>11.73044925124792</v>
      </c>
      <c r="K13" s="525">
        <v>12.645590682196339</v>
      </c>
      <c r="L13" s="525">
        <v>11.940298507462687</v>
      </c>
      <c r="M13" s="525">
        <v>13.560732113144759</v>
      </c>
      <c r="N13" s="525">
        <v>14.143094841930116</v>
      </c>
      <c r="O13" s="525">
        <v>13.621262458471762</v>
      </c>
      <c r="P13" s="525">
        <v>9.2192691029900331</v>
      </c>
      <c r="Q13" s="525">
        <v>11.194029850746269</v>
      </c>
      <c r="R13" s="525">
        <v>9.4009983361064897</v>
      </c>
      <c r="S13" s="525">
        <v>12.209302325581396</v>
      </c>
      <c r="T13" s="525">
        <v>12.895174708818635</v>
      </c>
      <c r="U13" s="525">
        <v>13.144758735440933</v>
      </c>
      <c r="V13" s="525">
        <v>12.271973466003317</v>
      </c>
      <c r="W13" s="525">
        <v>12.043189368770765</v>
      </c>
      <c r="X13" s="525">
        <v>14.119601328903654</v>
      </c>
      <c r="Y13" s="525">
        <v>14.392678868552412</v>
      </c>
      <c r="Z13" s="525">
        <v>13.953488372093023</v>
      </c>
      <c r="AA13" s="525">
        <v>14.013266998341626</v>
      </c>
      <c r="AB13" s="525">
        <v>14.403973509933774</v>
      </c>
      <c r="AC13" s="525">
        <v>16.611295681063122</v>
      </c>
      <c r="AD13" s="525">
        <v>19.269102990033222</v>
      </c>
      <c r="AE13" s="525">
        <v>21.096345514950166</v>
      </c>
      <c r="AF13" s="525">
        <v>17.275747508305649</v>
      </c>
      <c r="AG13" s="525">
        <v>18.894830659536542</v>
      </c>
      <c r="AH13" s="525">
        <v>17.441860465116278</v>
      </c>
      <c r="AI13" s="525">
        <v>14.950166112956811</v>
      </c>
      <c r="AJ13" s="525">
        <v>21.428571428571427</v>
      </c>
      <c r="AK13" s="525">
        <v>15.837479270315091</v>
      </c>
      <c r="AL13" s="525">
        <v>20.182724252491695</v>
      </c>
      <c r="AM13" s="525">
        <v>18.355481727574752</v>
      </c>
      <c r="AN13" s="525">
        <v>15.116279069767442</v>
      </c>
      <c r="AO13" s="526">
        <f t="shared" si="2"/>
        <v>-0.17647058823529416</v>
      </c>
      <c r="AP13" s="525">
        <f t="shared" si="3"/>
        <v>-3.2392026578073096</v>
      </c>
      <c r="AQ13" s="526">
        <f t="shared" si="0"/>
        <v>4.9452018176958212E-2</v>
      </c>
      <c r="AR13" s="525">
        <f t="shared" si="1"/>
        <v>0.71230555983366806</v>
      </c>
    </row>
    <row r="14" spans="1:44" x14ac:dyDescent="0.2">
      <c r="B14" s="5"/>
    </row>
    <row r="25" spans="2:2" x14ac:dyDescent="0.2">
      <c r="B25" s="5"/>
    </row>
    <row r="26" spans="2:2" x14ac:dyDescent="0.2">
      <c r="B26" s="5"/>
    </row>
    <row r="27" spans="2:2" x14ac:dyDescent="0.2">
      <c r="B27" s="5"/>
    </row>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8">
    <mergeCell ref="H1:I1"/>
    <mergeCell ref="AO6:AP6"/>
    <mergeCell ref="AQ6:AR6"/>
    <mergeCell ref="A6:A7"/>
    <mergeCell ref="B6:I6"/>
    <mergeCell ref="J6:U6"/>
    <mergeCell ref="V6:AG6"/>
    <mergeCell ref="AH6:AN6"/>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F70F-13ED-44BB-A2AD-CBC7E66BBDF4}">
  <sheetPr codeName="Hoja197"/>
  <dimension ref="A1:I192"/>
  <sheetViews>
    <sheetView workbookViewId="0">
      <selection activeCell="F17" sqref="F17"/>
    </sheetView>
  </sheetViews>
  <sheetFormatPr baseColWidth="10" defaultRowHeight="12.75" x14ac:dyDescent="0.2"/>
  <cols>
    <col min="1" max="1" width="8.7109375" style="283" customWidth="1"/>
    <col min="2" max="2" width="18.7109375" style="283" customWidth="1"/>
    <col min="3" max="3" width="16.7109375" style="283" customWidth="1"/>
    <col min="4" max="4" width="18.7109375" style="283" customWidth="1"/>
    <col min="5" max="16384" width="11.42578125" style="283"/>
  </cols>
  <sheetData>
    <row r="1" spans="1:9" x14ac:dyDescent="0.2">
      <c r="A1" s="28" t="s">
        <v>4643</v>
      </c>
      <c r="H1" s="284" t="s">
        <v>1306</v>
      </c>
      <c r="I1" s="284"/>
    </row>
    <row r="2" spans="1:9" x14ac:dyDescent="0.2">
      <c r="A2" s="283" t="s">
        <v>1281</v>
      </c>
    </row>
    <row r="6" spans="1:9" ht="30" customHeight="1" x14ac:dyDescent="0.2">
      <c r="A6" s="285" t="s">
        <v>126</v>
      </c>
      <c r="B6" s="285" t="s">
        <v>1317</v>
      </c>
      <c r="C6" s="285" t="s">
        <v>125</v>
      </c>
      <c r="D6" s="285" t="s">
        <v>379</v>
      </c>
    </row>
    <row r="7" spans="1:9" x14ac:dyDescent="0.2">
      <c r="A7" s="288" t="s">
        <v>1318</v>
      </c>
      <c r="B7" s="288" t="s">
        <v>3512</v>
      </c>
      <c r="C7" s="288"/>
      <c r="D7" s="288"/>
    </row>
    <row r="8" spans="1:9" x14ac:dyDescent="0.2">
      <c r="A8" s="291" t="s">
        <v>1319</v>
      </c>
      <c r="B8" s="291" t="s">
        <v>3513</v>
      </c>
      <c r="C8" s="291"/>
      <c r="D8" s="291" t="s">
        <v>1320</v>
      </c>
    </row>
    <row r="9" spans="1:9" x14ac:dyDescent="0.2">
      <c r="A9" s="288" t="s">
        <v>1321</v>
      </c>
      <c r="B9" s="288" t="s">
        <v>3514</v>
      </c>
      <c r="C9" s="288"/>
      <c r="D9" s="288" t="s">
        <v>1322</v>
      </c>
    </row>
    <row r="10" spans="1:9" x14ac:dyDescent="0.2">
      <c r="A10" s="291" t="s">
        <v>1323</v>
      </c>
      <c r="B10" s="291" t="s">
        <v>3515</v>
      </c>
      <c r="C10" s="291"/>
      <c r="D10" s="291" t="s">
        <v>1324</v>
      </c>
    </row>
    <row r="11" spans="1:9" x14ac:dyDescent="0.2">
      <c r="A11" s="288" t="s">
        <v>1325</v>
      </c>
      <c r="B11" s="288" t="s">
        <v>3516</v>
      </c>
      <c r="C11" s="288"/>
      <c r="D11" s="288" t="s">
        <v>1326</v>
      </c>
    </row>
    <row r="12" spans="1:9" x14ac:dyDescent="0.2">
      <c r="A12" s="291" t="s">
        <v>1327</v>
      </c>
      <c r="B12" s="291" t="s">
        <v>3517</v>
      </c>
      <c r="C12" s="291"/>
      <c r="D12" s="291" t="s">
        <v>1328</v>
      </c>
    </row>
    <row r="13" spans="1:9" x14ac:dyDescent="0.2">
      <c r="A13" s="288" t="s">
        <v>1329</v>
      </c>
      <c r="B13" s="288" t="s">
        <v>3518</v>
      </c>
      <c r="C13" s="288"/>
      <c r="D13" s="288" t="s">
        <v>1330</v>
      </c>
    </row>
    <row r="14" spans="1:9" x14ac:dyDescent="0.2">
      <c r="A14" s="291" t="s">
        <v>1331</v>
      </c>
      <c r="B14" s="291" t="s">
        <v>3519</v>
      </c>
      <c r="C14" s="291"/>
      <c r="D14" s="291" t="s">
        <v>1332</v>
      </c>
    </row>
    <row r="15" spans="1:9" x14ac:dyDescent="0.2">
      <c r="A15" s="288" t="s">
        <v>1333</v>
      </c>
      <c r="B15" s="288" t="s">
        <v>3520</v>
      </c>
      <c r="C15" s="288"/>
      <c r="D15" s="288" t="s">
        <v>1334</v>
      </c>
    </row>
    <row r="16" spans="1:9" x14ac:dyDescent="0.2">
      <c r="A16" s="291" t="s">
        <v>1335</v>
      </c>
      <c r="B16" s="291" t="s">
        <v>3521</v>
      </c>
      <c r="C16" s="291"/>
      <c r="D16" s="291" t="s">
        <v>1336</v>
      </c>
    </row>
    <row r="17" spans="1:4" x14ac:dyDescent="0.2">
      <c r="A17" s="288" t="s">
        <v>1337</v>
      </c>
      <c r="B17" s="288" t="s">
        <v>3522</v>
      </c>
      <c r="C17" s="288"/>
      <c r="D17" s="288" t="s">
        <v>1338</v>
      </c>
    </row>
    <row r="18" spans="1:4" x14ac:dyDescent="0.2">
      <c r="A18" s="291" t="s">
        <v>1339</v>
      </c>
      <c r="B18" s="291" t="s">
        <v>3523</v>
      </c>
      <c r="C18" s="291"/>
      <c r="D18" s="291" t="s">
        <v>1340</v>
      </c>
    </row>
    <row r="19" spans="1:4" x14ac:dyDescent="0.2">
      <c r="A19" s="288" t="s">
        <v>1341</v>
      </c>
      <c r="B19" s="288" t="s">
        <v>3524</v>
      </c>
      <c r="C19" s="288" t="s">
        <v>1342</v>
      </c>
      <c r="D19" s="288" t="s">
        <v>1343</v>
      </c>
    </row>
    <row r="20" spans="1:4" x14ac:dyDescent="0.2">
      <c r="A20" s="291" t="s">
        <v>1344</v>
      </c>
      <c r="B20" s="291" t="s">
        <v>3525</v>
      </c>
      <c r="C20" s="291" t="s">
        <v>1345</v>
      </c>
      <c r="D20" s="291" t="s">
        <v>1346</v>
      </c>
    </row>
    <row r="21" spans="1:4" x14ac:dyDescent="0.2">
      <c r="A21" s="288" t="s">
        <v>1347</v>
      </c>
      <c r="B21" s="288" t="s">
        <v>3526</v>
      </c>
      <c r="C21" s="288" t="s">
        <v>1348</v>
      </c>
      <c r="D21" s="288" t="s">
        <v>1349</v>
      </c>
    </row>
    <row r="22" spans="1:4" x14ac:dyDescent="0.2">
      <c r="A22" s="291" t="s">
        <v>1350</v>
      </c>
      <c r="B22" s="291" t="s">
        <v>3527</v>
      </c>
      <c r="C22" s="291" t="s">
        <v>1351</v>
      </c>
      <c r="D22" s="291" t="s">
        <v>1352</v>
      </c>
    </row>
    <row r="23" spans="1:4" x14ac:dyDescent="0.2">
      <c r="A23" s="288" t="s">
        <v>1353</v>
      </c>
      <c r="B23" s="288" t="s">
        <v>3528</v>
      </c>
      <c r="C23" s="288" t="s">
        <v>1354</v>
      </c>
      <c r="D23" s="288" t="s">
        <v>1355</v>
      </c>
    </row>
    <row r="24" spans="1:4" x14ac:dyDescent="0.2">
      <c r="A24" s="291" t="s">
        <v>1356</v>
      </c>
      <c r="B24" s="291" t="s">
        <v>3529</v>
      </c>
      <c r="C24" s="291" t="s">
        <v>1357</v>
      </c>
      <c r="D24" s="291" t="s">
        <v>1358</v>
      </c>
    </row>
    <row r="25" spans="1:4" x14ac:dyDescent="0.2">
      <c r="A25" s="288" t="s">
        <v>1359</v>
      </c>
      <c r="B25" s="288" t="s">
        <v>3530</v>
      </c>
      <c r="C25" s="288" t="s">
        <v>1360</v>
      </c>
      <c r="D25" s="288" t="s">
        <v>1361</v>
      </c>
    </row>
    <row r="26" spans="1:4" x14ac:dyDescent="0.2">
      <c r="A26" s="291" t="s">
        <v>1362</v>
      </c>
      <c r="B26" s="291" t="s">
        <v>3531</v>
      </c>
      <c r="C26" s="291" t="s">
        <v>1363</v>
      </c>
      <c r="D26" s="291" t="s">
        <v>1364</v>
      </c>
    </row>
    <row r="27" spans="1:4" x14ac:dyDescent="0.2">
      <c r="A27" s="288" t="s">
        <v>1365</v>
      </c>
      <c r="B27" s="288" t="s">
        <v>3532</v>
      </c>
      <c r="C27" s="288" t="s">
        <v>1366</v>
      </c>
      <c r="D27" s="288" t="s">
        <v>1367</v>
      </c>
    </row>
    <row r="28" spans="1:4" x14ac:dyDescent="0.2">
      <c r="A28" s="291" t="s">
        <v>1368</v>
      </c>
      <c r="B28" s="291" t="s">
        <v>3533</v>
      </c>
      <c r="C28" s="291" t="s">
        <v>1369</v>
      </c>
      <c r="D28" s="291" t="s">
        <v>1370</v>
      </c>
    </row>
    <row r="29" spans="1:4" x14ac:dyDescent="0.2">
      <c r="A29" s="288" t="s">
        <v>1371</v>
      </c>
      <c r="B29" s="288" t="s">
        <v>3534</v>
      </c>
      <c r="C29" s="288" t="s">
        <v>1372</v>
      </c>
      <c r="D29" s="288" t="s">
        <v>1373</v>
      </c>
    </row>
    <row r="30" spans="1:4" x14ac:dyDescent="0.2">
      <c r="A30" s="291" t="s">
        <v>1374</v>
      </c>
      <c r="B30" s="291" t="s">
        <v>3535</v>
      </c>
      <c r="C30" s="291" t="s">
        <v>1375</v>
      </c>
      <c r="D30" s="291" t="s">
        <v>1376</v>
      </c>
    </row>
    <row r="31" spans="1:4" x14ac:dyDescent="0.2">
      <c r="A31" s="288" t="s">
        <v>1377</v>
      </c>
      <c r="B31" s="288" t="s">
        <v>3536</v>
      </c>
      <c r="C31" s="288" t="s">
        <v>1378</v>
      </c>
      <c r="D31" s="288" t="s">
        <v>1379</v>
      </c>
    </row>
    <row r="32" spans="1:4" x14ac:dyDescent="0.2">
      <c r="A32" s="291" t="s">
        <v>1380</v>
      </c>
      <c r="B32" s="291" t="s">
        <v>3537</v>
      </c>
      <c r="C32" s="291" t="s">
        <v>1381</v>
      </c>
      <c r="D32" s="291" t="s">
        <v>1382</v>
      </c>
    </row>
    <row r="33" spans="1:4" x14ac:dyDescent="0.2">
      <c r="A33" s="288" t="s">
        <v>1383</v>
      </c>
      <c r="B33" s="288" t="s">
        <v>3538</v>
      </c>
      <c r="C33" s="288" t="s">
        <v>1384</v>
      </c>
      <c r="D33" s="288" t="s">
        <v>1385</v>
      </c>
    </row>
    <row r="34" spans="1:4" x14ac:dyDescent="0.2">
      <c r="A34" s="291" t="s">
        <v>1386</v>
      </c>
      <c r="B34" s="291" t="s">
        <v>3539</v>
      </c>
      <c r="C34" s="291" t="s">
        <v>1387</v>
      </c>
      <c r="D34" s="291" t="s">
        <v>1388</v>
      </c>
    </row>
    <row r="35" spans="1:4" x14ac:dyDescent="0.2">
      <c r="A35" s="288" t="s">
        <v>1389</v>
      </c>
      <c r="B35" s="288" t="s">
        <v>3540</v>
      </c>
      <c r="C35" s="288" t="s">
        <v>1390</v>
      </c>
      <c r="D35" s="288" t="s">
        <v>1391</v>
      </c>
    </row>
    <row r="36" spans="1:4" x14ac:dyDescent="0.2">
      <c r="A36" s="291" t="s">
        <v>1392</v>
      </c>
      <c r="B36" s="291" t="s">
        <v>3541</v>
      </c>
      <c r="C36" s="291" t="s">
        <v>1393</v>
      </c>
      <c r="D36" s="291" t="s">
        <v>1394</v>
      </c>
    </row>
    <row r="37" spans="1:4" x14ac:dyDescent="0.2">
      <c r="A37" s="288" t="s">
        <v>1395</v>
      </c>
      <c r="B37" s="288" t="s">
        <v>3542</v>
      </c>
      <c r="C37" s="288" t="s">
        <v>1326</v>
      </c>
      <c r="D37" s="288" t="s">
        <v>1396</v>
      </c>
    </row>
    <row r="38" spans="1:4" x14ac:dyDescent="0.2">
      <c r="A38" s="291" t="s">
        <v>1397</v>
      </c>
      <c r="B38" s="291" t="s">
        <v>3543</v>
      </c>
      <c r="C38" s="291" t="s">
        <v>1398</v>
      </c>
      <c r="D38" s="291" t="s">
        <v>1399</v>
      </c>
    </row>
    <row r="39" spans="1:4" x14ac:dyDescent="0.2">
      <c r="A39" s="288" t="s">
        <v>1400</v>
      </c>
      <c r="B39" s="288" t="s">
        <v>3544</v>
      </c>
      <c r="C39" s="288" t="s">
        <v>1401</v>
      </c>
      <c r="D39" s="288" t="s">
        <v>1402</v>
      </c>
    </row>
    <row r="40" spans="1:4" x14ac:dyDescent="0.2">
      <c r="A40" s="291" t="s">
        <v>1403</v>
      </c>
      <c r="B40" s="291" t="s">
        <v>3545</v>
      </c>
      <c r="C40" s="291" t="s">
        <v>1404</v>
      </c>
      <c r="D40" s="291" t="s">
        <v>1405</v>
      </c>
    </row>
    <row r="41" spans="1:4" x14ac:dyDescent="0.2">
      <c r="A41" s="288" t="s">
        <v>1406</v>
      </c>
      <c r="B41" s="288" t="s">
        <v>3546</v>
      </c>
      <c r="C41" s="288" t="s">
        <v>1407</v>
      </c>
      <c r="D41" s="288" t="s">
        <v>1408</v>
      </c>
    </row>
    <row r="42" spans="1:4" x14ac:dyDescent="0.2">
      <c r="A42" s="291" t="s">
        <v>1409</v>
      </c>
      <c r="B42" s="291" t="s">
        <v>3547</v>
      </c>
      <c r="C42" s="291" t="s">
        <v>1410</v>
      </c>
      <c r="D42" s="291" t="s">
        <v>1411</v>
      </c>
    </row>
    <row r="43" spans="1:4" x14ac:dyDescent="0.2">
      <c r="A43" s="288" t="s">
        <v>1412</v>
      </c>
      <c r="B43" s="288" t="s">
        <v>3548</v>
      </c>
      <c r="C43" s="288" t="s">
        <v>1413</v>
      </c>
      <c r="D43" s="288" t="s">
        <v>1414</v>
      </c>
    </row>
    <row r="44" spans="1:4" x14ac:dyDescent="0.2">
      <c r="A44" s="291" t="s">
        <v>1415</v>
      </c>
      <c r="B44" s="291" t="s">
        <v>3549</v>
      </c>
      <c r="C44" s="291" t="s">
        <v>1416</v>
      </c>
      <c r="D44" s="291" t="s">
        <v>1417</v>
      </c>
    </row>
    <row r="45" spans="1:4" x14ac:dyDescent="0.2">
      <c r="A45" s="288" t="s">
        <v>1418</v>
      </c>
      <c r="B45" s="288" t="s">
        <v>3550</v>
      </c>
      <c r="C45" s="288" t="s">
        <v>1419</v>
      </c>
      <c r="D45" s="288" t="s">
        <v>1420</v>
      </c>
    </row>
    <row r="46" spans="1:4" x14ac:dyDescent="0.2">
      <c r="A46" s="291" t="s">
        <v>1421</v>
      </c>
      <c r="B46" s="291" t="s">
        <v>3551</v>
      </c>
      <c r="C46" s="291" t="s">
        <v>1422</v>
      </c>
      <c r="D46" s="291" t="s">
        <v>1423</v>
      </c>
    </row>
    <row r="47" spans="1:4" x14ac:dyDescent="0.2">
      <c r="A47" s="288" t="s">
        <v>1424</v>
      </c>
      <c r="B47" s="288" t="s">
        <v>3552</v>
      </c>
      <c r="C47" s="288" t="s">
        <v>1425</v>
      </c>
      <c r="D47" s="288" t="s">
        <v>1426</v>
      </c>
    </row>
    <row r="48" spans="1:4" x14ac:dyDescent="0.2">
      <c r="A48" s="291" t="s">
        <v>1427</v>
      </c>
      <c r="B48" s="291" t="s">
        <v>3553</v>
      </c>
      <c r="C48" s="291" t="s">
        <v>1428</v>
      </c>
      <c r="D48" s="291" t="s">
        <v>1429</v>
      </c>
    </row>
    <row r="49" spans="1:4" x14ac:dyDescent="0.2">
      <c r="A49" s="288" t="s">
        <v>1430</v>
      </c>
      <c r="B49" s="288" t="s">
        <v>3554</v>
      </c>
      <c r="C49" s="288" t="s">
        <v>1431</v>
      </c>
      <c r="D49" s="288" t="s">
        <v>1410</v>
      </c>
    </row>
    <row r="50" spans="1:4" x14ac:dyDescent="0.2">
      <c r="A50" s="291" t="s">
        <v>1432</v>
      </c>
      <c r="B50" s="291" t="s">
        <v>3555</v>
      </c>
      <c r="C50" s="291" t="s">
        <v>1433</v>
      </c>
      <c r="D50" s="291" t="s">
        <v>1434</v>
      </c>
    </row>
    <row r="51" spans="1:4" x14ac:dyDescent="0.2">
      <c r="A51" s="288" t="s">
        <v>1435</v>
      </c>
      <c r="B51" s="288" t="s">
        <v>3556</v>
      </c>
      <c r="C51" s="288" t="s">
        <v>1436</v>
      </c>
      <c r="D51" s="288" t="s">
        <v>1437</v>
      </c>
    </row>
    <row r="52" spans="1:4" x14ac:dyDescent="0.2">
      <c r="A52" s="291" t="s">
        <v>1438</v>
      </c>
      <c r="B52" s="291" t="s">
        <v>3518</v>
      </c>
      <c r="C52" s="291" t="s">
        <v>1410</v>
      </c>
      <c r="D52" s="291" t="s">
        <v>1413</v>
      </c>
    </row>
    <row r="53" spans="1:4" x14ac:dyDescent="0.2">
      <c r="A53" s="288" t="s">
        <v>1439</v>
      </c>
      <c r="B53" s="288" t="s">
        <v>3557</v>
      </c>
      <c r="C53" s="288" t="s">
        <v>1440</v>
      </c>
      <c r="D53" s="288" t="s">
        <v>1441</v>
      </c>
    </row>
    <row r="54" spans="1:4" x14ac:dyDescent="0.2">
      <c r="A54" s="291" t="s">
        <v>1442</v>
      </c>
      <c r="B54" s="291" t="s">
        <v>3558</v>
      </c>
      <c r="C54" s="291" t="s">
        <v>1443</v>
      </c>
      <c r="D54" s="291" t="s">
        <v>1444</v>
      </c>
    </row>
    <row r="55" spans="1:4" x14ac:dyDescent="0.2">
      <c r="A55" s="288" t="s">
        <v>1445</v>
      </c>
      <c r="B55" s="288" t="s">
        <v>3559</v>
      </c>
      <c r="C55" s="288" t="s">
        <v>1326</v>
      </c>
      <c r="D55" s="288" t="s">
        <v>1446</v>
      </c>
    </row>
    <row r="56" spans="1:4" x14ac:dyDescent="0.2">
      <c r="A56" s="291" t="s">
        <v>1447</v>
      </c>
      <c r="B56" s="291" t="s">
        <v>3560</v>
      </c>
      <c r="C56" s="291" t="s">
        <v>1448</v>
      </c>
      <c r="D56" s="291" t="s">
        <v>1449</v>
      </c>
    </row>
    <row r="57" spans="1:4" x14ac:dyDescent="0.2">
      <c r="A57" s="288" t="s">
        <v>1450</v>
      </c>
      <c r="B57" s="288" t="s">
        <v>3561</v>
      </c>
      <c r="C57" s="288" t="s">
        <v>1451</v>
      </c>
      <c r="D57" s="288" t="s">
        <v>1452</v>
      </c>
    </row>
    <row r="58" spans="1:4" x14ac:dyDescent="0.2">
      <c r="A58" s="291" t="s">
        <v>1453</v>
      </c>
      <c r="B58" s="291" t="s">
        <v>3562</v>
      </c>
      <c r="C58" s="291" t="s">
        <v>1390</v>
      </c>
      <c r="D58" s="291" t="s">
        <v>1454</v>
      </c>
    </row>
    <row r="59" spans="1:4" x14ac:dyDescent="0.2">
      <c r="A59" s="288" t="s">
        <v>1455</v>
      </c>
      <c r="B59" s="288" t="s">
        <v>3563</v>
      </c>
      <c r="C59" s="288" t="s">
        <v>1456</v>
      </c>
      <c r="D59" s="288" t="s">
        <v>1457</v>
      </c>
    </row>
    <row r="60" spans="1:4" x14ac:dyDescent="0.2">
      <c r="A60" s="291" t="s">
        <v>1458</v>
      </c>
      <c r="B60" s="291" t="s">
        <v>3564</v>
      </c>
      <c r="C60" s="291" t="s">
        <v>1459</v>
      </c>
      <c r="D60" s="291" t="s">
        <v>1460</v>
      </c>
    </row>
    <row r="61" spans="1:4" x14ac:dyDescent="0.2">
      <c r="A61" s="288" t="s">
        <v>1461</v>
      </c>
      <c r="B61" s="288" t="s">
        <v>3565</v>
      </c>
      <c r="C61" s="288" t="s">
        <v>1462</v>
      </c>
      <c r="D61" s="288" t="s">
        <v>1463</v>
      </c>
    </row>
    <row r="62" spans="1:4" x14ac:dyDescent="0.2">
      <c r="A62" s="291" t="s">
        <v>1464</v>
      </c>
      <c r="B62" s="291" t="s">
        <v>3566</v>
      </c>
      <c r="C62" s="291" t="s">
        <v>1465</v>
      </c>
      <c r="D62" s="291" t="s">
        <v>1466</v>
      </c>
    </row>
    <row r="63" spans="1:4" x14ac:dyDescent="0.2">
      <c r="A63" s="288" t="s">
        <v>1467</v>
      </c>
      <c r="B63" s="288" t="s">
        <v>3567</v>
      </c>
      <c r="C63" s="288" t="s">
        <v>1468</v>
      </c>
      <c r="D63" s="288" t="s">
        <v>1469</v>
      </c>
    </row>
    <row r="64" spans="1:4" x14ac:dyDescent="0.2">
      <c r="A64" s="291" t="s">
        <v>1470</v>
      </c>
      <c r="B64" s="291" t="s">
        <v>3568</v>
      </c>
      <c r="C64" s="291" t="s">
        <v>1471</v>
      </c>
      <c r="D64" s="291" t="s">
        <v>1472</v>
      </c>
    </row>
    <row r="65" spans="1:4" x14ac:dyDescent="0.2">
      <c r="A65" s="288" t="s">
        <v>1473</v>
      </c>
      <c r="B65" s="288" t="s">
        <v>3569</v>
      </c>
      <c r="C65" s="288" t="s">
        <v>1474</v>
      </c>
      <c r="D65" s="288" t="s">
        <v>1475</v>
      </c>
    </row>
    <row r="66" spans="1:4" x14ac:dyDescent="0.2">
      <c r="A66" s="291" t="s">
        <v>1476</v>
      </c>
      <c r="B66" s="291" t="s">
        <v>3570</v>
      </c>
      <c r="C66" s="291" t="s">
        <v>1477</v>
      </c>
      <c r="D66" s="291" t="s">
        <v>1478</v>
      </c>
    </row>
    <row r="67" spans="1:4" x14ac:dyDescent="0.2">
      <c r="A67" s="288" t="s">
        <v>1479</v>
      </c>
      <c r="B67" s="288" t="s">
        <v>3571</v>
      </c>
      <c r="C67" s="288" t="s">
        <v>1480</v>
      </c>
      <c r="D67" s="288" t="s">
        <v>1481</v>
      </c>
    </row>
    <row r="68" spans="1:4" x14ac:dyDescent="0.2">
      <c r="A68" s="291" t="s">
        <v>1482</v>
      </c>
      <c r="B68" s="291" t="s">
        <v>3572</v>
      </c>
      <c r="C68" s="291" t="s">
        <v>1483</v>
      </c>
      <c r="D68" s="291" t="s">
        <v>1484</v>
      </c>
    </row>
    <row r="69" spans="1:4" x14ac:dyDescent="0.2">
      <c r="A69" s="288" t="s">
        <v>1485</v>
      </c>
      <c r="B69" s="288" t="s">
        <v>3573</v>
      </c>
      <c r="C69" s="288" t="s">
        <v>1486</v>
      </c>
      <c r="D69" s="288" t="s">
        <v>1487</v>
      </c>
    </row>
    <row r="70" spans="1:4" x14ac:dyDescent="0.2">
      <c r="A70" s="291" t="s">
        <v>1488</v>
      </c>
      <c r="B70" s="291" t="s">
        <v>3574</v>
      </c>
      <c r="C70" s="291" t="s">
        <v>1489</v>
      </c>
      <c r="D70" s="291" t="s">
        <v>1490</v>
      </c>
    </row>
    <row r="71" spans="1:4" x14ac:dyDescent="0.2">
      <c r="A71" s="288" t="s">
        <v>1491</v>
      </c>
      <c r="B71" s="288" t="s">
        <v>3575</v>
      </c>
      <c r="C71" s="288" t="s">
        <v>1492</v>
      </c>
      <c r="D71" s="288" t="s">
        <v>1463</v>
      </c>
    </row>
    <row r="72" spans="1:4" x14ac:dyDescent="0.2">
      <c r="A72" s="291" t="s">
        <v>1493</v>
      </c>
      <c r="B72" s="291" t="s">
        <v>3576</v>
      </c>
      <c r="C72" s="291" t="s">
        <v>1494</v>
      </c>
      <c r="D72" s="291" t="s">
        <v>1495</v>
      </c>
    </row>
    <row r="73" spans="1:4" x14ac:dyDescent="0.2">
      <c r="A73" s="288" t="s">
        <v>1496</v>
      </c>
      <c r="B73" s="288" t="s">
        <v>3577</v>
      </c>
      <c r="C73" s="288" t="s">
        <v>1497</v>
      </c>
      <c r="D73" s="288" t="s">
        <v>1498</v>
      </c>
    </row>
    <row r="74" spans="1:4" x14ac:dyDescent="0.2">
      <c r="A74" s="291" t="s">
        <v>1499</v>
      </c>
      <c r="B74" s="291" t="s">
        <v>3578</v>
      </c>
      <c r="C74" s="291" t="s">
        <v>1500</v>
      </c>
      <c r="D74" s="291" t="s">
        <v>1501</v>
      </c>
    </row>
    <row r="75" spans="1:4" x14ac:dyDescent="0.2">
      <c r="A75" s="288" t="s">
        <v>1502</v>
      </c>
      <c r="B75" s="288" t="s">
        <v>3579</v>
      </c>
      <c r="C75" s="288" t="s">
        <v>1503</v>
      </c>
      <c r="D75" s="288" t="s">
        <v>1504</v>
      </c>
    </row>
    <row r="76" spans="1:4" x14ac:dyDescent="0.2">
      <c r="A76" s="291" t="s">
        <v>1505</v>
      </c>
      <c r="B76" s="291" t="s">
        <v>3580</v>
      </c>
      <c r="C76" s="291" t="s">
        <v>1506</v>
      </c>
      <c r="D76" s="291" t="s">
        <v>1507</v>
      </c>
    </row>
    <row r="77" spans="1:4" x14ac:dyDescent="0.2">
      <c r="A77" s="288" t="s">
        <v>1508</v>
      </c>
      <c r="B77" s="288" t="s">
        <v>3581</v>
      </c>
      <c r="C77" s="288" t="s">
        <v>1509</v>
      </c>
      <c r="D77" s="288" t="s">
        <v>1510</v>
      </c>
    </row>
    <row r="78" spans="1:4" x14ac:dyDescent="0.2">
      <c r="A78" s="291" t="s">
        <v>1511</v>
      </c>
      <c r="B78" s="291" t="s">
        <v>3582</v>
      </c>
      <c r="C78" s="291" t="s">
        <v>1512</v>
      </c>
      <c r="D78" s="291" t="s">
        <v>1513</v>
      </c>
    </row>
    <row r="79" spans="1:4" x14ac:dyDescent="0.2">
      <c r="A79" s="288" t="s">
        <v>1514</v>
      </c>
      <c r="B79" s="288" t="s">
        <v>3583</v>
      </c>
      <c r="C79" s="288" t="s">
        <v>1515</v>
      </c>
      <c r="D79" s="288" t="s">
        <v>1516</v>
      </c>
    </row>
    <row r="80" spans="1:4" x14ac:dyDescent="0.2">
      <c r="A80" s="291" t="s">
        <v>1517</v>
      </c>
      <c r="B80" s="291" t="s">
        <v>3584</v>
      </c>
      <c r="C80" s="291" t="s">
        <v>1518</v>
      </c>
      <c r="D80" s="291" t="s">
        <v>1519</v>
      </c>
    </row>
    <row r="81" spans="1:4" x14ac:dyDescent="0.2">
      <c r="A81" s="288" t="s">
        <v>1520</v>
      </c>
      <c r="B81" s="288" t="s">
        <v>3585</v>
      </c>
      <c r="C81" s="288" t="s">
        <v>1521</v>
      </c>
      <c r="D81" s="288" t="s">
        <v>1522</v>
      </c>
    </row>
    <row r="82" spans="1:4" x14ac:dyDescent="0.2">
      <c r="A82" s="291" t="s">
        <v>1523</v>
      </c>
      <c r="B82" s="291" t="s">
        <v>3586</v>
      </c>
      <c r="C82" s="291" t="s">
        <v>1524</v>
      </c>
      <c r="D82" s="291" t="s">
        <v>1525</v>
      </c>
    </row>
    <row r="83" spans="1:4" x14ac:dyDescent="0.2">
      <c r="A83" s="288" t="s">
        <v>1526</v>
      </c>
      <c r="B83" s="288" t="s">
        <v>3587</v>
      </c>
      <c r="C83" s="288" t="s">
        <v>1527</v>
      </c>
      <c r="D83" s="288" t="s">
        <v>1528</v>
      </c>
    </row>
    <row r="84" spans="1:4" x14ac:dyDescent="0.2">
      <c r="A84" s="291" t="s">
        <v>1529</v>
      </c>
      <c r="B84" s="291" t="s">
        <v>3588</v>
      </c>
      <c r="C84" s="291" t="s">
        <v>1530</v>
      </c>
      <c r="D84" s="291" t="s">
        <v>1531</v>
      </c>
    </row>
    <row r="85" spans="1:4" x14ac:dyDescent="0.2">
      <c r="A85" s="288" t="s">
        <v>1532</v>
      </c>
      <c r="B85" s="288" t="s">
        <v>3589</v>
      </c>
      <c r="C85" s="288" t="s">
        <v>1533</v>
      </c>
      <c r="D85" s="288" t="s">
        <v>1534</v>
      </c>
    </row>
    <row r="86" spans="1:4" x14ac:dyDescent="0.2">
      <c r="A86" s="291" t="s">
        <v>1535</v>
      </c>
      <c r="B86" s="291" t="s">
        <v>3590</v>
      </c>
      <c r="C86" s="291" t="s">
        <v>1536</v>
      </c>
      <c r="D86" s="291" t="s">
        <v>1537</v>
      </c>
    </row>
    <row r="87" spans="1:4" x14ac:dyDescent="0.2">
      <c r="A87" s="288" t="s">
        <v>1538</v>
      </c>
      <c r="B87" s="288" t="s">
        <v>3591</v>
      </c>
      <c r="C87" s="288" t="s">
        <v>1539</v>
      </c>
      <c r="D87" s="288" t="s">
        <v>1540</v>
      </c>
    </row>
    <row r="88" spans="1:4" x14ac:dyDescent="0.2">
      <c r="A88" s="291" t="s">
        <v>1541</v>
      </c>
      <c r="B88" s="291" t="s">
        <v>3592</v>
      </c>
      <c r="C88" s="291" t="s">
        <v>1542</v>
      </c>
      <c r="D88" s="291" t="s">
        <v>1543</v>
      </c>
    </row>
    <row r="89" spans="1:4" x14ac:dyDescent="0.2">
      <c r="A89" s="288" t="s">
        <v>1544</v>
      </c>
      <c r="B89" s="288" t="s">
        <v>3593</v>
      </c>
      <c r="C89" s="288" t="s">
        <v>1545</v>
      </c>
      <c r="D89" s="288" t="s">
        <v>1546</v>
      </c>
    </row>
    <row r="90" spans="1:4" x14ac:dyDescent="0.2">
      <c r="A90" s="291" t="s">
        <v>1547</v>
      </c>
      <c r="B90" s="291" t="s">
        <v>3594</v>
      </c>
      <c r="C90" s="291" t="s">
        <v>1495</v>
      </c>
      <c r="D90" s="291" t="s">
        <v>1548</v>
      </c>
    </row>
    <row r="91" spans="1:4" x14ac:dyDescent="0.2">
      <c r="A91" s="288" t="s">
        <v>1549</v>
      </c>
      <c r="B91" s="288" t="s">
        <v>3595</v>
      </c>
      <c r="C91" s="288" t="s">
        <v>1550</v>
      </c>
      <c r="D91" s="288" t="s">
        <v>1551</v>
      </c>
    </row>
    <row r="92" spans="1:4" x14ac:dyDescent="0.2">
      <c r="A92" s="291" t="s">
        <v>1552</v>
      </c>
      <c r="B92" s="291" t="s">
        <v>3596</v>
      </c>
      <c r="C92" s="291" t="s">
        <v>1553</v>
      </c>
      <c r="D92" s="291" t="s">
        <v>1554</v>
      </c>
    </row>
    <row r="93" spans="1:4" x14ac:dyDescent="0.2">
      <c r="A93" s="288" t="s">
        <v>1555</v>
      </c>
      <c r="B93" s="288" t="s">
        <v>3597</v>
      </c>
      <c r="C93" s="288" t="s">
        <v>1556</v>
      </c>
      <c r="D93" s="288" t="s">
        <v>1557</v>
      </c>
    </row>
    <row r="94" spans="1:4" x14ac:dyDescent="0.2">
      <c r="A94" s="291" t="s">
        <v>1558</v>
      </c>
      <c r="B94" s="291" t="s">
        <v>3598</v>
      </c>
      <c r="C94" s="291" t="s">
        <v>1332</v>
      </c>
      <c r="D94" s="291" t="s">
        <v>1559</v>
      </c>
    </row>
    <row r="95" spans="1:4" x14ac:dyDescent="0.2">
      <c r="A95" s="288" t="s">
        <v>1560</v>
      </c>
      <c r="B95" s="288" t="s">
        <v>3599</v>
      </c>
      <c r="C95" s="288" t="s">
        <v>1468</v>
      </c>
      <c r="D95" s="288" t="s">
        <v>1561</v>
      </c>
    </row>
    <row r="96" spans="1:4" x14ac:dyDescent="0.2">
      <c r="A96" s="291" t="s">
        <v>1562</v>
      </c>
      <c r="B96" s="291" t="s">
        <v>3600</v>
      </c>
      <c r="C96" s="291" t="s">
        <v>1563</v>
      </c>
      <c r="D96" s="291" t="s">
        <v>1431</v>
      </c>
    </row>
    <row r="97" spans="1:4" x14ac:dyDescent="0.2">
      <c r="A97" s="288" t="s">
        <v>1564</v>
      </c>
      <c r="B97" s="288" t="s">
        <v>3601</v>
      </c>
      <c r="C97" s="288" t="s">
        <v>1565</v>
      </c>
      <c r="D97" s="288" t="s">
        <v>1566</v>
      </c>
    </row>
    <row r="98" spans="1:4" x14ac:dyDescent="0.2">
      <c r="A98" s="291" t="s">
        <v>1567</v>
      </c>
      <c r="B98" s="291" t="s">
        <v>3602</v>
      </c>
      <c r="C98" s="291" t="s">
        <v>1334</v>
      </c>
      <c r="D98" s="291" t="s">
        <v>1568</v>
      </c>
    </row>
    <row r="99" spans="1:4" x14ac:dyDescent="0.2">
      <c r="A99" s="288" t="s">
        <v>1569</v>
      </c>
      <c r="B99" s="288" t="s">
        <v>3603</v>
      </c>
      <c r="C99" s="288" t="s">
        <v>1518</v>
      </c>
      <c r="D99" s="288" t="s">
        <v>1570</v>
      </c>
    </row>
    <row r="100" spans="1:4" x14ac:dyDescent="0.2">
      <c r="A100" s="291" t="s">
        <v>1571</v>
      </c>
      <c r="B100" s="291" t="s">
        <v>3604</v>
      </c>
      <c r="C100" s="291" t="s">
        <v>1572</v>
      </c>
      <c r="D100" s="291" t="s">
        <v>1324</v>
      </c>
    </row>
    <row r="101" spans="1:4" x14ac:dyDescent="0.2">
      <c r="A101" s="288" t="s">
        <v>1573</v>
      </c>
      <c r="B101" s="288" t="s">
        <v>3605</v>
      </c>
      <c r="C101" s="288" t="s">
        <v>1574</v>
      </c>
      <c r="D101" s="288" t="s">
        <v>1575</v>
      </c>
    </row>
    <row r="102" spans="1:4" x14ac:dyDescent="0.2">
      <c r="A102" s="291" t="s">
        <v>1576</v>
      </c>
      <c r="B102" s="291" t="s">
        <v>3606</v>
      </c>
      <c r="C102" s="291" t="s">
        <v>1577</v>
      </c>
      <c r="D102" s="291" t="s">
        <v>1578</v>
      </c>
    </row>
    <row r="103" spans="1:4" x14ac:dyDescent="0.2">
      <c r="A103" s="288" t="s">
        <v>1579</v>
      </c>
      <c r="B103" s="288" t="s">
        <v>3607</v>
      </c>
      <c r="C103" s="288" t="s">
        <v>1580</v>
      </c>
      <c r="D103" s="288" t="s">
        <v>1581</v>
      </c>
    </row>
    <row r="104" spans="1:4" x14ac:dyDescent="0.2">
      <c r="A104" s="291" t="s">
        <v>1582</v>
      </c>
      <c r="B104" s="291" t="s">
        <v>3608</v>
      </c>
      <c r="C104" s="291" t="s">
        <v>1583</v>
      </c>
      <c r="D104" s="291" t="s">
        <v>1584</v>
      </c>
    </row>
    <row r="105" spans="1:4" x14ac:dyDescent="0.2">
      <c r="A105" s="288" t="s">
        <v>1585</v>
      </c>
      <c r="B105" s="288" t="s">
        <v>3609</v>
      </c>
      <c r="C105" s="288" t="s">
        <v>1586</v>
      </c>
      <c r="D105" s="288" t="s">
        <v>1587</v>
      </c>
    </row>
    <row r="106" spans="1:4" x14ac:dyDescent="0.2">
      <c r="A106" s="291" t="s">
        <v>1588</v>
      </c>
      <c r="B106" s="291" t="s">
        <v>3610</v>
      </c>
      <c r="C106" s="291" t="s">
        <v>1589</v>
      </c>
      <c r="D106" s="291" t="s">
        <v>1590</v>
      </c>
    </row>
    <row r="107" spans="1:4" x14ac:dyDescent="0.2">
      <c r="A107" s="288" t="s">
        <v>1591</v>
      </c>
      <c r="B107" s="288" t="s">
        <v>3611</v>
      </c>
      <c r="C107" s="288" t="s">
        <v>1592</v>
      </c>
      <c r="D107" s="288" t="s">
        <v>1593</v>
      </c>
    </row>
    <row r="108" spans="1:4" x14ac:dyDescent="0.2">
      <c r="A108" s="291" t="s">
        <v>1594</v>
      </c>
      <c r="B108" s="291" t="s">
        <v>3612</v>
      </c>
      <c r="C108" s="291" t="s">
        <v>1595</v>
      </c>
      <c r="D108" s="291" t="s">
        <v>1492</v>
      </c>
    </row>
    <row r="109" spans="1:4" x14ac:dyDescent="0.2">
      <c r="A109" s="288" t="s">
        <v>1596</v>
      </c>
      <c r="B109" s="288" t="s">
        <v>3613</v>
      </c>
      <c r="C109" s="288" t="s">
        <v>1597</v>
      </c>
      <c r="D109" s="288" t="s">
        <v>1598</v>
      </c>
    </row>
    <row r="110" spans="1:4" x14ac:dyDescent="0.2">
      <c r="A110" s="291" t="s">
        <v>1599</v>
      </c>
      <c r="B110" s="291" t="s">
        <v>3614</v>
      </c>
      <c r="C110" s="291" t="s">
        <v>1600</v>
      </c>
      <c r="D110" s="291" t="s">
        <v>1601</v>
      </c>
    </row>
    <row r="111" spans="1:4" x14ac:dyDescent="0.2">
      <c r="A111" s="288" t="s">
        <v>1602</v>
      </c>
      <c r="B111" s="288" t="s">
        <v>3615</v>
      </c>
      <c r="C111" s="288" t="s">
        <v>1603</v>
      </c>
      <c r="D111" s="288" t="s">
        <v>1604</v>
      </c>
    </row>
    <row r="112" spans="1:4" x14ac:dyDescent="0.2">
      <c r="A112" s="291" t="s">
        <v>1605</v>
      </c>
      <c r="B112" s="291" t="s">
        <v>3616</v>
      </c>
      <c r="C112" s="291" t="s">
        <v>1606</v>
      </c>
      <c r="D112" s="291" t="s">
        <v>1607</v>
      </c>
    </row>
    <row r="113" spans="1:4" x14ac:dyDescent="0.2">
      <c r="A113" s="288" t="s">
        <v>1608</v>
      </c>
      <c r="B113" s="288" t="s">
        <v>3617</v>
      </c>
      <c r="C113" s="288" t="s">
        <v>1609</v>
      </c>
      <c r="D113" s="288" t="s">
        <v>1610</v>
      </c>
    </row>
    <row r="114" spans="1:4" x14ac:dyDescent="0.2">
      <c r="A114" s="291" t="s">
        <v>1611</v>
      </c>
      <c r="B114" s="291" t="s">
        <v>3618</v>
      </c>
      <c r="C114" s="291" t="s">
        <v>1612</v>
      </c>
      <c r="D114" s="291" t="s">
        <v>1613</v>
      </c>
    </row>
    <row r="115" spans="1:4" x14ac:dyDescent="0.2">
      <c r="A115" s="288" t="s">
        <v>1614</v>
      </c>
      <c r="B115" s="288" t="s">
        <v>3619</v>
      </c>
      <c r="C115" s="288" t="s">
        <v>1615</v>
      </c>
      <c r="D115" s="288" t="s">
        <v>1616</v>
      </c>
    </row>
    <row r="116" spans="1:4" x14ac:dyDescent="0.2">
      <c r="A116" s="291" t="s">
        <v>1617</v>
      </c>
      <c r="B116" s="291" t="s">
        <v>3620</v>
      </c>
      <c r="C116" s="291" t="s">
        <v>1618</v>
      </c>
      <c r="D116" s="291" t="s">
        <v>1619</v>
      </c>
    </row>
    <row r="117" spans="1:4" x14ac:dyDescent="0.2">
      <c r="A117" s="288" t="s">
        <v>1620</v>
      </c>
      <c r="B117" s="288" t="s">
        <v>3621</v>
      </c>
      <c r="C117" s="288" t="s">
        <v>1621</v>
      </c>
      <c r="D117" s="288" t="s">
        <v>1472</v>
      </c>
    </row>
    <row r="118" spans="1:4" x14ac:dyDescent="0.2">
      <c r="A118" s="291" t="s">
        <v>1622</v>
      </c>
      <c r="B118" s="291" t="s">
        <v>3622</v>
      </c>
      <c r="C118" s="291" t="s">
        <v>1623</v>
      </c>
      <c r="D118" s="291" t="s">
        <v>1624</v>
      </c>
    </row>
    <row r="119" spans="1:4" x14ac:dyDescent="0.2">
      <c r="A119" s="288" t="s">
        <v>1625</v>
      </c>
      <c r="B119" s="288" t="s">
        <v>3623</v>
      </c>
      <c r="C119" s="288" t="s">
        <v>1462</v>
      </c>
      <c r="D119" s="288" t="s">
        <v>1626</v>
      </c>
    </row>
    <row r="120" spans="1:4" x14ac:dyDescent="0.2">
      <c r="A120" s="291" t="s">
        <v>1627</v>
      </c>
      <c r="B120" s="291" t="s">
        <v>3624</v>
      </c>
      <c r="C120" s="291" t="s">
        <v>1628</v>
      </c>
      <c r="D120" s="291" t="s">
        <v>1629</v>
      </c>
    </row>
    <row r="121" spans="1:4" x14ac:dyDescent="0.2">
      <c r="A121" s="288" t="s">
        <v>1630</v>
      </c>
      <c r="B121" s="288" t="s">
        <v>3625</v>
      </c>
      <c r="C121" s="288" t="s">
        <v>1631</v>
      </c>
      <c r="D121" s="288" t="s">
        <v>1632</v>
      </c>
    </row>
    <row r="122" spans="1:4" x14ac:dyDescent="0.2">
      <c r="A122" s="291" t="s">
        <v>1633</v>
      </c>
      <c r="B122" s="291" t="s">
        <v>3626</v>
      </c>
      <c r="C122" s="291" t="s">
        <v>1634</v>
      </c>
      <c r="D122" s="291" t="s">
        <v>1635</v>
      </c>
    </row>
    <row r="123" spans="1:4" x14ac:dyDescent="0.2">
      <c r="A123" s="288" t="s">
        <v>1636</v>
      </c>
      <c r="B123" s="288" t="s">
        <v>3617</v>
      </c>
      <c r="C123" s="288" t="s">
        <v>1637</v>
      </c>
      <c r="D123" s="288" t="s">
        <v>1638</v>
      </c>
    </row>
    <row r="124" spans="1:4" x14ac:dyDescent="0.2">
      <c r="A124" s="291" t="s">
        <v>1639</v>
      </c>
      <c r="B124" s="291" t="s">
        <v>3627</v>
      </c>
      <c r="C124" s="291" t="s">
        <v>1405</v>
      </c>
      <c r="D124" s="291" t="s">
        <v>1640</v>
      </c>
    </row>
    <row r="125" spans="1:4" x14ac:dyDescent="0.2">
      <c r="A125" s="288" t="s">
        <v>1641</v>
      </c>
      <c r="B125" s="288" t="s">
        <v>3628</v>
      </c>
      <c r="C125" s="288" t="s">
        <v>1642</v>
      </c>
      <c r="D125" s="288" t="s">
        <v>1643</v>
      </c>
    </row>
    <row r="126" spans="1:4" x14ac:dyDescent="0.2">
      <c r="A126" s="291" t="s">
        <v>1644</v>
      </c>
      <c r="B126" s="291" t="s">
        <v>3629</v>
      </c>
      <c r="C126" s="291" t="s">
        <v>1645</v>
      </c>
      <c r="D126" s="291" t="s">
        <v>1646</v>
      </c>
    </row>
    <row r="127" spans="1:4" x14ac:dyDescent="0.2">
      <c r="A127" s="288" t="s">
        <v>1647</v>
      </c>
      <c r="B127" s="288" t="s">
        <v>3630</v>
      </c>
      <c r="C127" s="288" t="s">
        <v>1648</v>
      </c>
      <c r="D127" s="288" t="s">
        <v>1649</v>
      </c>
    </row>
    <row r="128" spans="1:4" x14ac:dyDescent="0.2">
      <c r="A128" s="291" t="s">
        <v>1650</v>
      </c>
      <c r="B128" s="291" t="s">
        <v>3631</v>
      </c>
      <c r="C128" s="291" t="s">
        <v>1651</v>
      </c>
      <c r="D128" s="291" t="s">
        <v>1652</v>
      </c>
    </row>
    <row r="129" spans="1:4" x14ac:dyDescent="0.2">
      <c r="A129" s="288" t="s">
        <v>1653</v>
      </c>
      <c r="B129" s="288" t="s">
        <v>3632</v>
      </c>
      <c r="C129" s="288" t="s">
        <v>1654</v>
      </c>
      <c r="D129" s="288" t="s">
        <v>1655</v>
      </c>
    </row>
    <row r="130" spans="1:4" x14ac:dyDescent="0.2">
      <c r="A130" s="291" t="s">
        <v>1656</v>
      </c>
      <c r="B130" s="291" t="s">
        <v>3633</v>
      </c>
      <c r="C130" s="291" t="s">
        <v>1657</v>
      </c>
      <c r="D130" s="291" t="s">
        <v>1658</v>
      </c>
    </row>
    <row r="131" spans="1:4" x14ac:dyDescent="0.2">
      <c r="A131" s="288" t="s">
        <v>1659</v>
      </c>
      <c r="B131" s="288" t="s">
        <v>3634</v>
      </c>
      <c r="C131" s="288" t="s">
        <v>1660</v>
      </c>
      <c r="D131" s="288" t="s">
        <v>1661</v>
      </c>
    </row>
    <row r="132" spans="1:4" x14ac:dyDescent="0.2">
      <c r="A132" s="291" t="s">
        <v>1662</v>
      </c>
      <c r="B132" s="291" t="s">
        <v>3635</v>
      </c>
      <c r="C132" s="291" t="s">
        <v>1663</v>
      </c>
      <c r="D132" s="291" t="s">
        <v>1664</v>
      </c>
    </row>
    <row r="133" spans="1:4" x14ac:dyDescent="0.2">
      <c r="A133" s="288" t="s">
        <v>1665</v>
      </c>
      <c r="B133" s="288" t="s">
        <v>3636</v>
      </c>
      <c r="C133" s="288" t="s">
        <v>1666</v>
      </c>
      <c r="D133" s="288" t="s">
        <v>1667</v>
      </c>
    </row>
    <row r="134" spans="1:4" x14ac:dyDescent="0.2">
      <c r="A134" s="291" t="s">
        <v>1668</v>
      </c>
      <c r="B134" s="291" t="s">
        <v>3637</v>
      </c>
      <c r="C134" s="291" t="s">
        <v>1669</v>
      </c>
      <c r="D134" s="291" t="s">
        <v>1670</v>
      </c>
    </row>
    <row r="135" spans="1:4" x14ac:dyDescent="0.2">
      <c r="A135" s="288" t="s">
        <v>1671</v>
      </c>
      <c r="B135" s="288" t="s">
        <v>3638</v>
      </c>
      <c r="C135" s="288" t="s">
        <v>1672</v>
      </c>
      <c r="D135" s="288" t="s">
        <v>1673</v>
      </c>
    </row>
    <row r="136" spans="1:4" x14ac:dyDescent="0.2">
      <c r="A136" s="291" t="s">
        <v>1674</v>
      </c>
      <c r="B136" s="291" t="s">
        <v>3639</v>
      </c>
      <c r="C136" s="291" t="s">
        <v>1675</v>
      </c>
      <c r="D136" s="291" t="s">
        <v>1676</v>
      </c>
    </row>
    <row r="137" spans="1:4" x14ac:dyDescent="0.2">
      <c r="A137" s="288" t="s">
        <v>1677</v>
      </c>
      <c r="B137" s="288" t="s">
        <v>3640</v>
      </c>
      <c r="C137" s="288" t="s">
        <v>1678</v>
      </c>
      <c r="D137" s="288" t="s">
        <v>1679</v>
      </c>
    </row>
    <row r="138" spans="1:4" x14ac:dyDescent="0.2">
      <c r="A138" s="291" t="s">
        <v>1680</v>
      </c>
      <c r="B138" s="291" t="s">
        <v>3641</v>
      </c>
      <c r="C138" s="291" t="s">
        <v>1681</v>
      </c>
      <c r="D138" s="291" t="s">
        <v>1682</v>
      </c>
    </row>
    <row r="139" spans="1:4" x14ac:dyDescent="0.2">
      <c r="A139" s="288" t="s">
        <v>1683</v>
      </c>
      <c r="B139" s="288" t="s">
        <v>3642</v>
      </c>
      <c r="C139" s="288" t="s">
        <v>1684</v>
      </c>
      <c r="D139" s="288" t="s">
        <v>1685</v>
      </c>
    </row>
    <row r="140" spans="1:4" x14ac:dyDescent="0.2">
      <c r="A140" s="291" t="s">
        <v>1686</v>
      </c>
      <c r="B140" s="291" t="s">
        <v>3643</v>
      </c>
      <c r="C140" s="291" t="s">
        <v>1687</v>
      </c>
      <c r="D140" s="291" t="s">
        <v>1688</v>
      </c>
    </row>
    <row r="141" spans="1:4" x14ac:dyDescent="0.2">
      <c r="A141" s="288" t="s">
        <v>1689</v>
      </c>
      <c r="B141" s="288" t="s">
        <v>3644</v>
      </c>
      <c r="C141" s="288" t="s">
        <v>1690</v>
      </c>
      <c r="D141" s="288" t="s">
        <v>1691</v>
      </c>
    </row>
    <row r="142" spans="1:4" x14ac:dyDescent="0.2">
      <c r="A142" s="291" t="s">
        <v>1692</v>
      </c>
      <c r="B142" s="291" t="s">
        <v>3645</v>
      </c>
      <c r="C142" s="291" t="s">
        <v>1693</v>
      </c>
      <c r="D142" s="291" t="s">
        <v>1694</v>
      </c>
    </row>
    <row r="143" spans="1:4" x14ac:dyDescent="0.2">
      <c r="A143" s="288" t="s">
        <v>1695</v>
      </c>
      <c r="B143" s="288" t="s">
        <v>3646</v>
      </c>
      <c r="C143" s="288" t="s">
        <v>1696</v>
      </c>
      <c r="D143" s="288" t="s">
        <v>1697</v>
      </c>
    </row>
    <row r="144" spans="1:4" x14ac:dyDescent="0.2">
      <c r="A144" s="291" t="s">
        <v>1698</v>
      </c>
      <c r="B144" s="291" t="s">
        <v>3647</v>
      </c>
      <c r="C144" s="291" t="s">
        <v>1699</v>
      </c>
      <c r="D144" s="291" t="s">
        <v>1700</v>
      </c>
    </row>
    <row r="145" spans="1:4" x14ac:dyDescent="0.2">
      <c r="A145" s="288" t="s">
        <v>1701</v>
      </c>
      <c r="B145" s="288" t="s">
        <v>3648</v>
      </c>
      <c r="C145" s="288" t="s">
        <v>1702</v>
      </c>
      <c r="D145" s="288" t="s">
        <v>1703</v>
      </c>
    </row>
    <row r="146" spans="1:4" x14ac:dyDescent="0.2">
      <c r="A146" s="291" t="s">
        <v>1704</v>
      </c>
      <c r="B146" s="291" t="s">
        <v>3649</v>
      </c>
      <c r="C146" s="291" t="s">
        <v>1705</v>
      </c>
      <c r="D146" s="291" t="s">
        <v>1706</v>
      </c>
    </row>
    <row r="147" spans="1:4" x14ac:dyDescent="0.2">
      <c r="A147" s="288" t="s">
        <v>1707</v>
      </c>
      <c r="B147" s="288" t="s">
        <v>3650</v>
      </c>
      <c r="C147" s="288" t="s">
        <v>1708</v>
      </c>
      <c r="D147" s="288" t="s">
        <v>1709</v>
      </c>
    </row>
    <row r="148" spans="1:4" x14ac:dyDescent="0.2">
      <c r="A148" s="291" t="s">
        <v>1710</v>
      </c>
      <c r="B148" s="291" t="s">
        <v>3651</v>
      </c>
      <c r="C148" s="291" t="s">
        <v>1711</v>
      </c>
      <c r="D148" s="291" t="s">
        <v>1712</v>
      </c>
    </row>
    <row r="149" spans="1:4" x14ac:dyDescent="0.2">
      <c r="A149" s="288" t="s">
        <v>1713</v>
      </c>
      <c r="B149" s="288" t="s">
        <v>3652</v>
      </c>
      <c r="C149" s="288" t="s">
        <v>1714</v>
      </c>
      <c r="D149" s="288" t="s">
        <v>1715</v>
      </c>
    </row>
    <row r="150" spans="1:4" x14ac:dyDescent="0.2">
      <c r="A150" s="291" t="s">
        <v>1716</v>
      </c>
      <c r="B150" s="291" t="s">
        <v>3653</v>
      </c>
      <c r="C150" s="291" t="s">
        <v>1717</v>
      </c>
      <c r="D150" s="291" t="s">
        <v>1718</v>
      </c>
    </row>
    <row r="151" spans="1:4" x14ac:dyDescent="0.2">
      <c r="A151" s="288" t="s">
        <v>1719</v>
      </c>
      <c r="B151" s="288" t="s">
        <v>3654</v>
      </c>
      <c r="C151" s="288" t="s">
        <v>1720</v>
      </c>
      <c r="D151" s="288" t="s">
        <v>1721</v>
      </c>
    </row>
    <row r="152" spans="1:4" x14ac:dyDescent="0.2">
      <c r="A152" s="291" t="s">
        <v>1722</v>
      </c>
      <c r="B152" s="291" t="s">
        <v>3655</v>
      </c>
      <c r="C152" s="291" t="s">
        <v>1723</v>
      </c>
      <c r="D152" s="291" t="s">
        <v>1724</v>
      </c>
    </row>
    <row r="153" spans="1:4" x14ac:dyDescent="0.2">
      <c r="A153" s="288" t="s">
        <v>1725</v>
      </c>
      <c r="B153" s="288" t="s">
        <v>3656</v>
      </c>
      <c r="C153" s="288" t="s">
        <v>1423</v>
      </c>
      <c r="D153" s="288" t="s">
        <v>1726</v>
      </c>
    </row>
    <row r="154" spans="1:4" x14ac:dyDescent="0.2">
      <c r="A154" s="291" t="s">
        <v>1727</v>
      </c>
      <c r="B154" s="291" t="s">
        <v>3657</v>
      </c>
      <c r="C154" s="291" t="s">
        <v>1728</v>
      </c>
      <c r="D154" s="291" t="s">
        <v>1729</v>
      </c>
    </row>
    <row r="155" spans="1:4" x14ac:dyDescent="0.2">
      <c r="A155" s="288" t="s">
        <v>1730</v>
      </c>
      <c r="B155" s="288" t="s">
        <v>3658</v>
      </c>
      <c r="C155" s="288" t="s">
        <v>1731</v>
      </c>
      <c r="D155" s="288" t="s">
        <v>1732</v>
      </c>
    </row>
    <row r="156" spans="1:4" x14ac:dyDescent="0.2">
      <c r="A156" s="291" t="s">
        <v>1733</v>
      </c>
      <c r="B156" s="291" t="s">
        <v>3659</v>
      </c>
      <c r="C156" s="291" t="s">
        <v>1734</v>
      </c>
      <c r="D156" s="291" t="s">
        <v>1580</v>
      </c>
    </row>
    <row r="157" spans="1:4" x14ac:dyDescent="0.2">
      <c r="A157" s="288" t="s">
        <v>1735</v>
      </c>
      <c r="B157" s="288" t="s">
        <v>3660</v>
      </c>
      <c r="C157" s="288" t="s">
        <v>1454</v>
      </c>
      <c r="D157" s="288" t="s">
        <v>1736</v>
      </c>
    </row>
    <row r="158" spans="1:4" x14ac:dyDescent="0.2">
      <c r="A158" s="291" t="s">
        <v>1737</v>
      </c>
      <c r="B158" s="291" t="s">
        <v>3661</v>
      </c>
      <c r="C158" s="291" t="s">
        <v>1731</v>
      </c>
      <c r="D158" s="291" t="s">
        <v>1738</v>
      </c>
    </row>
    <row r="159" spans="1:4" x14ac:dyDescent="0.2">
      <c r="A159" s="288" t="s">
        <v>1739</v>
      </c>
      <c r="B159" s="288" t="s">
        <v>3662</v>
      </c>
      <c r="C159" s="288" t="s">
        <v>1740</v>
      </c>
      <c r="D159" s="288" t="s">
        <v>1741</v>
      </c>
    </row>
    <row r="160" spans="1:4" x14ac:dyDescent="0.2">
      <c r="A160" s="291" t="s">
        <v>1742</v>
      </c>
      <c r="B160" s="291" t="s">
        <v>3663</v>
      </c>
      <c r="C160" s="291" t="s">
        <v>1743</v>
      </c>
      <c r="D160" s="291" t="s">
        <v>1744</v>
      </c>
    </row>
    <row r="161" spans="1:4" x14ac:dyDescent="0.2">
      <c r="A161" s="288" t="s">
        <v>1745</v>
      </c>
      <c r="B161" s="288" t="s">
        <v>3664</v>
      </c>
      <c r="C161" s="288" t="s">
        <v>1746</v>
      </c>
      <c r="D161" s="288" t="s">
        <v>1747</v>
      </c>
    </row>
    <row r="162" spans="1:4" x14ac:dyDescent="0.2">
      <c r="A162" s="291" t="s">
        <v>1748</v>
      </c>
      <c r="B162" s="291" t="s">
        <v>3665</v>
      </c>
      <c r="C162" s="291" t="s">
        <v>1749</v>
      </c>
      <c r="D162" s="291" t="s">
        <v>1750</v>
      </c>
    </row>
    <row r="163" spans="1:4" x14ac:dyDescent="0.2">
      <c r="A163" s="288" t="s">
        <v>1751</v>
      </c>
      <c r="B163" s="288" t="s">
        <v>3666</v>
      </c>
      <c r="C163" s="288" t="s">
        <v>1752</v>
      </c>
      <c r="D163" s="288" t="s">
        <v>1753</v>
      </c>
    </row>
    <row r="164" spans="1:4" x14ac:dyDescent="0.2">
      <c r="A164" s="291" t="s">
        <v>1754</v>
      </c>
      <c r="B164" s="291" t="s">
        <v>3667</v>
      </c>
      <c r="C164" s="291" t="s">
        <v>1709</v>
      </c>
      <c r="D164" s="291" t="s">
        <v>1755</v>
      </c>
    </row>
    <row r="165" spans="1:4" x14ac:dyDescent="0.2">
      <c r="A165" s="288" t="s">
        <v>1756</v>
      </c>
      <c r="B165" s="288" t="s">
        <v>3668</v>
      </c>
      <c r="C165" s="288" t="s">
        <v>1757</v>
      </c>
      <c r="D165" s="288" t="s">
        <v>1758</v>
      </c>
    </row>
    <row r="166" spans="1:4" x14ac:dyDescent="0.2">
      <c r="A166" s="291" t="s">
        <v>1759</v>
      </c>
      <c r="B166" s="291" t="s">
        <v>3669</v>
      </c>
      <c r="C166" s="291" t="s">
        <v>1760</v>
      </c>
      <c r="D166" s="291" t="s">
        <v>1761</v>
      </c>
    </row>
    <row r="167" spans="1:4" x14ac:dyDescent="0.2">
      <c r="A167" s="288" t="s">
        <v>1762</v>
      </c>
      <c r="B167" s="288" t="s">
        <v>3670</v>
      </c>
      <c r="C167" s="288" t="s">
        <v>1506</v>
      </c>
      <c r="D167" s="288" t="s">
        <v>1763</v>
      </c>
    </row>
    <row r="168" spans="1:4" x14ac:dyDescent="0.2">
      <c r="A168" s="291" t="s">
        <v>1764</v>
      </c>
      <c r="B168" s="291" t="s">
        <v>3671</v>
      </c>
      <c r="C168" s="291" t="s">
        <v>1568</v>
      </c>
      <c r="D168" s="291" t="s">
        <v>1765</v>
      </c>
    </row>
    <row r="169" spans="1:4" x14ac:dyDescent="0.2">
      <c r="A169" s="288" t="s">
        <v>1766</v>
      </c>
      <c r="B169" s="288" t="s">
        <v>3672</v>
      </c>
      <c r="C169" s="288" t="s">
        <v>1767</v>
      </c>
      <c r="D169" s="288" t="s">
        <v>1768</v>
      </c>
    </row>
    <row r="170" spans="1:4" x14ac:dyDescent="0.2">
      <c r="A170" s="291" t="s">
        <v>1769</v>
      </c>
      <c r="B170" s="291" t="s">
        <v>3673</v>
      </c>
      <c r="C170" s="291" t="s">
        <v>1770</v>
      </c>
      <c r="D170" s="291" t="s">
        <v>1771</v>
      </c>
    </row>
    <row r="171" spans="1:4" x14ac:dyDescent="0.2">
      <c r="A171" s="288" t="s">
        <v>1772</v>
      </c>
      <c r="B171" s="288" t="s">
        <v>3674</v>
      </c>
      <c r="C171" s="288" t="s">
        <v>1773</v>
      </c>
      <c r="D171" s="288" t="s">
        <v>1774</v>
      </c>
    </row>
    <row r="172" spans="1:4" x14ac:dyDescent="0.2">
      <c r="A172" s="291" t="s">
        <v>1775</v>
      </c>
      <c r="B172" s="291" t="s">
        <v>3675</v>
      </c>
      <c r="C172" s="291" t="s">
        <v>1776</v>
      </c>
      <c r="D172" s="291" t="s">
        <v>1777</v>
      </c>
    </row>
    <row r="173" spans="1:4" x14ac:dyDescent="0.2">
      <c r="A173" s="288" t="s">
        <v>1778</v>
      </c>
      <c r="B173" s="288" t="s">
        <v>3676</v>
      </c>
      <c r="C173" s="288" t="s">
        <v>1779</v>
      </c>
      <c r="D173" s="288" t="s">
        <v>1780</v>
      </c>
    </row>
    <row r="174" spans="1:4" x14ac:dyDescent="0.2">
      <c r="A174" s="291" t="s">
        <v>1781</v>
      </c>
      <c r="B174" s="291" t="s">
        <v>3677</v>
      </c>
      <c r="C174" s="291" t="s">
        <v>1782</v>
      </c>
      <c r="D174" s="291" t="s">
        <v>1783</v>
      </c>
    </row>
    <row r="175" spans="1:4" x14ac:dyDescent="0.2">
      <c r="A175" s="288" t="s">
        <v>1784</v>
      </c>
      <c r="B175" s="288" t="s">
        <v>3678</v>
      </c>
      <c r="C175" s="288" t="s">
        <v>1785</v>
      </c>
      <c r="D175" s="288" t="s">
        <v>1786</v>
      </c>
    </row>
    <row r="176" spans="1:4" x14ac:dyDescent="0.2">
      <c r="A176" s="291" t="s">
        <v>1787</v>
      </c>
      <c r="B176" s="291" t="s">
        <v>3679</v>
      </c>
      <c r="C176" s="291" t="s">
        <v>1407</v>
      </c>
      <c r="D176" s="291" t="s">
        <v>1788</v>
      </c>
    </row>
    <row r="177" spans="1:4" x14ac:dyDescent="0.2">
      <c r="A177" s="288" t="s">
        <v>1789</v>
      </c>
      <c r="B177" s="288" t="s">
        <v>3680</v>
      </c>
      <c r="C177" s="288" t="s">
        <v>1790</v>
      </c>
      <c r="D177" s="288" t="s">
        <v>1791</v>
      </c>
    </row>
    <row r="178" spans="1:4" x14ac:dyDescent="0.2">
      <c r="A178" s="291" t="s">
        <v>1792</v>
      </c>
      <c r="B178" s="291" t="s">
        <v>3681</v>
      </c>
      <c r="C178" s="291" t="s">
        <v>1793</v>
      </c>
      <c r="D178" s="291" t="s">
        <v>1794</v>
      </c>
    </row>
    <row r="179" spans="1:4" x14ac:dyDescent="0.2">
      <c r="A179" s="288" t="s">
        <v>1795</v>
      </c>
      <c r="B179" s="288" t="s">
        <v>3682</v>
      </c>
      <c r="C179" s="288" t="s">
        <v>1796</v>
      </c>
      <c r="D179" s="288" t="s">
        <v>1797</v>
      </c>
    </row>
    <row r="180" spans="1:4" x14ac:dyDescent="0.2">
      <c r="A180" s="291" t="s">
        <v>1798</v>
      </c>
      <c r="B180" s="291" t="s">
        <v>3683</v>
      </c>
      <c r="C180" s="291" t="s">
        <v>1799</v>
      </c>
      <c r="D180" s="291" t="s">
        <v>1800</v>
      </c>
    </row>
    <row r="181" spans="1:4" x14ac:dyDescent="0.2">
      <c r="A181" s="288" t="s">
        <v>1801</v>
      </c>
      <c r="B181" s="288" t="s">
        <v>3684</v>
      </c>
      <c r="C181" s="288" t="s">
        <v>1802</v>
      </c>
      <c r="D181" s="288" t="s">
        <v>1803</v>
      </c>
    </row>
    <row r="182" spans="1:4" x14ac:dyDescent="0.2">
      <c r="A182" s="291" t="s">
        <v>1804</v>
      </c>
      <c r="B182" s="291" t="s">
        <v>3685</v>
      </c>
      <c r="C182" s="291" t="s">
        <v>1805</v>
      </c>
      <c r="D182" s="291" t="s">
        <v>1806</v>
      </c>
    </row>
    <row r="183" spans="1:4" x14ac:dyDescent="0.2">
      <c r="A183" s="288" t="s">
        <v>1807</v>
      </c>
      <c r="B183" s="288" t="s">
        <v>3686</v>
      </c>
      <c r="C183" s="288" t="s">
        <v>1391</v>
      </c>
      <c r="D183" s="288" t="s">
        <v>1808</v>
      </c>
    </row>
    <row r="184" spans="1:4" x14ac:dyDescent="0.2">
      <c r="A184" s="291" t="s">
        <v>1809</v>
      </c>
      <c r="B184" s="291" t="s">
        <v>3687</v>
      </c>
      <c r="C184" s="291" t="s">
        <v>1810</v>
      </c>
      <c r="D184" s="291" t="s">
        <v>1811</v>
      </c>
    </row>
    <row r="185" spans="1:4" x14ac:dyDescent="0.2">
      <c r="A185" s="288" t="s">
        <v>1812</v>
      </c>
      <c r="B185" s="288" t="s">
        <v>3688</v>
      </c>
      <c r="C185" s="288" t="s">
        <v>1813</v>
      </c>
      <c r="D185" s="288" t="s">
        <v>1420</v>
      </c>
    </row>
    <row r="186" spans="1:4" x14ac:dyDescent="0.2">
      <c r="A186" s="291" t="s">
        <v>1814</v>
      </c>
      <c r="B186" s="291" t="s">
        <v>3689</v>
      </c>
      <c r="C186" s="291" t="s">
        <v>1815</v>
      </c>
      <c r="D186" s="291" t="s">
        <v>1816</v>
      </c>
    </row>
    <row r="187" spans="1:4" x14ac:dyDescent="0.2">
      <c r="A187" s="288" t="s">
        <v>1817</v>
      </c>
      <c r="B187" s="288" t="s">
        <v>3690</v>
      </c>
      <c r="C187" s="288" t="s">
        <v>1818</v>
      </c>
      <c r="D187" s="288" t="s">
        <v>1616</v>
      </c>
    </row>
    <row r="188" spans="1:4" x14ac:dyDescent="0.2">
      <c r="A188" s="291" t="s">
        <v>1819</v>
      </c>
      <c r="B188" s="291" t="s">
        <v>3691</v>
      </c>
      <c r="C188" s="291" t="s">
        <v>1820</v>
      </c>
      <c r="D188" s="291" t="s">
        <v>1821</v>
      </c>
    </row>
    <row r="189" spans="1:4" x14ac:dyDescent="0.2">
      <c r="A189" s="288" t="s">
        <v>1822</v>
      </c>
      <c r="B189" s="288" t="s">
        <v>3692</v>
      </c>
      <c r="C189" s="288" t="s">
        <v>1823</v>
      </c>
      <c r="D189" s="288" t="s">
        <v>1824</v>
      </c>
    </row>
    <row r="190" spans="1:4" x14ac:dyDescent="0.2">
      <c r="A190" s="291" t="s">
        <v>1825</v>
      </c>
      <c r="B190" s="291" t="s">
        <v>3693</v>
      </c>
      <c r="C190" s="291" t="s">
        <v>1790</v>
      </c>
      <c r="D190" s="291" t="s">
        <v>1826</v>
      </c>
    </row>
    <row r="191" spans="1:4" x14ac:dyDescent="0.2">
      <c r="A191" s="288" t="s">
        <v>2500</v>
      </c>
      <c r="B191" s="288" t="s">
        <v>3694</v>
      </c>
      <c r="C191" s="288" t="s">
        <v>2501</v>
      </c>
      <c r="D191" s="288" t="s">
        <v>2502</v>
      </c>
    </row>
    <row r="192" spans="1:4" x14ac:dyDescent="0.2">
      <c r="A192" s="288" t="s">
        <v>3695</v>
      </c>
      <c r="B192" s="288" t="s">
        <v>3696</v>
      </c>
      <c r="C192" s="288" t="s">
        <v>3697</v>
      </c>
      <c r="D192" s="288" t="s">
        <v>3698</v>
      </c>
    </row>
  </sheetData>
  <mergeCells count="1">
    <mergeCell ref="H1:I1"/>
  </mergeCells>
  <hyperlinks>
    <hyperlink ref="H1:I1" location="Index!A1" display="Regresar al Índice" xr:uid="{98200900-D4A1-4188-8499-1C7D22985BC0}"/>
  </hyperlink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F16FD-3904-45F4-A42A-44B5ABE3282E}">
  <sheetPr codeName="Hoja198"/>
  <dimension ref="A1:I192"/>
  <sheetViews>
    <sheetView workbookViewId="0">
      <selection activeCell="F17" sqref="F17"/>
    </sheetView>
  </sheetViews>
  <sheetFormatPr baseColWidth="10" defaultRowHeight="12.75" x14ac:dyDescent="0.2"/>
  <cols>
    <col min="1" max="1" width="8.7109375" style="283" customWidth="1"/>
    <col min="2" max="2" width="18.7109375" style="283" customWidth="1"/>
    <col min="3" max="3" width="16.7109375" style="283" customWidth="1"/>
    <col min="4" max="4" width="18.7109375" style="283" customWidth="1"/>
    <col min="5" max="16384" width="11.42578125" style="283"/>
  </cols>
  <sheetData>
    <row r="1" spans="1:9" x14ac:dyDescent="0.2">
      <c r="A1" s="28" t="s">
        <v>4644</v>
      </c>
      <c r="H1" s="284" t="s">
        <v>1306</v>
      </c>
      <c r="I1" s="284"/>
    </row>
    <row r="2" spans="1:9" x14ac:dyDescent="0.2">
      <c r="A2" s="283" t="s">
        <v>2503</v>
      </c>
    </row>
    <row r="6" spans="1:9" ht="30" customHeight="1" x14ac:dyDescent="0.2">
      <c r="A6" s="285" t="s">
        <v>126</v>
      </c>
      <c r="B6" s="285" t="s">
        <v>1240</v>
      </c>
      <c r="C6" s="285" t="s">
        <v>125</v>
      </c>
      <c r="D6" s="285" t="s">
        <v>379</v>
      </c>
    </row>
    <row r="7" spans="1:9" x14ac:dyDescent="0.2">
      <c r="A7" s="288" t="s">
        <v>1318</v>
      </c>
      <c r="B7" s="288" t="s">
        <v>3699</v>
      </c>
      <c r="C7" s="288"/>
      <c r="D7" s="288"/>
    </row>
    <row r="8" spans="1:9" x14ac:dyDescent="0.2">
      <c r="A8" s="291" t="s">
        <v>1319</v>
      </c>
      <c r="B8" s="291" t="s">
        <v>3700</v>
      </c>
      <c r="C8" s="291"/>
      <c r="D8" s="291" t="s">
        <v>1827</v>
      </c>
    </row>
    <row r="9" spans="1:9" x14ac:dyDescent="0.2">
      <c r="A9" s="288" t="s">
        <v>1321</v>
      </c>
      <c r="B9" s="288" t="s">
        <v>3701</v>
      </c>
      <c r="C9" s="288"/>
      <c r="D9" s="288" t="s">
        <v>1828</v>
      </c>
    </row>
    <row r="10" spans="1:9" x14ac:dyDescent="0.2">
      <c r="A10" s="291" t="s">
        <v>1323</v>
      </c>
      <c r="B10" s="291" t="s">
        <v>3702</v>
      </c>
      <c r="C10" s="291"/>
      <c r="D10" s="291" t="s">
        <v>1829</v>
      </c>
    </row>
    <row r="11" spans="1:9" x14ac:dyDescent="0.2">
      <c r="A11" s="288" t="s">
        <v>1325</v>
      </c>
      <c r="B11" s="288" t="s">
        <v>3703</v>
      </c>
      <c r="C11" s="288"/>
      <c r="D11" s="288" t="s">
        <v>1830</v>
      </c>
    </row>
    <row r="12" spans="1:9" x14ac:dyDescent="0.2">
      <c r="A12" s="291" t="s">
        <v>1327</v>
      </c>
      <c r="B12" s="291" t="s">
        <v>3704</v>
      </c>
      <c r="C12" s="291"/>
      <c r="D12" s="291" t="s">
        <v>1831</v>
      </c>
    </row>
    <row r="13" spans="1:9" x14ac:dyDescent="0.2">
      <c r="A13" s="288" t="s">
        <v>1329</v>
      </c>
      <c r="B13" s="288" t="s">
        <v>3705</v>
      </c>
      <c r="C13" s="288"/>
      <c r="D13" s="288" t="s">
        <v>1832</v>
      </c>
    </row>
    <row r="14" spans="1:9" x14ac:dyDescent="0.2">
      <c r="A14" s="291" t="s">
        <v>1331</v>
      </c>
      <c r="B14" s="291" t="s">
        <v>3706</v>
      </c>
      <c r="C14" s="291"/>
      <c r="D14" s="291" t="s">
        <v>1402</v>
      </c>
    </row>
    <row r="15" spans="1:9" x14ac:dyDescent="0.2">
      <c r="A15" s="288" t="s">
        <v>1333</v>
      </c>
      <c r="B15" s="288" t="s">
        <v>3707</v>
      </c>
      <c r="C15" s="288"/>
      <c r="D15" s="288" t="s">
        <v>1833</v>
      </c>
    </row>
    <row r="16" spans="1:9" x14ac:dyDescent="0.2">
      <c r="A16" s="291" t="s">
        <v>1335</v>
      </c>
      <c r="B16" s="291" t="s">
        <v>3708</v>
      </c>
      <c r="C16" s="291"/>
      <c r="D16" s="291" t="s">
        <v>1834</v>
      </c>
    </row>
    <row r="17" spans="1:4" x14ac:dyDescent="0.2">
      <c r="A17" s="288" t="s">
        <v>1337</v>
      </c>
      <c r="B17" s="288" t="s">
        <v>3709</v>
      </c>
      <c r="C17" s="288"/>
      <c r="D17" s="288" t="s">
        <v>1835</v>
      </c>
    </row>
    <row r="18" spans="1:4" x14ac:dyDescent="0.2">
      <c r="A18" s="291" t="s">
        <v>1339</v>
      </c>
      <c r="B18" s="291" t="s">
        <v>3710</v>
      </c>
      <c r="C18" s="291"/>
      <c r="D18" s="291" t="s">
        <v>1836</v>
      </c>
    </row>
    <row r="19" spans="1:4" x14ac:dyDescent="0.2">
      <c r="A19" s="288" t="s">
        <v>1341</v>
      </c>
      <c r="B19" s="288" t="s">
        <v>3711</v>
      </c>
      <c r="C19" s="288" t="s">
        <v>1837</v>
      </c>
      <c r="D19" s="288" t="s">
        <v>1838</v>
      </c>
    </row>
    <row r="20" spans="1:4" x14ac:dyDescent="0.2">
      <c r="A20" s="291" t="s">
        <v>1344</v>
      </c>
      <c r="B20" s="291" t="s">
        <v>3712</v>
      </c>
      <c r="C20" s="291" t="s">
        <v>1670</v>
      </c>
      <c r="D20" s="291" t="s">
        <v>1839</v>
      </c>
    </row>
    <row r="21" spans="1:4" x14ac:dyDescent="0.2">
      <c r="A21" s="288" t="s">
        <v>1347</v>
      </c>
      <c r="B21" s="288" t="s">
        <v>3713</v>
      </c>
      <c r="C21" s="288" t="s">
        <v>1840</v>
      </c>
      <c r="D21" s="288" t="s">
        <v>1841</v>
      </c>
    </row>
    <row r="22" spans="1:4" x14ac:dyDescent="0.2">
      <c r="A22" s="291" t="s">
        <v>1350</v>
      </c>
      <c r="B22" s="291" t="s">
        <v>3714</v>
      </c>
      <c r="C22" s="291" t="s">
        <v>1842</v>
      </c>
      <c r="D22" s="291" t="s">
        <v>1843</v>
      </c>
    </row>
    <row r="23" spans="1:4" x14ac:dyDescent="0.2">
      <c r="A23" s="288" t="s">
        <v>1353</v>
      </c>
      <c r="B23" s="288" t="s">
        <v>3715</v>
      </c>
      <c r="C23" s="288" t="s">
        <v>1844</v>
      </c>
      <c r="D23" s="288" t="s">
        <v>1845</v>
      </c>
    </row>
    <row r="24" spans="1:4" x14ac:dyDescent="0.2">
      <c r="A24" s="291" t="s">
        <v>1356</v>
      </c>
      <c r="B24" s="291" t="s">
        <v>3716</v>
      </c>
      <c r="C24" s="291" t="s">
        <v>1846</v>
      </c>
      <c r="D24" s="291" t="s">
        <v>1847</v>
      </c>
    </row>
    <row r="25" spans="1:4" x14ac:dyDescent="0.2">
      <c r="A25" s="288" t="s">
        <v>1359</v>
      </c>
      <c r="B25" s="288" t="s">
        <v>3717</v>
      </c>
      <c r="C25" s="288" t="s">
        <v>1848</v>
      </c>
      <c r="D25" s="288" t="s">
        <v>1849</v>
      </c>
    </row>
    <row r="26" spans="1:4" x14ac:dyDescent="0.2">
      <c r="A26" s="291" t="s">
        <v>1362</v>
      </c>
      <c r="B26" s="291" t="s">
        <v>3718</v>
      </c>
      <c r="C26" s="291" t="s">
        <v>1393</v>
      </c>
      <c r="D26" s="291" t="s">
        <v>1850</v>
      </c>
    </row>
    <row r="27" spans="1:4" x14ac:dyDescent="0.2">
      <c r="A27" s="288" t="s">
        <v>1365</v>
      </c>
      <c r="B27" s="288" t="s">
        <v>3719</v>
      </c>
      <c r="C27" s="288" t="s">
        <v>1357</v>
      </c>
      <c r="D27" s="288" t="s">
        <v>1851</v>
      </c>
    </row>
    <row r="28" spans="1:4" x14ac:dyDescent="0.2">
      <c r="A28" s="291" t="s">
        <v>1368</v>
      </c>
      <c r="B28" s="291" t="s">
        <v>3720</v>
      </c>
      <c r="C28" s="291" t="s">
        <v>1640</v>
      </c>
      <c r="D28" s="291" t="s">
        <v>1852</v>
      </c>
    </row>
    <row r="29" spans="1:4" x14ac:dyDescent="0.2">
      <c r="A29" s="288" t="s">
        <v>1371</v>
      </c>
      <c r="B29" s="288" t="s">
        <v>3721</v>
      </c>
      <c r="C29" s="288" t="s">
        <v>1853</v>
      </c>
      <c r="D29" s="288" t="s">
        <v>1854</v>
      </c>
    </row>
    <row r="30" spans="1:4" x14ac:dyDescent="0.2">
      <c r="A30" s="291" t="s">
        <v>1374</v>
      </c>
      <c r="B30" s="291" t="s">
        <v>3722</v>
      </c>
      <c r="C30" s="291" t="s">
        <v>1843</v>
      </c>
      <c r="D30" s="291" t="s">
        <v>1855</v>
      </c>
    </row>
    <row r="31" spans="1:4" x14ac:dyDescent="0.2">
      <c r="A31" s="288" t="s">
        <v>1377</v>
      </c>
      <c r="B31" s="288" t="s">
        <v>3723</v>
      </c>
      <c r="C31" s="288" t="s">
        <v>1856</v>
      </c>
      <c r="D31" s="288" t="s">
        <v>1857</v>
      </c>
    </row>
    <row r="32" spans="1:4" x14ac:dyDescent="0.2">
      <c r="A32" s="291" t="s">
        <v>1380</v>
      </c>
      <c r="B32" s="291" t="s">
        <v>3724</v>
      </c>
      <c r="C32" s="291" t="s">
        <v>1433</v>
      </c>
      <c r="D32" s="291" t="s">
        <v>1858</v>
      </c>
    </row>
    <row r="33" spans="1:4" x14ac:dyDescent="0.2">
      <c r="A33" s="288" t="s">
        <v>1383</v>
      </c>
      <c r="B33" s="288" t="s">
        <v>3725</v>
      </c>
      <c r="C33" s="288" t="s">
        <v>1859</v>
      </c>
      <c r="D33" s="288" t="s">
        <v>1593</v>
      </c>
    </row>
    <row r="34" spans="1:4" x14ac:dyDescent="0.2">
      <c r="A34" s="291" t="s">
        <v>1386</v>
      </c>
      <c r="B34" s="291" t="s">
        <v>3726</v>
      </c>
      <c r="C34" s="291" t="s">
        <v>1860</v>
      </c>
      <c r="D34" s="291" t="s">
        <v>1861</v>
      </c>
    </row>
    <row r="35" spans="1:4" x14ac:dyDescent="0.2">
      <c r="A35" s="288" t="s">
        <v>1389</v>
      </c>
      <c r="B35" s="288" t="s">
        <v>3727</v>
      </c>
      <c r="C35" s="288" t="s">
        <v>1862</v>
      </c>
      <c r="D35" s="288" t="s">
        <v>1863</v>
      </c>
    </row>
    <row r="36" spans="1:4" x14ac:dyDescent="0.2">
      <c r="A36" s="291" t="s">
        <v>1392</v>
      </c>
      <c r="B36" s="291" t="s">
        <v>3728</v>
      </c>
      <c r="C36" s="291" t="s">
        <v>1864</v>
      </c>
      <c r="D36" s="291" t="s">
        <v>1865</v>
      </c>
    </row>
    <row r="37" spans="1:4" x14ac:dyDescent="0.2">
      <c r="A37" s="288" t="s">
        <v>1395</v>
      </c>
      <c r="B37" s="288" t="s">
        <v>3729</v>
      </c>
      <c r="C37" s="288" t="s">
        <v>1866</v>
      </c>
      <c r="D37" s="288" t="s">
        <v>1867</v>
      </c>
    </row>
    <row r="38" spans="1:4" x14ac:dyDescent="0.2">
      <c r="A38" s="291" t="s">
        <v>1397</v>
      </c>
      <c r="B38" s="291" t="s">
        <v>3730</v>
      </c>
      <c r="C38" s="291" t="s">
        <v>1868</v>
      </c>
      <c r="D38" s="291" t="s">
        <v>1869</v>
      </c>
    </row>
    <row r="39" spans="1:4" x14ac:dyDescent="0.2">
      <c r="A39" s="288" t="s">
        <v>1400</v>
      </c>
      <c r="B39" s="288" t="s">
        <v>3731</v>
      </c>
      <c r="C39" s="288" t="s">
        <v>1870</v>
      </c>
      <c r="D39" s="288" t="s">
        <v>1871</v>
      </c>
    </row>
    <row r="40" spans="1:4" x14ac:dyDescent="0.2">
      <c r="A40" s="291" t="s">
        <v>1403</v>
      </c>
      <c r="B40" s="291" t="s">
        <v>3732</v>
      </c>
      <c r="C40" s="291" t="s">
        <v>1872</v>
      </c>
      <c r="D40" s="291" t="s">
        <v>1443</v>
      </c>
    </row>
    <row r="41" spans="1:4" x14ac:dyDescent="0.2">
      <c r="A41" s="288" t="s">
        <v>1406</v>
      </c>
      <c r="B41" s="288" t="s">
        <v>3733</v>
      </c>
      <c r="C41" s="288" t="s">
        <v>1873</v>
      </c>
      <c r="D41" s="288" t="s">
        <v>1874</v>
      </c>
    </row>
    <row r="42" spans="1:4" x14ac:dyDescent="0.2">
      <c r="A42" s="291" t="s">
        <v>1409</v>
      </c>
      <c r="B42" s="291" t="s">
        <v>3734</v>
      </c>
      <c r="C42" s="291" t="s">
        <v>1875</v>
      </c>
      <c r="D42" s="291" t="s">
        <v>1876</v>
      </c>
    </row>
    <row r="43" spans="1:4" x14ac:dyDescent="0.2">
      <c r="A43" s="288" t="s">
        <v>1412</v>
      </c>
      <c r="B43" s="288" t="s">
        <v>3735</v>
      </c>
      <c r="C43" s="288" t="s">
        <v>1877</v>
      </c>
      <c r="D43" s="288" t="s">
        <v>1878</v>
      </c>
    </row>
    <row r="44" spans="1:4" x14ac:dyDescent="0.2">
      <c r="A44" s="291" t="s">
        <v>1415</v>
      </c>
      <c r="B44" s="291" t="s">
        <v>3736</v>
      </c>
      <c r="C44" s="291" t="s">
        <v>1879</v>
      </c>
      <c r="D44" s="291" t="s">
        <v>1880</v>
      </c>
    </row>
    <row r="45" spans="1:4" x14ac:dyDescent="0.2">
      <c r="A45" s="288" t="s">
        <v>1418</v>
      </c>
      <c r="B45" s="288" t="s">
        <v>3737</v>
      </c>
      <c r="C45" s="288" t="s">
        <v>1881</v>
      </c>
      <c r="D45" s="288" t="s">
        <v>1882</v>
      </c>
    </row>
    <row r="46" spans="1:4" x14ac:dyDescent="0.2">
      <c r="A46" s="291" t="s">
        <v>1421</v>
      </c>
      <c r="B46" s="291" t="s">
        <v>3738</v>
      </c>
      <c r="C46" s="291" t="s">
        <v>1883</v>
      </c>
      <c r="D46" s="291" t="s">
        <v>1884</v>
      </c>
    </row>
    <row r="47" spans="1:4" x14ac:dyDescent="0.2">
      <c r="A47" s="288" t="s">
        <v>1424</v>
      </c>
      <c r="B47" s="288" t="s">
        <v>3739</v>
      </c>
      <c r="C47" s="288" t="s">
        <v>1885</v>
      </c>
      <c r="D47" s="288" t="s">
        <v>1886</v>
      </c>
    </row>
    <row r="48" spans="1:4" x14ac:dyDescent="0.2">
      <c r="A48" s="291" t="s">
        <v>1427</v>
      </c>
      <c r="B48" s="291" t="s">
        <v>3740</v>
      </c>
      <c r="C48" s="291" t="s">
        <v>1887</v>
      </c>
      <c r="D48" s="291" t="s">
        <v>1888</v>
      </c>
    </row>
    <row r="49" spans="1:4" x14ac:dyDescent="0.2">
      <c r="A49" s="288" t="s">
        <v>1430</v>
      </c>
      <c r="B49" s="288" t="s">
        <v>3741</v>
      </c>
      <c r="C49" s="288" t="s">
        <v>1420</v>
      </c>
      <c r="D49" s="288" t="s">
        <v>1889</v>
      </c>
    </row>
    <row r="50" spans="1:4" x14ac:dyDescent="0.2">
      <c r="A50" s="291" t="s">
        <v>1432</v>
      </c>
      <c r="B50" s="291" t="s">
        <v>3742</v>
      </c>
      <c r="C50" s="291" t="s">
        <v>1705</v>
      </c>
      <c r="D50" s="291" t="s">
        <v>1890</v>
      </c>
    </row>
    <row r="51" spans="1:4" x14ac:dyDescent="0.2">
      <c r="A51" s="288" t="s">
        <v>1435</v>
      </c>
      <c r="B51" s="288" t="s">
        <v>3743</v>
      </c>
      <c r="C51" s="288" t="s">
        <v>1891</v>
      </c>
      <c r="D51" s="288" t="s">
        <v>1892</v>
      </c>
    </row>
    <row r="52" spans="1:4" x14ac:dyDescent="0.2">
      <c r="A52" s="291" t="s">
        <v>1438</v>
      </c>
      <c r="B52" s="291" t="s">
        <v>3744</v>
      </c>
      <c r="C52" s="291" t="s">
        <v>1893</v>
      </c>
      <c r="D52" s="291" t="s">
        <v>1894</v>
      </c>
    </row>
    <row r="53" spans="1:4" x14ac:dyDescent="0.2">
      <c r="A53" s="288" t="s">
        <v>1439</v>
      </c>
      <c r="B53" s="288" t="s">
        <v>3745</v>
      </c>
      <c r="C53" s="288" t="s">
        <v>1895</v>
      </c>
      <c r="D53" s="288" t="s">
        <v>1896</v>
      </c>
    </row>
    <row r="54" spans="1:4" x14ac:dyDescent="0.2">
      <c r="A54" s="291" t="s">
        <v>1442</v>
      </c>
      <c r="B54" s="291" t="s">
        <v>3746</v>
      </c>
      <c r="C54" s="291" t="s">
        <v>1897</v>
      </c>
      <c r="D54" s="291" t="s">
        <v>1898</v>
      </c>
    </row>
    <row r="55" spans="1:4" x14ac:dyDescent="0.2">
      <c r="A55" s="288" t="s">
        <v>1445</v>
      </c>
      <c r="B55" s="288" t="s">
        <v>3747</v>
      </c>
      <c r="C55" s="288" t="s">
        <v>1610</v>
      </c>
      <c r="D55" s="288" t="s">
        <v>1899</v>
      </c>
    </row>
    <row r="56" spans="1:4" x14ac:dyDescent="0.2">
      <c r="A56" s="291" t="s">
        <v>1447</v>
      </c>
      <c r="B56" s="291" t="s">
        <v>3748</v>
      </c>
      <c r="C56" s="291" t="s">
        <v>1401</v>
      </c>
      <c r="D56" s="291" t="s">
        <v>1900</v>
      </c>
    </row>
    <row r="57" spans="1:4" x14ac:dyDescent="0.2">
      <c r="A57" s="288" t="s">
        <v>1450</v>
      </c>
      <c r="B57" s="288" t="s">
        <v>3749</v>
      </c>
      <c r="C57" s="288" t="s">
        <v>1849</v>
      </c>
      <c r="D57" s="288" t="s">
        <v>1901</v>
      </c>
    </row>
    <row r="58" spans="1:4" x14ac:dyDescent="0.2">
      <c r="A58" s="291" t="s">
        <v>1453</v>
      </c>
      <c r="B58" s="291" t="s">
        <v>3750</v>
      </c>
      <c r="C58" s="291" t="s">
        <v>1902</v>
      </c>
      <c r="D58" s="291" t="s">
        <v>1903</v>
      </c>
    </row>
    <row r="59" spans="1:4" x14ac:dyDescent="0.2">
      <c r="A59" s="288" t="s">
        <v>1455</v>
      </c>
      <c r="B59" s="288" t="s">
        <v>3751</v>
      </c>
      <c r="C59" s="288" t="s">
        <v>1904</v>
      </c>
      <c r="D59" s="288" t="s">
        <v>1905</v>
      </c>
    </row>
    <row r="60" spans="1:4" x14ac:dyDescent="0.2">
      <c r="A60" s="291" t="s">
        <v>1458</v>
      </c>
      <c r="B60" s="291" t="s">
        <v>3752</v>
      </c>
      <c r="C60" s="291" t="s">
        <v>1906</v>
      </c>
      <c r="D60" s="291" t="s">
        <v>1907</v>
      </c>
    </row>
    <row r="61" spans="1:4" x14ac:dyDescent="0.2">
      <c r="A61" s="288" t="s">
        <v>1461</v>
      </c>
      <c r="B61" s="288" t="s">
        <v>3753</v>
      </c>
      <c r="C61" s="288" t="s">
        <v>1908</v>
      </c>
      <c r="D61" s="288" t="s">
        <v>1909</v>
      </c>
    </row>
    <row r="62" spans="1:4" x14ac:dyDescent="0.2">
      <c r="A62" s="291" t="s">
        <v>1464</v>
      </c>
      <c r="B62" s="291" t="s">
        <v>3754</v>
      </c>
      <c r="C62" s="291" t="s">
        <v>1420</v>
      </c>
      <c r="D62" s="291" t="s">
        <v>1910</v>
      </c>
    </row>
    <row r="63" spans="1:4" x14ac:dyDescent="0.2">
      <c r="A63" s="288" t="s">
        <v>1467</v>
      </c>
      <c r="B63" s="288" t="s">
        <v>3755</v>
      </c>
      <c r="C63" s="288" t="s">
        <v>1619</v>
      </c>
      <c r="D63" s="288" t="s">
        <v>1486</v>
      </c>
    </row>
    <row r="64" spans="1:4" x14ac:dyDescent="0.2">
      <c r="A64" s="291" t="s">
        <v>1470</v>
      </c>
      <c r="B64" s="291" t="s">
        <v>3756</v>
      </c>
      <c r="C64" s="291" t="s">
        <v>1911</v>
      </c>
      <c r="D64" s="291" t="s">
        <v>1912</v>
      </c>
    </row>
    <row r="65" spans="1:4" x14ac:dyDescent="0.2">
      <c r="A65" s="288" t="s">
        <v>1473</v>
      </c>
      <c r="B65" s="288" t="s">
        <v>3757</v>
      </c>
      <c r="C65" s="288" t="s">
        <v>1835</v>
      </c>
      <c r="D65" s="288" t="s">
        <v>1913</v>
      </c>
    </row>
    <row r="66" spans="1:4" x14ac:dyDescent="0.2">
      <c r="A66" s="291" t="s">
        <v>1476</v>
      </c>
      <c r="B66" s="291" t="s">
        <v>3758</v>
      </c>
      <c r="C66" s="291" t="s">
        <v>1914</v>
      </c>
      <c r="D66" s="291" t="s">
        <v>1912</v>
      </c>
    </row>
    <row r="67" spans="1:4" x14ac:dyDescent="0.2">
      <c r="A67" s="288" t="s">
        <v>1479</v>
      </c>
      <c r="B67" s="288" t="s">
        <v>3759</v>
      </c>
      <c r="C67" s="288" t="s">
        <v>1915</v>
      </c>
      <c r="D67" s="288" t="s">
        <v>1916</v>
      </c>
    </row>
    <row r="68" spans="1:4" x14ac:dyDescent="0.2">
      <c r="A68" s="291" t="s">
        <v>1482</v>
      </c>
      <c r="B68" s="291" t="s">
        <v>3760</v>
      </c>
      <c r="C68" s="291" t="s">
        <v>1917</v>
      </c>
      <c r="D68" s="291" t="s">
        <v>1918</v>
      </c>
    </row>
    <row r="69" spans="1:4" x14ac:dyDescent="0.2">
      <c r="A69" s="288" t="s">
        <v>1485</v>
      </c>
      <c r="B69" s="288" t="s">
        <v>3761</v>
      </c>
      <c r="C69" s="288" t="s">
        <v>1919</v>
      </c>
      <c r="D69" s="288" t="s">
        <v>1920</v>
      </c>
    </row>
    <row r="70" spans="1:4" x14ac:dyDescent="0.2">
      <c r="A70" s="291" t="s">
        <v>1488</v>
      </c>
      <c r="B70" s="291" t="s">
        <v>3762</v>
      </c>
      <c r="C70" s="291" t="s">
        <v>1921</v>
      </c>
      <c r="D70" s="291" t="s">
        <v>1922</v>
      </c>
    </row>
    <row r="71" spans="1:4" x14ac:dyDescent="0.2">
      <c r="A71" s="288" t="s">
        <v>1491</v>
      </c>
      <c r="B71" s="288" t="s">
        <v>3763</v>
      </c>
      <c r="C71" s="288" t="s">
        <v>1338</v>
      </c>
      <c r="D71" s="288" t="s">
        <v>1923</v>
      </c>
    </row>
    <row r="72" spans="1:4" x14ac:dyDescent="0.2">
      <c r="A72" s="291" t="s">
        <v>1493</v>
      </c>
      <c r="B72" s="291" t="s">
        <v>3764</v>
      </c>
      <c r="C72" s="291" t="s">
        <v>1924</v>
      </c>
      <c r="D72" s="291" t="s">
        <v>1925</v>
      </c>
    </row>
    <row r="73" spans="1:4" x14ac:dyDescent="0.2">
      <c r="A73" s="288" t="s">
        <v>1496</v>
      </c>
      <c r="B73" s="288" t="s">
        <v>3765</v>
      </c>
      <c r="C73" s="288" t="s">
        <v>1926</v>
      </c>
      <c r="D73" s="288" t="s">
        <v>1927</v>
      </c>
    </row>
    <row r="74" spans="1:4" x14ac:dyDescent="0.2">
      <c r="A74" s="291" t="s">
        <v>1499</v>
      </c>
      <c r="B74" s="291" t="s">
        <v>3766</v>
      </c>
      <c r="C74" s="291" t="s">
        <v>1928</v>
      </c>
      <c r="D74" s="291" t="s">
        <v>1929</v>
      </c>
    </row>
    <row r="75" spans="1:4" x14ac:dyDescent="0.2">
      <c r="A75" s="288" t="s">
        <v>1502</v>
      </c>
      <c r="B75" s="288" t="s">
        <v>3767</v>
      </c>
      <c r="C75" s="288" t="s">
        <v>1624</v>
      </c>
      <c r="D75" s="288" t="s">
        <v>1930</v>
      </c>
    </row>
    <row r="76" spans="1:4" x14ac:dyDescent="0.2">
      <c r="A76" s="291" t="s">
        <v>1505</v>
      </c>
      <c r="B76" s="291" t="s">
        <v>3768</v>
      </c>
      <c r="C76" s="291" t="s">
        <v>1931</v>
      </c>
      <c r="D76" s="291" t="s">
        <v>1932</v>
      </c>
    </row>
    <row r="77" spans="1:4" x14ac:dyDescent="0.2">
      <c r="A77" s="288" t="s">
        <v>1508</v>
      </c>
      <c r="B77" s="288" t="s">
        <v>3769</v>
      </c>
      <c r="C77" s="288" t="s">
        <v>1933</v>
      </c>
      <c r="D77" s="288" t="s">
        <v>1638</v>
      </c>
    </row>
    <row r="78" spans="1:4" x14ac:dyDescent="0.2">
      <c r="A78" s="291" t="s">
        <v>1511</v>
      </c>
      <c r="B78" s="291" t="s">
        <v>3770</v>
      </c>
      <c r="C78" s="291" t="s">
        <v>1934</v>
      </c>
      <c r="D78" s="291" t="s">
        <v>1935</v>
      </c>
    </row>
    <row r="79" spans="1:4" x14ac:dyDescent="0.2">
      <c r="A79" s="288" t="s">
        <v>1514</v>
      </c>
      <c r="B79" s="288" t="s">
        <v>3771</v>
      </c>
      <c r="C79" s="288" t="s">
        <v>1936</v>
      </c>
      <c r="D79" s="288" t="s">
        <v>1937</v>
      </c>
    </row>
    <row r="80" spans="1:4" x14ac:dyDescent="0.2">
      <c r="A80" s="291" t="s">
        <v>1517</v>
      </c>
      <c r="B80" s="291" t="s">
        <v>3772</v>
      </c>
      <c r="C80" s="291" t="s">
        <v>1938</v>
      </c>
      <c r="D80" s="291" t="s">
        <v>1939</v>
      </c>
    </row>
    <row r="81" spans="1:4" x14ac:dyDescent="0.2">
      <c r="A81" s="288" t="s">
        <v>1520</v>
      </c>
      <c r="B81" s="288" t="s">
        <v>3773</v>
      </c>
      <c r="C81" s="288" t="s">
        <v>1940</v>
      </c>
      <c r="D81" s="288" t="s">
        <v>1709</v>
      </c>
    </row>
    <row r="82" spans="1:4" x14ac:dyDescent="0.2">
      <c r="A82" s="291" t="s">
        <v>1523</v>
      </c>
      <c r="B82" s="291" t="s">
        <v>3774</v>
      </c>
      <c r="C82" s="291" t="s">
        <v>1941</v>
      </c>
      <c r="D82" s="291" t="s">
        <v>1942</v>
      </c>
    </row>
    <row r="83" spans="1:4" x14ac:dyDescent="0.2">
      <c r="A83" s="288" t="s">
        <v>1526</v>
      </c>
      <c r="B83" s="288" t="s">
        <v>3775</v>
      </c>
      <c r="C83" s="288" t="s">
        <v>1943</v>
      </c>
      <c r="D83" s="288" t="s">
        <v>1944</v>
      </c>
    </row>
    <row r="84" spans="1:4" x14ac:dyDescent="0.2">
      <c r="A84" s="291" t="s">
        <v>1529</v>
      </c>
      <c r="B84" s="291" t="s">
        <v>3776</v>
      </c>
      <c r="C84" s="291" t="s">
        <v>1945</v>
      </c>
      <c r="D84" s="291" t="s">
        <v>1422</v>
      </c>
    </row>
    <row r="85" spans="1:4" x14ac:dyDescent="0.2">
      <c r="A85" s="288" t="s">
        <v>1532</v>
      </c>
      <c r="B85" s="288" t="s">
        <v>3777</v>
      </c>
      <c r="C85" s="288" t="s">
        <v>1918</v>
      </c>
      <c r="D85" s="288" t="s">
        <v>1946</v>
      </c>
    </row>
    <row r="86" spans="1:4" x14ac:dyDescent="0.2">
      <c r="A86" s="291" t="s">
        <v>1535</v>
      </c>
      <c r="B86" s="291" t="s">
        <v>3778</v>
      </c>
      <c r="C86" s="291" t="s">
        <v>1947</v>
      </c>
      <c r="D86" s="291" t="s">
        <v>1948</v>
      </c>
    </row>
    <row r="87" spans="1:4" x14ac:dyDescent="0.2">
      <c r="A87" s="288" t="s">
        <v>1538</v>
      </c>
      <c r="B87" s="288" t="s">
        <v>3779</v>
      </c>
      <c r="C87" s="288" t="s">
        <v>1949</v>
      </c>
      <c r="D87" s="288" t="s">
        <v>1950</v>
      </c>
    </row>
    <row r="88" spans="1:4" x14ac:dyDescent="0.2">
      <c r="A88" s="291" t="s">
        <v>1541</v>
      </c>
      <c r="B88" s="291" t="s">
        <v>3780</v>
      </c>
      <c r="C88" s="291" t="s">
        <v>1951</v>
      </c>
      <c r="D88" s="291" t="s">
        <v>1952</v>
      </c>
    </row>
    <row r="89" spans="1:4" x14ac:dyDescent="0.2">
      <c r="A89" s="288" t="s">
        <v>1544</v>
      </c>
      <c r="B89" s="288" t="s">
        <v>3781</v>
      </c>
      <c r="C89" s="288" t="s">
        <v>1953</v>
      </c>
      <c r="D89" s="288" t="s">
        <v>1954</v>
      </c>
    </row>
    <row r="90" spans="1:4" x14ac:dyDescent="0.2">
      <c r="A90" s="291" t="s">
        <v>1547</v>
      </c>
      <c r="B90" s="291" t="s">
        <v>3782</v>
      </c>
      <c r="C90" s="291" t="s">
        <v>1955</v>
      </c>
      <c r="D90" s="291" t="s">
        <v>1956</v>
      </c>
    </row>
    <row r="91" spans="1:4" x14ac:dyDescent="0.2">
      <c r="A91" s="288" t="s">
        <v>1549</v>
      </c>
      <c r="B91" s="288" t="s">
        <v>3783</v>
      </c>
      <c r="C91" s="288" t="s">
        <v>1957</v>
      </c>
      <c r="D91" s="288" t="s">
        <v>1958</v>
      </c>
    </row>
    <row r="92" spans="1:4" x14ac:dyDescent="0.2">
      <c r="A92" s="291" t="s">
        <v>1552</v>
      </c>
      <c r="B92" s="291" t="s">
        <v>3784</v>
      </c>
      <c r="C92" s="291" t="s">
        <v>1959</v>
      </c>
      <c r="D92" s="291" t="s">
        <v>1960</v>
      </c>
    </row>
    <row r="93" spans="1:4" x14ac:dyDescent="0.2">
      <c r="A93" s="288" t="s">
        <v>1555</v>
      </c>
      <c r="B93" s="288" t="s">
        <v>3785</v>
      </c>
      <c r="C93" s="288" t="s">
        <v>1961</v>
      </c>
      <c r="D93" s="288" t="s">
        <v>1962</v>
      </c>
    </row>
    <row r="94" spans="1:4" x14ac:dyDescent="0.2">
      <c r="A94" s="291" t="s">
        <v>1558</v>
      </c>
      <c r="B94" s="291" t="s">
        <v>3786</v>
      </c>
      <c r="C94" s="291" t="s">
        <v>1963</v>
      </c>
      <c r="D94" s="291" t="s">
        <v>1964</v>
      </c>
    </row>
    <row r="95" spans="1:4" x14ac:dyDescent="0.2">
      <c r="A95" s="288" t="s">
        <v>1560</v>
      </c>
      <c r="B95" s="288" t="s">
        <v>3787</v>
      </c>
      <c r="C95" s="288" t="s">
        <v>1965</v>
      </c>
      <c r="D95" s="288" t="s">
        <v>1966</v>
      </c>
    </row>
    <row r="96" spans="1:4" x14ac:dyDescent="0.2">
      <c r="A96" s="291" t="s">
        <v>1562</v>
      </c>
      <c r="B96" s="291" t="s">
        <v>3788</v>
      </c>
      <c r="C96" s="291" t="s">
        <v>1938</v>
      </c>
      <c r="D96" s="291" t="s">
        <v>1967</v>
      </c>
    </row>
    <row r="97" spans="1:4" x14ac:dyDescent="0.2">
      <c r="A97" s="288" t="s">
        <v>1564</v>
      </c>
      <c r="B97" s="288" t="s">
        <v>3789</v>
      </c>
      <c r="C97" s="288" t="s">
        <v>1968</v>
      </c>
      <c r="D97" s="288" t="s">
        <v>1969</v>
      </c>
    </row>
    <row r="98" spans="1:4" x14ac:dyDescent="0.2">
      <c r="A98" s="291" t="s">
        <v>1567</v>
      </c>
      <c r="B98" s="291" t="s">
        <v>3790</v>
      </c>
      <c r="C98" s="291" t="s">
        <v>1970</v>
      </c>
      <c r="D98" s="291" t="s">
        <v>1971</v>
      </c>
    </row>
    <row r="99" spans="1:4" x14ac:dyDescent="0.2">
      <c r="A99" s="288" t="s">
        <v>1569</v>
      </c>
      <c r="B99" s="288" t="s">
        <v>3791</v>
      </c>
      <c r="C99" s="288" t="s">
        <v>1972</v>
      </c>
      <c r="D99" s="288" t="s">
        <v>1973</v>
      </c>
    </row>
    <row r="100" spans="1:4" x14ac:dyDescent="0.2">
      <c r="A100" s="291" t="s">
        <v>1571</v>
      </c>
      <c r="B100" s="291" t="s">
        <v>3792</v>
      </c>
      <c r="C100" s="291" t="s">
        <v>1974</v>
      </c>
      <c r="D100" s="291" t="s">
        <v>1975</v>
      </c>
    </row>
    <row r="101" spans="1:4" x14ac:dyDescent="0.2">
      <c r="A101" s="288" t="s">
        <v>1573</v>
      </c>
      <c r="B101" s="288" t="s">
        <v>3793</v>
      </c>
      <c r="C101" s="288" t="s">
        <v>1976</v>
      </c>
      <c r="D101" s="288" t="s">
        <v>1977</v>
      </c>
    </row>
    <row r="102" spans="1:4" x14ac:dyDescent="0.2">
      <c r="A102" s="291" t="s">
        <v>1576</v>
      </c>
      <c r="B102" s="291" t="s">
        <v>3794</v>
      </c>
      <c r="C102" s="291" t="s">
        <v>1978</v>
      </c>
      <c r="D102" s="291" t="s">
        <v>1979</v>
      </c>
    </row>
    <row r="103" spans="1:4" x14ac:dyDescent="0.2">
      <c r="A103" s="288" t="s">
        <v>1579</v>
      </c>
      <c r="B103" s="288" t="s">
        <v>3795</v>
      </c>
      <c r="C103" s="288" t="s">
        <v>1980</v>
      </c>
      <c r="D103" s="288" t="s">
        <v>1981</v>
      </c>
    </row>
    <row r="104" spans="1:4" x14ac:dyDescent="0.2">
      <c r="A104" s="291" t="s">
        <v>1582</v>
      </c>
      <c r="B104" s="291" t="s">
        <v>3796</v>
      </c>
      <c r="C104" s="291" t="s">
        <v>1982</v>
      </c>
      <c r="D104" s="291" t="s">
        <v>1983</v>
      </c>
    </row>
    <row r="105" spans="1:4" x14ac:dyDescent="0.2">
      <c r="A105" s="288" t="s">
        <v>1585</v>
      </c>
      <c r="B105" s="288" t="s">
        <v>3797</v>
      </c>
      <c r="C105" s="288" t="s">
        <v>1984</v>
      </c>
      <c r="D105" s="288" t="s">
        <v>1985</v>
      </c>
    </row>
    <row r="106" spans="1:4" x14ac:dyDescent="0.2">
      <c r="A106" s="291" t="s">
        <v>1588</v>
      </c>
      <c r="B106" s="291" t="s">
        <v>3798</v>
      </c>
      <c r="C106" s="291" t="s">
        <v>1986</v>
      </c>
      <c r="D106" s="291" t="s">
        <v>1987</v>
      </c>
    </row>
    <row r="107" spans="1:4" x14ac:dyDescent="0.2">
      <c r="A107" s="288" t="s">
        <v>1591</v>
      </c>
      <c r="B107" s="288" t="s">
        <v>3799</v>
      </c>
      <c r="C107" s="288" t="s">
        <v>1988</v>
      </c>
      <c r="D107" s="288" t="s">
        <v>1989</v>
      </c>
    </row>
    <row r="108" spans="1:4" x14ac:dyDescent="0.2">
      <c r="A108" s="291" t="s">
        <v>1594</v>
      </c>
      <c r="B108" s="291" t="s">
        <v>3800</v>
      </c>
      <c r="C108" s="291" t="s">
        <v>1990</v>
      </c>
      <c r="D108" s="291" t="s">
        <v>1991</v>
      </c>
    </row>
    <row r="109" spans="1:4" x14ac:dyDescent="0.2">
      <c r="A109" s="288" t="s">
        <v>1596</v>
      </c>
      <c r="B109" s="288" t="s">
        <v>3801</v>
      </c>
      <c r="C109" s="288" t="s">
        <v>1992</v>
      </c>
      <c r="D109" s="288" t="s">
        <v>1993</v>
      </c>
    </row>
    <row r="110" spans="1:4" x14ac:dyDescent="0.2">
      <c r="A110" s="291" t="s">
        <v>1599</v>
      </c>
      <c r="B110" s="291" t="s">
        <v>3802</v>
      </c>
      <c r="C110" s="291" t="s">
        <v>1994</v>
      </c>
      <c r="D110" s="291" t="s">
        <v>1995</v>
      </c>
    </row>
    <row r="111" spans="1:4" x14ac:dyDescent="0.2">
      <c r="A111" s="288" t="s">
        <v>1602</v>
      </c>
      <c r="B111" s="288" t="s">
        <v>3803</v>
      </c>
      <c r="C111" s="288" t="s">
        <v>1996</v>
      </c>
      <c r="D111" s="288" t="s">
        <v>1997</v>
      </c>
    </row>
    <row r="112" spans="1:4" x14ac:dyDescent="0.2">
      <c r="A112" s="291" t="s">
        <v>1605</v>
      </c>
      <c r="B112" s="291" t="s">
        <v>3804</v>
      </c>
      <c r="C112" s="291" t="s">
        <v>1990</v>
      </c>
      <c r="D112" s="291" t="s">
        <v>1998</v>
      </c>
    </row>
    <row r="113" spans="1:4" x14ac:dyDescent="0.2">
      <c r="A113" s="288" t="s">
        <v>1608</v>
      </c>
      <c r="B113" s="288" t="s">
        <v>3805</v>
      </c>
      <c r="C113" s="288" t="s">
        <v>1999</v>
      </c>
      <c r="D113" s="288" t="s">
        <v>2000</v>
      </c>
    </row>
    <row r="114" spans="1:4" x14ac:dyDescent="0.2">
      <c r="A114" s="291" t="s">
        <v>1611</v>
      </c>
      <c r="B114" s="291" t="s">
        <v>3806</v>
      </c>
      <c r="C114" s="291" t="s">
        <v>2001</v>
      </c>
      <c r="D114" s="291" t="s">
        <v>2002</v>
      </c>
    </row>
    <row r="115" spans="1:4" x14ac:dyDescent="0.2">
      <c r="A115" s="288" t="s">
        <v>1614</v>
      </c>
      <c r="B115" s="288" t="s">
        <v>3807</v>
      </c>
      <c r="C115" s="288" t="s">
        <v>2003</v>
      </c>
      <c r="D115" s="288" t="s">
        <v>2004</v>
      </c>
    </row>
    <row r="116" spans="1:4" x14ac:dyDescent="0.2">
      <c r="A116" s="291" t="s">
        <v>1617</v>
      </c>
      <c r="B116" s="291" t="s">
        <v>3808</v>
      </c>
      <c r="C116" s="291" t="s">
        <v>1833</v>
      </c>
      <c r="D116" s="291" t="s">
        <v>2005</v>
      </c>
    </row>
    <row r="117" spans="1:4" x14ac:dyDescent="0.2">
      <c r="A117" s="288" t="s">
        <v>1620</v>
      </c>
      <c r="B117" s="288" t="s">
        <v>3809</v>
      </c>
      <c r="C117" s="288" t="s">
        <v>2006</v>
      </c>
      <c r="D117" s="288" t="s">
        <v>2007</v>
      </c>
    </row>
    <row r="118" spans="1:4" x14ac:dyDescent="0.2">
      <c r="A118" s="291" t="s">
        <v>1622</v>
      </c>
      <c r="B118" s="291" t="s">
        <v>3810</v>
      </c>
      <c r="C118" s="291" t="s">
        <v>1481</v>
      </c>
      <c r="D118" s="291" t="s">
        <v>2008</v>
      </c>
    </row>
    <row r="119" spans="1:4" x14ac:dyDescent="0.2">
      <c r="A119" s="288" t="s">
        <v>1625</v>
      </c>
      <c r="B119" s="288" t="s">
        <v>3811</v>
      </c>
      <c r="C119" s="288" t="s">
        <v>1774</v>
      </c>
      <c r="D119" s="288" t="s">
        <v>2009</v>
      </c>
    </row>
    <row r="120" spans="1:4" x14ac:dyDescent="0.2">
      <c r="A120" s="291" t="s">
        <v>1627</v>
      </c>
      <c r="B120" s="291" t="s">
        <v>3812</v>
      </c>
      <c r="C120" s="291" t="s">
        <v>2010</v>
      </c>
      <c r="D120" s="291" t="s">
        <v>2011</v>
      </c>
    </row>
    <row r="121" spans="1:4" x14ac:dyDescent="0.2">
      <c r="A121" s="288" t="s">
        <v>1630</v>
      </c>
      <c r="B121" s="288" t="s">
        <v>3813</v>
      </c>
      <c r="C121" s="288" t="s">
        <v>2012</v>
      </c>
      <c r="D121" s="288" t="s">
        <v>1428</v>
      </c>
    </row>
    <row r="122" spans="1:4" x14ac:dyDescent="0.2">
      <c r="A122" s="291" t="s">
        <v>1633</v>
      </c>
      <c r="B122" s="291" t="s">
        <v>3814</v>
      </c>
      <c r="C122" s="291" t="s">
        <v>2013</v>
      </c>
      <c r="D122" s="291" t="s">
        <v>2014</v>
      </c>
    </row>
    <row r="123" spans="1:4" x14ac:dyDescent="0.2">
      <c r="A123" s="288" t="s">
        <v>1636</v>
      </c>
      <c r="B123" s="288" t="s">
        <v>3815</v>
      </c>
      <c r="C123" s="288" t="s">
        <v>2015</v>
      </c>
      <c r="D123" s="288" t="s">
        <v>2016</v>
      </c>
    </row>
    <row r="124" spans="1:4" x14ac:dyDescent="0.2">
      <c r="A124" s="291" t="s">
        <v>1639</v>
      </c>
      <c r="B124" s="291" t="s">
        <v>3816</v>
      </c>
      <c r="C124" s="291" t="s">
        <v>2017</v>
      </c>
      <c r="D124" s="291" t="s">
        <v>1962</v>
      </c>
    </row>
    <row r="125" spans="1:4" x14ac:dyDescent="0.2">
      <c r="A125" s="288" t="s">
        <v>1641</v>
      </c>
      <c r="B125" s="288" t="s">
        <v>3817</v>
      </c>
      <c r="C125" s="288" t="s">
        <v>2018</v>
      </c>
      <c r="D125" s="288" t="s">
        <v>2019</v>
      </c>
    </row>
    <row r="126" spans="1:4" x14ac:dyDescent="0.2">
      <c r="A126" s="291" t="s">
        <v>1644</v>
      </c>
      <c r="B126" s="291" t="s">
        <v>3818</v>
      </c>
      <c r="C126" s="291" t="s">
        <v>2020</v>
      </c>
      <c r="D126" s="291" t="s">
        <v>2021</v>
      </c>
    </row>
    <row r="127" spans="1:4" x14ac:dyDescent="0.2">
      <c r="A127" s="288" t="s">
        <v>1647</v>
      </c>
      <c r="B127" s="288" t="s">
        <v>3819</v>
      </c>
      <c r="C127" s="288" t="s">
        <v>1978</v>
      </c>
      <c r="D127" s="288" t="s">
        <v>2022</v>
      </c>
    </row>
    <row r="128" spans="1:4" x14ac:dyDescent="0.2">
      <c r="A128" s="291" t="s">
        <v>1650</v>
      </c>
      <c r="B128" s="291" t="s">
        <v>3820</v>
      </c>
      <c r="C128" s="291" t="s">
        <v>2023</v>
      </c>
      <c r="D128" s="291" t="s">
        <v>2024</v>
      </c>
    </row>
    <row r="129" spans="1:4" x14ac:dyDescent="0.2">
      <c r="A129" s="288" t="s">
        <v>1653</v>
      </c>
      <c r="B129" s="288" t="s">
        <v>3821</v>
      </c>
      <c r="C129" s="288" t="s">
        <v>2025</v>
      </c>
      <c r="D129" s="288" t="s">
        <v>2026</v>
      </c>
    </row>
    <row r="130" spans="1:4" x14ac:dyDescent="0.2">
      <c r="A130" s="291" t="s">
        <v>1656</v>
      </c>
      <c r="B130" s="291" t="s">
        <v>3822</v>
      </c>
      <c r="C130" s="291" t="s">
        <v>2027</v>
      </c>
      <c r="D130" s="291" t="s">
        <v>1750</v>
      </c>
    </row>
    <row r="131" spans="1:4" x14ac:dyDescent="0.2">
      <c r="A131" s="288" t="s">
        <v>1659</v>
      </c>
      <c r="B131" s="288" t="s">
        <v>3823</v>
      </c>
      <c r="C131" s="288" t="s">
        <v>2028</v>
      </c>
      <c r="D131" s="288" t="s">
        <v>2029</v>
      </c>
    </row>
    <row r="132" spans="1:4" x14ac:dyDescent="0.2">
      <c r="A132" s="291" t="s">
        <v>1662</v>
      </c>
      <c r="B132" s="291" t="s">
        <v>3824</v>
      </c>
      <c r="C132" s="291" t="s">
        <v>2030</v>
      </c>
      <c r="D132" s="291" t="s">
        <v>2031</v>
      </c>
    </row>
    <row r="133" spans="1:4" x14ac:dyDescent="0.2">
      <c r="A133" s="288" t="s">
        <v>1665</v>
      </c>
      <c r="B133" s="288" t="s">
        <v>3825</v>
      </c>
      <c r="C133" s="288" t="s">
        <v>2032</v>
      </c>
      <c r="D133" s="288" t="s">
        <v>2033</v>
      </c>
    </row>
    <row r="134" spans="1:4" x14ac:dyDescent="0.2">
      <c r="A134" s="291" t="s">
        <v>1668</v>
      </c>
      <c r="B134" s="291" t="s">
        <v>3826</v>
      </c>
      <c r="C134" s="291" t="s">
        <v>2034</v>
      </c>
      <c r="D134" s="291" t="s">
        <v>2035</v>
      </c>
    </row>
    <row r="135" spans="1:4" x14ac:dyDescent="0.2">
      <c r="A135" s="288" t="s">
        <v>1671</v>
      </c>
      <c r="B135" s="288" t="s">
        <v>3827</v>
      </c>
      <c r="C135" s="288" t="s">
        <v>2036</v>
      </c>
      <c r="D135" s="288" t="s">
        <v>2037</v>
      </c>
    </row>
    <row r="136" spans="1:4" x14ac:dyDescent="0.2">
      <c r="A136" s="291" t="s">
        <v>1674</v>
      </c>
      <c r="B136" s="291" t="s">
        <v>3828</v>
      </c>
      <c r="C136" s="291" t="s">
        <v>2038</v>
      </c>
      <c r="D136" s="291" t="s">
        <v>2039</v>
      </c>
    </row>
    <row r="137" spans="1:4" x14ac:dyDescent="0.2">
      <c r="A137" s="288" t="s">
        <v>1677</v>
      </c>
      <c r="B137" s="288" t="s">
        <v>3829</v>
      </c>
      <c r="C137" s="288" t="s">
        <v>2040</v>
      </c>
      <c r="D137" s="288" t="s">
        <v>2041</v>
      </c>
    </row>
    <row r="138" spans="1:4" x14ac:dyDescent="0.2">
      <c r="A138" s="291" t="s">
        <v>1680</v>
      </c>
      <c r="B138" s="291" t="s">
        <v>3830</v>
      </c>
      <c r="C138" s="291" t="s">
        <v>2042</v>
      </c>
      <c r="D138" s="291" t="s">
        <v>2043</v>
      </c>
    </row>
    <row r="139" spans="1:4" x14ac:dyDescent="0.2">
      <c r="A139" s="288" t="s">
        <v>1683</v>
      </c>
      <c r="B139" s="288" t="s">
        <v>3831</v>
      </c>
      <c r="C139" s="288" t="s">
        <v>1513</v>
      </c>
      <c r="D139" s="288" t="s">
        <v>2044</v>
      </c>
    </row>
    <row r="140" spans="1:4" x14ac:dyDescent="0.2">
      <c r="A140" s="291" t="s">
        <v>1686</v>
      </c>
      <c r="B140" s="291" t="s">
        <v>3832</v>
      </c>
      <c r="C140" s="291" t="s">
        <v>2045</v>
      </c>
      <c r="D140" s="291" t="s">
        <v>2046</v>
      </c>
    </row>
    <row r="141" spans="1:4" x14ac:dyDescent="0.2">
      <c r="A141" s="288" t="s">
        <v>1689</v>
      </c>
      <c r="B141" s="288" t="s">
        <v>3833</v>
      </c>
      <c r="C141" s="288" t="s">
        <v>2047</v>
      </c>
      <c r="D141" s="288" t="s">
        <v>2048</v>
      </c>
    </row>
    <row r="142" spans="1:4" x14ac:dyDescent="0.2">
      <c r="A142" s="291" t="s">
        <v>1692</v>
      </c>
      <c r="B142" s="291" t="s">
        <v>3834</v>
      </c>
      <c r="C142" s="291" t="s">
        <v>1629</v>
      </c>
      <c r="D142" s="291" t="s">
        <v>2049</v>
      </c>
    </row>
    <row r="143" spans="1:4" x14ac:dyDescent="0.2">
      <c r="A143" s="288" t="s">
        <v>1695</v>
      </c>
      <c r="B143" s="288" t="s">
        <v>3835</v>
      </c>
      <c r="C143" s="288" t="s">
        <v>2050</v>
      </c>
      <c r="D143" s="288" t="s">
        <v>2051</v>
      </c>
    </row>
    <row r="144" spans="1:4" x14ac:dyDescent="0.2">
      <c r="A144" s="291" t="s">
        <v>1698</v>
      </c>
      <c r="B144" s="291" t="s">
        <v>3836</v>
      </c>
      <c r="C144" s="291" t="s">
        <v>2052</v>
      </c>
      <c r="D144" s="291" t="s">
        <v>2053</v>
      </c>
    </row>
    <row r="145" spans="1:4" x14ac:dyDescent="0.2">
      <c r="A145" s="288" t="s">
        <v>1701</v>
      </c>
      <c r="B145" s="288" t="s">
        <v>3837</v>
      </c>
      <c r="C145" s="288" t="s">
        <v>2054</v>
      </c>
      <c r="D145" s="288" t="s">
        <v>2055</v>
      </c>
    </row>
    <row r="146" spans="1:4" x14ac:dyDescent="0.2">
      <c r="A146" s="291" t="s">
        <v>1704</v>
      </c>
      <c r="B146" s="291" t="s">
        <v>3838</v>
      </c>
      <c r="C146" s="291" t="s">
        <v>2056</v>
      </c>
      <c r="D146" s="291" t="s">
        <v>2057</v>
      </c>
    </row>
    <row r="147" spans="1:4" x14ac:dyDescent="0.2">
      <c r="A147" s="288" t="s">
        <v>1707</v>
      </c>
      <c r="B147" s="288" t="s">
        <v>3839</v>
      </c>
      <c r="C147" s="288" t="s">
        <v>2058</v>
      </c>
      <c r="D147" s="288" t="s">
        <v>2059</v>
      </c>
    </row>
    <row r="148" spans="1:4" x14ac:dyDescent="0.2">
      <c r="A148" s="291" t="s">
        <v>1710</v>
      </c>
      <c r="B148" s="291" t="s">
        <v>3840</v>
      </c>
      <c r="C148" s="291" t="s">
        <v>2060</v>
      </c>
      <c r="D148" s="291" t="s">
        <v>1852</v>
      </c>
    </row>
    <row r="149" spans="1:4" x14ac:dyDescent="0.2">
      <c r="A149" s="288" t="s">
        <v>1713</v>
      </c>
      <c r="B149" s="288" t="s">
        <v>3841</v>
      </c>
      <c r="C149" s="288" t="s">
        <v>2061</v>
      </c>
      <c r="D149" s="288" t="s">
        <v>2062</v>
      </c>
    </row>
    <row r="150" spans="1:4" x14ac:dyDescent="0.2">
      <c r="A150" s="291" t="s">
        <v>1716</v>
      </c>
      <c r="B150" s="291" t="s">
        <v>3842</v>
      </c>
      <c r="C150" s="291" t="s">
        <v>1460</v>
      </c>
      <c r="D150" s="291" t="s">
        <v>2063</v>
      </c>
    </row>
    <row r="151" spans="1:4" x14ac:dyDescent="0.2">
      <c r="A151" s="288" t="s">
        <v>1719</v>
      </c>
      <c r="B151" s="288" t="s">
        <v>3843</v>
      </c>
      <c r="C151" s="288" t="s">
        <v>2064</v>
      </c>
      <c r="D151" s="288" t="s">
        <v>2065</v>
      </c>
    </row>
    <row r="152" spans="1:4" x14ac:dyDescent="0.2">
      <c r="A152" s="291" t="s">
        <v>1722</v>
      </c>
      <c r="B152" s="291" t="s">
        <v>3844</v>
      </c>
      <c r="C152" s="291" t="s">
        <v>2066</v>
      </c>
      <c r="D152" s="291" t="s">
        <v>2067</v>
      </c>
    </row>
    <row r="153" spans="1:4" x14ac:dyDescent="0.2">
      <c r="A153" s="288" t="s">
        <v>1725</v>
      </c>
      <c r="B153" s="288" t="s">
        <v>3845</v>
      </c>
      <c r="C153" s="288" t="s">
        <v>2068</v>
      </c>
      <c r="D153" s="288" t="s">
        <v>2069</v>
      </c>
    </row>
    <row r="154" spans="1:4" x14ac:dyDescent="0.2">
      <c r="A154" s="291" t="s">
        <v>1727</v>
      </c>
      <c r="B154" s="291" t="s">
        <v>3846</v>
      </c>
      <c r="C154" s="291" t="s">
        <v>2070</v>
      </c>
      <c r="D154" s="291" t="s">
        <v>2071</v>
      </c>
    </row>
    <row r="155" spans="1:4" x14ac:dyDescent="0.2">
      <c r="A155" s="288" t="s">
        <v>1730</v>
      </c>
      <c r="B155" s="288" t="s">
        <v>3847</v>
      </c>
      <c r="C155" s="288" t="s">
        <v>1892</v>
      </c>
      <c r="D155" s="288" t="s">
        <v>2072</v>
      </c>
    </row>
    <row r="156" spans="1:4" x14ac:dyDescent="0.2">
      <c r="A156" s="291" t="s">
        <v>1733</v>
      </c>
      <c r="B156" s="291" t="s">
        <v>3848</v>
      </c>
      <c r="C156" s="291" t="s">
        <v>2073</v>
      </c>
      <c r="D156" s="291" t="s">
        <v>1834</v>
      </c>
    </row>
    <row r="157" spans="1:4" x14ac:dyDescent="0.2">
      <c r="A157" s="288" t="s">
        <v>1735</v>
      </c>
      <c r="B157" s="288" t="s">
        <v>3849</v>
      </c>
      <c r="C157" s="288" t="s">
        <v>2074</v>
      </c>
      <c r="D157" s="288" t="s">
        <v>2075</v>
      </c>
    </row>
    <row r="158" spans="1:4" x14ac:dyDescent="0.2">
      <c r="A158" s="291" t="s">
        <v>1737</v>
      </c>
      <c r="B158" s="291" t="s">
        <v>3850</v>
      </c>
      <c r="C158" s="291" t="s">
        <v>2076</v>
      </c>
      <c r="D158" s="291" t="s">
        <v>2077</v>
      </c>
    </row>
    <row r="159" spans="1:4" x14ac:dyDescent="0.2">
      <c r="A159" s="288" t="s">
        <v>1739</v>
      </c>
      <c r="B159" s="288" t="s">
        <v>3851</v>
      </c>
      <c r="C159" s="288" t="s">
        <v>2012</v>
      </c>
      <c r="D159" s="288" t="s">
        <v>1462</v>
      </c>
    </row>
    <row r="160" spans="1:4" x14ac:dyDescent="0.2">
      <c r="A160" s="291" t="s">
        <v>1742</v>
      </c>
      <c r="B160" s="291" t="s">
        <v>3852</v>
      </c>
      <c r="C160" s="291" t="s">
        <v>2078</v>
      </c>
      <c r="D160" s="291" t="s">
        <v>2079</v>
      </c>
    </row>
    <row r="161" spans="1:4" x14ac:dyDescent="0.2">
      <c r="A161" s="288" t="s">
        <v>1745</v>
      </c>
      <c r="B161" s="288" t="s">
        <v>3853</v>
      </c>
      <c r="C161" s="288" t="s">
        <v>2080</v>
      </c>
      <c r="D161" s="288" t="s">
        <v>2081</v>
      </c>
    </row>
    <row r="162" spans="1:4" x14ac:dyDescent="0.2">
      <c r="A162" s="291" t="s">
        <v>1748</v>
      </c>
      <c r="B162" s="291" t="s">
        <v>3854</v>
      </c>
      <c r="C162" s="291" t="s">
        <v>2082</v>
      </c>
      <c r="D162" s="291" t="s">
        <v>2083</v>
      </c>
    </row>
    <row r="163" spans="1:4" x14ac:dyDescent="0.2">
      <c r="A163" s="288" t="s">
        <v>1751</v>
      </c>
      <c r="B163" s="288" t="s">
        <v>3855</v>
      </c>
      <c r="C163" s="288" t="s">
        <v>2084</v>
      </c>
      <c r="D163" s="288" t="s">
        <v>2085</v>
      </c>
    </row>
    <row r="164" spans="1:4" x14ac:dyDescent="0.2">
      <c r="A164" s="291" t="s">
        <v>1754</v>
      </c>
      <c r="B164" s="291" t="s">
        <v>3856</v>
      </c>
      <c r="C164" s="291" t="s">
        <v>2086</v>
      </c>
      <c r="D164" s="291" t="s">
        <v>2087</v>
      </c>
    </row>
    <row r="165" spans="1:4" x14ac:dyDescent="0.2">
      <c r="A165" s="288" t="s">
        <v>1756</v>
      </c>
      <c r="B165" s="288" t="s">
        <v>3857</v>
      </c>
      <c r="C165" s="288" t="s">
        <v>2088</v>
      </c>
      <c r="D165" s="288" t="s">
        <v>2089</v>
      </c>
    </row>
    <row r="166" spans="1:4" x14ac:dyDescent="0.2">
      <c r="A166" s="291" t="s">
        <v>1759</v>
      </c>
      <c r="B166" s="291" t="s">
        <v>3858</v>
      </c>
      <c r="C166" s="291" t="s">
        <v>2090</v>
      </c>
      <c r="D166" s="291" t="s">
        <v>2091</v>
      </c>
    </row>
    <row r="167" spans="1:4" x14ac:dyDescent="0.2">
      <c r="A167" s="288" t="s">
        <v>1762</v>
      </c>
      <c r="B167" s="288" t="s">
        <v>3859</v>
      </c>
      <c r="C167" s="288" t="s">
        <v>2092</v>
      </c>
      <c r="D167" s="288" t="s">
        <v>2093</v>
      </c>
    </row>
    <row r="168" spans="1:4" x14ac:dyDescent="0.2">
      <c r="A168" s="291" t="s">
        <v>1764</v>
      </c>
      <c r="B168" s="291" t="s">
        <v>3860</v>
      </c>
      <c r="C168" s="291" t="s">
        <v>2094</v>
      </c>
      <c r="D168" s="291" t="s">
        <v>1995</v>
      </c>
    </row>
    <row r="169" spans="1:4" x14ac:dyDescent="0.2">
      <c r="A169" s="288" t="s">
        <v>1766</v>
      </c>
      <c r="B169" s="288" t="s">
        <v>3861</v>
      </c>
      <c r="C169" s="288" t="s">
        <v>1980</v>
      </c>
      <c r="D169" s="288" t="s">
        <v>2095</v>
      </c>
    </row>
    <row r="170" spans="1:4" x14ac:dyDescent="0.2">
      <c r="A170" s="291" t="s">
        <v>1769</v>
      </c>
      <c r="B170" s="291" t="s">
        <v>3862</v>
      </c>
      <c r="C170" s="291" t="s">
        <v>1871</v>
      </c>
      <c r="D170" s="291" t="s">
        <v>2096</v>
      </c>
    </row>
    <row r="171" spans="1:4" x14ac:dyDescent="0.2">
      <c r="A171" s="288" t="s">
        <v>1772</v>
      </c>
      <c r="B171" s="288" t="s">
        <v>3863</v>
      </c>
      <c r="C171" s="288" t="s">
        <v>2097</v>
      </c>
      <c r="D171" s="288" t="s">
        <v>2098</v>
      </c>
    </row>
    <row r="172" spans="1:4" x14ac:dyDescent="0.2">
      <c r="A172" s="291" t="s">
        <v>1775</v>
      </c>
      <c r="B172" s="291" t="s">
        <v>3864</v>
      </c>
      <c r="C172" s="291" t="s">
        <v>1782</v>
      </c>
      <c r="D172" s="291" t="s">
        <v>2099</v>
      </c>
    </row>
    <row r="173" spans="1:4" x14ac:dyDescent="0.2">
      <c r="A173" s="288" t="s">
        <v>1778</v>
      </c>
      <c r="B173" s="288" t="s">
        <v>3865</v>
      </c>
      <c r="C173" s="288" t="s">
        <v>2100</v>
      </c>
      <c r="D173" s="288" t="s">
        <v>2101</v>
      </c>
    </row>
    <row r="174" spans="1:4" x14ac:dyDescent="0.2">
      <c r="A174" s="291" t="s">
        <v>1781</v>
      </c>
      <c r="B174" s="291" t="s">
        <v>3866</v>
      </c>
      <c r="C174" s="291" t="s">
        <v>2102</v>
      </c>
      <c r="D174" s="291" t="s">
        <v>2103</v>
      </c>
    </row>
    <row r="175" spans="1:4" x14ac:dyDescent="0.2">
      <c r="A175" s="288" t="s">
        <v>1784</v>
      </c>
      <c r="B175" s="288" t="s">
        <v>3867</v>
      </c>
      <c r="C175" s="288" t="s">
        <v>2104</v>
      </c>
      <c r="D175" s="288" t="s">
        <v>2105</v>
      </c>
    </row>
    <row r="176" spans="1:4" x14ac:dyDescent="0.2">
      <c r="A176" s="291" t="s">
        <v>1787</v>
      </c>
      <c r="B176" s="291" t="s">
        <v>3868</v>
      </c>
      <c r="C176" s="291" t="s">
        <v>2106</v>
      </c>
      <c r="D176" s="291" t="s">
        <v>2107</v>
      </c>
    </row>
    <row r="177" spans="1:4" x14ac:dyDescent="0.2">
      <c r="A177" s="288" t="s">
        <v>1789</v>
      </c>
      <c r="B177" s="288" t="s">
        <v>3869</v>
      </c>
      <c r="C177" s="288" t="s">
        <v>2108</v>
      </c>
      <c r="D177" s="288" t="s">
        <v>2109</v>
      </c>
    </row>
    <row r="178" spans="1:4" x14ac:dyDescent="0.2">
      <c r="A178" s="291" t="s">
        <v>1792</v>
      </c>
      <c r="B178" s="291" t="s">
        <v>3870</v>
      </c>
      <c r="C178" s="291" t="s">
        <v>2110</v>
      </c>
      <c r="D178" s="291" t="s">
        <v>2111</v>
      </c>
    </row>
    <row r="179" spans="1:4" x14ac:dyDescent="0.2">
      <c r="A179" s="288" t="s">
        <v>1795</v>
      </c>
      <c r="B179" s="288" t="s">
        <v>3871</v>
      </c>
      <c r="C179" s="288" t="s">
        <v>2112</v>
      </c>
      <c r="D179" s="288" t="s">
        <v>2113</v>
      </c>
    </row>
    <row r="180" spans="1:4" x14ac:dyDescent="0.2">
      <c r="A180" s="291" t="s">
        <v>1798</v>
      </c>
      <c r="B180" s="291" t="s">
        <v>3872</v>
      </c>
      <c r="C180" s="291" t="s">
        <v>2114</v>
      </c>
      <c r="D180" s="291" t="s">
        <v>2115</v>
      </c>
    </row>
    <row r="181" spans="1:4" x14ac:dyDescent="0.2">
      <c r="A181" s="288" t="s">
        <v>1801</v>
      </c>
      <c r="B181" s="288" t="s">
        <v>3873</v>
      </c>
      <c r="C181" s="288" t="s">
        <v>2116</v>
      </c>
      <c r="D181" s="288" t="s">
        <v>2117</v>
      </c>
    </row>
    <row r="182" spans="1:4" x14ac:dyDescent="0.2">
      <c r="A182" s="291" t="s">
        <v>1804</v>
      </c>
      <c r="B182" s="291" t="s">
        <v>3874</v>
      </c>
      <c r="C182" s="291" t="s">
        <v>2118</v>
      </c>
      <c r="D182" s="291" t="s">
        <v>1866</v>
      </c>
    </row>
    <row r="183" spans="1:4" x14ac:dyDescent="0.2">
      <c r="A183" s="288" t="s">
        <v>1807</v>
      </c>
      <c r="B183" s="288" t="s">
        <v>3875</v>
      </c>
      <c r="C183" s="288" t="s">
        <v>2119</v>
      </c>
      <c r="D183" s="288" t="s">
        <v>2120</v>
      </c>
    </row>
    <row r="184" spans="1:4" x14ac:dyDescent="0.2">
      <c r="A184" s="291" t="s">
        <v>1809</v>
      </c>
      <c r="B184" s="291" t="s">
        <v>3876</v>
      </c>
      <c r="C184" s="291" t="s">
        <v>2121</v>
      </c>
      <c r="D184" s="291" t="s">
        <v>2122</v>
      </c>
    </row>
    <row r="185" spans="1:4" x14ac:dyDescent="0.2">
      <c r="A185" s="288" t="s">
        <v>1812</v>
      </c>
      <c r="B185" s="288" t="s">
        <v>3877</v>
      </c>
      <c r="C185" s="288" t="s">
        <v>2123</v>
      </c>
      <c r="D185" s="288" t="s">
        <v>2124</v>
      </c>
    </row>
    <row r="186" spans="1:4" x14ac:dyDescent="0.2">
      <c r="A186" s="291" t="s">
        <v>1814</v>
      </c>
      <c r="B186" s="291" t="s">
        <v>3878</v>
      </c>
      <c r="C186" s="291" t="s">
        <v>2125</v>
      </c>
      <c r="D186" s="291" t="s">
        <v>2126</v>
      </c>
    </row>
    <row r="187" spans="1:4" x14ac:dyDescent="0.2">
      <c r="A187" s="288" t="s">
        <v>1817</v>
      </c>
      <c r="B187" s="288" t="s">
        <v>3879</v>
      </c>
      <c r="C187" s="288" t="s">
        <v>2127</v>
      </c>
      <c r="D187" s="288" t="s">
        <v>2128</v>
      </c>
    </row>
    <row r="188" spans="1:4" x14ac:dyDescent="0.2">
      <c r="A188" s="291" t="s">
        <v>1819</v>
      </c>
      <c r="B188" s="291" t="s">
        <v>3880</v>
      </c>
      <c r="C188" s="291" t="s">
        <v>2129</v>
      </c>
      <c r="D188" s="291" t="s">
        <v>2130</v>
      </c>
    </row>
    <row r="189" spans="1:4" x14ac:dyDescent="0.2">
      <c r="A189" s="288" t="s">
        <v>1822</v>
      </c>
      <c r="B189" s="288" t="s">
        <v>3881</v>
      </c>
      <c r="C189" s="288" t="s">
        <v>2131</v>
      </c>
      <c r="D189" s="288" t="s">
        <v>2132</v>
      </c>
    </row>
    <row r="190" spans="1:4" x14ac:dyDescent="0.2">
      <c r="A190" s="291" t="s">
        <v>1825</v>
      </c>
      <c r="B190" s="291" t="s">
        <v>3881</v>
      </c>
      <c r="C190" s="291" t="s">
        <v>1363</v>
      </c>
      <c r="D190" s="291" t="s">
        <v>2133</v>
      </c>
    </row>
    <row r="191" spans="1:4" x14ac:dyDescent="0.2">
      <c r="A191" s="288" t="s">
        <v>2500</v>
      </c>
      <c r="B191" s="288" t="s">
        <v>3882</v>
      </c>
      <c r="C191" s="288" t="s">
        <v>2504</v>
      </c>
      <c r="D191" s="288" t="s">
        <v>2326</v>
      </c>
    </row>
    <row r="192" spans="1:4" x14ac:dyDescent="0.2">
      <c r="A192" s="288" t="s">
        <v>3695</v>
      </c>
      <c r="B192" s="288" t="s">
        <v>3883</v>
      </c>
      <c r="C192" s="288" t="s">
        <v>2157</v>
      </c>
      <c r="D192" s="288" t="s">
        <v>3884</v>
      </c>
    </row>
  </sheetData>
  <mergeCells count="1">
    <mergeCell ref="H1:I1"/>
  </mergeCells>
  <hyperlinks>
    <hyperlink ref="H1:I1" location="Index!A1" display="Regresar al Índice" xr:uid="{7DA3DD42-BBE4-49AD-A50C-68EBAE0D6CE2}"/>
  </hyperlink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EF405-893D-4A7A-9380-A1F5B8FE3987}">
  <sheetPr codeName="Hoja199"/>
  <dimension ref="A1:I192"/>
  <sheetViews>
    <sheetView workbookViewId="0">
      <selection activeCell="F17" sqref="F17"/>
    </sheetView>
  </sheetViews>
  <sheetFormatPr baseColWidth="10" defaultRowHeight="12.75" x14ac:dyDescent="0.2"/>
  <cols>
    <col min="1" max="1" width="8.7109375" style="283" customWidth="1"/>
    <col min="2" max="2" width="18.7109375" style="283" customWidth="1"/>
    <col min="3" max="3" width="16.7109375" style="283" customWidth="1"/>
    <col min="4" max="4" width="18.7109375" style="283" customWidth="1"/>
    <col min="5" max="16384" width="11.42578125" style="283"/>
  </cols>
  <sheetData>
    <row r="1" spans="1:9" x14ac:dyDescent="0.2">
      <c r="A1" s="28" t="s">
        <v>4645</v>
      </c>
      <c r="H1" s="284" t="s">
        <v>1306</v>
      </c>
      <c r="I1" s="284"/>
    </row>
    <row r="2" spans="1:9" x14ac:dyDescent="0.2">
      <c r="A2" s="283" t="s">
        <v>2503</v>
      </c>
    </row>
    <row r="6" spans="1:9" ht="30" customHeight="1" x14ac:dyDescent="0.2">
      <c r="A6" s="285" t="s">
        <v>126</v>
      </c>
      <c r="B6" s="285" t="s">
        <v>1241</v>
      </c>
      <c r="C6" s="285" t="s">
        <v>125</v>
      </c>
      <c r="D6" s="285" t="s">
        <v>379</v>
      </c>
    </row>
    <row r="7" spans="1:9" x14ac:dyDescent="0.2">
      <c r="A7" s="288" t="s">
        <v>1318</v>
      </c>
      <c r="B7" s="288" t="s">
        <v>3885</v>
      </c>
      <c r="C7" s="288"/>
      <c r="D7" s="288"/>
    </row>
    <row r="8" spans="1:9" x14ac:dyDescent="0.2">
      <c r="A8" s="291" t="s">
        <v>1319</v>
      </c>
      <c r="B8" s="291" t="s">
        <v>3886</v>
      </c>
      <c r="C8" s="291"/>
      <c r="D8" s="291" t="s">
        <v>1918</v>
      </c>
    </row>
    <row r="9" spans="1:9" x14ac:dyDescent="0.2">
      <c r="A9" s="288" t="s">
        <v>1321</v>
      </c>
      <c r="B9" s="288" t="s">
        <v>3887</v>
      </c>
      <c r="C9" s="288"/>
      <c r="D9" s="288" t="s">
        <v>1609</v>
      </c>
    </row>
    <row r="10" spans="1:9" x14ac:dyDescent="0.2">
      <c r="A10" s="291" t="s">
        <v>1323</v>
      </c>
      <c r="B10" s="291" t="s">
        <v>3888</v>
      </c>
      <c r="C10" s="291"/>
      <c r="D10" s="291" t="s">
        <v>2134</v>
      </c>
    </row>
    <row r="11" spans="1:9" x14ac:dyDescent="0.2">
      <c r="A11" s="288" t="s">
        <v>1325</v>
      </c>
      <c r="B11" s="288" t="s">
        <v>3889</v>
      </c>
      <c r="C11" s="288"/>
      <c r="D11" s="288" t="s">
        <v>2135</v>
      </c>
    </row>
    <row r="12" spans="1:9" x14ac:dyDescent="0.2">
      <c r="A12" s="291" t="s">
        <v>1327</v>
      </c>
      <c r="B12" s="291" t="s">
        <v>3890</v>
      </c>
      <c r="C12" s="291"/>
      <c r="D12" s="291" t="s">
        <v>2084</v>
      </c>
    </row>
    <row r="13" spans="1:9" x14ac:dyDescent="0.2">
      <c r="A13" s="288" t="s">
        <v>1329</v>
      </c>
      <c r="B13" s="288" t="s">
        <v>3891</v>
      </c>
      <c r="C13" s="288"/>
      <c r="D13" s="288" t="s">
        <v>2136</v>
      </c>
    </row>
    <row r="14" spans="1:9" x14ac:dyDescent="0.2">
      <c r="A14" s="291" t="s">
        <v>1331</v>
      </c>
      <c r="B14" s="291" t="s">
        <v>3892</v>
      </c>
      <c r="C14" s="291"/>
      <c r="D14" s="291" t="s">
        <v>2137</v>
      </c>
    </row>
    <row r="15" spans="1:9" x14ac:dyDescent="0.2">
      <c r="A15" s="288" t="s">
        <v>1333</v>
      </c>
      <c r="B15" s="288" t="s">
        <v>3893</v>
      </c>
      <c r="C15" s="288"/>
      <c r="D15" s="288" t="s">
        <v>2138</v>
      </c>
    </row>
    <row r="16" spans="1:9" x14ac:dyDescent="0.2">
      <c r="A16" s="291" t="s">
        <v>1335</v>
      </c>
      <c r="B16" s="291" t="s">
        <v>3894</v>
      </c>
      <c r="C16" s="291"/>
      <c r="D16" s="291" t="s">
        <v>1357</v>
      </c>
    </row>
    <row r="17" spans="1:4" x14ac:dyDescent="0.2">
      <c r="A17" s="288" t="s">
        <v>1337</v>
      </c>
      <c r="B17" s="288" t="s">
        <v>3895</v>
      </c>
      <c r="C17" s="288"/>
      <c r="D17" s="288" t="s">
        <v>2139</v>
      </c>
    </row>
    <row r="18" spans="1:4" x14ac:dyDescent="0.2">
      <c r="A18" s="291" t="s">
        <v>1339</v>
      </c>
      <c r="B18" s="291" t="s">
        <v>3896</v>
      </c>
      <c r="C18" s="291"/>
      <c r="D18" s="291" t="s">
        <v>2140</v>
      </c>
    </row>
    <row r="19" spans="1:4" x14ac:dyDescent="0.2">
      <c r="A19" s="288" t="s">
        <v>1341</v>
      </c>
      <c r="B19" s="288" t="s">
        <v>3897</v>
      </c>
      <c r="C19" s="288" t="s">
        <v>2141</v>
      </c>
      <c r="D19" s="288" t="s">
        <v>2142</v>
      </c>
    </row>
    <row r="20" spans="1:4" x14ac:dyDescent="0.2">
      <c r="A20" s="291" t="s">
        <v>1344</v>
      </c>
      <c r="B20" s="291" t="s">
        <v>3898</v>
      </c>
      <c r="C20" s="291" t="s">
        <v>1681</v>
      </c>
      <c r="D20" s="291" t="s">
        <v>2143</v>
      </c>
    </row>
    <row r="21" spans="1:4" x14ac:dyDescent="0.2">
      <c r="A21" s="288" t="s">
        <v>1347</v>
      </c>
      <c r="B21" s="288" t="s">
        <v>3899</v>
      </c>
      <c r="C21" s="288" t="s">
        <v>1525</v>
      </c>
      <c r="D21" s="288" t="s">
        <v>2144</v>
      </c>
    </row>
    <row r="22" spans="1:4" x14ac:dyDescent="0.2">
      <c r="A22" s="291" t="s">
        <v>1350</v>
      </c>
      <c r="B22" s="291" t="s">
        <v>3900</v>
      </c>
      <c r="C22" s="291" t="s">
        <v>2139</v>
      </c>
      <c r="D22" s="291" t="s">
        <v>2145</v>
      </c>
    </row>
    <row r="23" spans="1:4" x14ac:dyDescent="0.2">
      <c r="A23" s="288" t="s">
        <v>1353</v>
      </c>
      <c r="B23" s="288" t="s">
        <v>3901</v>
      </c>
      <c r="C23" s="288" t="s">
        <v>2146</v>
      </c>
      <c r="D23" s="288" t="s">
        <v>1498</v>
      </c>
    </row>
    <row r="24" spans="1:4" x14ac:dyDescent="0.2">
      <c r="A24" s="291" t="s">
        <v>1356</v>
      </c>
      <c r="B24" s="291" t="s">
        <v>3902</v>
      </c>
      <c r="C24" s="291" t="s">
        <v>2147</v>
      </c>
      <c r="D24" s="291" t="s">
        <v>2148</v>
      </c>
    </row>
    <row r="25" spans="1:4" x14ac:dyDescent="0.2">
      <c r="A25" s="288" t="s">
        <v>1359</v>
      </c>
      <c r="B25" s="288" t="s">
        <v>3903</v>
      </c>
      <c r="C25" s="288" t="s">
        <v>2149</v>
      </c>
      <c r="D25" s="288" t="s">
        <v>2150</v>
      </c>
    </row>
    <row r="26" spans="1:4" x14ac:dyDescent="0.2">
      <c r="A26" s="291" t="s">
        <v>1362</v>
      </c>
      <c r="B26" s="291" t="s">
        <v>3904</v>
      </c>
      <c r="C26" s="291" t="s">
        <v>2151</v>
      </c>
      <c r="D26" s="291" t="s">
        <v>2152</v>
      </c>
    </row>
    <row r="27" spans="1:4" x14ac:dyDescent="0.2">
      <c r="A27" s="288" t="s">
        <v>1365</v>
      </c>
      <c r="B27" s="288" t="s">
        <v>3905</v>
      </c>
      <c r="C27" s="288" t="s">
        <v>2153</v>
      </c>
      <c r="D27" s="288" t="s">
        <v>2154</v>
      </c>
    </row>
    <row r="28" spans="1:4" x14ac:dyDescent="0.2">
      <c r="A28" s="291" t="s">
        <v>1368</v>
      </c>
      <c r="B28" s="291" t="s">
        <v>3906</v>
      </c>
      <c r="C28" s="291" t="s">
        <v>2155</v>
      </c>
      <c r="D28" s="291" t="s">
        <v>2156</v>
      </c>
    </row>
    <row r="29" spans="1:4" x14ac:dyDescent="0.2">
      <c r="A29" s="288" t="s">
        <v>1371</v>
      </c>
      <c r="B29" s="288" t="s">
        <v>3907</v>
      </c>
      <c r="C29" s="288" t="s">
        <v>2157</v>
      </c>
      <c r="D29" s="288" t="s">
        <v>2158</v>
      </c>
    </row>
    <row r="30" spans="1:4" x14ac:dyDescent="0.2">
      <c r="A30" s="291" t="s">
        <v>1374</v>
      </c>
      <c r="B30" s="291" t="s">
        <v>3908</v>
      </c>
      <c r="C30" s="291" t="s">
        <v>1929</v>
      </c>
      <c r="D30" s="291" t="s">
        <v>2159</v>
      </c>
    </row>
    <row r="31" spans="1:4" x14ac:dyDescent="0.2">
      <c r="A31" s="288" t="s">
        <v>1377</v>
      </c>
      <c r="B31" s="288" t="s">
        <v>3909</v>
      </c>
      <c r="C31" s="288" t="s">
        <v>1901</v>
      </c>
      <c r="D31" s="288" t="s">
        <v>2160</v>
      </c>
    </row>
    <row r="32" spans="1:4" x14ac:dyDescent="0.2">
      <c r="A32" s="291" t="s">
        <v>1380</v>
      </c>
      <c r="B32" s="291" t="s">
        <v>3910</v>
      </c>
      <c r="C32" s="291" t="s">
        <v>1942</v>
      </c>
      <c r="D32" s="291" t="s">
        <v>2161</v>
      </c>
    </row>
    <row r="33" spans="1:4" x14ac:dyDescent="0.2">
      <c r="A33" s="288" t="s">
        <v>1383</v>
      </c>
      <c r="B33" s="288" t="s">
        <v>3911</v>
      </c>
      <c r="C33" s="288" t="s">
        <v>2162</v>
      </c>
      <c r="D33" s="288" t="s">
        <v>2163</v>
      </c>
    </row>
    <row r="34" spans="1:4" x14ac:dyDescent="0.2">
      <c r="A34" s="291" t="s">
        <v>1386</v>
      </c>
      <c r="B34" s="291" t="s">
        <v>3912</v>
      </c>
      <c r="C34" s="291" t="s">
        <v>2164</v>
      </c>
      <c r="D34" s="291" t="s">
        <v>2165</v>
      </c>
    </row>
    <row r="35" spans="1:4" x14ac:dyDescent="0.2">
      <c r="A35" s="288" t="s">
        <v>1389</v>
      </c>
      <c r="B35" s="288" t="s">
        <v>3913</v>
      </c>
      <c r="C35" s="288" t="s">
        <v>1419</v>
      </c>
      <c r="D35" s="288" t="s">
        <v>2166</v>
      </c>
    </row>
    <row r="36" spans="1:4" x14ac:dyDescent="0.2">
      <c r="A36" s="291" t="s">
        <v>1392</v>
      </c>
      <c r="B36" s="291" t="s">
        <v>3914</v>
      </c>
      <c r="C36" s="291" t="s">
        <v>2167</v>
      </c>
      <c r="D36" s="291" t="s">
        <v>2168</v>
      </c>
    </row>
    <row r="37" spans="1:4" x14ac:dyDescent="0.2">
      <c r="A37" s="288" t="s">
        <v>1395</v>
      </c>
      <c r="B37" s="288" t="s">
        <v>3915</v>
      </c>
      <c r="C37" s="288" t="s">
        <v>2169</v>
      </c>
      <c r="D37" s="288" t="s">
        <v>2170</v>
      </c>
    </row>
    <row r="38" spans="1:4" x14ac:dyDescent="0.2">
      <c r="A38" s="291" t="s">
        <v>1397</v>
      </c>
      <c r="B38" s="291" t="s">
        <v>3916</v>
      </c>
      <c r="C38" s="291" t="s">
        <v>2171</v>
      </c>
      <c r="D38" s="291" t="s">
        <v>2172</v>
      </c>
    </row>
    <row r="39" spans="1:4" x14ac:dyDescent="0.2">
      <c r="A39" s="288" t="s">
        <v>1400</v>
      </c>
      <c r="B39" s="288" t="s">
        <v>3917</v>
      </c>
      <c r="C39" s="288" t="s">
        <v>2173</v>
      </c>
      <c r="D39" s="288" t="s">
        <v>2174</v>
      </c>
    </row>
    <row r="40" spans="1:4" x14ac:dyDescent="0.2">
      <c r="A40" s="291" t="s">
        <v>1403</v>
      </c>
      <c r="B40" s="291" t="s">
        <v>3918</v>
      </c>
      <c r="C40" s="291" t="s">
        <v>1330</v>
      </c>
      <c r="D40" s="291" t="s">
        <v>2175</v>
      </c>
    </row>
    <row r="41" spans="1:4" x14ac:dyDescent="0.2">
      <c r="A41" s="288" t="s">
        <v>1406</v>
      </c>
      <c r="B41" s="288" t="s">
        <v>3919</v>
      </c>
      <c r="C41" s="288" t="s">
        <v>2176</v>
      </c>
      <c r="D41" s="288" t="s">
        <v>2177</v>
      </c>
    </row>
    <row r="42" spans="1:4" x14ac:dyDescent="0.2">
      <c r="A42" s="291" t="s">
        <v>1409</v>
      </c>
      <c r="B42" s="291" t="s">
        <v>3920</v>
      </c>
      <c r="C42" s="291" t="s">
        <v>2178</v>
      </c>
      <c r="D42" s="291" t="s">
        <v>2179</v>
      </c>
    </row>
    <row r="43" spans="1:4" x14ac:dyDescent="0.2">
      <c r="A43" s="288" t="s">
        <v>1412</v>
      </c>
      <c r="B43" s="288" t="s">
        <v>3921</v>
      </c>
      <c r="C43" s="288" t="s">
        <v>2180</v>
      </c>
      <c r="D43" s="288" t="s">
        <v>2181</v>
      </c>
    </row>
    <row r="44" spans="1:4" x14ac:dyDescent="0.2">
      <c r="A44" s="291" t="s">
        <v>1415</v>
      </c>
      <c r="B44" s="291" t="s">
        <v>3922</v>
      </c>
      <c r="C44" s="291" t="s">
        <v>2182</v>
      </c>
      <c r="D44" s="291" t="s">
        <v>2183</v>
      </c>
    </row>
    <row r="45" spans="1:4" x14ac:dyDescent="0.2">
      <c r="A45" s="288" t="s">
        <v>1418</v>
      </c>
      <c r="B45" s="288" t="s">
        <v>3923</v>
      </c>
      <c r="C45" s="288" t="s">
        <v>2184</v>
      </c>
      <c r="D45" s="288" t="s">
        <v>1391</v>
      </c>
    </row>
    <row r="46" spans="1:4" x14ac:dyDescent="0.2">
      <c r="A46" s="291" t="s">
        <v>1421</v>
      </c>
      <c r="B46" s="291" t="s">
        <v>3924</v>
      </c>
      <c r="C46" s="291" t="s">
        <v>2185</v>
      </c>
      <c r="D46" s="291" t="s">
        <v>1851</v>
      </c>
    </row>
    <row r="47" spans="1:4" x14ac:dyDescent="0.2">
      <c r="A47" s="288" t="s">
        <v>1424</v>
      </c>
      <c r="B47" s="288" t="s">
        <v>3925</v>
      </c>
      <c r="C47" s="288" t="s">
        <v>2186</v>
      </c>
      <c r="D47" s="288" t="s">
        <v>2187</v>
      </c>
    </row>
    <row r="48" spans="1:4" x14ac:dyDescent="0.2">
      <c r="A48" s="291" t="s">
        <v>1427</v>
      </c>
      <c r="B48" s="291" t="s">
        <v>3926</v>
      </c>
      <c r="C48" s="291" t="s">
        <v>2188</v>
      </c>
      <c r="D48" s="291" t="s">
        <v>2189</v>
      </c>
    </row>
    <row r="49" spans="1:4" x14ac:dyDescent="0.2">
      <c r="A49" s="288" t="s">
        <v>1430</v>
      </c>
      <c r="B49" s="288" t="s">
        <v>3927</v>
      </c>
      <c r="C49" s="288" t="s">
        <v>1404</v>
      </c>
      <c r="D49" s="288" t="s">
        <v>1462</v>
      </c>
    </row>
    <row r="50" spans="1:4" x14ac:dyDescent="0.2">
      <c r="A50" s="291" t="s">
        <v>1432</v>
      </c>
      <c r="B50" s="291" t="s">
        <v>3928</v>
      </c>
      <c r="C50" s="291" t="s">
        <v>2190</v>
      </c>
      <c r="D50" s="291" t="s">
        <v>2191</v>
      </c>
    </row>
    <row r="51" spans="1:4" x14ac:dyDescent="0.2">
      <c r="A51" s="288" t="s">
        <v>1435</v>
      </c>
      <c r="B51" s="288" t="s">
        <v>3929</v>
      </c>
      <c r="C51" s="288" t="s">
        <v>2192</v>
      </c>
      <c r="D51" s="288" t="s">
        <v>2193</v>
      </c>
    </row>
    <row r="52" spans="1:4" x14ac:dyDescent="0.2">
      <c r="A52" s="291" t="s">
        <v>1438</v>
      </c>
      <c r="B52" s="291" t="s">
        <v>3930</v>
      </c>
      <c r="C52" s="291" t="s">
        <v>2194</v>
      </c>
      <c r="D52" s="291" t="s">
        <v>2195</v>
      </c>
    </row>
    <row r="53" spans="1:4" x14ac:dyDescent="0.2">
      <c r="A53" s="288" t="s">
        <v>1439</v>
      </c>
      <c r="B53" s="288" t="s">
        <v>3931</v>
      </c>
      <c r="C53" s="288" t="s">
        <v>2196</v>
      </c>
      <c r="D53" s="288" t="s">
        <v>1895</v>
      </c>
    </row>
    <row r="54" spans="1:4" x14ac:dyDescent="0.2">
      <c r="A54" s="291" t="s">
        <v>1442</v>
      </c>
      <c r="B54" s="291" t="s">
        <v>3932</v>
      </c>
      <c r="C54" s="291" t="s">
        <v>1457</v>
      </c>
      <c r="D54" s="291" t="s">
        <v>2197</v>
      </c>
    </row>
    <row r="55" spans="1:4" x14ac:dyDescent="0.2">
      <c r="A55" s="288" t="s">
        <v>1445</v>
      </c>
      <c r="B55" s="288" t="s">
        <v>3933</v>
      </c>
      <c r="C55" s="288" t="s">
        <v>2198</v>
      </c>
      <c r="D55" s="288" t="s">
        <v>2199</v>
      </c>
    </row>
    <row r="56" spans="1:4" x14ac:dyDescent="0.2">
      <c r="A56" s="291" t="s">
        <v>1447</v>
      </c>
      <c r="B56" s="291" t="s">
        <v>3934</v>
      </c>
      <c r="C56" s="291" t="s">
        <v>2200</v>
      </c>
      <c r="D56" s="291" t="s">
        <v>2201</v>
      </c>
    </row>
    <row r="57" spans="1:4" x14ac:dyDescent="0.2">
      <c r="A57" s="288" t="s">
        <v>1450</v>
      </c>
      <c r="B57" s="288" t="s">
        <v>3935</v>
      </c>
      <c r="C57" s="288" t="s">
        <v>2202</v>
      </c>
      <c r="D57" s="288" t="s">
        <v>1580</v>
      </c>
    </row>
    <row r="58" spans="1:4" x14ac:dyDescent="0.2">
      <c r="A58" s="291" t="s">
        <v>1453</v>
      </c>
      <c r="B58" s="291" t="s">
        <v>3936</v>
      </c>
      <c r="C58" s="291" t="s">
        <v>1836</v>
      </c>
      <c r="D58" s="291" t="s">
        <v>2014</v>
      </c>
    </row>
    <row r="59" spans="1:4" x14ac:dyDescent="0.2">
      <c r="A59" s="288" t="s">
        <v>1455</v>
      </c>
      <c r="B59" s="288" t="s">
        <v>3937</v>
      </c>
      <c r="C59" s="288" t="s">
        <v>2203</v>
      </c>
      <c r="D59" s="288" t="s">
        <v>2204</v>
      </c>
    </row>
    <row r="60" spans="1:4" x14ac:dyDescent="0.2">
      <c r="A60" s="291" t="s">
        <v>1458</v>
      </c>
      <c r="B60" s="291" t="s">
        <v>3938</v>
      </c>
      <c r="C60" s="291" t="s">
        <v>2205</v>
      </c>
      <c r="D60" s="291" t="s">
        <v>2206</v>
      </c>
    </row>
    <row r="61" spans="1:4" x14ac:dyDescent="0.2">
      <c r="A61" s="288" t="s">
        <v>1461</v>
      </c>
      <c r="B61" s="288" t="s">
        <v>3939</v>
      </c>
      <c r="C61" s="288" t="s">
        <v>2207</v>
      </c>
      <c r="D61" s="288" t="s">
        <v>1456</v>
      </c>
    </row>
    <row r="62" spans="1:4" x14ac:dyDescent="0.2">
      <c r="A62" s="291" t="s">
        <v>1464</v>
      </c>
      <c r="B62" s="291" t="s">
        <v>3940</v>
      </c>
      <c r="C62" s="291" t="s">
        <v>2208</v>
      </c>
      <c r="D62" s="291" t="s">
        <v>2209</v>
      </c>
    </row>
    <row r="63" spans="1:4" x14ac:dyDescent="0.2">
      <c r="A63" s="288" t="s">
        <v>1467</v>
      </c>
      <c r="B63" s="288" t="s">
        <v>3941</v>
      </c>
      <c r="C63" s="288" t="s">
        <v>2210</v>
      </c>
      <c r="D63" s="288" t="s">
        <v>2211</v>
      </c>
    </row>
    <row r="64" spans="1:4" x14ac:dyDescent="0.2">
      <c r="A64" s="291" t="s">
        <v>1470</v>
      </c>
      <c r="B64" s="291" t="s">
        <v>3942</v>
      </c>
      <c r="C64" s="291" t="s">
        <v>2212</v>
      </c>
      <c r="D64" s="291" t="s">
        <v>2213</v>
      </c>
    </row>
    <row r="65" spans="1:4" x14ac:dyDescent="0.2">
      <c r="A65" s="288" t="s">
        <v>1473</v>
      </c>
      <c r="B65" s="288" t="s">
        <v>3943</v>
      </c>
      <c r="C65" s="288" t="s">
        <v>2214</v>
      </c>
      <c r="D65" s="288" t="s">
        <v>1744</v>
      </c>
    </row>
    <row r="66" spans="1:4" x14ac:dyDescent="0.2">
      <c r="A66" s="291" t="s">
        <v>1476</v>
      </c>
      <c r="B66" s="291" t="s">
        <v>3944</v>
      </c>
      <c r="C66" s="291" t="s">
        <v>2215</v>
      </c>
      <c r="D66" s="291" t="s">
        <v>2216</v>
      </c>
    </row>
    <row r="67" spans="1:4" x14ac:dyDescent="0.2">
      <c r="A67" s="288" t="s">
        <v>1479</v>
      </c>
      <c r="B67" s="288" t="s">
        <v>3945</v>
      </c>
      <c r="C67" s="288" t="s">
        <v>2217</v>
      </c>
      <c r="D67" s="288" t="s">
        <v>2218</v>
      </c>
    </row>
    <row r="68" spans="1:4" x14ac:dyDescent="0.2">
      <c r="A68" s="291" t="s">
        <v>1482</v>
      </c>
      <c r="B68" s="291" t="s">
        <v>3946</v>
      </c>
      <c r="C68" s="291" t="s">
        <v>1504</v>
      </c>
      <c r="D68" s="291" t="s">
        <v>2219</v>
      </c>
    </row>
    <row r="69" spans="1:4" x14ac:dyDescent="0.2">
      <c r="A69" s="288" t="s">
        <v>1485</v>
      </c>
      <c r="B69" s="288" t="s">
        <v>3947</v>
      </c>
      <c r="C69" s="288" t="s">
        <v>1506</v>
      </c>
      <c r="D69" s="288" t="s">
        <v>1920</v>
      </c>
    </row>
    <row r="70" spans="1:4" x14ac:dyDescent="0.2">
      <c r="A70" s="291" t="s">
        <v>1488</v>
      </c>
      <c r="B70" s="291" t="s">
        <v>3948</v>
      </c>
      <c r="C70" s="291" t="s">
        <v>2141</v>
      </c>
      <c r="D70" s="291" t="s">
        <v>2220</v>
      </c>
    </row>
    <row r="71" spans="1:4" x14ac:dyDescent="0.2">
      <c r="A71" s="288" t="s">
        <v>1491</v>
      </c>
      <c r="B71" s="288" t="s">
        <v>3949</v>
      </c>
      <c r="C71" s="288" t="s">
        <v>2221</v>
      </c>
      <c r="D71" s="288" t="s">
        <v>2222</v>
      </c>
    </row>
    <row r="72" spans="1:4" x14ac:dyDescent="0.2">
      <c r="A72" s="291" t="s">
        <v>1493</v>
      </c>
      <c r="B72" s="291" t="s">
        <v>3950</v>
      </c>
      <c r="C72" s="291" t="s">
        <v>1399</v>
      </c>
      <c r="D72" s="291" t="s">
        <v>2223</v>
      </c>
    </row>
    <row r="73" spans="1:4" x14ac:dyDescent="0.2">
      <c r="A73" s="288" t="s">
        <v>1496</v>
      </c>
      <c r="B73" s="288" t="s">
        <v>3951</v>
      </c>
      <c r="C73" s="288" t="s">
        <v>1853</v>
      </c>
      <c r="D73" s="288" t="s">
        <v>2224</v>
      </c>
    </row>
    <row r="74" spans="1:4" x14ac:dyDescent="0.2">
      <c r="A74" s="291" t="s">
        <v>1499</v>
      </c>
      <c r="B74" s="291" t="s">
        <v>3952</v>
      </c>
      <c r="C74" s="291" t="s">
        <v>2225</v>
      </c>
      <c r="D74" s="291" t="s">
        <v>2226</v>
      </c>
    </row>
    <row r="75" spans="1:4" x14ac:dyDescent="0.2">
      <c r="A75" s="288" t="s">
        <v>1502</v>
      </c>
      <c r="B75" s="288" t="s">
        <v>3953</v>
      </c>
      <c r="C75" s="288" t="s">
        <v>2227</v>
      </c>
      <c r="D75" s="288" t="s">
        <v>1509</v>
      </c>
    </row>
    <row r="76" spans="1:4" x14ac:dyDescent="0.2">
      <c r="A76" s="291" t="s">
        <v>1505</v>
      </c>
      <c r="B76" s="291" t="s">
        <v>3954</v>
      </c>
      <c r="C76" s="291" t="s">
        <v>2228</v>
      </c>
      <c r="D76" s="291" t="s">
        <v>2229</v>
      </c>
    </row>
    <row r="77" spans="1:4" x14ac:dyDescent="0.2">
      <c r="A77" s="288" t="s">
        <v>1508</v>
      </c>
      <c r="B77" s="288" t="s">
        <v>3955</v>
      </c>
      <c r="C77" s="288" t="s">
        <v>2230</v>
      </c>
      <c r="D77" s="288" t="s">
        <v>1664</v>
      </c>
    </row>
    <row r="78" spans="1:4" x14ac:dyDescent="0.2">
      <c r="A78" s="291" t="s">
        <v>1511</v>
      </c>
      <c r="B78" s="291" t="s">
        <v>3956</v>
      </c>
      <c r="C78" s="291" t="s">
        <v>2101</v>
      </c>
      <c r="D78" s="291" t="s">
        <v>2231</v>
      </c>
    </row>
    <row r="79" spans="1:4" x14ac:dyDescent="0.2">
      <c r="A79" s="288" t="s">
        <v>1514</v>
      </c>
      <c r="B79" s="288" t="s">
        <v>3957</v>
      </c>
      <c r="C79" s="288" t="s">
        <v>2232</v>
      </c>
      <c r="D79" s="288" t="s">
        <v>2233</v>
      </c>
    </row>
    <row r="80" spans="1:4" x14ac:dyDescent="0.2">
      <c r="A80" s="291" t="s">
        <v>1517</v>
      </c>
      <c r="B80" s="291" t="s">
        <v>3958</v>
      </c>
      <c r="C80" s="291" t="s">
        <v>2234</v>
      </c>
      <c r="D80" s="291" t="s">
        <v>2235</v>
      </c>
    </row>
    <row r="81" spans="1:4" x14ac:dyDescent="0.2">
      <c r="A81" s="288" t="s">
        <v>1520</v>
      </c>
      <c r="B81" s="288" t="s">
        <v>3959</v>
      </c>
      <c r="C81" s="288" t="s">
        <v>1931</v>
      </c>
      <c r="D81" s="288" t="s">
        <v>2236</v>
      </c>
    </row>
    <row r="82" spans="1:4" x14ac:dyDescent="0.2">
      <c r="A82" s="291" t="s">
        <v>1523</v>
      </c>
      <c r="B82" s="291" t="s">
        <v>3960</v>
      </c>
      <c r="C82" s="291" t="s">
        <v>2237</v>
      </c>
      <c r="D82" s="291" t="s">
        <v>2238</v>
      </c>
    </row>
    <row r="83" spans="1:4" x14ac:dyDescent="0.2">
      <c r="A83" s="288" t="s">
        <v>1526</v>
      </c>
      <c r="B83" s="288" t="s">
        <v>3961</v>
      </c>
      <c r="C83" s="288" t="s">
        <v>2033</v>
      </c>
      <c r="D83" s="288" t="s">
        <v>2239</v>
      </c>
    </row>
    <row r="84" spans="1:4" x14ac:dyDescent="0.2">
      <c r="A84" s="291" t="s">
        <v>1529</v>
      </c>
      <c r="B84" s="291" t="s">
        <v>3962</v>
      </c>
      <c r="C84" s="291" t="s">
        <v>2240</v>
      </c>
      <c r="D84" s="291" t="s">
        <v>2241</v>
      </c>
    </row>
    <row r="85" spans="1:4" x14ac:dyDescent="0.2">
      <c r="A85" s="288" t="s">
        <v>1532</v>
      </c>
      <c r="B85" s="288" t="s">
        <v>3963</v>
      </c>
      <c r="C85" s="288" t="s">
        <v>2201</v>
      </c>
      <c r="D85" s="288" t="s">
        <v>2242</v>
      </c>
    </row>
    <row r="86" spans="1:4" x14ac:dyDescent="0.2">
      <c r="A86" s="291" t="s">
        <v>1535</v>
      </c>
      <c r="B86" s="291" t="s">
        <v>3964</v>
      </c>
      <c r="C86" s="291" t="s">
        <v>2243</v>
      </c>
      <c r="D86" s="291" t="s">
        <v>2244</v>
      </c>
    </row>
    <row r="87" spans="1:4" x14ac:dyDescent="0.2">
      <c r="A87" s="288" t="s">
        <v>1538</v>
      </c>
      <c r="B87" s="288" t="s">
        <v>3965</v>
      </c>
      <c r="C87" s="288" t="s">
        <v>2245</v>
      </c>
      <c r="D87" s="288" t="s">
        <v>2137</v>
      </c>
    </row>
    <row r="88" spans="1:4" x14ac:dyDescent="0.2">
      <c r="A88" s="291" t="s">
        <v>1541</v>
      </c>
      <c r="B88" s="291" t="s">
        <v>3966</v>
      </c>
      <c r="C88" s="291" t="s">
        <v>2246</v>
      </c>
      <c r="D88" s="291" t="s">
        <v>2247</v>
      </c>
    </row>
    <row r="89" spans="1:4" x14ac:dyDescent="0.2">
      <c r="A89" s="288" t="s">
        <v>1544</v>
      </c>
      <c r="B89" s="288" t="s">
        <v>3967</v>
      </c>
      <c r="C89" s="288" t="s">
        <v>2076</v>
      </c>
      <c r="D89" s="288" t="s">
        <v>1990</v>
      </c>
    </row>
    <row r="90" spans="1:4" x14ac:dyDescent="0.2">
      <c r="A90" s="291" t="s">
        <v>1547</v>
      </c>
      <c r="B90" s="291" t="s">
        <v>3968</v>
      </c>
      <c r="C90" s="291" t="s">
        <v>2248</v>
      </c>
      <c r="D90" s="291" t="s">
        <v>2249</v>
      </c>
    </row>
    <row r="91" spans="1:4" x14ac:dyDescent="0.2">
      <c r="A91" s="288" t="s">
        <v>1549</v>
      </c>
      <c r="B91" s="288" t="s">
        <v>3969</v>
      </c>
      <c r="C91" s="288" t="s">
        <v>1475</v>
      </c>
      <c r="D91" s="288" t="s">
        <v>2250</v>
      </c>
    </row>
    <row r="92" spans="1:4" x14ac:dyDescent="0.2">
      <c r="A92" s="291" t="s">
        <v>1552</v>
      </c>
      <c r="B92" s="291" t="s">
        <v>3970</v>
      </c>
      <c r="C92" s="291" t="s">
        <v>2251</v>
      </c>
      <c r="D92" s="291" t="s">
        <v>2252</v>
      </c>
    </row>
    <row r="93" spans="1:4" x14ac:dyDescent="0.2">
      <c r="A93" s="288" t="s">
        <v>1555</v>
      </c>
      <c r="B93" s="288" t="s">
        <v>3971</v>
      </c>
      <c r="C93" s="288" t="s">
        <v>1913</v>
      </c>
      <c r="D93" s="288" t="s">
        <v>2253</v>
      </c>
    </row>
    <row r="94" spans="1:4" x14ac:dyDescent="0.2">
      <c r="A94" s="291" t="s">
        <v>1558</v>
      </c>
      <c r="B94" s="291" t="s">
        <v>3972</v>
      </c>
      <c r="C94" s="291" t="s">
        <v>2254</v>
      </c>
      <c r="D94" s="291" t="s">
        <v>2255</v>
      </c>
    </row>
    <row r="95" spans="1:4" x14ac:dyDescent="0.2">
      <c r="A95" s="288" t="s">
        <v>1560</v>
      </c>
      <c r="B95" s="288" t="s">
        <v>3973</v>
      </c>
      <c r="C95" s="288" t="s">
        <v>2256</v>
      </c>
      <c r="D95" s="288" t="s">
        <v>1410</v>
      </c>
    </row>
    <row r="96" spans="1:4" x14ac:dyDescent="0.2">
      <c r="A96" s="291" t="s">
        <v>1562</v>
      </c>
      <c r="B96" s="291" t="s">
        <v>3974</v>
      </c>
      <c r="C96" s="291" t="s">
        <v>2257</v>
      </c>
      <c r="D96" s="291" t="s">
        <v>2258</v>
      </c>
    </row>
    <row r="97" spans="1:4" x14ac:dyDescent="0.2">
      <c r="A97" s="288" t="s">
        <v>1564</v>
      </c>
      <c r="B97" s="288" t="s">
        <v>3975</v>
      </c>
      <c r="C97" s="288" t="s">
        <v>2259</v>
      </c>
      <c r="D97" s="288" t="s">
        <v>2260</v>
      </c>
    </row>
    <row r="98" spans="1:4" x14ac:dyDescent="0.2">
      <c r="A98" s="291" t="s">
        <v>1567</v>
      </c>
      <c r="B98" s="291" t="s">
        <v>3976</v>
      </c>
      <c r="C98" s="291" t="s">
        <v>2261</v>
      </c>
      <c r="D98" s="291" t="s">
        <v>2262</v>
      </c>
    </row>
    <row r="99" spans="1:4" x14ac:dyDescent="0.2">
      <c r="A99" s="288" t="s">
        <v>1569</v>
      </c>
      <c r="B99" s="288" t="s">
        <v>3977</v>
      </c>
      <c r="C99" s="288" t="s">
        <v>2263</v>
      </c>
      <c r="D99" s="288" t="s">
        <v>2264</v>
      </c>
    </row>
    <row r="100" spans="1:4" x14ac:dyDescent="0.2">
      <c r="A100" s="291" t="s">
        <v>1571</v>
      </c>
      <c r="B100" s="291" t="s">
        <v>3978</v>
      </c>
      <c r="C100" s="291" t="s">
        <v>2265</v>
      </c>
      <c r="D100" s="291" t="s">
        <v>2266</v>
      </c>
    </row>
    <row r="101" spans="1:4" x14ac:dyDescent="0.2">
      <c r="A101" s="288" t="s">
        <v>1573</v>
      </c>
      <c r="B101" s="288" t="s">
        <v>3979</v>
      </c>
      <c r="C101" s="288" t="s">
        <v>2267</v>
      </c>
      <c r="D101" s="288" t="s">
        <v>2225</v>
      </c>
    </row>
    <row r="102" spans="1:4" x14ac:dyDescent="0.2">
      <c r="A102" s="291" t="s">
        <v>1576</v>
      </c>
      <c r="B102" s="291" t="s">
        <v>3980</v>
      </c>
      <c r="C102" s="291" t="s">
        <v>2268</v>
      </c>
      <c r="D102" s="291" t="s">
        <v>2269</v>
      </c>
    </row>
    <row r="103" spans="1:4" x14ac:dyDescent="0.2">
      <c r="A103" s="288" t="s">
        <v>1579</v>
      </c>
      <c r="B103" s="288" t="s">
        <v>3981</v>
      </c>
      <c r="C103" s="288" t="s">
        <v>2270</v>
      </c>
      <c r="D103" s="288" t="s">
        <v>2271</v>
      </c>
    </row>
    <row r="104" spans="1:4" x14ac:dyDescent="0.2">
      <c r="A104" s="291" t="s">
        <v>1582</v>
      </c>
      <c r="B104" s="291" t="s">
        <v>3982</v>
      </c>
      <c r="C104" s="291" t="s">
        <v>2272</v>
      </c>
      <c r="D104" s="291" t="s">
        <v>2273</v>
      </c>
    </row>
    <row r="105" spans="1:4" x14ac:dyDescent="0.2">
      <c r="A105" s="288" t="s">
        <v>1585</v>
      </c>
      <c r="B105" s="288" t="s">
        <v>3983</v>
      </c>
      <c r="C105" s="288" t="s">
        <v>2274</v>
      </c>
      <c r="D105" s="288" t="s">
        <v>2275</v>
      </c>
    </row>
    <row r="106" spans="1:4" x14ac:dyDescent="0.2">
      <c r="A106" s="291" t="s">
        <v>1588</v>
      </c>
      <c r="B106" s="291" t="s">
        <v>3984</v>
      </c>
      <c r="C106" s="291" t="s">
        <v>2276</v>
      </c>
      <c r="D106" s="291" t="s">
        <v>2277</v>
      </c>
    </row>
    <row r="107" spans="1:4" x14ac:dyDescent="0.2">
      <c r="A107" s="288" t="s">
        <v>1591</v>
      </c>
      <c r="B107" s="288" t="s">
        <v>3985</v>
      </c>
      <c r="C107" s="288" t="s">
        <v>2278</v>
      </c>
      <c r="D107" s="288" t="s">
        <v>2016</v>
      </c>
    </row>
    <row r="108" spans="1:4" x14ac:dyDescent="0.2">
      <c r="A108" s="291" t="s">
        <v>1594</v>
      </c>
      <c r="B108" s="291" t="s">
        <v>3986</v>
      </c>
      <c r="C108" s="291" t="s">
        <v>2279</v>
      </c>
      <c r="D108" s="291" t="s">
        <v>2280</v>
      </c>
    </row>
    <row r="109" spans="1:4" x14ac:dyDescent="0.2">
      <c r="A109" s="288" t="s">
        <v>1596</v>
      </c>
      <c r="B109" s="288" t="s">
        <v>3987</v>
      </c>
      <c r="C109" s="288" t="s">
        <v>2281</v>
      </c>
      <c r="D109" s="288" t="s">
        <v>2282</v>
      </c>
    </row>
    <row r="110" spans="1:4" x14ac:dyDescent="0.2">
      <c r="A110" s="291" t="s">
        <v>1599</v>
      </c>
      <c r="B110" s="291" t="s">
        <v>3988</v>
      </c>
      <c r="C110" s="291" t="s">
        <v>2283</v>
      </c>
      <c r="D110" s="291" t="s">
        <v>2284</v>
      </c>
    </row>
    <row r="111" spans="1:4" x14ac:dyDescent="0.2">
      <c r="A111" s="288" t="s">
        <v>1602</v>
      </c>
      <c r="B111" s="288" t="s">
        <v>3989</v>
      </c>
      <c r="C111" s="288" t="s">
        <v>2285</v>
      </c>
      <c r="D111" s="288" t="s">
        <v>1612</v>
      </c>
    </row>
    <row r="112" spans="1:4" x14ac:dyDescent="0.2">
      <c r="A112" s="291" t="s">
        <v>1605</v>
      </c>
      <c r="B112" s="291" t="s">
        <v>3990</v>
      </c>
      <c r="C112" s="291" t="s">
        <v>1882</v>
      </c>
      <c r="D112" s="291" t="s">
        <v>2286</v>
      </c>
    </row>
    <row r="113" spans="1:4" x14ac:dyDescent="0.2">
      <c r="A113" s="288" t="s">
        <v>1608</v>
      </c>
      <c r="B113" s="288" t="s">
        <v>3991</v>
      </c>
      <c r="C113" s="288" t="s">
        <v>2287</v>
      </c>
      <c r="D113" s="288" t="s">
        <v>2288</v>
      </c>
    </row>
    <row r="114" spans="1:4" x14ac:dyDescent="0.2">
      <c r="A114" s="291" t="s">
        <v>1611</v>
      </c>
      <c r="B114" s="291" t="s">
        <v>3992</v>
      </c>
      <c r="C114" s="291" t="s">
        <v>1390</v>
      </c>
      <c r="D114" s="291" t="s">
        <v>2289</v>
      </c>
    </row>
    <row r="115" spans="1:4" x14ac:dyDescent="0.2">
      <c r="A115" s="288" t="s">
        <v>1614</v>
      </c>
      <c r="B115" s="288" t="s">
        <v>3993</v>
      </c>
      <c r="C115" s="288" t="s">
        <v>2290</v>
      </c>
      <c r="D115" s="288" t="s">
        <v>1320</v>
      </c>
    </row>
    <row r="116" spans="1:4" x14ac:dyDescent="0.2">
      <c r="A116" s="291" t="s">
        <v>1617</v>
      </c>
      <c r="B116" s="291" t="s">
        <v>3994</v>
      </c>
      <c r="C116" s="291" t="s">
        <v>1977</v>
      </c>
      <c r="D116" s="291" t="s">
        <v>2291</v>
      </c>
    </row>
    <row r="117" spans="1:4" x14ac:dyDescent="0.2">
      <c r="A117" s="288" t="s">
        <v>1620</v>
      </c>
      <c r="B117" s="288" t="s">
        <v>3995</v>
      </c>
      <c r="C117" s="288" t="s">
        <v>2275</v>
      </c>
      <c r="D117" s="288" t="s">
        <v>2292</v>
      </c>
    </row>
    <row r="118" spans="1:4" x14ac:dyDescent="0.2">
      <c r="A118" s="291" t="s">
        <v>1622</v>
      </c>
      <c r="B118" s="291" t="s">
        <v>3996</v>
      </c>
      <c r="C118" s="291" t="s">
        <v>2293</v>
      </c>
      <c r="D118" s="291" t="s">
        <v>2065</v>
      </c>
    </row>
    <row r="119" spans="1:4" x14ac:dyDescent="0.2">
      <c r="A119" s="288" t="s">
        <v>1625</v>
      </c>
      <c r="B119" s="288" t="s">
        <v>3997</v>
      </c>
      <c r="C119" s="288" t="s">
        <v>2294</v>
      </c>
      <c r="D119" s="288" t="s">
        <v>2295</v>
      </c>
    </row>
    <row r="120" spans="1:4" x14ac:dyDescent="0.2">
      <c r="A120" s="291" t="s">
        <v>1627</v>
      </c>
      <c r="B120" s="291" t="s">
        <v>3998</v>
      </c>
      <c r="C120" s="291" t="s">
        <v>2296</v>
      </c>
      <c r="D120" s="291" t="s">
        <v>2297</v>
      </c>
    </row>
    <row r="121" spans="1:4" x14ac:dyDescent="0.2">
      <c r="A121" s="288" t="s">
        <v>1630</v>
      </c>
      <c r="B121" s="288" t="s">
        <v>3999</v>
      </c>
      <c r="C121" s="288" t="s">
        <v>2298</v>
      </c>
      <c r="D121" s="288" t="s">
        <v>2299</v>
      </c>
    </row>
    <row r="122" spans="1:4" x14ac:dyDescent="0.2">
      <c r="A122" s="291" t="s">
        <v>1633</v>
      </c>
      <c r="B122" s="291" t="s">
        <v>4000</v>
      </c>
      <c r="C122" s="291" t="s">
        <v>2300</v>
      </c>
      <c r="D122" s="291" t="s">
        <v>2301</v>
      </c>
    </row>
    <row r="123" spans="1:4" x14ac:dyDescent="0.2">
      <c r="A123" s="288" t="s">
        <v>1636</v>
      </c>
      <c r="B123" s="288" t="s">
        <v>4001</v>
      </c>
      <c r="C123" s="288" t="s">
        <v>2302</v>
      </c>
      <c r="D123" s="288" t="s">
        <v>2303</v>
      </c>
    </row>
    <row r="124" spans="1:4" x14ac:dyDescent="0.2">
      <c r="A124" s="291" t="s">
        <v>1639</v>
      </c>
      <c r="B124" s="291" t="s">
        <v>4002</v>
      </c>
      <c r="C124" s="291" t="s">
        <v>2304</v>
      </c>
      <c r="D124" s="291" t="s">
        <v>2305</v>
      </c>
    </row>
    <row r="125" spans="1:4" x14ac:dyDescent="0.2">
      <c r="A125" s="288" t="s">
        <v>1641</v>
      </c>
      <c r="B125" s="288" t="s">
        <v>4003</v>
      </c>
      <c r="C125" s="288" t="s">
        <v>2306</v>
      </c>
      <c r="D125" s="288" t="s">
        <v>2307</v>
      </c>
    </row>
    <row r="126" spans="1:4" x14ac:dyDescent="0.2">
      <c r="A126" s="291" t="s">
        <v>1644</v>
      </c>
      <c r="B126" s="291" t="s">
        <v>4004</v>
      </c>
      <c r="C126" s="291" t="s">
        <v>2308</v>
      </c>
      <c r="D126" s="291" t="s">
        <v>2309</v>
      </c>
    </row>
    <row r="127" spans="1:4" x14ac:dyDescent="0.2">
      <c r="A127" s="288" t="s">
        <v>1647</v>
      </c>
      <c r="B127" s="288" t="s">
        <v>4005</v>
      </c>
      <c r="C127" s="288" t="s">
        <v>2310</v>
      </c>
      <c r="D127" s="288" t="s">
        <v>2311</v>
      </c>
    </row>
    <row r="128" spans="1:4" x14ac:dyDescent="0.2">
      <c r="A128" s="291" t="s">
        <v>1650</v>
      </c>
      <c r="B128" s="291" t="s">
        <v>4006</v>
      </c>
      <c r="C128" s="291" t="s">
        <v>2312</v>
      </c>
      <c r="D128" s="291" t="s">
        <v>2313</v>
      </c>
    </row>
    <row r="129" spans="1:4" x14ac:dyDescent="0.2">
      <c r="A129" s="288" t="s">
        <v>1653</v>
      </c>
      <c r="B129" s="288" t="s">
        <v>4007</v>
      </c>
      <c r="C129" s="288" t="s">
        <v>2314</v>
      </c>
      <c r="D129" s="288" t="s">
        <v>1815</v>
      </c>
    </row>
    <row r="130" spans="1:4" x14ac:dyDescent="0.2">
      <c r="A130" s="291" t="s">
        <v>1656</v>
      </c>
      <c r="B130" s="291" t="s">
        <v>4008</v>
      </c>
      <c r="C130" s="291" t="s">
        <v>2315</v>
      </c>
      <c r="D130" s="291" t="s">
        <v>2316</v>
      </c>
    </row>
    <row r="131" spans="1:4" x14ac:dyDescent="0.2">
      <c r="A131" s="288" t="s">
        <v>1659</v>
      </c>
      <c r="B131" s="288" t="s">
        <v>4009</v>
      </c>
      <c r="C131" s="288" t="s">
        <v>2317</v>
      </c>
      <c r="D131" s="288" t="s">
        <v>2248</v>
      </c>
    </row>
    <row r="132" spans="1:4" x14ac:dyDescent="0.2">
      <c r="A132" s="291" t="s">
        <v>1662</v>
      </c>
      <c r="B132" s="291" t="s">
        <v>4010</v>
      </c>
      <c r="C132" s="291" t="s">
        <v>2318</v>
      </c>
      <c r="D132" s="291" t="s">
        <v>1893</v>
      </c>
    </row>
    <row r="133" spans="1:4" x14ac:dyDescent="0.2">
      <c r="A133" s="288" t="s">
        <v>1665</v>
      </c>
      <c r="B133" s="288" t="s">
        <v>4011</v>
      </c>
      <c r="C133" s="288" t="s">
        <v>2319</v>
      </c>
      <c r="D133" s="288" t="s">
        <v>1963</v>
      </c>
    </row>
    <row r="134" spans="1:4" x14ac:dyDescent="0.2">
      <c r="A134" s="291" t="s">
        <v>1668</v>
      </c>
      <c r="B134" s="291" t="s">
        <v>4012</v>
      </c>
      <c r="C134" s="291" t="s">
        <v>2320</v>
      </c>
      <c r="D134" s="291" t="s">
        <v>2321</v>
      </c>
    </row>
    <row r="135" spans="1:4" x14ac:dyDescent="0.2">
      <c r="A135" s="288" t="s">
        <v>1671</v>
      </c>
      <c r="B135" s="288" t="s">
        <v>4013</v>
      </c>
      <c r="C135" s="288" t="s">
        <v>2322</v>
      </c>
      <c r="D135" s="288" t="s">
        <v>2323</v>
      </c>
    </row>
    <row r="136" spans="1:4" x14ac:dyDescent="0.2">
      <c r="A136" s="291" t="s">
        <v>1674</v>
      </c>
      <c r="B136" s="291" t="s">
        <v>4014</v>
      </c>
      <c r="C136" s="291" t="s">
        <v>2324</v>
      </c>
      <c r="D136" s="291" t="s">
        <v>2325</v>
      </c>
    </row>
    <row r="137" spans="1:4" x14ac:dyDescent="0.2">
      <c r="A137" s="288" t="s">
        <v>1677</v>
      </c>
      <c r="B137" s="288" t="s">
        <v>4015</v>
      </c>
      <c r="C137" s="288" t="s">
        <v>2326</v>
      </c>
      <c r="D137" s="288" t="s">
        <v>2327</v>
      </c>
    </row>
    <row r="138" spans="1:4" x14ac:dyDescent="0.2">
      <c r="A138" s="291" t="s">
        <v>1680</v>
      </c>
      <c r="B138" s="291" t="s">
        <v>4016</v>
      </c>
      <c r="C138" s="291" t="s">
        <v>2328</v>
      </c>
      <c r="D138" s="291" t="s">
        <v>2329</v>
      </c>
    </row>
    <row r="139" spans="1:4" x14ac:dyDescent="0.2">
      <c r="A139" s="288" t="s">
        <v>1683</v>
      </c>
      <c r="B139" s="288" t="s">
        <v>4017</v>
      </c>
      <c r="C139" s="288" t="s">
        <v>2330</v>
      </c>
      <c r="D139" s="288" t="s">
        <v>1943</v>
      </c>
    </row>
    <row r="140" spans="1:4" x14ac:dyDescent="0.2">
      <c r="A140" s="291" t="s">
        <v>1686</v>
      </c>
      <c r="B140" s="291" t="s">
        <v>4018</v>
      </c>
      <c r="C140" s="291" t="s">
        <v>2331</v>
      </c>
      <c r="D140" s="291" t="s">
        <v>2332</v>
      </c>
    </row>
    <row r="141" spans="1:4" x14ac:dyDescent="0.2">
      <c r="A141" s="288" t="s">
        <v>1689</v>
      </c>
      <c r="B141" s="288" t="s">
        <v>4019</v>
      </c>
      <c r="C141" s="288" t="s">
        <v>2333</v>
      </c>
      <c r="D141" s="288" t="s">
        <v>1546</v>
      </c>
    </row>
    <row r="142" spans="1:4" x14ac:dyDescent="0.2">
      <c r="A142" s="291" t="s">
        <v>1692</v>
      </c>
      <c r="B142" s="291" t="s">
        <v>4020</v>
      </c>
      <c r="C142" s="291" t="s">
        <v>2334</v>
      </c>
      <c r="D142" s="291" t="s">
        <v>2335</v>
      </c>
    </row>
    <row r="143" spans="1:4" x14ac:dyDescent="0.2">
      <c r="A143" s="288" t="s">
        <v>1695</v>
      </c>
      <c r="B143" s="288" t="s">
        <v>4021</v>
      </c>
      <c r="C143" s="288" t="s">
        <v>2336</v>
      </c>
      <c r="D143" s="288" t="s">
        <v>2337</v>
      </c>
    </row>
    <row r="144" spans="1:4" x14ac:dyDescent="0.2">
      <c r="A144" s="291" t="s">
        <v>1698</v>
      </c>
      <c r="B144" s="291" t="s">
        <v>4022</v>
      </c>
      <c r="C144" s="291" t="s">
        <v>1975</v>
      </c>
      <c r="D144" s="291" t="s">
        <v>2338</v>
      </c>
    </row>
    <row r="145" spans="1:4" x14ac:dyDescent="0.2">
      <c r="A145" s="288" t="s">
        <v>1701</v>
      </c>
      <c r="B145" s="288" t="s">
        <v>4023</v>
      </c>
      <c r="C145" s="288" t="s">
        <v>2339</v>
      </c>
      <c r="D145" s="288" t="s">
        <v>2340</v>
      </c>
    </row>
    <row r="146" spans="1:4" x14ac:dyDescent="0.2">
      <c r="A146" s="291" t="s">
        <v>1704</v>
      </c>
      <c r="B146" s="291" t="s">
        <v>4024</v>
      </c>
      <c r="C146" s="291" t="s">
        <v>2341</v>
      </c>
      <c r="D146" s="291" t="s">
        <v>2342</v>
      </c>
    </row>
    <row r="147" spans="1:4" x14ac:dyDescent="0.2">
      <c r="A147" s="288" t="s">
        <v>1707</v>
      </c>
      <c r="B147" s="288" t="s">
        <v>4025</v>
      </c>
      <c r="C147" s="288" t="s">
        <v>1870</v>
      </c>
      <c r="D147" s="288" t="s">
        <v>2343</v>
      </c>
    </row>
    <row r="148" spans="1:4" x14ac:dyDescent="0.2">
      <c r="A148" s="291" t="s">
        <v>1710</v>
      </c>
      <c r="B148" s="291" t="s">
        <v>4026</v>
      </c>
      <c r="C148" s="291" t="s">
        <v>2344</v>
      </c>
      <c r="D148" s="291" t="s">
        <v>2345</v>
      </c>
    </row>
    <row r="149" spans="1:4" x14ac:dyDescent="0.2">
      <c r="A149" s="288" t="s">
        <v>1713</v>
      </c>
      <c r="B149" s="288" t="s">
        <v>4027</v>
      </c>
      <c r="C149" s="288" t="s">
        <v>2196</v>
      </c>
      <c r="D149" s="288" t="s">
        <v>1557</v>
      </c>
    </row>
    <row r="150" spans="1:4" x14ac:dyDescent="0.2">
      <c r="A150" s="291" t="s">
        <v>1716</v>
      </c>
      <c r="B150" s="291" t="s">
        <v>4028</v>
      </c>
      <c r="C150" s="291" t="s">
        <v>2346</v>
      </c>
      <c r="D150" s="291" t="s">
        <v>2347</v>
      </c>
    </row>
    <row r="151" spans="1:4" x14ac:dyDescent="0.2">
      <c r="A151" s="288" t="s">
        <v>1719</v>
      </c>
      <c r="B151" s="288" t="s">
        <v>4029</v>
      </c>
      <c r="C151" s="288" t="s">
        <v>2348</v>
      </c>
      <c r="D151" s="288" t="s">
        <v>2349</v>
      </c>
    </row>
    <row r="152" spans="1:4" x14ac:dyDescent="0.2">
      <c r="A152" s="291" t="s">
        <v>1722</v>
      </c>
      <c r="B152" s="291" t="s">
        <v>4030</v>
      </c>
      <c r="C152" s="291" t="s">
        <v>1882</v>
      </c>
      <c r="D152" s="291" t="s">
        <v>2350</v>
      </c>
    </row>
    <row r="153" spans="1:4" x14ac:dyDescent="0.2">
      <c r="A153" s="288" t="s">
        <v>1725</v>
      </c>
      <c r="B153" s="288" t="s">
        <v>4031</v>
      </c>
      <c r="C153" s="288" t="s">
        <v>2351</v>
      </c>
      <c r="D153" s="288" t="s">
        <v>2209</v>
      </c>
    </row>
    <row r="154" spans="1:4" x14ac:dyDescent="0.2">
      <c r="A154" s="291" t="s">
        <v>1727</v>
      </c>
      <c r="B154" s="291" t="s">
        <v>4032</v>
      </c>
      <c r="C154" s="291" t="s">
        <v>2352</v>
      </c>
      <c r="D154" s="291" t="s">
        <v>2353</v>
      </c>
    </row>
    <row r="155" spans="1:4" x14ac:dyDescent="0.2">
      <c r="A155" s="288" t="s">
        <v>1730</v>
      </c>
      <c r="B155" s="288" t="s">
        <v>4033</v>
      </c>
      <c r="C155" s="288" t="s">
        <v>2354</v>
      </c>
      <c r="D155" s="288" t="s">
        <v>2355</v>
      </c>
    </row>
    <row r="156" spans="1:4" x14ac:dyDescent="0.2">
      <c r="A156" s="291" t="s">
        <v>1733</v>
      </c>
      <c r="B156" s="291" t="s">
        <v>4034</v>
      </c>
      <c r="C156" s="291" t="s">
        <v>2356</v>
      </c>
      <c r="D156" s="291" t="s">
        <v>2357</v>
      </c>
    </row>
    <row r="157" spans="1:4" x14ac:dyDescent="0.2">
      <c r="A157" s="288" t="s">
        <v>1735</v>
      </c>
      <c r="B157" s="288" t="s">
        <v>4035</v>
      </c>
      <c r="C157" s="288" t="s">
        <v>2358</v>
      </c>
      <c r="D157" s="288" t="s">
        <v>2359</v>
      </c>
    </row>
    <row r="158" spans="1:4" x14ac:dyDescent="0.2">
      <c r="A158" s="291" t="s">
        <v>1737</v>
      </c>
      <c r="B158" s="291" t="s">
        <v>4036</v>
      </c>
      <c r="C158" s="291" t="s">
        <v>2360</v>
      </c>
      <c r="D158" s="291" t="s">
        <v>1500</v>
      </c>
    </row>
    <row r="159" spans="1:4" x14ac:dyDescent="0.2">
      <c r="A159" s="288" t="s">
        <v>1739</v>
      </c>
      <c r="B159" s="288" t="s">
        <v>4037</v>
      </c>
      <c r="C159" s="288" t="s">
        <v>2361</v>
      </c>
      <c r="D159" s="288" t="s">
        <v>2362</v>
      </c>
    </row>
    <row r="160" spans="1:4" x14ac:dyDescent="0.2">
      <c r="A160" s="291" t="s">
        <v>1742</v>
      </c>
      <c r="B160" s="291" t="s">
        <v>4038</v>
      </c>
      <c r="C160" s="291" t="s">
        <v>2363</v>
      </c>
      <c r="D160" s="291" t="s">
        <v>2364</v>
      </c>
    </row>
    <row r="161" spans="1:4" x14ac:dyDescent="0.2">
      <c r="A161" s="288" t="s">
        <v>1745</v>
      </c>
      <c r="B161" s="288" t="s">
        <v>4039</v>
      </c>
      <c r="C161" s="288" t="s">
        <v>2365</v>
      </c>
      <c r="D161" s="288" t="s">
        <v>1437</v>
      </c>
    </row>
    <row r="162" spans="1:4" x14ac:dyDescent="0.2">
      <c r="A162" s="291" t="s">
        <v>1748</v>
      </c>
      <c r="B162" s="291" t="s">
        <v>4040</v>
      </c>
      <c r="C162" s="291" t="s">
        <v>2366</v>
      </c>
      <c r="D162" s="291" t="s">
        <v>2367</v>
      </c>
    </row>
    <row r="163" spans="1:4" x14ac:dyDescent="0.2">
      <c r="A163" s="288" t="s">
        <v>1751</v>
      </c>
      <c r="B163" s="288" t="s">
        <v>4041</v>
      </c>
      <c r="C163" s="288" t="s">
        <v>2368</v>
      </c>
      <c r="D163" s="288" t="s">
        <v>2369</v>
      </c>
    </row>
    <row r="164" spans="1:4" x14ac:dyDescent="0.2">
      <c r="A164" s="291" t="s">
        <v>1754</v>
      </c>
      <c r="B164" s="291" t="s">
        <v>4042</v>
      </c>
      <c r="C164" s="291" t="s">
        <v>2370</v>
      </c>
      <c r="D164" s="291" t="s">
        <v>2371</v>
      </c>
    </row>
    <row r="165" spans="1:4" x14ac:dyDescent="0.2">
      <c r="A165" s="288" t="s">
        <v>1756</v>
      </c>
      <c r="B165" s="288" t="s">
        <v>4043</v>
      </c>
      <c r="C165" s="288" t="s">
        <v>2372</v>
      </c>
      <c r="D165" s="288" t="s">
        <v>2321</v>
      </c>
    </row>
    <row r="166" spans="1:4" x14ac:dyDescent="0.2">
      <c r="A166" s="291" t="s">
        <v>1759</v>
      </c>
      <c r="B166" s="291" t="s">
        <v>4044</v>
      </c>
      <c r="C166" s="291" t="s">
        <v>2373</v>
      </c>
      <c r="D166" s="291" t="s">
        <v>2063</v>
      </c>
    </row>
    <row r="167" spans="1:4" x14ac:dyDescent="0.2">
      <c r="A167" s="288" t="s">
        <v>1762</v>
      </c>
      <c r="B167" s="288" t="s">
        <v>4045</v>
      </c>
      <c r="C167" s="288" t="s">
        <v>2374</v>
      </c>
      <c r="D167" s="288" t="s">
        <v>2375</v>
      </c>
    </row>
    <row r="168" spans="1:4" x14ac:dyDescent="0.2">
      <c r="A168" s="291" t="s">
        <v>1764</v>
      </c>
      <c r="B168" s="291" t="s">
        <v>4046</v>
      </c>
      <c r="C168" s="291" t="s">
        <v>2028</v>
      </c>
      <c r="D168" s="291" t="s">
        <v>2141</v>
      </c>
    </row>
    <row r="169" spans="1:4" x14ac:dyDescent="0.2">
      <c r="A169" s="288" t="s">
        <v>1766</v>
      </c>
      <c r="B169" s="288" t="s">
        <v>4047</v>
      </c>
      <c r="C169" s="288" t="s">
        <v>1349</v>
      </c>
      <c r="D169" s="288" t="s">
        <v>2376</v>
      </c>
    </row>
    <row r="170" spans="1:4" x14ac:dyDescent="0.2">
      <c r="A170" s="291" t="s">
        <v>1769</v>
      </c>
      <c r="B170" s="291" t="s">
        <v>4048</v>
      </c>
      <c r="C170" s="291" t="s">
        <v>2377</v>
      </c>
      <c r="D170" s="291" t="s">
        <v>2378</v>
      </c>
    </row>
    <row r="171" spans="1:4" x14ac:dyDescent="0.2">
      <c r="A171" s="288" t="s">
        <v>1772</v>
      </c>
      <c r="B171" s="288" t="s">
        <v>4049</v>
      </c>
      <c r="C171" s="288" t="s">
        <v>2379</v>
      </c>
      <c r="D171" s="288" t="s">
        <v>2380</v>
      </c>
    </row>
    <row r="172" spans="1:4" x14ac:dyDescent="0.2">
      <c r="A172" s="291" t="s">
        <v>1775</v>
      </c>
      <c r="B172" s="291" t="s">
        <v>4050</v>
      </c>
      <c r="C172" s="291" t="s">
        <v>1655</v>
      </c>
      <c r="D172" s="291" t="s">
        <v>2381</v>
      </c>
    </row>
    <row r="173" spans="1:4" x14ac:dyDescent="0.2">
      <c r="A173" s="288" t="s">
        <v>1778</v>
      </c>
      <c r="B173" s="288" t="s">
        <v>4051</v>
      </c>
      <c r="C173" s="288" t="s">
        <v>2382</v>
      </c>
      <c r="D173" s="288" t="s">
        <v>1510</v>
      </c>
    </row>
    <row r="174" spans="1:4" x14ac:dyDescent="0.2">
      <c r="A174" s="291" t="s">
        <v>1781</v>
      </c>
      <c r="B174" s="291" t="s">
        <v>4052</v>
      </c>
      <c r="C174" s="291" t="s">
        <v>2383</v>
      </c>
      <c r="D174" s="291" t="s">
        <v>2384</v>
      </c>
    </row>
    <row r="175" spans="1:4" x14ac:dyDescent="0.2">
      <c r="A175" s="288" t="s">
        <v>1784</v>
      </c>
      <c r="B175" s="288" t="s">
        <v>4053</v>
      </c>
      <c r="C175" s="288" t="s">
        <v>2385</v>
      </c>
      <c r="D175" s="288" t="s">
        <v>1833</v>
      </c>
    </row>
    <row r="176" spans="1:4" x14ac:dyDescent="0.2">
      <c r="A176" s="291" t="s">
        <v>1787</v>
      </c>
      <c r="B176" s="291" t="s">
        <v>4054</v>
      </c>
      <c r="C176" s="291" t="s">
        <v>2386</v>
      </c>
      <c r="D176" s="291" t="s">
        <v>2387</v>
      </c>
    </row>
    <row r="177" spans="1:4" x14ac:dyDescent="0.2">
      <c r="A177" s="288" t="s">
        <v>1789</v>
      </c>
      <c r="B177" s="288" t="s">
        <v>4055</v>
      </c>
      <c r="C177" s="288" t="s">
        <v>2388</v>
      </c>
      <c r="D177" s="288" t="s">
        <v>2015</v>
      </c>
    </row>
    <row r="178" spans="1:4" x14ac:dyDescent="0.2">
      <c r="A178" s="291" t="s">
        <v>1792</v>
      </c>
      <c r="B178" s="291" t="s">
        <v>4056</v>
      </c>
      <c r="C178" s="291" t="s">
        <v>1738</v>
      </c>
      <c r="D178" s="291" t="s">
        <v>2389</v>
      </c>
    </row>
    <row r="179" spans="1:4" x14ac:dyDescent="0.2">
      <c r="A179" s="288" t="s">
        <v>1795</v>
      </c>
      <c r="B179" s="288" t="s">
        <v>4057</v>
      </c>
      <c r="C179" s="288" t="s">
        <v>2390</v>
      </c>
      <c r="D179" s="288" t="s">
        <v>2391</v>
      </c>
    </row>
    <row r="180" spans="1:4" x14ac:dyDescent="0.2">
      <c r="A180" s="291" t="s">
        <v>1798</v>
      </c>
      <c r="B180" s="291" t="s">
        <v>4058</v>
      </c>
      <c r="C180" s="291" t="s">
        <v>2392</v>
      </c>
      <c r="D180" s="291" t="s">
        <v>2378</v>
      </c>
    </row>
    <row r="181" spans="1:4" x14ac:dyDescent="0.2">
      <c r="A181" s="288" t="s">
        <v>1801</v>
      </c>
      <c r="B181" s="288" t="s">
        <v>4059</v>
      </c>
      <c r="C181" s="288" t="s">
        <v>2393</v>
      </c>
      <c r="D181" s="288" t="s">
        <v>1448</v>
      </c>
    </row>
    <row r="182" spans="1:4" x14ac:dyDescent="0.2">
      <c r="A182" s="291" t="s">
        <v>1804</v>
      </c>
      <c r="B182" s="291" t="s">
        <v>4060</v>
      </c>
      <c r="C182" s="291" t="s">
        <v>2394</v>
      </c>
      <c r="D182" s="291" t="s">
        <v>2283</v>
      </c>
    </row>
    <row r="183" spans="1:4" x14ac:dyDescent="0.2">
      <c r="A183" s="288" t="s">
        <v>1807</v>
      </c>
      <c r="B183" s="288" t="s">
        <v>4061</v>
      </c>
      <c r="C183" s="288" t="s">
        <v>1661</v>
      </c>
      <c r="D183" s="288" t="s">
        <v>1441</v>
      </c>
    </row>
    <row r="184" spans="1:4" x14ac:dyDescent="0.2">
      <c r="A184" s="291" t="s">
        <v>1809</v>
      </c>
      <c r="B184" s="291" t="s">
        <v>4062</v>
      </c>
      <c r="C184" s="291" t="s">
        <v>2395</v>
      </c>
      <c r="D184" s="291" t="s">
        <v>2396</v>
      </c>
    </row>
    <row r="185" spans="1:4" x14ac:dyDescent="0.2">
      <c r="A185" s="288" t="s">
        <v>1812</v>
      </c>
      <c r="B185" s="288" t="s">
        <v>4063</v>
      </c>
      <c r="C185" s="288" t="s">
        <v>1865</v>
      </c>
      <c r="D185" s="288" t="s">
        <v>2397</v>
      </c>
    </row>
    <row r="186" spans="1:4" x14ac:dyDescent="0.2">
      <c r="A186" s="291" t="s">
        <v>1814</v>
      </c>
      <c r="B186" s="291" t="s">
        <v>4064</v>
      </c>
      <c r="C186" s="291" t="s">
        <v>2398</v>
      </c>
      <c r="D186" s="291" t="s">
        <v>2399</v>
      </c>
    </row>
    <row r="187" spans="1:4" x14ac:dyDescent="0.2">
      <c r="A187" s="288" t="s">
        <v>1817</v>
      </c>
      <c r="B187" s="288" t="s">
        <v>4065</v>
      </c>
      <c r="C187" s="288" t="s">
        <v>2400</v>
      </c>
      <c r="D187" s="288" t="s">
        <v>2401</v>
      </c>
    </row>
    <row r="188" spans="1:4" x14ac:dyDescent="0.2">
      <c r="A188" s="291" t="s">
        <v>1819</v>
      </c>
      <c r="B188" s="291" t="s">
        <v>4066</v>
      </c>
      <c r="C188" s="291" t="s">
        <v>1934</v>
      </c>
      <c r="D188" s="291" t="s">
        <v>2402</v>
      </c>
    </row>
    <row r="189" spans="1:4" x14ac:dyDescent="0.2">
      <c r="A189" s="288" t="s">
        <v>1822</v>
      </c>
      <c r="B189" s="288" t="s">
        <v>4067</v>
      </c>
      <c r="C189" s="288" t="s">
        <v>2403</v>
      </c>
      <c r="D189" s="288" t="s">
        <v>2404</v>
      </c>
    </row>
    <row r="190" spans="1:4" x14ac:dyDescent="0.2">
      <c r="A190" s="291" t="s">
        <v>1825</v>
      </c>
      <c r="B190" s="291" t="s">
        <v>4068</v>
      </c>
      <c r="C190" s="291" t="s">
        <v>1874</v>
      </c>
      <c r="D190" s="291" t="s">
        <v>1655</v>
      </c>
    </row>
    <row r="191" spans="1:4" x14ac:dyDescent="0.2">
      <c r="A191" s="288" t="s">
        <v>2500</v>
      </c>
      <c r="B191" s="288" t="s">
        <v>4069</v>
      </c>
      <c r="C191" s="288" t="s">
        <v>2466</v>
      </c>
      <c r="D191" s="288" t="s">
        <v>2365</v>
      </c>
    </row>
    <row r="192" spans="1:4" x14ac:dyDescent="0.2">
      <c r="A192" s="288" t="s">
        <v>3695</v>
      </c>
      <c r="B192" s="288" t="s">
        <v>4070</v>
      </c>
      <c r="C192" s="288" t="s">
        <v>4071</v>
      </c>
      <c r="D192" s="288" t="s">
        <v>2020</v>
      </c>
    </row>
  </sheetData>
  <mergeCells count="1">
    <mergeCell ref="H1:I1"/>
  </mergeCells>
  <hyperlinks>
    <hyperlink ref="H1:I1" location="Index!A1" display="Regresar al Índice" xr:uid="{B1739D61-BBCE-444B-99F6-A5185EFBF3B8}"/>
  </hyperlink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15B81-D1B1-495C-A74F-C58210A3D5FB}">
  <sheetPr codeName="Hoja200"/>
  <dimension ref="A1:I18"/>
  <sheetViews>
    <sheetView workbookViewId="0">
      <selection activeCell="F17" sqref="F17"/>
    </sheetView>
  </sheetViews>
  <sheetFormatPr baseColWidth="10" defaultRowHeight="12.75" x14ac:dyDescent="0.2"/>
  <cols>
    <col min="1" max="1" width="15.7109375" style="283" customWidth="1"/>
    <col min="2" max="2" width="38.7109375" style="283" customWidth="1"/>
    <col min="3" max="3" width="10.7109375" style="283" customWidth="1"/>
    <col min="4" max="16384" width="11.42578125" style="283"/>
  </cols>
  <sheetData>
    <row r="1" spans="1:9" x14ac:dyDescent="0.2">
      <c r="A1" s="28" t="s">
        <v>4646</v>
      </c>
      <c r="H1" s="284" t="s">
        <v>1306</v>
      </c>
      <c r="I1" s="284"/>
    </row>
    <row r="2" spans="1:9" x14ac:dyDescent="0.2">
      <c r="A2" s="283" t="s">
        <v>2503</v>
      </c>
    </row>
    <row r="6" spans="1:9" ht="30" customHeight="1" x14ac:dyDescent="0.2">
      <c r="A6" s="285" t="s">
        <v>1283</v>
      </c>
      <c r="B6" s="285" t="s">
        <v>1284</v>
      </c>
      <c r="C6" s="285" t="s">
        <v>1285</v>
      </c>
    </row>
    <row r="7" spans="1:9" x14ac:dyDescent="0.2">
      <c r="A7" s="286" t="s">
        <v>346</v>
      </c>
      <c r="B7" s="287" t="s">
        <v>1239</v>
      </c>
      <c r="C7" s="288" t="s">
        <v>4072</v>
      </c>
    </row>
    <row r="8" spans="1:9" x14ac:dyDescent="0.2">
      <c r="A8" s="289" t="s">
        <v>346</v>
      </c>
      <c r="B8" s="290" t="s">
        <v>1240</v>
      </c>
      <c r="C8" s="291" t="s">
        <v>4073</v>
      </c>
    </row>
    <row r="9" spans="1:9" x14ac:dyDescent="0.2">
      <c r="A9" s="286" t="s">
        <v>346</v>
      </c>
      <c r="B9" s="287" t="s">
        <v>1241</v>
      </c>
      <c r="C9" s="288" t="s">
        <v>4074</v>
      </c>
    </row>
    <row r="10" spans="1:9" x14ac:dyDescent="0.2">
      <c r="A10" s="289" t="s">
        <v>347</v>
      </c>
      <c r="B10" s="290" t="s">
        <v>1239</v>
      </c>
      <c r="C10" s="291" t="s">
        <v>4075</v>
      </c>
    </row>
    <row r="11" spans="1:9" x14ac:dyDescent="0.2">
      <c r="A11" s="286" t="s">
        <v>347</v>
      </c>
      <c r="B11" s="287" t="s">
        <v>1240</v>
      </c>
      <c r="C11" s="288" t="s">
        <v>4076</v>
      </c>
    </row>
    <row r="12" spans="1:9" x14ac:dyDescent="0.2">
      <c r="A12" s="289" t="s">
        <v>347</v>
      </c>
      <c r="B12" s="290" t="s">
        <v>1241</v>
      </c>
      <c r="C12" s="291" t="s">
        <v>4077</v>
      </c>
    </row>
    <row r="13" spans="1:9" x14ac:dyDescent="0.2">
      <c r="A13" s="286" t="s">
        <v>349</v>
      </c>
      <c r="B13" s="287" t="s">
        <v>1239</v>
      </c>
      <c r="C13" s="288" t="s">
        <v>2799</v>
      </c>
    </row>
    <row r="14" spans="1:9" x14ac:dyDescent="0.2">
      <c r="A14" s="289" t="s">
        <v>349</v>
      </c>
      <c r="B14" s="290" t="s">
        <v>1240</v>
      </c>
      <c r="C14" s="291" t="s">
        <v>2734</v>
      </c>
    </row>
    <row r="15" spans="1:9" x14ac:dyDescent="0.2">
      <c r="A15" s="286" t="s">
        <v>349</v>
      </c>
      <c r="B15" s="287" t="s">
        <v>1241</v>
      </c>
      <c r="C15" s="288" t="s">
        <v>2734</v>
      </c>
    </row>
    <row r="16" spans="1:9" x14ac:dyDescent="0.2">
      <c r="A16" s="289" t="s">
        <v>348</v>
      </c>
      <c r="B16" s="290" t="s">
        <v>1239</v>
      </c>
      <c r="C16" s="291" t="s">
        <v>4078</v>
      </c>
    </row>
    <row r="17" spans="1:3" x14ac:dyDescent="0.2">
      <c r="A17" s="286" t="s">
        <v>348</v>
      </c>
      <c r="B17" s="287" t="s">
        <v>1240</v>
      </c>
      <c r="C17" s="288" t="s">
        <v>2505</v>
      </c>
    </row>
    <row r="18" spans="1:3" x14ac:dyDescent="0.2">
      <c r="A18" s="289" t="s">
        <v>348</v>
      </c>
      <c r="B18" s="290" t="s">
        <v>1241</v>
      </c>
      <c r="C18" s="291" t="s">
        <v>3061</v>
      </c>
    </row>
  </sheetData>
  <mergeCells count="5">
    <mergeCell ref="A7:A9"/>
    <mergeCell ref="A10:A12"/>
    <mergeCell ref="A13:A15"/>
    <mergeCell ref="A16:A18"/>
    <mergeCell ref="H1:I1"/>
  </mergeCells>
  <hyperlinks>
    <hyperlink ref="H1:I1" location="Index!A1" display="Regresar al Índice" xr:uid="{7D08A02F-2516-43B8-BE73-3C1D91A5CEBE}"/>
  </hyperlink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F8E69-ED81-4265-934D-2BFFA8B2EA52}">
  <sheetPr codeName="Hoja201"/>
  <dimension ref="A1:I882"/>
  <sheetViews>
    <sheetView workbookViewId="0">
      <selection activeCell="F17" sqref="F17"/>
    </sheetView>
  </sheetViews>
  <sheetFormatPr baseColWidth="10" defaultRowHeight="12.75" x14ac:dyDescent="0.2"/>
  <cols>
    <col min="1" max="1" width="40.7109375" style="283" customWidth="1"/>
    <col min="2" max="2" width="32.7109375" style="283" customWidth="1"/>
    <col min="3" max="3" width="50.7109375" style="283" customWidth="1"/>
    <col min="4" max="4" width="15.7109375" style="283" customWidth="1"/>
    <col min="5" max="5" width="11.7109375" style="283" customWidth="1"/>
    <col min="6" max="6" width="15.7109375" style="283" customWidth="1"/>
    <col min="7" max="7" width="11.7109375" style="283" customWidth="1"/>
    <col min="8" max="8" width="5.7109375" style="283" customWidth="1"/>
    <col min="9" max="9" width="11.7109375" style="283" customWidth="1"/>
    <col min="10" max="16384" width="11.42578125" style="283"/>
  </cols>
  <sheetData>
    <row r="1" spans="1:9" x14ac:dyDescent="0.2">
      <c r="A1" s="28" t="s">
        <v>4685</v>
      </c>
      <c r="B1" s="283" t="s">
        <v>53</v>
      </c>
      <c r="C1" s="283" t="s">
        <v>53</v>
      </c>
      <c r="D1" s="283" t="s">
        <v>53</v>
      </c>
      <c r="E1" s="283" t="s">
        <v>53</v>
      </c>
      <c r="F1" s="283" t="s">
        <v>53</v>
      </c>
      <c r="G1" s="283" t="s">
        <v>53</v>
      </c>
      <c r="H1" s="284" t="s">
        <v>1306</v>
      </c>
      <c r="I1" s="284"/>
    </row>
    <row r="2" spans="1:9" x14ac:dyDescent="0.2">
      <c r="A2" s="283" t="s">
        <v>142</v>
      </c>
      <c r="B2" s="283" t="s">
        <v>53</v>
      </c>
      <c r="C2" s="283" t="s">
        <v>53</v>
      </c>
      <c r="D2" s="283" t="s">
        <v>53</v>
      </c>
      <c r="E2" s="283" t="s">
        <v>53</v>
      </c>
      <c r="F2" s="283" t="s">
        <v>53</v>
      </c>
      <c r="G2" s="283" t="s">
        <v>53</v>
      </c>
      <c r="H2" s="283" t="s">
        <v>53</v>
      </c>
    </row>
    <row r="6" spans="1:9" x14ac:dyDescent="0.2">
      <c r="A6" s="283" t="s">
        <v>540</v>
      </c>
      <c r="B6" s="283" t="s">
        <v>541</v>
      </c>
      <c r="C6" s="283" t="s">
        <v>2444</v>
      </c>
      <c r="D6" s="283" t="s">
        <v>2578</v>
      </c>
      <c r="E6" s="283" t="s">
        <v>2579</v>
      </c>
      <c r="F6" s="283" t="s">
        <v>2445</v>
      </c>
      <c r="G6" s="283" t="s">
        <v>2580</v>
      </c>
      <c r="H6" s="283" t="s">
        <v>2446</v>
      </c>
      <c r="I6" s="283" t="s">
        <v>129</v>
      </c>
    </row>
    <row r="7" spans="1:9" x14ac:dyDescent="0.2">
      <c r="A7" s="283" t="s">
        <v>440</v>
      </c>
      <c r="B7" s="283" t="s">
        <v>55</v>
      </c>
      <c r="C7" s="283" t="s">
        <v>343</v>
      </c>
      <c r="D7" s="283">
        <v>165641</v>
      </c>
      <c r="E7" s="283">
        <v>0.238169938775569</v>
      </c>
      <c r="F7" s="283">
        <v>162646</v>
      </c>
      <c r="G7" s="283">
        <v>0.235105181981524</v>
      </c>
      <c r="H7" s="283">
        <v>2995</v>
      </c>
      <c r="I7" s="283">
        <v>1.84142247580634</v>
      </c>
    </row>
    <row r="8" spans="1:9" x14ac:dyDescent="0.2">
      <c r="A8" s="283" t="s">
        <v>507</v>
      </c>
      <c r="B8" s="283" t="s">
        <v>173</v>
      </c>
      <c r="C8" s="283" t="s">
        <v>338</v>
      </c>
      <c r="D8" s="283">
        <v>3887</v>
      </c>
      <c r="E8" s="283">
        <v>0.59580012262415705</v>
      </c>
      <c r="F8" s="283">
        <v>3025</v>
      </c>
      <c r="G8" s="283">
        <v>0.53313359182234799</v>
      </c>
      <c r="H8" s="283">
        <v>862</v>
      </c>
      <c r="I8" s="283">
        <v>28.495867768595101</v>
      </c>
    </row>
    <row r="9" spans="1:9" x14ac:dyDescent="0.2">
      <c r="A9" s="283" t="s">
        <v>543</v>
      </c>
      <c r="B9" s="283" t="s">
        <v>143</v>
      </c>
      <c r="C9" s="283" t="s">
        <v>341</v>
      </c>
      <c r="D9" s="283">
        <v>110215</v>
      </c>
      <c r="E9" s="283">
        <v>0.23637845431246199</v>
      </c>
      <c r="F9" s="283">
        <v>109517</v>
      </c>
      <c r="G9" s="283">
        <v>0.23448315730200001</v>
      </c>
      <c r="H9" s="283">
        <v>698</v>
      </c>
      <c r="I9" s="283">
        <v>0.63734397399490805</v>
      </c>
    </row>
    <row r="10" spans="1:9" x14ac:dyDescent="0.2">
      <c r="A10" s="283" t="s">
        <v>499</v>
      </c>
      <c r="B10" s="283" t="s">
        <v>146</v>
      </c>
      <c r="C10" s="283" t="s">
        <v>339</v>
      </c>
      <c r="D10" s="283">
        <v>44731</v>
      </c>
      <c r="E10" s="283">
        <v>0.33795208486011502</v>
      </c>
      <c r="F10" s="283">
        <v>44176</v>
      </c>
      <c r="G10" s="283">
        <v>0.33516942079786299</v>
      </c>
      <c r="H10" s="283">
        <v>555</v>
      </c>
      <c r="I10" s="283">
        <v>1.25633828323071</v>
      </c>
    </row>
    <row r="11" spans="1:9" x14ac:dyDescent="0.2">
      <c r="A11" s="283" t="s">
        <v>440</v>
      </c>
      <c r="B11" s="283" t="s">
        <v>55</v>
      </c>
      <c r="C11" s="283" t="s">
        <v>339</v>
      </c>
      <c r="D11" s="283">
        <v>110154</v>
      </c>
      <c r="E11" s="283">
        <v>0.15838694185548299</v>
      </c>
      <c r="F11" s="283">
        <v>109628</v>
      </c>
      <c r="G11" s="283">
        <v>0.15846753618453899</v>
      </c>
      <c r="H11" s="283">
        <v>526</v>
      </c>
      <c r="I11" s="283">
        <v>0.47980442952530999</v>
      </c>
    </row>
    <row r="12" spans="1:9" x14ac:dyDescent="0.2">
      <c r="A12" s="283" t="s">
        <v>484</v>
      </c>
      <c r="B12" s="283" t="s">
        <v>161</v>
      </c>
      <c r="C12" s="283" t="s">
        <v>338</v>
      </c>
      <c r="D12" s="283">
        <v>8120</v>
      </c>
      <c r="E12" s="283">
        <v>0.53214496362802299</v>
      </c>
      <c r="F12" s="283">
        <v>7598</v>
      </c>
      <c r="G12" s="283">
        <v>0.51655449044802504</v>
      </c>
      <c r="H12" s="283">
        <v>522</v>
      </c>
      <c r="I12" s="283">
        <v>6.8702290076335899</v>
      </c>
    </row>
    <row r="13" spans="1:9" x14ac:dyDescent="0.2">
      <c r="A13" s="283" t="s">
        <v>543</v>
      </c>
      <c r="B13" s="283" t="s">
        <v>143</v>
      </c>
      <c r="C13" s="283" t="s">
        <v>343</v>
      </c>
      <c r="D13" s="283">
        <v>110567</v>
      </c>
      <c r="E13" s="283">
        <v>0.23713338981051499</v>
      </c>
      <c r="F13" s="283">
        <v>110069</v>
      </c>
      <c r="G13" s="283">
        <v>0.23566502589619701</v>
      </c>
      <c r="H13" s="283">
        <v>498</v>
      </c>
      <c r="I13" s="283">
        <v>0.45244346727961698</v>
      </c>
    </row>
    <row r="14" spans="1:9" x14ac:dyDescent="0.2">
      <c r="A14" s="283" t="s">
        <v>440</v>
      </c>
      <c r="B14" s="283" t="s">
        <v>55</v>
      </c>
      <c r="C14" s="283" t="s">
        <v>341</v>
      </c>
      <c r="D14" s="283">
        <v>156155</v>
      </c>
      <c r="E14" s="283">
        <v>0.22453032032829401</v>
      </c>
      <c r="F14" s="283">
        <v>155687</v>
      </c>
      <c r="G14" s="283">
        <v>0.225045930838493</v>
      </c>
      <c r="H14" s="283">
        <v>468</v>
      </c>
      <c r="I14" s="283">
        <v>0.30060313320958698</v>
      </c>
    </row>
    <row r="15" spans="1:9" x14ac:dyDescent="0.2">
      <c r="A15" s="283" t="s">
        <v>498</v>
      </c>
      <c r="B15" s="283" t="s">
        <v>144</v>
      </c>
      <c r="C15" s="283" t="s">
        <v>337</v>
      </c>
      <c r="D15" s="283">
        <v>10630</v>
      </c>
      <c r="E15" s="283">
        <v>9.1179674566617797E-2</v>
      </c>
      <c r="F15" s="283">
        <v>10239</v>
      </c>
      <c r="G15" s="283">
        <v>8.8529777962232797E-2</v>
      </c>
      <c r="H15" s="283">
        <v>391</v>
      </c>
      <c r="I15" s="283">
        <v>3.8187322980759899</v>
      </c>
    </row>
    <row r="16" spans="1:9" x14ac:dyDescent="0.2">
      <c r="A16" s="283" t="s">
        <v>498</v>
      </c>
      <c r="B16" s="283" t="s">
        <v>144</v>
      </c>
      <c r="C16" s="283" t="s">
        <v>341</v>
      </c>
      <c r="D16" s="283">
        <v>17718</v>
      </c>
      <c r="E16" s="283">
        <v>0.151977561050925</v>
      </c>
      <c r="F16" s="283">
        <v>17410</v>
      </c>
      <c r="G16" s="283">
        <v>0.15053261395863601</v>
      </c>
      <c r="H16" s="283">
        <v>308</v>
      </c>
      <c r="I16" s="283">
        <v>1.76909821941413</v>
      </c>
    </row>
    <row r="17" spans="1:9" x14ac:dyDescent="0.2">
      <c r="A17" s="283" t="s">
        <v>499</v>
      </c>
      <c r="B17" s="283" t="s">
        <v>146</v>
      </c>
      <c r="C17" s="283" t="s">
        <v>343</v>
      </c>
      <c r="D17" s="283">
        <v>18372</v>
      </c>
      <c r="E17" s="283">
        <v>0.13880431251369399</v>
      </c>
      <c r="F17" s="283">
        <v>18066</v>
      </c>
      <c r="G17" s="283">
        <v>0.13706924022397199</v>
      </c>
      <c r="H17" s="283">
        <v>306</v>
      </c>
      <c r="I17" s="283">
        <v>1.6937894387246699</v>
      </c>
    </row>
    <row r="18" spans="1:9" x14ac:dyDescent="0.2">
      <c r="A18" s="283" t="s">
        <v>496</v>
      </c>
      <c r="B18" s="283" t="s">
        <v>162</v>
      </c>
      <c r="C18" s="283" t="s">
        <v>343</v>
      </c>
      <c r="D18" s="283">
        <v>363</v>
      </c>
      <c r="E18" s="283">
        <v>0.73185483870967705</v>
      </c>
      <c r="F18" s="283">
        <v>83</v>
      </c>
      <c r="G18" s="283">
        <v>0.33200000000000002</v>
      </c>
      <c r="H18" s="283">
        <v>280</v>
      </c>
      <c r="I18" s="283">
        <v>337.34939759036098</v>
      </c>
    </row>
    <row r="19" spans="1:9" x14ac:dyDescent="0.2">
      <c r="A19" s="283" t="s">
        <v>487</v>
      </c>
      <c r="B19" s="283" t="s">
        <v>156</v>
      </c>
      <c r="C19" s="283" t="s">
        <v>338</v>
      </c>
      <c r="D19" s="283">
        <v>1815</v>
      </c>
      <c r="E19" s="283">
        <v>0.63953488372093004</v>
      </c>
      <c r="F19" s="283">
        <v>1539</v>
      </c>
      <c r="G19" s="283">
        <v>0.59836702954898902</v>
      </c>
      <c r="H19" s="283">
        <v>276</v>
      </c>
      <c r="I19" s="283">
        <v>17.9337231968811</v>
      </c>
    </row>
    <row r="20" spans="1:9" x14ac:dyDescent="0.2">
      <c r="A20" s="283" t="s">
        <v>440</v>
      </c>
      <c r="B20" s="283" t="s">
        <v>55</v>
      </c>
      <c r="C20" s="283" t="s">
        <v>337</v>
      </c>
      <c r="D20" s="283">
        <v>43623</v>
      </c>
      <c r="E20" s="283">
        <v>6.27241277172116E-2</v>
      </c>
      <c r="F20" s="283">
        <v>43349</v>
      </c>
      <c r="G20" s="283">
        <v>6.2661083172762103E-2</v>
      </c>
      <c r="H20" s="283">
        <v>274</v>
      </c>
      <c r="I20" s="283">
        <v>0.63207917137650904</v>
      </c>
    </row>
    <row r="21" spans="1:9" x14ac:dyDescent="0.2">
      <c r="A21" s="283" t="s">
        <v>543</v>
      </c>
      <c r="B21" s="283" t="s">
        <v>143</v>
      </c>
      <c r="C21" s="283" t="s">
        <v>338</v>
      </c>
      <c r="D21" s="283">
        <v>6649</v>
      </c>
      <c r="E21" s="283">
        <v>1.42601310413606E-2</v>
      </c>
      <c r="F21" s="283">
        <v>6377</v>
      </c>
      <c r="G21" s="283">
        <v>1.3653579755790001E-2</v>
      </c>
      <c r="H21" s="283">
        <v>272</v>
      </c>
      <c r="I21" s="283">
        <v>4.2653285243844996</v>
      </c>
    </row>
    <row r="22" spans="1:9" x14ac:dyDescent="0.2">
      <c r="A22" s="283" t="s">
        <v>561</v>
      </c>
      <c r="B22" s="283" t="s">
        <v>265</v>
      </c>
      <c r="C22" s="283" t="s">
        <v>338</v>
      </c>
      <c r="D22" s="283">
        <v>1285</v>
      </c>
      <c r="E22" s="283">
        <v>0.47840655249441499</v>
      </c>
      <c r="F22" s="283">
        <v>1030</v>
      </c>
      <c r="G22" s="283">
        <v>0.42667771333885701</v>
      </c>
      <c r="H22" s="283">
        <v>255</v>
      </c>
      <c r="I22" s="283">
        <v>24.757281553397998</v>
      </c>
    </row>
    <row r="23" spans="1:9" x14ac:dyDescent="0.2">
      <c r="A23" s="283" t="s">
        <v>498</v>
      </c>
      <c r="B23" s="283" t="s">
        <v>144</v>
      </c>
      <c r="C23" s="283" t="s">
        <v>339</v>
      </c>
      <c r="D23" s="283">
        <v>56121</v>
      </c>
      <c r="E23" s="283">
        <v>0.481382362780165</v>
      </c>
      <c r="F23" s="283">
        <v>55890</v>
      </c>
      <c r="G23" s="283">
        <v>0.48324341149616101</v>
      </c>
      <c r="H23" s="283">
        <v>231</v>
      </c>
      <c r="I23" s="283">
        <v>0.41331186258721803</v>
      </c>
    </row>
    <row r="24" spans="1:9" x14ac:dyDescent="0.2">
      <c r="A24" s="283" t="s">
        <v>499</v>
      </c>
      <c r="B24" s="283" t="s">
        <v>146</v>
      </c>
      <c r="C24" s="283" t="s">
        <v>341</v>
      </c>
      <c r="D24" s="283">
        <v>34775</v>
      </c>
      <c r="E24" s="283">
        <v>0.26273241713823797</v>
      </c>
      <c r="F24" s="283">
        <v>34560</v>
      </c>
      <c r="G24" s="283">
        <v>0.26221149906678198</v>
      </c>
      <c r="H24" s="283">
        <v>215</v>
      </c>
      <c r="I24" s="283">
        <v>0.62210648148148795</v>
      </c>
    </row>
    <row r="25" spans="1:9" x14ac:dyDescent="0.2">
      <c r="A25" s="283" t="s">
        <v>545</v>
      </c>
      <c r="B25" s="283" t="s">
        <v>155</v>
      </c>
      <c r="C25" s="283" t="s">
        <v>341</v>
      </c>
      <c r="D25" s="283">
        <v>8179</v>
      </c>
      <c r="E25" s="283">
        <v>0.25195613332511901</v>
      </c>
      <c r="F25" s="283">
        <v>7971</v>
      </c>
      <c r="G25" s="283">
        <v>0.246208494208494</v>
      </c>
      <c r="H25" s="283">
        <v>208</v>
      </c>
      <c r="I25" s="283">
        <v>2.6094592899259701</v>
      </c>
    </row>
    <row r="26" spans="1:9" x14ac:dyDescent="0.2">
      <c r="A26" s="283" t="s">
        <v>468</v>
      </c>
      <c r="B26" s="283" t="s">
        <v>145</v>
      </c>
      <c r="C26" s="283" t="s">
        <v>343</v>
      </c>
      <c r="D26" s="283">
        <v>35495</v>
      </c>
      <c r="E26" s="283">
        <v>0.44727689709922103</v>
      </c>
      <c r="F26" s="283">
        <v>35288</v>
      </c>
      <c r="G26" s="283">
        <v>0.44572439055197699</v>
      </c>
      <c r="H26" s="283">
        <v>207</v>
      </c>
      <c r="I26" s="283">
        <v>0.58660167762412097</v>
      </c>
    </row>
    <row r="27" spans="1:9" x14ac:dyDescent="0.2">
      <c r="A27" s="283" t="s">
        <v>506</v>
      </c>
      <c r="B27" s="283" t="s">
        <v>203</v>
      </c>
      <c r="C27" s="283" t="s">
        <v>338</v>
      </c>
      <c r="D27" s="283">
        <v>850</v>
      </c>
      <c r="E27" s="283">
        <v>0.91792656587472998</v>
      </c>
      <c r="F27" s="283">
        <v>657</v>
      </c>
      <c r="G27" s="283">
        <v>0.89266304347826098</v>
      </c>
      <c r="H27" s="283">
        <v>193</v>
      </c>
      <c r="I27" s="283">
        <v>29.375951293759499</v>
      </c>
    </row>
    <row r="28" spans="1:9" x14ac:dyDescent="0.2">
      <c r="A28" s="283" t="s">
        <v>454</v>
      </c>
      <c r="B28" s="283" t="s">
        <v>152</v>
      </c>
      <c r="C28" s="283" t="s">
        <v>339</v>
      </c>
      <c r="D28" s="283">
        <v>20186</v>
      </c>
      <c r="E28" s="283">
        <v>0.53643369651873496</v>
      </c>
      <c r="F28" s="283">
        <v>19997</v>
      </c>
      <c r="G28" s="283">
        <v>0.52211488250652704</v>
      </c>
      <c r="H28" s="283">
        <v>189</v>
      </c>
      <c r="I28" s="283">
        <v>0.94514177126570098</v>
      </c>
    </row>
    <row r="29" spans="1:9" x14ac:dyDescent="0.2">
      <c r="A29" s="283" t="s">
        <v>495</v>
      </c>
      <c r="B29" s="283" t="s">
        <v>252</v>
      </c>
      <c r="C29" s="283" t="s">
        <v>339</v>
      </c>
      <c r="D29" s="283">
        <v>2871</v>
      </c>
      <c r="E29" s="283">
        <v>0.29993731717509398</v>
      </c>
      <c r="F29" s="283">
        <v>2682</v>
      </c>
      <c r="G29" s="283">
        <v>0.27621009268795099</v>
      </c>
      <c r="H29" s="283">
        <v>189</v>
      </c>
      <c r="I29" s="283">
        <v>7.0469798657718101</v>
      </c>
    </row>
    <row r="30" spans="1:9" x14ac:dyDescent="0.2">
      <c r="A30" s="283" t="s">
        <v>416</v>
      </c>
      <c r="B30" s="283" t="s">
        <v>256</v>
      </c>
      <c r="C30" s="283" t="s">
        <v>338</v>
      </c>
      <c r="D30" s="283">
        <v>4083</v>
      </c>
      <c r="E30" s="283">
        <v>0.35825217162411199</v>
      </c>
      <c r="F30" s="283">
        <v>3916</v>
      </c>
      <c r="G30" s="283">
        <v>0.35413275456682902</v>
      </c>
      <c r="H30" s="283">
        <v>167</v>
      </c>
      <c r="I30" s="283">
        <v>4.2645556690500399</v>
      </c>
    </row>
    <row r="31" spans="1:9" x14ac:dyDescent="0.2">
      <c r="A31" s="283" t="s">
        <v>416</v>
      </c>
      <c r="B31" s="283" t="s">
        <v>256</v>
      </c>
      <c r="C31" s="283" t="s">
        <v>343</v>
      </c>
      <c r="D31" s="283">
        <v>1393</v>
      </c>
      <c r="E31" s="283">
        <v>0.1222251469685</v>
      </c>
      <c r="F31" s="283">
        <v>1226</v>
      </c>
      <c r="G31" s="283">
        <v>0.110869958401158</v>
      </c>
      <c r="H31" s="283">
        <v>167</v>
      </c>
      <c r="I31" s="283">
        <v>13.621533442088101</v>
      </c>
    </row>
    <row r="32" spans="1:9" x14ac:dyDescent="0.2">
      <c r="A32" s="283" t="s">
        <v>499</v>
      </c>
      <c r="B32" s="283" t="s">
        <v>146</v>
      </c>
      <c r="C32" s="283" t="s">
        <v>340</v>
      </c>
      <c r="D32" s="283">
        <v>14058</v>
      </c>
      <c r="E32" s="283">
        <v>0.10621113789013201</v>
      </c>
      <c r="F32" s="283">
        <v>13901</v>
      </c>
      <c r="G32" s="283">
        <v>0.105468809274518</v>
      </c>
      <c r="H32" s="283">
        <v>157</v>
      </c>
      <c r="I32" s="283">
        <v>1.12941514998921</v>
      </c>
    </row>
    <row r="33" spans="1:9" x14ac:dyDescent="0.2">
      <c r="A33" s="283" t="s">
        <v>419</v>
      </c>
      <c r="B33" s="283" t="s">
        <v>266</v>
      </c>
      <c r="C33" s="283" t="s">
        <v>337</v>
      </c>
      <c r="D33" s="283">
        <v>1141</v>
      </c>
      <c r="E33" s="283">
        <v>0.19871125043538801</v>
      </c>
      <c r="F33" s="283">
        <v>991</v>
      </c>
      <c r="G33" s="283">
        <v>0.177185767924191</v>
      </c>
      <c r="H33" s="283">
        <v>150</v>
      </c>
      <c r="I33" s="283">
        <v>15.1362260343088</v>
      </c>
    </row>
    <row r="34" spans="1:9" x14ac:dyDescent="0.2">
      <c r="A34" s="283" t="s">
        <v>511</v>
      </c>
      <c r="B34" s="283" t="s">
        <v>149</v>
      </c>
      <c r="C34" s="283" t="s">
        <v>343</v>
      </c>
      <c r="D34" s="283">
        <v>752</v>
      </c>
      <c r="E34" s="283">
        <v>5.6148734413499601E-2</v>
      </c>
      <c r="F34" s="283">
        <v>615</v>
      </c>
      <c r="G34" s="283">
        <v>4.6778732790750698E-2</v>
      </c>
      <c r="H34" s="283">
        <v>137</v>
      </c>
      <c r="I34" s="283">
        <v>22.2764227642276</v>
      </c>
    </row>
    <row r="35" spans="1:9" x14ac:dyDescent="0.2">
      <c r="A35" s="283" t="s">
        <v>511</v>
      </c>
      <c r="B35" s="283" t="s">
        <v>149</v>
      </c>
      <c r="C35" s="283" t="s">
        <v>339</v>
      </c>
      <c r="D35" s="283">
        <v>7183</v>
      </c>
      <c r="E35" s="283">
        <v>0.536324945867244</v>
      </c>
      <c r="F35" s="283">
        <v>7047</v>
      </c>
      <c r="G35" s="283">
        <v>0.536015821099871</v>
      </c>
      <c r="H35" s="283">
        <v>136</v>
      </c>
      <c r="I35" s="283">
        <v>1.9298992479069199</v>
      </c>
    </row>
    <row r="36" spans="1:9" x14ac:dyDescent="0.2">
      <c r="A36" s="283" t="s">
        <v>468</v>
      </c>
      <c r="B36" s="283" t="s">
        <v>145</v>
      </c>
      <c r="C36" s="283" t="s">
        <v>341</v>
      </c>
      <c r="D36" s="283">
        <v>16276</v>
      </c>
      <c r="E36" s="283">
        <v>0.20509589455379401</v>
      </c>
      <c r="F36" s="283">
        <v>16150</v>
      </c>
      <c r="G36" s="283">
        <v>0.20399141088796299</v>
      </c>
      <c r="H36" s="283">
        <v>126</v>
      </c>
      <c r="I36" s="283">
        <v>0.78018575851392902</v>
      </c>
    </row>
    <row r="37" spans="1:9" x14ac:dyDescent="0.2">
      <c r="A37" s="283" t="s">
        <v>544</v>
      </c>
      <c r="B37" s="283" t="s">
        <v>172</v>
      </c>
      <c r="C37" s="283" t="s">
        <v>338</v>
      </c>
      <c r="D37" s="283">
        <v>4680</v>
      </c>
      <c r="E37" s="283">
        <v>0.97948932607785699</v>
      </c>
      <c r="F37" s="283">
        <v>4557</v>
      </c>
      <c r="G37" s="283">
        <v>0.979368149580916</v>
      </c>
      <c r="H37" s="283">
        <v>123</v>
      </c>
      <c r="I37" s="283">
        <v>2.6991441737985502</v>
      </c>
    </row>
    <row r="38" spans="1:9" x14ac:dyDescent="0.2">
      <c r="A38" s="283" t="s">
        <v>562</v>
      </c>
      <c r="B38" s="283" t="s">
        <v>151</v>
      </c>
      <c r="C38" s="283" t="s">
        <v>343</v>
      </c>
      <c r="D38" s="283">
        <v>138</v>
      </c>
      <c r="E38" s="283">
        <v>5.02732240437158E-2</v>
      </c>
      <c r="F38" s="283">
        <v>19</v>
      </c>
      <c r="G38" s="283">
        <v>6.9090909090909099E-3</v>
      </c>
      <c r="H38" s="283">
        <v>119</v>
      </c>
      <c r="I38" s="283">
        <v>626.31578947368405</v>
      </c>
    </row>
    <row r="39" spans="1:9" x14ac:dyDescent="0.2">
      <c r="A39" s="283" t="s">
        <v>498</v>
      </c>
      <c r="B39" s="283" t="s">
        <v>144</v>
      </c>
      <c r="C39" s="283" t="s">
        <v>343</v>
      </c>
      <c r="D39" s="283">
        <v>8639</v>
      </c>
      <c r="E39" s="283">
        <v>7.4101712942710299E-2</v>
      </c>
      <c r="F39" s="283">
        <v>8523</v>
      </c>
      <c r="G39" s="283">
        <v>7.3692674828802707E-2</v>
      </c>
      <c r="H39" s="283">
        <v>116</v>
      </c>
      <c r="I39" s="283">
        <v>1.3610231139270299</v>
      </c>
    </row>
    <row r="40" spans="1:9" x14ac:dyDescent="0.2">
      <c r="A40" s="283" t="s">
        <v>471</v>
      </c>
      <c r="B40" s="283" t="s">
        <v>157</v>
      </c>
      <c r="C40" s="283" t="s">
        <v>341</v>
      </c>
      <c r="D40" s="283">
        <v>5616</v>
      </c>
      <c r="E40" s="283">
        <v>8.2580948739817098E-2</v>
      </c>
      <c r="F40" s="283">
        <v>5502</v>
      </c>
      <c r="G40" s="283">
        <v>7.9926784624771194E-2</v>
      </c>
      <c r="H40" s="283">
        <v>114</v>
      </c>
      <c r="I40" s="283">
        <v>2.0719738276990101</v>
      </c>
    </row>
    <row r="41" spans="1:9" x14ac:dyDescent="0.2">
      <c r="A41" s="283" t="s">
        <v>467</v>
      </c>
      <c r="B41" s="283" t="s">
        <v>163</v>
      </c>
      <c r="C41" s="283" t="s">
        <v>338</v>
      </c>
      <c r="D41" s="283">
        <v>1227</v>
      </c>
      <c r="E41" s="283">
        <v>0.26123057270598299</v>
      </c>
      <c r="F41" s="283">
        <v>1138</v>
      </c>
      <c r="G41" s="283">
        <v>0.24723006734738201</v>
      </c>
      <c r="H41" s="283">
        <v>89</v>
      </c>
      <c r="I41" s="283">
        <v>7.8207381370825901</v>
      </c>
    </row>
    <row r="42" spans="1:9" x14ac:dyDescent="0.2">
      <c r="A42" s="283" t="s">
        <v>464</v>
      </c>
      <c r="B42" s="283" t="s">
        <v>148</v>
      </c>
      <c r="C42" s="283" t="s">
        <v>337</v>
      </c>
      <c r="D42" s="283">
        <v>2444</v>
      </c>
      <c r="E42" s="283">
        <v>0.1059522261239</v>
      </c>
      <c r="F42" s="283">
        <v>2356</v>
      </c>
      <c r="G42" s="283">
        <v>0.102568567696996</v>
      </c>
      <c r="H42" s="283">
        <v>88</v>
      </c>
      <c r="I42" s="283">
        <v>3.7351443123938801</v>
      </c>
    </row>
    <row r="43" spans="1:9" x14ac:dyDescent="0.2">
      <c r="A43" s="283" t="s">
        <v>468</v>
      </c>
      <c r="B43" s="283" t="s">
        <v>145</v>
      </c>
      <c r="C43" s="283" t="s">
        <v>339</v>
      </c>
      <c r="D43" s="283">
        <v>2414</v>
      </c>
      <c r="E43" s="283">
        <v>3.04191133849139E-2</v>
      </c>
      <c r="F43" s="283">
        <v>2326</v>
      </c>
      <c r="G43" s="283">
        <v>2.9379815586712099E-2</v>
      </c>
      <c r="H43" s="283">
        <v>88</v>
      </c>
      <c r="I43" s="283">
        <v>3.78331900257953</v>
      </c>
    </row>
    <row r="44" spans="1:9" x14ac:dyDescent="0.2">
      <c r="A44" s="283" t="s">
        <v>545</v>
      </c>
      <c r="B44" s="283" t="s">
        <v>155</v>
      </c>
      <c r="C44" s="283" t="s">
        <v>337</v>
      </c>
      <c r="D44" s="283">
        <v>2804</v>
      </c>
      <c r="E44" s="283">
        <v>8.6377918797363104E-2</v>
      </c>
      <c r="F44" s="283">
        <v>2724</v>
      </c>
      <c r="G44" s="283">
        <v>8.41389961389961E-2</v>
      </c>
      <c r="H44" s="283">
        <v>80</v>
      </c>
      <c r="I44" s="283">
        <v>2.9368575624082198</v>
      </c>
    </row>
    <row r="45" spans="1:9" x14ac:dyDescent="0.2">
      <c r="A45" s="283" t="s">
        <v>494</v>
      </c>
      <c r="B45" s="283" t="s">
        <v>260</v>
      </c>
      <c r="C45" s="283" t="s">
        <v>341</v>
      </c>
      <c r="D45" s="283">
        <v>8036</v>
      </c>
      <c r="E45" s="283">
        <v>0.20178279974890101</v>
      </c>
      <c r="F45" s="283">
        <v>7956</v>
      </c>
      <c r="G45" s="283">
        <v>0.19925367527361099</v>
      </c>
      <c r="H45" s="283">
        <v>80</v>
      </c>
      <c r="I45" s="283">
        <v>1.00553041729512</v>
      </c>
    </row>
    <row r="46" spans="1:9" x14ac:dyDescent="0.2">
      <c r="A46" s="283" t="s">
        <v>454</v>
      </c>
      <c r="B46" s="283" t="s">
        <v>152</v>
      </c>
      <c r="C46" s="283" t="s">
        <v>340</v>
      </c>
      <c r="D46" s="283">
        <v>1531</v>
      </c>
      <c r="E46" s="283">
        <v>4.0685623173000299E-2</v>
      </c>
      <c r="F46" s="283">
        <v>1464</v>
      </c>
      <c r="G46" s="283">
        <v>3.82245430809399E-2</v>
      </c>
      <c r="H46" s="283">
        <v>67</v>
      </c>
      <c r="I46" s="283">
        <v>4.5765027322404404</v>
      </c>
    </row>
    <row r="47" spans="1:9" x14ac:dyDescent="0.2">
      <c r="A47" s="283" t="s">
        <v>543</v>
      </c>
      <c r="B47" s="283" t="s">
        <v>143</v>
      </c>
      <c r="C47" s="283" t="s">
        <v>344</v>
      </c>
      <c r="D47" s="283">
        <v>2466</v>
      </c>
      <c r="E47" s="283">
        <v>5.2888378926147202E-3</v>
      </c>
      <c r="F47" s="283">
        <v>2400</v>
      </c>
      <c r="G47" s="283">
        <v>5.13855910520557E-3</v>
      </c>
      <c r="H47" s="283">
        <v>66</v>
      </c>
      <c r="I47" s="283">
        <v>2.7500000000000102</v>
      </c>
    </row>
    <row r="48" spans="1:9" x14ac:dyDescent="0.2">
      <c r="A48" s="283" t="s">
        <v>421</v>
      </c>
      <c r="B48" s="283" t="s">
        <v>174</v>
      </c>
      <c r="C48" s="283" t="s">
        <v>343</v>
      </c>
      <c r="D48" s="283">
        <v>253</v>
      </c>
      <c r="E48" s="283">
        <v>0.67466666666666697</v>
      </c>
      <c r="F48" s="283">
        <v>188</v>
      </c>
      <c r="G48" s="283">
        <v>0.600638977635783</v>
      </c>
      <c r="H48" s="283">
        <v>65</v>
      </c>
      <c r="I48" s="283">
        <v>34.574468085106403</v>
      </c>
    </row>
    <row r="49" spans="1:9" x14ac:dyDescent="0.2">
      <c r="A49" s="283" t="s">
        <v>464</v>
      </c>
      <c r="B49" s="283" t="s">
        <v>148</v>
      </c>
      <c r="C49" s="283" t="s">
        <v>339</v>
      </c>
      <c r="D49" s="283">
        <v>10106</v>
      </c>
      <c r="E49" s="283">
        <v>0.43811505614080698</v>
      </c>
      <c r="F49" s="283">
        <v>10041</v>
      </c>
      <c r="G49" s="283">
        <v>0.437135393992164</v>
      </c>
      <c r="H49" s="283">
        <v>65</v>
      </c>
      <c r="I49" s="283">
        <v>0.64734588188426501</v>
      </c>
    </row>
    <row r="50" spans="1:9" x14ac:dyDescent="0.2">
      <c r="A50" s="283" t="s">
        <v>451</v>
      </c>
      <c r="B50" s="283" t="s">
        <v>153</v>
      </c>
      <c r="C50" s="283" t="s">
        <v>337</v>
      </c>
      <c r="D50" s="283">
        <v>506</v>
      </c>
      <c r="E50" s="283">
        <v>8.0101313914832994E-2</v>
      </c>
      <c r="F50" s="283">
        <v>442</v>
      </c>
      <c r="G50" s="283">
        <v>6.8188830607837106E-2</v>
      </c>
      <c r="H50" s="283">
        <v>64</v>
      </c>
      <c r="I50" s="283">
        <v>14.4796380090498</v>
      </c>
    </row>
    <row r="51" spans="1:9" x14ac:dyDescent="0.2">
      <c r="A51" s="283" t="s">
        <v>493</v>
      </c>
      <c r="B51" s="283" t="s">
        <v>164</v>
      </c>
      <c r="C51" s="283" t="s">
        <v>338</v>
      </c>
      <c r="D51" s="283">
        <v>423</v>
      </c>
      <c r="E51" s="283">
        <v>0.58750000000000002</v>
      </c>
      <c r="F51" s="283">
        <v>360</v>
      </c>
      <c r="G51" s="283">
        <v>0.54961832061068705</v>
      </c>
      <c r="H51" s="283">
        <v>63</v>
      </c>
      <c r="I51" s="283">
        <v>17.5</v>
      </c>
    </row>
    <row r="52" spans="1:9" x14ac:dyDescent="0.2">
      <c r="A52" s="283" t="s">
        <v>445</v>
      </c>
      <c r="B52" s="283" t="s">
        <v>247</v>
      </c>
      <c r="C52" s="283" t="s">
        <v>337</v>
      </c>
      <c r="D52" s="283">
        <v>534</v>
      </c>
      <c r="E52" s="283">
        <v>7.2990705303444495E-2</v>
      </c>
      <c r="F52" s="283">
        <v>474</v>
      </c>
      <c r="G52" s="283">
        <v>6.5560165975103696E-2</v>
      </c>
      <c r="H52" s="283">
        <v>60</v>
      </c>
      <c r="I52" s="283">
        <v>12.6582278481013</v>
      </c>
    </row>
    <row r="53" spans="1:9" x14ac:dyDescent="0.2">
      <c r="A53" s="283" t="s">
        <v>464</v>
      </c>
      <c r="B53" s="283" t="s">
        <v>148</v>
      </c>
      <c r="C53" s="283" t="s">
        <v>341</v>
      </c>
      <c r="D53" s="283">
        <v>4447</v>
      </c>
      <c r="E53" s="283">
        <v>0.19278623141284101</v>
      </c>
      <c r="F53" s="283">
        <v>4390</v>
      </c>
      <c r="G53" s="283">
        <v>0.19111885067479301</v>
      </c>
      <c r="H53" s="283">
        <v>57</v>
      </c>
      <c r="I53" s="283">
        <v>1.2984054669703999</v>
      </c>
    </row>
    <row r="54" spans="1:9" x14ac:dyDescent="0.2">
      <c r="A54" s="283" t="s">
        <v>449</v>
      </c>
      <c r="B54" s="283" t="s">
        <v>253</v>
      </c>
      <c r="C54" s="283" t="s">
        <v>338</v>
      </c>
      <c r="D54" s="283">
        <v>329</v>
      </c>
      <c r="E54" s="283">
        <v>0.189844200807848</v>
      </c>
      <c r="F54" s="283">
        <v>273</v>
      </c>
      <c r="G54" s="283">
        <v>0.15964912280701801</v>
      </c>
      <c r="H54" s="283">
        <v>56</v>
      </c>
      <c r="I54" s="283">
        <v>20.5128205128205</v>
      </c>
    </row>
    <row r="55" spans="1:9" x14ac:dyDescent="0.2">
      <c r="A55" s="283" t="s">
        <v>484</v>
      </c>
      <c r="B55" s="283" t="s">
        <v>161</v>
      </c>
      <c r="C55" s="283" t="s">
        <v>341</v>
      </c>
      <c r="D55" s="283">
        <v>1913</v>
      </c>
      <c r="E55" s="283">
        <v>0.125368634903991</v>
      </c>
      <c r="F55" s="283">
        <v>1857</v>
      </c>
      <c r="G55" s="283">
        <v>0.12624923516214601</v>
      </c>
      <c r="H55" s="283">
        <v>56</v>
      </c>
      <c r="I55" s="283">
        <v>3.0156165858912201</v>
      </c>
    </row>
    <row r="56" spans="1:9" x14ac:dyDescent="0.2">
      <c r="A56" s="283" t="s">
        <v>440</v>
      </c>
      <c r="B56" s="283" t="s">
        <v>55</v>
      </c>
      <c r="C56" s="283" t="s">
        <v>340</v>
      </c>
      <c r="D56" s="283">
        <v>33383</v>
      </c>
      <c r="E56" s="283">
        <v>4.8000356591331998E-2</v>
      </c>
      <c r="F56" s="283">
        <v>33329</v>
      </c>
      <c r="G56" s="283">
        <v>4.8177149209093398E-2</v>
      </c>
      <c r="H56" s="283">
        <v>54</v>
      </c>
      <c r="I56" s="283">
        <v>0.16202106273814901</v>
      </c>
    </row>
    <row r="57" spans="1:9" x14ac:dyDescent="0.2">
      <c r="A57" s="283" t="s">
        <v>445</v>
      </c>
      <c r="B57" s="283" t="s">
        <v>247</v>
      </c>
      <c r="C57" s="283" t="s">
        <v>343</v>
      </c>
      <c r="D57" s="283">
        <v>1417</v>
      </c>
      <c r="E57" s="283">
        <v>0.193685073810826</v>
      </c>
      <c r="F57" s="283">
        <v>1365</v>
      </c>
      <c r="G57" s="283">
        <v>0.188796680497925</v>
      </c>
      <c r="H57" s="283">
        <v>52</v>
      </c>
      <c r="I57" s="283">
        <v>3.80952380952382</v>
      </c>
    </row>
    <row r="58" spans="1:9" x14ac:dyDescent="0.2">
      <c r="A58" s="283" t="s">
        <v>504</v>
      </c>
      <c r="B58" s="283" t="s">
        <v>187</v>
      </c>
      <c r="C58" s="283" t="s">
        <v>337</v>
      </c>
      <c r="D58" s="283">
        <v>2264</v>
      </c>
      <c r="E58" s="283">
        <v>0.16980424510612799</v>
      </c>
      <c r="F58" s="283">
        <v>2215</v>
      </c>
      <c r="G58" s="283">
        <v>0.16404977040438501</v>
      </c>
      <c r="H58" s="283">
        <v>49</v>
      </c>
      <c r="I58" s="283">
        <v>2.2121896162528198</v>
      </c>
    </row>
    <row r="59" spans="1:9" x14ac:dyDescent="0.2">
      <c r="A59" s="283" t="s">
        <v>561</v>
      </c>
      <c r="B59" s="283" t="s">
        <v>265</v>
      </c>
      <c r="C59" s="283" t="s">
        <v>339</v>
      </c>
      <c r="D59" s="283">
        <v>697</v>
      </c>
      <c r="E59" s="283">
        <v>0.259493670886076</v>
      </c>
      <c r="F59" s="283">
        <v>658</v>
      </c>
      <c r="G59" s="283">
        <v>0.27257663628831802</v>
      </c>
      <c r="H59" s="283">
        <v>39</v>
      </c>
      <c r="I59" s="283">
        <v>5.9270516717325297</v>
      </c>
    </row>
    <row r="60" spans="1:9" x14ac:dyDescent="0.2">
      <c r="A60" s="283" t="s">
        <v>422</v>
      </c>
      <c r="B60" s="283" t="s">
        <v>188</v>
      </c>
      <c r="C60" s="283" t="s">
        <v>339</v>
      </c>
      <c r="D60" s="283">
        <v>537</v>
      </c>
      <c r="E60" s="283">
        <v>0.19002123142250499</v>
      </c>
      <c r="F60" s="283">
        <v>498</v>
      </c>
      <c r="G60" s="283">
        <v>0.177476835352815</v>
      </c>
      <c r="H60" s="283">
        <v>39</v>
      </c>
      <c r="I60" s="283">
        <v>7.8313253012048296</v>
      </c>
    </row>
    <row r="61" spans="1:9" x14ac:dyDescent="0.2">
      <c r="A61" s="283" t="s">
        <v>452</v>
      </c>
      <c r="B61" s="283" t="s">
        <v>167</v>
      </c>
      <c r="C61" s="283" t="s">
        <v>339</v>
      </c>
      <c r="D61" s="283">
        <v>865</v>
      </c>
      <c r="E61" s="283">
        <v>0.55306905370843995</v>
      </c>
      <c r="F61" s="283">
        <v>826</v>
      </c>
      <c r="G61" s="283">
        <v>0.53951665578053598</v>
      </c>
      <c r="H61" s="283">
        <v>39</v>
      </c>
      <c r="I61" s="283">
        <v>4.7215496368038696</v>
      </c>
    </row>
    <row r="62" spans="1:9" x14ac:dyDescent="0.2">
      <c r="A62" s="283" t="s">
        <v>469</v>
      </c>
      <c r="B62" s="283" t="s">
        <v>219</v>
      </c>
      <c r="C62" s="283" t="s">
        <v>337</v>
      </c>
      <c r="D62" s="283">
        <v>59</v>
      </c>
      <c r="E62" s="283">
        <v>0.34104046242774599</v>
      </c>
      <c r="F62" s="283">
        <v>20</v>
      </c>
      <c r="G62" s="283">
        <v>0.14925373134328401</v>
      </c>
      <c r="H62" s="283">
        <v>39</v>
      </c>
      <c r="I62" s="283">
        <v>195</v>
      </c>
    </row>
    <row r="63" spans="1:9" x14ac:dyDescent="0.2">
      <c r="A63" s="283" t="s">
        <v>498</v>
      </c>
      <c r="B63" s="283" t="s">
        <v>144</v>
      </c>
      <c r="C63" s="283" t="s">
        <v>340</v>
      </c>
      <c r="D63" s="283">
        <v>13475</v>
      </c>
      <c r="E63" s="283">
        <v>0.11558288944357201</v>
      </c>
      <c r="F63" s="283">
        <v>13436</v>
      </c>
      <c r="G63" s="283">
        <v>0.116172096562219</v>
      </c>
      <c r="H63" s="283">
        <v>39</v>
      </c>
      <c r="I63" s="283">
        <v>0.29026495980946099</v>
      </c>
    </row>
    <row r="64" spans="1:9" x14ac:dyDescent="0.2">
      <c r="A64" s="283" t="s">
        <v>436</v>
      </c>
      <c r="B64" s="283" t="s">
        <v>170</v>
      </c>
      <c r="C64" s="283" t="s">
        <v>339</v>
      </c>
      <c r="D64" s="283">
        <v>975</v>
      </c>
      <c r="E64" s="283">
        <v>0.26829939460649399</v>
      </c>
      <c r="F64" s="283">
        <v>937</v>
      </c>
      <c r="G64" s="283">
        <v>0.25262874090051202</v>
      </c>
      <c r="H64" s="283">
        <v>38</v>
      </c>
      <c r="I64" s="283">
        <v>4.0554962646744999</v>
      </c>
    </row>
    <row r="65" spans="1:9" x14ac:dyDescent="0.2">
      <c r="A65" s="283" t="s">
        <v>485</v>
      </c>
      <c r="B65" s="283" t="s">
        <v>240</v>
      </c>
      <c r="C65" s="283" t="s">
        <v>337</v>
      </c>
      <c r="D65" s="283">
        <v>74</v>
      </c>
      <c r="E65" s="283">
        <v>0.16299559471365599</v>
      </c>
      <c r="F65" s="283">
        <v>36</v>
      </c>
      <c r="G65" s="283">
        <v>8.7378640776699004E-2</v>
      </c>
      <c r="H65" s="283">
        <v>38</v>
      </c>
      <c r="I65" s="283">
        <v>105.555555555556</v>
      </c>
    </row>
    <row r="66" spans="1:9" x14ac:dyDescent="0.2">
      <c r="A66" s="283" t="s">
        <v>466</v>
      </c>
      <c r="B66" s="283" t="s">
        <v>198</v>
      </c>
      <c r="C66" s="283" t="s">
        <v>343</v>
      </c>
      <c r="D66" s="283">
        <v>269</v>
      </c>
      <c r="E66" s="283">
        <v>0.46379310344827601</v>
      </c>
      <c r="F66" s="283">
        <v>232</v>
      </c>
      <c r="G66" s="283">
        <v>0.43042671614100197</v>
      </c>
      <c r="H66" s="283">
        <v>37</v>
      </c>
      <c r="I66" s="283">
        <v>15.948275862069</v>
      </c>
    </row>
    <row r="67" spans="1:9" x14ac:dyDescent="0.2">
      <c r="A67" s="283" t="s">
        <v>440</v>
      </c>
      <c r="B67" s="283" t="s">
        <v>55</v>
      </c>
      <c r="C67" s="283" t="s">
        <v>338</v>
      </c>
      <c r="D67" s="283">
        <v>3441</v>
      </c>
      <c r="E67" s="283">
        <v>4.9477047308742004E-3</v>
      </c>
      <c r="F67" s="283">
        <v>3406</v>
      </c>
      <c r="G67" s="283">
        <v>4.9233811457341098E-3</v>
      </c>
      <c r="H67" s="283">
        <v>35</v>
      </c>
      <c r="I67" s="283">
        <v>1.02759835584263</v>
      </c>
    </row>
    <row r="68" spans="1:9" x14ac:dyDescent="0.2">
      <c r="A68" s="283" t="s">
        <v>494</v>
      </c>
      <c r="B68" s="283" t="s">
        <v>260</v>
      </c>
      <c r="C68" s="283" t="s">
        <v>336</v>
      </c>
      <c r="D68" s="283">
        <v>4213</v>
      </c>
      <c r="E68" s="283">
        <v>0.105787821720025</v>
      </c>
      <c r="F68" s="283">
        <v>4178</v>
      </c>
      <c r="G68" s="283">
        <v>0.104635728417942</v>
      </c>
      <c r="H68" s="283">
        <v>35</v>
      </c>
      <c r="I68" s="283">
        <v>0.83772139779798604</v>
      </c>
    </row>
    <row r="69" spans="1:9" x14ac:dyDescent="0.2">
      <c r="A69" s="283" t="s">
        <v>460</v>
      </c>
      <c r="B69" s="283" t="s">
        <v>241</v>
      </c>
      <c r="C69" s="283" t="s">
        <v>337</v>
      </c>
      <c r="D69" s="283">
        <v>119</v>
      </c>
      <c r="E69" s="283">
        <v>0.11899999999999999</v>
      </c>
      <c r="F69" s="283">
        <v>85</v>
      </c>
      <c r="G69" s="283">
        <v>8.7719298245614002E-2</v>
      </c>
      <c r="H69" s="283">
        <v>34</v>
      </c>
      <c r="I69" s="283">
        <v>40</v>
      </c>
    </row>
    <row r="70" spans="1:9" x14ac:dyDescent="0.2">
      <c r="A70" s="283" t="s">
        <v>567</v>
      </c>
      <c r="B70" s="283" t="s">
        <v>211</v>
      </c>
      <c r="C70" s="283" t="s">
        <v>337</v>
      </c>
      <c r="D70" s="283">
        <v>205</v>
      </c>
      <c r="E70" s="283">
        <v>0.78846153846153799</v>
      </c>
      <c r="F70" s="283">
        <v>172</v>
      </c>
      <c r="G70" s="283">
        <v>0.75770925110132203</v>
      </c>
      <c r="H70" s="283">
        <v>33</v>
      </c>
      <c r="I70" s="283">
        <v>19.1860465116279</v>
      </c>
    </row>
    <row r="71" spans="1:9" x14ac:dyDescent="0.2">
      <c r="A71" s="283" t="s">
        <v>445</v>
      </c>
      <c r="B71" s="283" t="s">
        <v>247</v>
      </c>
      <c r="C71" s="283" t="s">
        <v>341</v>
      </c>
      <c r="D71" s="283">
        <v>496</v>
      </c>
      <c r="E71" s="283">
        <v>6.7796610169491497E-2</v>
      </c>
      <c r="F71" s="283">
        <v>463</v>
      </c>
      <c r="G71" s="283">
        <v>6.4038727524204697E-2</v>
      </c>
      <c r="H71" s="283">
        <v>33</v>
      </c>
      <c r="I71" s="283">
        <v>7.1274298056155603</v>
      </c>
    </row>
    <row r="72" spans="1:9" x14ac:dyDescent="0.2">
      <c r="A72" s="283" t="s">
        <v>489</v>
      </c>
      <c r="B72" s="283" t="s">
        <v>189</v>
      </c>
      <c r="C72" s="283" t="s">
        <v>338</v>
      </c>
      <c r="D72" s="283">
        <v>229</v>
      </c>
      <c r="E72" s="283">
        <v>0.193086003372681</v>
      </c>
      <c r="F72" s="283">
        <v>197</v>
      </c>
      <c r="G72" s="283">
        <v>0.171902268760908</v>
      </c>
      <c r="H72" s="283">
        <v>32</v>
      </c>
      <c r="I72" s="283">
        <v>16.243654822334999</v>
      </c>
    </row>
    <row r="73" spans="1:9" x14ac:dyDescent="0.2">
      <c r="A73" s="283" t="s">
        <v>501</v>
      </c>
      <c r="B73" s="283" t="s">
        <v>259</v>
      </c>
      <c r="C73" s="283" t="s">
        <v>341</v>
      </c>
      <c r="D73" s="283">
        <v>1142</v>
      </c>
      <c r="E73" s="283">
        <v>0.33236321303841698</v>
      </c>
      <c r="F73" s="283">
        <v>1112</v>
      </c>
      <c r="G73" s="283">
        <v>0.31908177905308499</v>
      </c>
      <c r="H73" s="283">
        <v>30</v>
      </c>
      <c r="I73" s="283">
        <v>2.69784172661871</v>
      </c>
    </row>
    <row r="74" spans="1:9" x14ac:dyDescent="0.2">
      <c r="A74" s="283" t="s">
        <v>507</v>
      </c>
      <c r="B74" s="283" t="s">
        <v>173</v>
      </c>
      <c r="C74" s="283" t="s">
        <v>341</v>
      </c>
      <c r="D74" s="283">
        <v>1529</v>
      </c>
      <c r="E74" s="283">
        <v>0.23436541998773799</v>
      </c>
      <c r="F74" s="283">
        <v>1500</v>
      </c>
      <c r="G74" s="283">
        <v>0.26436376454000698</v>
      </c>
      <c r="H74" s="283">
        <v>29</v>
      </c>
      <c r="I74" s="283">
        <v>1.93333333333334</v>
      </c>
    </row>
    <row r="75" spans="1:9" x14ac:dyDescent="0.2">
      <c r="A75" s="283" t="s">
        <v>557</v>
      </c>
      <c r="B75" s="283" t="s">
        <v>190</v>
      </c>
      <c r="C75" s="283" t="s">
        <v>338</v>
      </c>
      <c r="D75" s="283">
        <v>189</v>
      </c>
      <c r="E75" s="283">
        <v>0.4375</v>
      </c>
      <c r="F75" s="283">
        <v>161</v>
      </c>
      <c r="G75" s="283">
        <v>0.393643031784841</v>
      </c>
      <c r="H75" s="283">
        <v>28</v>
      </c>
      <c r="I75" s="283">
        <v>17.3913043478261</v>
      </c>
    </row>
    <row r="76" spans="1:9" x14ac:dyDescent="0.2">
      <c r="A76" s="283" t="s">
        <v>554</v>
      </c>
      <c r="B76" s="283" t="s">
        <v>194</v>
      </c>
      <c r="C76" s="283" t="s">
        <v>337</v>
      </c>
      <c r="D76" s="283">
        <v>138</v>
      </c>
      <c r="E76" s="283">
        <v>9.9280575539568303E-2</v>
      </c>
      <c r="F76" s="283">
        <v>110</v>
      </c>
      <c r="G76" s="283">
        <v>0.08</v>
      </c>
      <c r="H76" s="283">
        <v>28</v>
      </c>
      <c r="I76" s="283">
        <v>25.454545454545499</v>
      </c>
    </row>
    <row r="77" spans="1:9" x14ac:dyDescent="0.2">
      <c r="A77" s="283" t="s">
        <v>431</v>
      </c>
      <c r="B77" s="283" t="s">
        <v>169</v>
      </c>
      <c r="C77" s="283" t="s">
        <v>337</v>
      </c>
      <c r="D77" s="283">
        <v>1033</v>
      </c>
      <c r="E77" s="283">
        <v>0.16477907162226799</v>
      </c>
      <c r="F77" s="283">
        <v>1005</v>
      </c>
      <c r="G77" s="283">
        <v>0.154164749194662</v>
      </c>
      <c r="H77" s="283">
        <v>28</v>
      </c>
      <c r="I77" s="283">
        <v>2.7860696517412902</v>
      </c>
    </row>
    <row r="78" spans="1:9" x14ac:dyDescent="0.2">
      <c r="A78" s="283" t="s">
        <v>511</v>
      </c>
      <c r="B78" s="283" t="s">
        <v>149</v>
      </c>
      <c r="C78" s="283" t="s">
        <v>338</v>
      </c>
      <c r="D78" s="283">
        <v>1545</v>
      </c>
      <c r="E78" s="283">
        <v>0.115358769506459</v>
      </c>
      <c r="F78" s="283">
        <v>1517</v>
      </c>
      <c r="G78" s="283">
        <v>0.115387540883852</v>
      </c>
      <c r="H78" s="283">
        <v>28</v>
      </c>
      <c r="I78" s="283">
        <v>1.84574818721159</v>
      </c>
    </row>
    <row r="79" spans="1:9" x14ac:dyDescent="0.2">
      <c r="A79" s="283" t="s">
        <v>484</v>
      </c>
      <c r="B79" s="283" t="s">
        <v>161</v>
      </c>
      <c r="C79" s="283" t="s">
        <v>337</v>
      </c>
      <c r="D79" s="283">
        <v>541</v>
      </c>
      <c r="E79" s="283">
        <v>3.5454485877187199E-2</v>
      </c>
      <c r="F79" s="283">
        <v>513</v>
      </c>
      <c r="G79" s="283">
        <v>3.48766061594942E-2</v>
      </c>
      <c r="H79" s="283">
        <v>28</v>
      </c>
      <c r="I79" s="283">
        <v>5.4580896686159797</v>
      </c>
    </row>
    <row r="80" spans="1:9" x14ac:dyDescent="0.2">
      <c r="A80" s="283" t="s">
        <v>417</v>
      </c>
      <c r="B80" s="283" t="s">
        <v>262</v>
      </c>
      <c r="C80" s="283" t="s">
        <v>339</v>
      </c>
      <c r="D80" s="283">
        <v>2546</v>
      </c>
      <c r="E80" s="283">
        <v>0.65686274509803899</v>
      </c>
      <c r="F80" s="283">
        <v>2519</v>
      </c>
      <c r="G80" s="283">
        <v>0.64227434982151999</v>
      </c>
      <c r="H80" s="283">
        <v>27</v>
      </c>
      <c r="I80" s="283">
        <v>1.0718539102818601</v>
      </c>
    </row>
    <row r="81" spans="1:9" x14ac:dyDescent="0.2">
      <c r="A81" s="283" t="s">
        <v>431</v>
      </c>
      <c r="B81" s="283" t="s">
        <v>169</v>
      </c>
      <c r="C81" s="283" t="s">
        <v>339</v>
      </c>
      <c r="D81" s="283">
        <v>914</v>
      </c>
      <c r="E81" s="283">
        <v>0.14579677779550199</v>
      </c>
      <c r="F81" s="283">
        <v>887</v>
      </c>
      <c r="G81" s="283">
        <v>0.136063813468323</v>
      </c>
      <c r="H81" s="283">
        <v>27</v>
      </c>
      <c r="I81" s="283">
        <v>3.0439684329199599</v>
      </c>
    </row>
    <row r="82" spans="1:9" x14ac:dyDescent="0.2">
      <c r="A82" s="283" t="s">
        <v>508</v>
      </c>
      <c r="B82" s="283" t="s">
        <v>177</v>
      </c>
      <c r="C82" s="283" t="s">
        <v>343</v>
      </c>
      <c r="D82" s="283">
        <v>61</v>
      </c>
      <c r="E82" s="283">
        <v>1.71252105558675E-2</v>
      </c>
      <c r="F82" s="283">
        <v>34</v>
      </c>
      <c r="G82" s="283">
        <v>9.4549499443826492E-3</v>
      </c>
      <c r="H82" s="283">
        <v>27</v>
      </c>
      <c r="I82" s="283">
        <v>79.411764705882405</v>
      </c>
    </row>
    <row r="83" spans="1:9" x14ac:dyDescent="0.2">
      <c r="A83" s="283" t="s">
        <v>416</v>
      </c>
      <c r="B83" s="283" t="s">
        <v>256</v>
      </c>
      <c r="C83" s="283" t="s">
        <v>337</v>
      </c>
      <c r="D83" s="283">
        <v>458</v>
      </c>
      <c r="E83" s="283">
        <v>4.0186013863297398E-2</v>
      </c>
      <c r="F83" s="283">
        <v>432</v>
      </c>
      <c r="G83" s="283">
        <v>3.9066739012479701E-2</v>
      </c>
      <c r="H83" s="283">
        <v>26</v>
      </c>
      <c r="I83" s="283">
        <v>6.0185185185185102</v>
      </c>
    </row>
    <row r="84" spans="1:9" x14ac:dyDescent="0.2">
      <c r="A84" s="283" t="s">
        <v>454</v>
      </c>
      <c r="B84" s="283" t="s">
        <v>152</v>
      </c>
      <c r="C84" s="283" t="s">
        <v>337</v>
      </c>
      <c r="D84" s="283">
        <v>2862</v>
      </c>
      <c r="E84" s="283">
        <v>7.6056338028168996E-2</v>
      </c>
      <c r="F84" s="283">
        <v>2836</v>
      </c>
      <c r="G84" s="283">
        <v>7.4046997389033906E-2</v>
      </c>
      <c r="H84" s="283">
        <v>26</v>
      </c>
      <c r="I84" s="283">
        <v>0.91678420310297204</v>
      </c>
    </row>
    <row r="85" spans="1:9" x14ac:dyDescent="0.2">
      <c r="A85" s="283" t="s">
        <v>484</v>
      </c>
      <c r="B85" s="283" t="s">
        <v>161</v>
      </c>
      <c r="C85" s="283" t="s">
        <v>343</v>
      </c>
      <c r="D85" s="283">
        <v>802</v>
      </c>
      <c r="E85" s="283">
        <v>5.25591454223737E-2</v>
      </c>
      <c r="F85" s="283">
        <v>776</v>
      </c>
      <c r="G85" s="283">
        <v>5.2756815555102303E-2</v>
      </c>
      <c r="H85" s="283">
        <v>26</v>
      </c>
      <c r="I85" s="283">
        <v>3.3505154639175401</v>
      </c>
    </row>
    <row r="86" spans="1:9" x14ac:dyDescent="0.2">
      <c r="A86" s="283" t="s">
        <v>430</v>
      </c>
      <c r="B86" s="283" t="s">
        <v>213</v>
      </c>
      <c r="C86" s="283" t="s">
        <v>338</v>
      </c>
      <c r="D86" s="283">
        <v>57</v>
      </c>
      <c r="E86" s="283">
        <v>0.20955882352941199</v>
      </c>
      <c r="F86" s="283">
        <v>32</v>
      </c>
      <c r="G86" s="283">
        <v>0.131687242798354</v>
      </c>
      <c r="H86" s="283">
        <v>25</v>
      </c>
      <c r="I86" s="283">
        <v>78.125</v>
      </c>
    </row>
    <row r="87" spans="1:9" x14ac:dyDescent="0.2">
      <c r="A87" s="283" t="s">
        <v>503</v>
      </c>
      <c r="B87" s="283" t="s">
        <v>175</v>
      </c>
      <c r="C87" s="283" t="s">
        <v>339</v>
      </c>
      <c r="D87" s="283">
        <v>3385</v>
      </c>
      <c r="E87" s="283">
        <v>0.60782905369007001</v>
      </c>
      <c r="F87" s="283">
        <v>3361</v>
      </c>
      <c r="G87" s="283">
        <v>0.60580389329488105</v>
      </c>
      <c r="H87" s="283">
        <v>24</v>
      </c>
      <c r="I87" s="283">
        <v>0.714073192502229</v>
      </c>
    </row>
    <row r="88" spans="1:9" x14ac:dyDescent="0.2">
      <c r="A88" s="283" t="s">
        <v>552</v>
      </c>
      <c r="B88" s="283" t="s">
        <v>228</v>
      </c>
      <c r="C88" s="283" t="s">
        <v>337</v>
      </c>
      <c r="D88" s="283">
        <v>755</v>
      </c>
      <c r="E88" s="283">
        <v>0.111340510249226</v>
      </c>
      <c r="F88" s="283">
        <v>731</v>
      </c>
      <c r="G88" s="283">
        <v>0.102080714983941</v>
      </c>
      <c r="H88" s="283">
        <v>24</v>
      </c>
      <c r="I88" s="283">
        <v>3.2831737346101302</v>
      </c>
    </row>
    <row r="89" spans="1:9" x14ac:dyDescent="0.2">
      <c r="A89" s="283" t="s">
        <v>549</v>
      </c>
      <c r="B89" s="283" t="s">
        <v>251</v>
      </c>
      <c r="C89" s="283" t="s">
        <v>343</v>
      </c>
      <c r="D89" s="283">
        <v>347</v>
      </c>
      <c r="E89" s="283">
        <v>0.252915451895044</v>
      </c>
      <c r="F89" s="283">
        <v>325</v>
      </c>
      <c r="G89" s="283">
        <v>0.23879500367376899</v>
      </c>
      <c r="H89" s="283">
        <v>22</v>
      </c>
      <c r="I89" s="283">
        <v>6.7692307692307701</v>
      </c>
    </row>
    <row r="90" spans="1:9" x14ac:dyDescent="0.2">
      <c r="A90" s="283" t="s">
        <v>447</v>
      </c>
      <c r="B90" s="283" t="s">
        <v>168</v>
      </c>
      <c r="C90" s="283" t="s">
        <v>339</v>
      </c>
      <c r="D90" s="283">
        <v>860</v>
      </c>
      <c r="E90" s="283">
        <v>0.31148134733792099</v>
      </c>
      <c r="F90" s="283">
        <v>838</v>
      </c>
      <c r="G90" s="283">
        <v>0.30888315517876902</v>
      </c>
      <c r="H90" s="283">
        <v>22</v>
      </c>
      <c r="I90" s="283">
        <v>2.6252983293556098</v>
      </c>
    </row>
    <row r="91" spans="1:9" x14ac:dyDescent="0.2">
      <c r="A91" s="283" t="s">
        <v>484</v>
      </c>
      <c r="B91" s="283" t="s">
        <v>161</v>
      </c>
      <c r="C91" s="283" t="s">
        <v>336</v>
      </c>
      <c r="D91" s="283">
        <v>966</v>
      </c>
      <c r="E91" s="283">
        <v>6.3306900845402705E-2</v>
      </c>
      <c r="F91" s="283">
        <v>944</v>
      </c>
      <c r="G91" s="283">
        <v>6.4178394180433807E-2</v>
      </c>
      <c r="H91" s="283">
        <v>22</v>
      </c>
      <c r="I91" s="283">
        <v>2.3305084745762801</v>
      </c>
    </row>
    <row r="92" spans="1:9" x14ac:dyDescent="0.2">
      <c r="A92" s="283" t="s">
        <v>445</v>
      </c>
      <c r="B92" s="283" t="s">
        <v>247</v>
      </c>
      <c r="C92" s="283" t="s">
        <v>340</v>
      </c>
      <c r="D92" s="283">
        <v>271</v>
      </c>
      <c r="E92" s="283">
        <v>3.7042099507927799E-2</v>
      </c>
      <c r="F92" s="283">
        <v>250</v>
      </c>
      <c r="G92" s="283">
        <v>3.4578146611341599E-2</v>
      </c>
      <c r="H92" s="283">
        <v>21</v>
      </c>
      <c r="I92" s="283">
        <v>8.4000000000000092</v>
      </c>
    </row>
    <row r="93" spans="1:9" x14ac:dyDescent="0.2">
      <c r="A93" s="283" t="s">
        <v>456</v>
      </c>
      <c r="B93" s="283" t="s">
        <v>245</v>
      </c>
      <c r="C93" s="283" t="s">
        <v>337</v>
      </c>
      <c r="D93" s="283">
        <v>56</v>
      </c>
      <c r="E93" s="283">
        <v>4.71777590564448E-2</v>
      </c>
      <c r="F93" s="283">
        <v>35</v>
      </c>
      <c r="G93" s="283">
        <v>2.4373259052924801E-2</v>
      </c>
      <c r="H93" s="283">
        <v>21</v>
      </c>
      <c r="I93" s="283">
        <v>60</v>
      </c>
    </row>
    <row r="94" spans="1:9" x14ac:dyDescent="0.2">
      <c r="A94" s="283" t="s">
        <v>547</v>
      </c>
      <c r="B94" s="283" t="s">
        <v>249</v>
      </c>
      <c r="C94" s="283" t="s">
        <v>337</v>
      </c>
      <c r="D94" s="283">
        <v>267</v>
      </c>
      <c r="E94" s="283">
        <v>0.1350531107739</v>
      </c>
      <c r="F94" s="283">
        <v>247</v>
      </c>
      <c r="G94" s="283">
        <v>0.125699745547074</v>
      </c>
      <c r="H94" s="283">
        <v>20</v>
      </c>
      <c r="I94" s="283">
        <v>8.0971659919028394</v>
      </c>
    </row>
    <row r="95" spans="1:9" x14ac:dyDescent="0.2">
      <c r="A95" s="283" t="s">
        <v>424</v>
      </c>
      <c r="B95" s="283" t="s">
        <v>147</v>
      </c>
      <c r="C95" s="283" t="s">
        <v>341</v>
      </c>
      <c r="D95" s="283">
        <v>6906</v>
      </c>
      <c r="E95" s="283">
        <v>0.18939747140937399</v>
      </c>
      <c r="F95" s="283">
        <v>6886</v>
      </c>
      <c r="G95" s="283">
        <v>0.18233331568077099</v>
      </c>
      <c r="H95" s="283">
        <v>20</v>
      </c>
      <c r="I95" s="283">
        <v>0.290444379901245</v>
      </c>
    </row>
    <row r="96" spans="1:9" x14ac:dyDescent="0.2">
      <c r="A96" s="283" t="s">
        <v>424</v>
      </c>
      <c r="B96" s="283" t="s">
        <v>147</v>
      </c>
      <c r="C96" s="283" t="s">
        <v>339</v>
      </c>
      <c r="D96" s="283">
        <v>3509</v>
      </c>
      <c r="E96" s="283">
        <v>9.6234539121849594E-2</v>
      </c>
      <c r="F96" s="283">
        <v>3490</v>
      </c>
      <c r="G96" s="283">
        <v>9.2411163480379199E-2</v>
      </c>
      <c r="H96" s="283">
        <v>19</v>
      </c>
      <c r="I96" s="283">
        <v>0.54441260744986197</v>
      </c>
    </row>
    <row r="97" spans="1:9" x14ac:dyDescent="0.2">
      <c r="A97" s="283" t="s">
        <v>447</v>
      </c>
      <c r="B97" s="283" t="s">
        <v>168</v>
      </c>
      <c r="C97" s="283" t="s">
        <v>341</v>
      </c>
      <c r="D97" s="283">
        <v>870</v>
      </c>
      <c r="E97" s="283">
        <v>0.315103223469757</v>
      </c>
      <c r="F97" s="283">
        <v>851</v>
      </c>
      <c r="G97" s="283">
        <v>0.31367489863619602</v>
      </c>
      <c r="H97" s="283">
        <v>19</v>
      </c>
      <c r="I97" s="283">
        <v>2.23266745005875</v>
      </c>
    </row>
    <row r="98" spans="1:9" x14ac:dyDescent="0.2">
      <c r="A98" s="283" t="s">
        <v>545</v>
      </c>
      <c r="B98" s="283" t="s">
        <v>155</v>
      </c>
      <c r="C98" s="283" t="s">
        <v>340</v>
      </c>
      <c r="D98" s="283">
        <v>5425</v>
      </c>
      <c r="E98" s="283">
        <v>0.16711847698847901</v>
      </c>
      <c r="F98" s="283">
        <v>5407</v>
      </c>
      <c r="G98" s="283">
        <v>0.167011583011583</v>
      </c>
      <c r="H98" s="283">
        <v>18</v>
      </c>
      <c r="I98" s="283">
        <v>0.33290179397078601</v>
      </c>
    </row>
    <row r="99" spans="1:9" x14ac:dyDescent="0.2">
      <c r="A99" s="283" t="s">
        <v>425</v>
      </c>
      <c r="B99" s="283" t="s">
        <v>166</v>
      </c>
      <c r="C99" s="283" t="s">
        <v>343</v>
      </c>
      <c r="D99" s="283">
        <v>210</v>
      </c>
      <c r="E99" s="283">
        <v>6.02409638554217E-2</v>
      </c>
      <c r="F99" s="283">
        <v>192</v>
      </c>
      <c r="G99" s="283">
        <v>4.4280442804428E-2</v>
      </c>
      <c r="H99" s="283">
        <v>18</v>
      </c>
      <c r="I99" s="283">
        <v>9.375</v>
      </c>
    </row>
    <row r="100" spans="1:9" x14ac:dyDescent="0.2">
      <c r="A100" s="283" t="s">
        <v>498</v>
      </c>
      <c r="B100" s="283" t="s">
        <v>144</v>
      </c>
      <c r="C100" s="283" t="s">
        <v>338</v>
      </c>
      <c r="D100" s="283">
        <v>1492</v>
      </c>
      <c r="E100" s="283">
        <v>1.27977492430286E-2</v>
      </c>
      <c r="F100" s="283">
        <v>1474</v>
      </c>
      <c r="G100" s="283">
        <v>1.2744691153074601E-2</v>
      </c>
      <c r="H100" s="283">
        <v>18</v>
      </c>
      <c r="I100" s="283">
        <v>1.2211668928086901</v>
      </c>
    </row>
    <row r="101" spans="1:9" x14ac:dyDescent="0.2">
      <c r="A101" s="283" t="s">
        <v>499</v>
      </c>
      <c r="B101" s="283" t="s">
        <v>146</v>
      </c>
      <c r="C101" s="283" t="s">
        <v>338</v>
      </c>
      <c r="D101" s="283">
        <v>363</v>
      </c>
      <c r="E101" s="283">
        <v>2.7425411192287599E-3</v>
      </c>
      <c r="F101" s="283">
        <v>345</v>
      </c>
      <c r="G101" s="283">
        <v>2.6175627076979102E-3</v>
      </c>
      <c r="H101" s="283">
        <v>18</v>
      </c>
      <c r="I101" s="283">
        <v>5.2173913043478199</v>
      </c>
    </row>
    <row r="102" spans="1:9" x14ac:dyDescent="0.2">
      <c r="A102" s="283" t="s">
        <v>547</v>
      </c>
      <c r="B102" s="283" t="s">
        <v>249</v>
      </c>
      <c r="C102" s="283" t="s">
        <v>343</v>
      </c>
      <c r="D102" s="283">
        <v>85</v>
      </c>
      <c r="E102" s="283">
        <v>4.2994436014162897E-2</v>
      </c>
      <c r="F102" s="283">
        <v>69</v>
      </c>
      <c r="G102" s="283">
        <v>3.5114503816793902E-2</v>
      </c>
      <c r="H102" s="283">
        <v>16</v>
      </c>
      <c r="I102" s="283">
        <v>23.188405797101399</v>
      </c>
    </row>
    <row r="103" spans="1:9" x14ac:dyDescent="0.2">
      <c r="A103" s="283" t="s">
        <v>558</v>
      </c>
      <c r="B103" s="283" t="s">
        <v>159</v>
      </c>
      <c r="C103" s="283" t="s">
        <v>343</v>
      </c>
      <c r="D103" s="283">
        <v>228</v>
      </c>
      <c r="E103" s="283">
        <v>7.5521695925803198E-2</v>
      </c>
      <c r="F103" s="283">
        <v>212</v>
      </c>
      <c r="G103" s="283">
        <v>6.8254990341274996E-2</v>
      </c>
      <c r="H103" s="283">
        <v>16</v>
      </c>
      <c r="I103" s="283">
        <v>7.5471698113207504</v>
      </c>
    </row>
    <row r="104" spans="1:9" x14ac:dyDescent="0.2">
      <c r="A104" s="283" t="s">
        <v>456</v>
      </c>
      <c r="B104" s="283" t="s">
        <v>245</v>
      </c>
      <c r="C104" s="283" t="s">
        <v>341</v>
      </c>
      <c r="D104" s="283">
        <v>430</v>
      </c>
      <c r="E104" s="283">
        <v>0.36225779275484399</v>
      </c>
      <c r="F104" s="283">
        <v>414</v>
      </c>
      <c r="G104" s="283">
        <v>0.28830083565459602</v>
      </c>
      <c r="H104" s="283">
        <v>16</v>
      </c>
      <c r="I104" s="283">
        <v>3.8647342995169001</v>
      </c>
    </row>
    <row r="105" spans="1:9" x14ac:dyDescent="0.2">
      <c r="A105" s="283" t="s">
        <v>464</v>
      </c>
      <c r="B105" s="283" t="s">
        <v>148</v>
      </c>
      <c r="C105" s="283" t="s">
        <v>340</v>
      </c>
      <c r="D105" s="283">
        <v>868</v>
      </c>
      <c r="E105" s="283">
        <v>3.7629514024363798E-2</v>
      </c>
      <c r="F105" s="283">
        <v>853</v>
      </c>
      <c r="G105" s="283">
        <v>3.7135393992163701E-2</v>
      </c>
      <c r="H105" s="283">
        <v>15</v>
      </c>
      <c r="I105" s="283">
        <v>1.7584994138335299</v>
      </c>
    </row>
    <row r="106" spans="1:9" x14ac:dyDescent="0.2">
      <c r="A106" s="283" t="s">
        <v>555</v>
      </c>
      <c r="B106" s="283" t="s">
        <v>264</v>
      </c>
      <c r="C106" s="283" t="s">
        <v>337</v>
      </c>
      <c r="D106" s="283">
        <v>158</v>
      </c>
      <c r="E106" s="283">
        <v>4.8038917604134999E-2</v>
      </c>
      <c r="F106" s="283">
        <v>144</v>
      </c>
      <c r="G106" s="283">
        <v>4.2959427207637201E-2</v>
      </c>
      <c r="H106" s="283">
        <v>14</v>
      </c>
      <c r="I106" s="283">
        <v>9.7222222222222303</v>
      </c>
    </row>
    <row r="107" spans="1:9" x14ac:dyDescent="0.2">
      <c r="A107" s="283" t="s">
        <v>417</v>
      </c>
      <c r="B107" s="283" t="s">
        <v>262</v>
      </c>
      <c r="C107" s="283" t="s">
        <v>341</v>
      </c>
      <c r="D107" s="283">
        <v>323</v>
      </c>
      <c r="E107" s="283">
        <v>8.3333333333333301E-2</v>
      </c>
      <c r="F107" s="283">
        <v>309</v>
      </c>
      <c r="G107" s="283">
        <v>7.8786333503314598E-2</v>
      </c>
      <c r="H107" s="283">
        <v>14</v>
      </c>
      <c r="I107" s="283">
        <v>4.5307443365695699</v>
      </c>
    </row>
    <row r="108" spans="1:9" x14ac:dyDescent="0.2">
      <c r="A108" s="283" t="s">
        <v>454</v>
      </c>
      <c r="B108" s="283" t="s">
        <v>152</v>
      </c>
      <c r="C108" s="283" t="s">
        <v>343</v>
      </c>
      <c r="D108" s="283">
        <v>1903</v>
      </c>
      <c r="E108" s="283">
        <v>5.05713526441669E-2</v>
      </c>
      <c r="F108" s="283">
        <v>1889</v>
      </c>
      <c r="G108" s="283">
        <v>4.9321148825065303E-2</v>
      </c>
      <c r="H108" s="283">
        <v>14</v>
      </c>
      <c r="I108" s="283">
        <v>0.741132874536787</v>
      </c>
    </row>
    <row r="109" spans="1:9" x14ac:dyDescent="0.2">
      <c r="A109" s="283" t="s">
        <v>474</v>
      </c>
      <c r="B109" s="283" t="s">
        <v>183</v>
      </c>
      <c r="C109" s="283" t="s">
        <v>339</v>
      </c>
      <c r="D109" s="283">
        <v>3265</v>
      </c>
      <c r="E109" s="283">
        <v>0.19573167076314399</v>
      </c>
      <c r="F109" s="283">
        <v>3251</v>
      </c>
      <c r="G109" s="283">
        <v>0.19483399256862</v>
      </c>
      <c r="H109" s="283">
        <v>14</v>
      </c>
      <c r="I109" s="283">
        <v>0.43063672716088203</v>
      </c>
    </row>
    <row r="110" spans="1:9" x14ac:dyDescent="0.2">
      <c r="A110" s="283" t="s">
        <v>488</v>
      </c>
      <c r="B110" s="283" t="s">
        <v>234</v>
      </c>
      <c r="C110" s="283" t="s">
        <v>340</v>
      </c>
      <c r="D110" s="283">
        <v>106</v>
      </c>
      <c r="E110" s="283">
        <v>0.14763231197771601</v>
      </c>
      <c r="F110" s="283">
        <v>92</v>
      </c>
      <c r="G110" s="283">
        <v>0.13256484149855899</v>
      </c>
      <c r="H110" s="283">
        <v>14</v>
      </c>
      <c r="I110" s="283">
        <v>15.2173913043478</v>
      </c>
    </row>
    <row r="111" spans="1:9" x14ac:dyDescent="0.2">
      <c r="A111" s="283" t="s">
        <v>562</v>
      </c>
      <c r="B111" s="283" t="s">
        <v>151</v>
      </c>
      <c r="C111" s="283" t="s">
        <v>337</v>
      </c>
      <c r="D111" s="283">
        <v>31</v>
      </c>
      <c r="E111" s="283">
        <v>1.12932604735883E-2</v>
      </c>
      <c r="F111" s="283">
        <v>18</v>
      </c>
      <c r="G111" s="283">
        <v>6.5454545454545496E-3</v>
      </c>
      <c r="H111" s="283">
        <v>13</v>
      </c>
      <c r="I111" s="283">
        <v>72.2222222222222</v>
      </c>
    </row>
    <row r="112" spans="1:9" x14ac:dyDescent="0.2">
      <c r="A112" s="283" t="s">
        <v>504</v>
      </c>
      <c r="B112" s="283" t="s">
        <v>187</v>
      </c>
      <c r="C112" s="283" t="s">
        <v>343</v>
      </c>
      <c r="D112" s="283">
        <v>1779</v>
      </c>
      <c r="E112" s="283">
        <v>0.13342833570839299</v>
      </c>
      <c r="F112" s="283">
        <v>1766</v>
      </c>
      <c r="G112" s="283">
        <v>0.13079543771293101</v>
      </c>
      <c r="H112" s="283">
        <v>13</v>
      </c>
      <c r="I112" s="283">
        <v>0.73612684031709696</v>
      </c>
    </row>
    <row r="113" spans="1:9" x14ac:dyDescent="0.2">
      <c r="A113" s="283" t="s">
        <v>509</v>
      </c>
      <c r="B113" s="283" t="s">
        <v>254</v>
      </c>
      <c r="C113" s="283" t="s">
        <v>337</v>
      </c>
      <c r="D113" s="283">
        <v>72</v>
      </c>
      <c r="E113" s="283">
        <v>0.126984126984127</v>
      </c>
      <c r="F113" s="283">
        <v>59</v>
      </c>
      <c r="G113" s="283">
        <v>0.105357142857143</v>
      </c>
      <c r="H113" s="283">
        <v>13</v>
      </c>
      <c r="I113" s="283">
        <v>22.033898305084801</v>
      </c>
    </row>
    <row r="114" spans="1:9" x14ac:dyDescent="0.2">
      <c r="A114" s="283" t="s">
        <v>512</v>
      </c>
      <c r="B114" s="283" t="s">
        <v>244</v>
      </c>
      <c r="C114" s="283" t="s">
        <v>340</v>
      </c>
      <c r="D114" s="283">
        <v>374</v>
      </c>
      <c r="E114" s="283">
        <v>5.5522565320665102E-2</v>
      </c>
      <c r="F114" s="283">
        <v>361</v>
      </c>
      <c r="G114" s="283">
        <v>5.0638238182073199E-2</v>
      </c>
      <c r="H114" s="283">
        <v>13</v>
      </c>
      <c r="I114" s="283">
        <v>3.6011080332410099</v>
      </c>
    </row>
    <row r="115" spans="1:9" x14ac:dyDescent="0.2">
      <c r="A115" s="283" t="s">
        <v>423</v>
      </c>
      <c r="B115" s="283" t="s">
        <v>171</v>
      </c>
      <c r="C115" s="283" t="s">
        <v>343</v>
      </c>
      <c r="D115" s="283">
        <v>663</v>
      </c>
      <c r="E115" s="283">
        <v>0.326761951700345</v>
      </c>
      <c r="F115" s="283">
        <v>650</v>
      </c>
      <c r="G115" s="283">
        <v>0.31492248062015499</v>
      </c>
      <c r="H115" s="283">
        <v>13</v>
      </c>
      <c r="I115" s="283">
        <v>2</v>
      </c>
    </row>
    <row r="116" spans="1:9" x14ac:dyDescent="0.2">
      <c r="A116" s="283" t="s">
        <v>436</v>
      </c>
      <c r="B116" s="283" t="s">
        <v>170</v>
      </c>
      <c r="C116" s="283" t="s">
        <v>338</v>
      </c>
      <c r="D116" s="283">
        <v>799</v>
      </c>
      <c r="E116" s="283">
        <v>0.21986791414419399</v>
      </c>
      <c r="F116" s="283">
        <v>786</v>
      </c>
      <c r="G116" s="283">
        <v>0.211916958748989</v>
      </c>
      <c r="H116" s="283">
        <v>13</v>
      </c>
      <c r="I116" s="283">
        <v>1.6539440203562401</v>
      </c>
    </row>
    <row r="117" spans="1:9" x14ac:dyDescent="0.2">
      <c r="A117" s="283" t="s">
        <v>471</v>
      </c>
      <c r="B117" s="283" t="s">
        <v>157</v>
      </c>
      <c r="C117" s="283" t="s">
        <v>340</v>
      </c>
      <c r="D117" s="283">
        <v>5869</v>
      </c>
      <c r="E117" s="283">
        <v>8.6301208716877895E-2</v>
      </c>
      <c r="F117" s="283">
        <v>5857</v>
      </c>
      <c r="G117" s="283">
        <v>8.5083819983148803E-2</v>
      </c>
      <c r="H117" s="283">
        <v>12</v>
      </c>
      <c r="I117" s="283">
        <v>0.20488304592793899</v>
      </c>
    </row>
    <row r="118" spans="1:9" x14ac:dyDescent="0.2">
      <c r="A118" s="283" t="s">
        <v>495</v>
      </c>
      <c r="B118" s="283" t="s">
        <v>252</v>
      </c>
      <c r="C118" s="283" t="s">
        <v>341</v>
      </c>
      <c r="D118" s="283">
        <v>808</v>
      </c>
      <c r="E118" s="283">
        <v>8.4412870873380702E-2</v>
      </c>
      <c r="F118" s="283">
        <v>796</v>
      </c>
      <c r="G118" s="283">
        <v>8.19773429454171E-2</v>
      </c>
      <c r="H118" s="283">
        <v>12</v>
      </c>
      <c r="I118" s="283">
        <v>1.50753768844221</v>
      </c>
    </row>
    <row r="119" spans="1:9" x14ac:dyDescent="0.2">
      <c r="A119" s="283" t="s">
        <v>553</v>
      </c>
      <c r="B119" s="283" t="s">
        <v>150</v>
      </c>
      <c r="C119" s="283" t="s">
        <v>341</v>
      </c>
      <c r="D119" s="283">
        <v>1112</v>
      </c>
      <c r="E119" s="283">
        <v>0.20061338625293201</v>
      </c>
      <c r="F119" s="283">
        <v>1101</v>
      </c>
      <c r="G119" s="283">
        <v>0.198271204754187</v>
      </c>
      <c r="H119" s="283">
        <v>11</v>
      </c>
      <c r="I119" s="283">
        <v>0.99909173478656099</v>
      </c>
    </row>
    <row r="120" spans="1:9" x14ac:dyDescent="0.2">
      <c r="A120" s="283" t="s">
        <v>465</v>
      </c>
      <c r="B120" s="283" t="s">
        <v>246</v>
      </c>
      <c r="C120" s="283" t="s">
        <v>341</v>
      </c>
      <c r="D120" s="283">
        <v>429</v>
      </c>
      <c r="E120" s="283">
        <v>0.62811127379209397</v>
      </c>
      <c r="F120" s="283">
        <v>418</v>
      </c>
      <c r="G120" s="283">
        <v>0.61111111111111105</v>
      </c>
      <c r="H120" s="283">
        <v>11</v>
      </c>
      <c r="I120" s="283">
        <v>2.6315789473684301</v>
      </c>
    </row>
    <row r="121" spans="1:9" x14ac:dyDescent="0.2">
      <c r="A121" s="283" t="s">
        <v>558</v>
      </c>
      <c r="B121" s="283" t="s">
        <v>159</v>
      </c>
      <c r="C121" s="283" t="s">
        <v>339</v>
      </c>
      <c r="D121" s="283">
        <v>1093</v>
      </c>
      <c r="E121" s="283">
        <v>0.36204041073203003</v>
      </c>
      <c r="F121" s="283">
        <v>1083</v>
      </c>
      <c r="G121" s="283">
        <v>0.34867997424340003</v>
      </c>
      <c r="H121" s="283">
        <v>10</v>
      </c>
      <c r="I121" s="283">
        <v>0.923361034164349</v>
      </c>
    </row>
    <row r="122" spans="1:9" x14ac:dyDescent="0.2">
      <c r="A122" s="283" t="s">
        <v>549</v>
      </c>
      <c r="B122" s="283" t="s">
        <v>251</v>
      </c>
      <c r="C122" s="283" t="s">
        <v>337</v>
      </c>
      <c r="D122" s="283">
        <v>91</v>
      </c>
      <c r="E122" s="283">
        <v>6.6326530612244902E-2</v>
      </c>
      <c r="F122" s="283">
        <v>81</v>
      </c>
      <c r="G122" s="283">
        <v>5.9515062454077901E-2</v>
      </c>
      <c r="H122" s="283">
        <v>10</v>
      </c>
      <c r="I122" s="283">
        <v>12.3456790123457</v>
      </c>
    </row>
    <row r="123" spans="1:9" x14ac:dyDescent="0.2">
      <c r="A123" s="283" t="s">
        <v>458</v>
      </c>
      <c r="B123" s="283" t="s">
        <v>215</v>
      </c>
      <c r="C123" s="283" t="s">
        <v>338</v>
      </c>
      <c r="D123" s="283">
        <v>109</v>
      </c>
      <c r="E123" s="283">
        <v>0.61931818181818199</v>
      </c>
      <c r="F123" s="283">
        <v>99</v>
      </c>
      <c r="G123" s="283">
        <v>0.58928571428571397</v>
      </c>
      <c r="H123" s="283">
        <v>10</v>
      </c>
      <c r="I123" s="283">
        <v>10.1010101010101</v>
      </c>
    </row>
    <row r="124" spans="1:9" x14ac:dyDescent="0.2">
      <c r="A124" s="283" t="s">
        <v>489</v>
      </c>
      <c r="B124" s="283" t="s">
        <v>189</v>
      </c>
      <c r="C124" s="283" t="s">
        <v>339</v>
      </c>
      <c r="D124" s="283">
        <v>281</v>
      </c>
      <c r="E124" s="283">
        <v>0.23693086003372699</v>
      </c>
      <c r="F124" s="283">
        <v>271</v>
      </c>
      <c r="G124" s="283">
        <v>0.23647469458987799</v>
      </c>
      <c r="H124" s="283">
        <v>10</v>
      </c>
      <c r="I124" s="283">
        <v>3.6900369003689999</v>
      </c>
    </row>
    <row r="125" spans="1:9" x14ac:dyDescent="0.2">
      <c r="A125" s="283" t="s">
        <v>546</v>
      </c>
      <c r="B125" s="283" t="s">
        <v>237</v>
      </c>
      <c r="C125" s="283" t="s">
        <v>339</v>
      </c>
      <c r="D125" s="283">
        <v>464</v>
      </c>
      <c r="E125" s="283">
        <v>0.51045104510451</v>
      </c>
      <c r="F125" s="283">
        <v>455</v>
      </c>
      <c r="G125" s="283">
        <v>0.50499445061043302</v>
      </c>
      <c r="H125" s="283">
        <v>9</v>
      </c>
      <c r="I125" s="283">
        <v>1.9780219780219701</v>
      </c>
    </row>
    <row r="126" spans="1:9" x14ac:dyDescent="0.2">
      <c r="A126" s="283" t="s">
        <v>416</v>
      </c>
      <c r="B126" s="283" t="s">
        <v>256</v>
      </c>
      <c r="C126" s="283" t="s">
        <v>339</v>
      </c>
      <c r="D126" s="283">
        <v>1025</v>
      </c>
      <c r="E126" s="283">
        <v>8.9935948056506093E-2</v>
      </c>
      <c r="F126" s="283">
        <v>1016</v>
      </c>
      <c r="G126" s="283">
        <v>9.1879182492313305E-2</v>
      </c>
      <c r="H126" s="283">
        <v>9</v>
      </c>
      <c r="I126" s="283">
        <v>0.88582677165354196</v>
      </c>
    </row>
    <row r="127" spans="1:9" x14ac:dyDescent="0.2">
      <c r="A127" s="283" t="s">
        <v>424</v>
      </c>
      <c r="B127" s="283" t="s">
        <v>147</v>
      </c>
      <c r="C127" s="283" t="s">
        <v>342</v>
      </c>
      <c r="D127" s="283">
        <v>176</v>
      </c>
      <c r="E127" s="283">
        <v>4.8268107396538997E-3</v>
      </c>
      <c r="F127" s="283">
        <v>167</v>
      </c>
      <c r="G127" s="283">
        <v>4.4219668484880596E-3</v>
      </c>
      <c r="H127" s="283">
        <v>9</v>
      </c>
      <c r="I127" s="283">
        <v>5.3892215568862403</v>
      </c>
    </row>
    <row r="128" spans="1:9" x14ac:dyDescent="0.2">
      <c r="A128" s="283" t="s">
        <v>462</v>
      </c>
      <c r="B128" s="283" t="s">
        <v>217</v>
      </c>
      <c r="C128" s="283" t="s">
        <v>336</v>
      </c>
      <c r="D128" s="283">
        <v>211</v>
      </c>
      <c r="E128" s="283">
        <v>0.83399209486166004</v>
      </c>
      <c r="F128" s="283">
        <v>202</v>
      </c>
      <c r="G128" s="283">
        <v>0.84873949579831898</v>
      </c>
      <c r="H128" s="283">
        <v>9</v>
      </c>
      <c r="I128" s="283">
        <v>4.4554455445544603</v>
      </c>
    </row>
    <row r="129" spans="1:9" x14ac:dyDescent="0.2">
      <c r="A129" s="283" t="s">
        <v>513</v>
      </c>
      <c r="B129" s="283" t="s">
        <v>242</v>
      </c>
      <c r="C129" s="283" t="s">
        <v>338</v>
      </c>
      <c r="D129" s="283">
        <v>84</v>
      </c>
      <c r="E129" s="283">
        <v>0.354430379746835</v>
      </c>
      <c r="F129" s="283">
        <v>75</v>
      </c>
      <c r="G129" s="283">
        <v>0.33039647577092501</v>
      </c>
      <c r="H129" s="283">
        <v>9</v>
      </c>
      <c r="I129" s="283">
        <v>12</v>
      </c>
    </row>
    <row r="130" spans="1:9" x14ac:dyDescent="0.2">
      <c r="A130" s="283" t="s">
        <v>474</v>
      </c>
      <c r="B130" s="283" t="s">
        <v>183</v>
      </c>
      <c r="C130" s="283" t="s">
        <v>338</v>
      </c>
      <c r="D130" s="283">
        <v>7601</v>
      </c>
      <c r="E130" s="283">
        <v>0.45566812541214602</v>
      </c>
      <c r="F130" s="283">
        <v>7592</v>
      </c>
      <c r="G130" s="283">
        <v>0.45499220903751603</v>
      </c>
      <c r="H130" s="283">
        <v>9</v>
      </c>
      <c r="I130" s="283">
        <v>0.118545837723927</v>
      </c>
    </row>
    <row r="131" spans="1:9" x14ac:dyDescent="0.2">
      <c r="A131" s="283" t="s">
        <v>480</v>
      </c>
      <c r="B131" s="283" t="s">
        <v>239</v>
      </c>
      <c r="C131" s="283" t="s">
        <v>340</v>
      </c>
      <c r="D131" s="283">
        <v>88</v>
      </c>
      <c r="E131" s="283">
        <v>3.8260869565217397E-2</v>
      </c>
      <c r="F131" s="283">
        <v>79</v>
      </c>
      <c r="G131" s="283">
        <v>3.1424025457438297E-2</v>
      </c>
      <c r="H131" s="283">
        <v>9</v>
      </c>
      <c r="I131" s="283">
        <v>11.3924050632911</v>
      </c>
    </row>
    <row r="132" spans="1:9" x14ac:dyDescent="0.2">
      <c r="A132" s="283" t="s">
        <v>492</v>
      </c>
      <c r="B132" s="283" t="s">
        <v>179</v>
      </c>
      <c r="C132" s="283" t="s">
        <v>337</v>
      </c>
      <c r="D132" s="283">
        <v>41</v>
      </c>
      <c r="E132" s="283">
        <v>3.2721468475658398E-2</v>
      </c>
      <c r="F132" s="283">
        <v>32</v>
      </c>
      <c r="G132" s="283">
        <v>2.5600000000000001E-2</v>
      </c>
      <c r="H132" s="283">
        <v>9</v>
      </c>
      <c r="I132" s="283">
        <v>28.125</v>
      </c>
    </row>
    <row r="133" spans="1:9" x14ac:dyDescent="0.2">
      <c r="A133" s="283" t="s">
        <v>560</v>
      </c>
      <c r="B133" s="283" t="s">
        <v>185</v>
      </c>
      <c r="C133" s="283" t="s">
        <v>338</v>
      </c>
      <c r="D133" s="283">
        <v>222</v>
      </c>
      <c r="E133" s="283">
        <v>0.13763174209547399</v>
      </c>
      <c r="F133" s="283">
        <v>214</v>
      </c>
      <c r="G133" s="283">
        <v>0.13300186451211901</v>
      </c>
      <c r="H133" s="283">
        <v>8</v>
      </c>
      <c r="I133" s="283">
        <v>3.7383177570093502</v>
      </c>
    </row>
    <row r="134" spans="1:9" x14ac:dyDescent="0.2">
      <c r="A134" s="283" t="s">
        <v>543</v>
      </c>
      <c r="B134" s="283" t="s">
        <v>143</v>
      </c>
      <c r="C134" s="283" t="s">
        <v>342</v>
      </c>
      <c r="D134" s="283">
        <v>191</v>
      </c>
      <c r="E134" s="283">
        <v>4.0963829581890099E-4</v>
      </c>
      <c r="F134" s="283">
        <v>183</v>
      </c>
      <c r="G134" s="283">
        <v>3.9181513177192502E-4</v>
      </c>
      <c r="H134" s="283">
        <v>8</v>
      </c>
      <c r="I134" s="283">
        <v>4.3715846994535603</v>
      </c>
    </row>
    <row r="135" spans="1:9" x14ac:dyDescent="0.2">
      <c r="A135" s="283" t="s">
        <v>426</v>
      </c>
      <c r="B135" s="283" t="s">
        <v>229</v>
      </c>
      <c r="C135" s="283" t="s">
        <v>337</v>
      </c>
      <c r="D135" s="283">
        <v>26</v>
      </c>
      <c r="E135" s="283">
        <v>4.3189368770764097E-2</v>
      </c>
      <c r="F135" s="283">
        <v>18</v>
      </c>
      <c r="G135" s="283">
        <v>2.9605263157894701E-2</v>
      </c>
      <c r="H135" s="283">
        <v>8</v>
      </c>
      <c r="I135" s="283">
        <v>44.4444444444444</v>
      </c>
    </row>
    <row r="136" spans="1:9" x14ac:dyDescent="0.2">
      <c r="A136" s="283" t="s">
        <v>505</v>
      </c>
      <c r="B136" s="283" t="s">
        <v>158</v>
      </c>
      <c r="C136" s="283" t="s">
        <v>341</v>
      </c>
      <c r="D136" s="283">
        <v>391</v>
      </c>
      <c r="E136" s="283">
        <v>0.21686078757626201</v>
      </c>
      <c r="F136" s="283">
        <v>383</v>
      </c>
      <c r="G136" s="283">
        <v>0.20702702702702699</v>
      </c>
      <c r="H136" s="283">
        <v>8</v>
      </c>
      <c r="I136" s="283">
        <v>2.0887728459530099</v>
      </c>
    </row>
    <row r="137" spans="1:9" x14ac:dyDescent="0.2">
      <c r="A137" s="283" t="s">
        <v>446</v>
      </c>
      <c r="B137" s="283" t="s">
        <v>201</v>
      </c>
      <c r="C137" s="283" t="s">
        <v>338</v>
      </c>
      <c r="D137" s="283">
        <v>176</v>
      </c>
      <c r="E137" s="283">
        <v>0.26626323751891101</v>
      </c>
      <c r="F137" s="283">
        <v>168</v>
      </c>
      <c r="G137" s="283">
        <v>0.25339366515837097</v>
      </c>
      <c r="H137" s="283">
        <v>8</v>
      </c>
      <c r="I137" s="283">
        <v>4.7619047619047699</v>
      </c>
    </row>
    <row r="138" spans="1:9" x14ac:dyDescent="0.2">
      <c r="A138" s="283" t="s">
        <v>474</v>
      </c>
      <c r="B138" s="283" t="s">
        <v>183</v>
      </c>
      <c r="C138" s="283" t="s">
        <v>343</v>
      </c>
      <c r="D138" s="283">
        <v>970</v>
      </c>
      <c r="E138" s="283">
        <v>5.8149991007733298E-2</v>
      </c>
      <c r="F138" s="283">
        <v>962</v>
      </c>
      <c r="G138" s="283">
        <v>5.7653122378041502E-2</v>
      </c>
      <c r="H138" s="283">
        <v>8</v>
      </c>
      <c r="I138" s="283">
        <v>0.83160083160083198</v>
      </c>
    </row>
    <row r="139" spans="1:9" x14ac:dyDescent="0.2">
      <c r="A139" s="283" t="s">
        <v>474</v>
      </c>
      <c r="B139" s="283" t="s">
        <v>183</v>
      </c>
      <c r="C139" s="283" t="s">
        <v>340</v>
      </c>
      <c r="D139" s="283">
        <v>1329</v>
      </c>
      <c r="E139" s="283">
        <v>7.9671482525028495E-2</v>
      </c>
      <c r="F139" s="283">
        <v>1321</v>
      </c>
      <c r="G139" s="283">
        <v>7.9168164928682699E-2</v>
      </c>
      <c r="H139" s="283">
        <v>8</v>
      </c>
      <c r="I139" s="283">
        <v>0.605601816805446</v>
      </c>
    </row>
    <row r="140" spans="1:9" x14ac:dyDescent="0.2">
      <c r="A140" s="283" t="s">
        <v>475</v>
      </c>
      <c r="B140" s="283" t="s">
        <v>222</v>
      </c>
      <c r="C140" s="283" t="s">
        <v>339</v>
      </c>
      <c r="D140" s="283">
        <v>490</v>
      </c>
      <c r="E140" s="283">
        <v>0.49196787148594401</v>
      </c>
      <c r="F140" s="283">
        <v>482</v>
      </c>
      <c r="G140" s="283">
        <v>0.48007968127490003</v>
      </c>
      <c r="H140" s="283">
        <v>8</v>
      </c>
      <c r="I140" s="283">
        <v>1.65975103734439</v>
      </c>
    </row>
    <row r="141" spans="1:9" x14ac:dyDescent="0.2">
      <c r="A141" s="283" t="s">
        <v>487</v>
      </c>
      <c r="B141" s="283" t="s">
        <v>156</v>
      </c>
      <c r="C141" s="283" t="s">
        <v>343</v>
      </c>
      <c r="D141" s="283">
        <v>249</v>
      </c>
      <c r="E141" s="283">
        <v>8.7737843551797007E-2</v>
      </c>
      <c r="F141" s="283">
        <v>241</v>
      </c>
      <c r="G141" s="283">
        <v>9.3701399688958006E-2</v>
      </c>
      <c r="H141" s="283">
        <v>8</v>
      </c>
      <c r="I141" s="283">
        <v>3.3195020746888102</v>
      </c>
    </row>
    <row r="142" spans="1:9" x14ac:dyDescent="0.2">
      <c r="A142" s="283" t="s">
        <v>497</v>
      </c>
      <c r="B142" s="283" t="s">
        <v>195</v>
      </c>
      <c r="C142" s="283" t="s">
        <v>336</v>
      </c>
      <c r="D142" s="283">
        <v>139</v>
      </c>
      <c r="E142" s="283">
        <v>0.26782273603082901</v>
      </c>
      <c r="F142" s="283">
        <v>131</v>
      </c>
      <c r="G142" s="283">
        <v>0.25536062378167601</v>
      </c>
      <c r="H142" s="283">
        <v>8</v>
      </c>
      <c r="I142" s="283">
        <v>6.1068702290076402</v>
      </c>
    </row>
    <row r="143" spans="1:9" x14ac:dyDescent="0.2">
      <c r="A143" s="283" t="s">
        <v>553</v>
      </c>
      <c r="B143" s="283" t="s">
        <v>150</v>
      </c>
      <c r="C143" s="283" t="s">
        <v>340</v>
      </c>
      <c r="D143" s="283">
        <v>602</v>
      </c>
      <c r="E143" s="283">
        <v>0.108605448313188</v>
      </c>
      <c r="F143" s="283">
        <v>595</v>
      </c>
      <c r="G143" s="283">
        <v>0.107149288672789</v>
      </c>
      <c r="H143" s="283">
        <v>7</v>
      </c>
      <c r="I143" s="283">
        <v>1.1764705882352899</v>
      </c>
    </row>
    <row r="144" spans="1:9" x14ac:dyDescent="0.2">
      <c r="A144" s="283" t="s">
        <v>422</v>
      </c>
      <c r="B144" s="283" t="s">
        <v>188</v>
      </c>
      <c r="C144" s="283" t="s">
        <v>343</v>
      </c>
      <c r="D144" s="283">
        <v>222</v>
      </c>
      <c r="E144" s="283">
        <v>7.8556263269639104E-2</v>
      </c>
      <c r="F144" s="283">
        <v>215</v>
      </c>
      <c r="G144" s="283">
        <v>7.6621525302922294E-2</v>
      </c>
      <c r="H144" s="283">
        <v>7</v>
      </c>
      <c r="I144" s="283">
        <v>3.2558139534883699</v>
      </c>
    </row>
    <row r="145" spans="1:9" x14ac:dyDescent="0.2">
      <c r="A145" s="283" t="s">
        <v>431</v>
      </c>
      <c r="B145" s="283" t="s">
        <v>169</v>
      </c>
      <c r="C145" s="283" t="s">
        <v>340</v>
      </c>
      <c r="D145" s="283">
        <v>329</v>
      </c>
      <c r="E145" s="283">
        <v>5.2480459403413601E-2</v>
      </c>
      <c r="F145" s="283">
        <v>322</v>
      </c>
      <c r="G145" s="283">
        <v>4.9394078846448801E-2</v>
      </c>
      <c r="H145" s="283">
        <v>7</v>
      </c>
      <c r="I145" s="283">
        <v>2.1739130434782701</v>
      </c>
    </row>
    <row r="146" spans="1:9" x14ac:dyDescent="0.2">
      <c r="A146" s="283" t="s">
        <v>433</v>
      </c>
      <c r="B146" s="283" t="s">
        <v>186</v>
      </c>
      <c r="C146" s="283" t="s">
        <v>338</v>
      </c>
      <c r="D146" s="283">
        <v>45</v>
      </c>
      <c r="E146" s="283">
        <v>0.2</v>
      </c>
      <c r="F146" s="283">
        <v>38</v>
      </c>
      <c r="G146" s="283">
        <v>0.180952380952381</v>
      </c>
      <c r="H146" s="283">
        <v>7</v>
      </c>
      <c r="I146" s="283">
        <v>18.421052631578899</v>
      </c>
    </row>
    <row r="147" spans="1:9" x14ac:dyDescent="0.2">
      <c r="A147" s="283" t="s">
        <v>433</v>
      </c>
      <c r="B147" s="283" t="s">
        <v>186</v>
      </c>
      <c r="C147" s="283" t="s">
        <v>337</v>
      </c>
      <c r="D147" s="283">
        <v>89</v>
      </c>
      <c r="E147" s="283">
        <v>0.39555555555555599</v>
      </c>
      <c r="F147" s="283">
        <v>82</v>
      </c>
      <c r="G147" s="283">
        <v>0.39047619047618998</v>
      </c>
      <c r="H147" s="283">
        <v>7</v>
      </c>
      <c r="I147" s="283">
        <v>8.5365853658536697</v>
      </c>
    </row>
    <row r="148" spans="1:9" x14ac:dyDescent="0.2">
      <c r="A148" s="283" t="s">
        <v>441</v>
      </c>
      <c r="B148" s="283" t="s">
        <v>206</v>
      </c>
      <c r="C148" s="283" t="s">
        <v>342</v>
      </c>
      <c r="D148" s="283">
        <v>7</v>
      </c>
      <c r="E148" s="283">
        <v>3.2407407407407399E-2</v>
      </c>
      <c r="F148" s="283">
        <v>0</v>
      </c>
      <c r="G148" s="283">
        <v>0</v>
      </c>
      <c r="H148" s="283">
        <v>7</v>
      </c>
      <c r="I148" s="283" t="e">
        <v>#NUM!</v>
      </c>
    </row>
    <row r="149" spans="1:9" x14ac:dyDescent="0.2">
      <c r="A149" s="283" t="s">
        <v>551</v>
      </c>
      <c r="B149" s="283" t="s">
        <v>263</v>
      </c>
      <c r="C149" s="283" t="s">
        <v>341</v>
      </c>
      <c r="D149" s="283">
        <v>450</v>
      </c>
      <c r="E149" s="283">
        <v>0.289948453608247</v>
      </c>
      <c r="F149" s="283">
        <v>444</v>
      </c>
      <c r="G149" s="283">
        <v>0.26041055718475098</v>
      </c>
      <c r="H149" s="283">
        <v>6</v>
      </c>
      <c r="I149" s="283">
        <v>1.35135135135136</v>
      </c>
    </row>
    <row r="150" spans="1:9" x14ac:dyDescent="0.2">
      <c r="A150" s="283" t="s">
        <v>565</v>
      </c>
      <c r="B150" s="283" t="s">
        <v>227</v>
      </c>
      <c r="C150" s="283" t="s">
        <v>341</v>
      </c>
      <c r="D150" s="283">
        <v>273</v>
      </c>
      <c r="E150" s="283">
        <v>0.493670886075949</v>
      </c>
      <c r="F150" s="283">
        <v>267</v>
      </c>
      <c r="G150" s="283">
        <v>0.48811700182815398</v>
      </c>
      <c r="H150" s="283">
        <v>6</v>
      </c>
      <c r="I150" s="283">
        <v>2.2471910112359601</v>
      </c>
    </row>
    <row r="151" spans="1:9" x14ac:dyDescent="0.2">
      <c r="A151" s="283" t="s">
        <v>565</v>
      </c>
      <c r="B151" s="283" t="s">
        <v>227</v>
      </c>
      <c r="C151" s="283" t="s">
        <v>337</v>
      </c>
      <c r="D151" s="283">
        <v>67</v>
      </c>
      <c r="E151" s="283">
        <v>0.121157323688969</v>
      </c>
      <c r="F151" s="283">
        <v>61</v>
      </c>
      <c r="G151" s="283">
        <v>0.11151736745886701</v>
      </c>
      <c r="H151" s="283">
        <v>6</v>
      </c>
      <c r="I151" s="283">
        <v>9.8360655737704992</v>
      </c>
    </row>
    <row r="152" spans="1:9" x14ac:dyDescent="0.2">
      <c r="A152" s="283" t="s">
        <v>417</v>
      </c>
      <c r="B152" s="283" t="s">
        <v>262</v>
      </c>
      <c r="C152" s="283" t="s">
        <v>336</v>
      </c>
      <c r="D152" s="283">
        <v>56</v>
      </c>
      <c r="E152" s="283">
        <v>1.4447884416924701E-2</v>
      </c>
      <c r="F152" s="283">
        <v>50</v>
      </c>
      <c r="G152" s="283">
        <v>1.2748597654258001E-2</v>
      </c>
      <c r="H152" s="283">
        <v>6</v>
      </c>
      <c r="I152" s="283">
        <v>12</v>
      </c>
    </row>
    <row r="153" spans="1:9" x14ac:dyDescent="0.2">
      <c r="A153" s="283" t="s">
        <v>418</v>
      </c>
      <c r="B153" s="283" t="s">
        <v>205</v>
      </c>
      <c r="C153" s="283" t="s">
        <v>337</v>
      </c>
      <c r="D153" s="283">
        <v>51</v>
      </c>
      <c r="E153" s="283">
        <v>0.134920634920635</v>
      </c>
      <c r="F153" s="283">
        <v>45</v>
      </c>
      <c r="G153" s="283">
        <v>0.12195121951219499</v>
      </c>
      <c r="H153" s="283">
        <v>6</v>
      </c>
      <c r="I153" s="283">
        <v>13.3333333333333</v>
      </c>
    </row>
    <row r="154" spans="1:9" x14ac:dyDescent="0.2">
      <c r="A154" s="283" t="s">
        <v>419</v>
      </c>
      <c r="B154" s="283" t="s">
        <v>266</v>
      </c>
      <c r="C154" s="283" t="s">
        <v>339</v>
      </c>
      <c r="D154" s="283">
        <v>1740</v>
      </c>
      <c r="E154" s="283">
        <v>0.30303030303030298</v>
      </c>
      <c r="F154" s="283">
        <v>1734</v>
      </c>
      <c r="G154" s="283">
        <v>0.31003039513677799</v>
      </c>
      <c r="H154" s="283">
        <v>6</v>
      </c>
      <c r="I154" s="283">
        <v>0.34602076124567999</v>
      </c>
    </row>
    <row r="155" spans="1:9" x14ac:dyDescent="0.2">
      <c r="A155" s="283" t="s">
        <v>419</v>
      </c>
      <c r="B155" s="283" t="s">
        <v>266</v>
      </c>
      <c r="C155" s="283" t="s">
        <v>336</v>
      </c>
      <c r="D155" s="283">
        <v>267</v>
      </c>
      <c r="E155" s="283">
        <v>4.6499477533960297E-2</v>
      </c>
      <c r="F155" s="283">
        <v>261</v>
      </c>
      <c r="G155" s="283">
        <v>4.6665474700518503E-2</v>
      </c>
      <c r="H155" s="283">
        <v>6</v>
      </c>
      <c r="I155" s="283">
        <v>2.29885057471264</v>
      </c>
    </row>
    <row r="156" spans="1:9" x14ac:dyDescent="0.2">
      <c r="A156" s="283" t="s">
        <v>437</v>
      </c>
      <c r="B156" s="283" t="s">
        <v>196</v>
      </c>
      <c r="C156" s="283" t="s">
        <v>338</v>
      </c>
      <c r="D156" s="283">
        <v>132</v>
      </c>
      <c r="E156" s="283">
        <v>0.178619756427605</v>
      </c>
      <c r="F156" s="283">
        <v>126</v>
      </c>
      <c r="G156" s="283">
        <v>0.172839506172839</v>
      </c>
      <c r="H156" s="283">
        <v>6</v>
      </c>
      <c r="I156" s="283">
        <v>4.7619047619047699</v>
      </c>
    </row>
    <row r="157" spans="1:9" x14ac:dyDescent="0.2">
      <c r="A157" s="283" t="s">
        <v>447</v>
      </c>
      <c r="B157" s="283" t="s">
        <v>168</v>
      </c>
      <c r="C157" s="283" t="s">
        <v>343</v>
      </c>
      <c r="D157" s="283">
        <v>124</v>
      </c>
      <c r="E157" s="283">
        <v>4.4911264034769999E-2</v>
      </c>
      <c r="F157" s="283">
        <v>118</v>
      </c>
      <c r="G157" s="283">
        <v>4.3494286767416103E-2</v>
      </c>
      <c r="H157" s="283">
        <v>6</v>
      </c>
      <c r="I157" s="283">
        <v>5.0847457627118704</v>
      </c>
    </row>
    <row r="158" spans="1:9" x14ac:dyDescent="0.2">
      <c r="A158" s="283" t="s">
        <v>448</v>
      </c>
      <c r="B158" s="283" t="s">
        <v>180</v>
      </c>
      <c r="C158" s="283" t="s">
        <v>337</v>
      </c>
      <c r="D158" s="283">
        <v>48</v>
      </c>
      <c r="E158" s="283">
        <v>3.7499999999999999E-2</v>
      </c>
      <c r="F158" s="283">
        <v>42</v>
      </c>
      <c r="G158" s="283">
        <v>3.2282859338970002E-2</v>
      </c>
      <c r="H158" s="283">
        <v>6</v>
      </c>
      <c r="I158" s="283">
        <v>14.285714285714301</v>
      </c>
    </row>
    <row r="159" spans="1:9" x14ac:dyDescent="0.2">
      <c r="A159" s="283" t="s">
        <v>467</v>
      </c>
      <c r="B159" s="283" t="s">
        <v>163</v>
      </c>
      <c r="C159" s="283" t="s">
        <v>340</v>
      </c>
      <c r="D159" s="283">
        <v>146</v>
      </c>
      <c r="E159" s="283">
        <v>3.10836704279327E-2</v>
      </c>
      <c r="F159" s="283">
        <v>140</v>
      </c>
      <c r="G159" s="283">
        <v>3.0414946773843099E-2</v>
      </c>
      <c r="H159" s="283">
        <v>6</v>
      </c>
      <c r="I159" s="283">
        <v>4.28571428571429</v>
      </c>
    </row>
    <row r="160" spans="1:9" x14ac:dyDescent="0.2">
      <c r="A160" s="283" t="s">
        <v>479</v>
      </c>
      <c r="B160" s="283" t="s">
        <v>182</v>
      </c>
      <c r="C160" s="283" t="s">
        <v>341</v>
      </c>
      <c r="D160" s="283">
        <v>404</v>
      </c>
      <c r="E160" s="283">
        <v>0.100798403193613</v>
      </c>
      <c r="F160" s="283">
        <v>398</v>
      </c>
      <c r="G160" s="283">
        <v>9.9276627587927199E-2</v>
      </c>
      <c r="H160" s="283">
        <v>6</v>
      </c>
      <c r="I160" s="283">
        <v>1.50753768844221</v>
      </c>
    </row>
    <row r="161" spans="1:9" x14ac:dyDescent="0.2">
      <c r="A161" s="283" t="s">
        <v>494</v>
      </c>
      <c r="B161" s="283" t="s">
        <v>260</v>
      </c>
      <c r="C161" s="283" t="s">
        <v>344</v>
      </c>
      <c r="D161" s="283">
        <v>257</v>
      </c>
      <c r="E161" s="283">
        <v>6.45323289391086E-3</v>
      </c>
      <c r="F161" s="283">
        <v>251</v>
      </c>
      <c r="G161" s="283">
        <v>6.2861579303263304E-3</v>
      </c>
      <c r="H161" s="283">
        <v>6</v>
      </c>
      <c r="I161" s="283">
        <v>2.3904382470119501</v>
      </c>
    </row>
    <row r="162" spans="1:9" x14ac:dyDescent="0.2">
      <c r="A162" s="283" t="s">
        <v>558</v>
      </c>
      <c r="B162" s="283" t="s">
        <v>159</v>
      </c>
      <c r="C162" s="283" t="s">
        <v>337</v>
      </c>
      <c r="D162" s="283">
        <v>136</v>
      </c>
      <c r="E162" s="283">
        <v>4.5048029148724703E-2</v>
      </c>
      <c r="F162" s="283">
        <v>131</v>
      </c>
      <c r="G162" s="283">
        <v>4.21764327108822E-2</v>
      </c>
      <c r="H162" s="283">
        <v>5</v>
      </c>
      <c r="I162" s="283">
        <v>3.8167938931297698</v>
      </c>
    </row>
    <row r="163" spans="1:9" x14ac:dyDescent="0.2">
      <c r="A163" s="283" t="s">
        <v>550</v>
      </c>
      <c r="B163" s="283" t="s">
        <v>258</v>
      </c>
      <c r="C163" s="283" t="s">
        <v>338</v>
      </c>
      <c r="D163" s="283">
        <v>1498</v>
      </c>
      <c r="E163" s="283">
        <v>0.62625418060200699</v>
      </c>
      <c r="F163" s="283">
        <v>1493</v>
      </c>
      <c r="G163" s="283">
        <v>0.62130669995838494</v>
      </c>
      <c r="H163" s="283">
        <v>5</v>
      </c>
      <c r="I163" s="283">
        <v>0.33489618218351902</v>
      </c>
    </row>
    <row r="164" spans="1:9" x14ac:dyDescent="0.2">
      <c r="A164" s="283" t="s">
        <v>553</v>
      </c>
      <c r="B164" s="283" t="s">
        <v>150</v>
      </c>
      <c r="C164" s="283" t="s">
        <v>339</v>
      </c>
      <c r="D164" s="283">
        <v>914</v>
      </c>
      <c r="E164" s="283">
        <v>0.164892657405737</v>
      </c>
      <c r="F164" s="283">
        <v>909</v>
      </c>
      <c r="G164" s="283">
        <v>0.163695299837925</v>
      </c>
      <c r="H164" s="283">
        <v>5</v>
      </c>
      <c r="I164" s="283">
        <v>0.55005500550055997</v>
      </c>
    </row>
    <row r="165" spans="1:9" x14ac:dyDescent="0.2">
      <c r="A165" s="283" t="s">
        <v>504</v>
      </c>
      <c r="B165" s="283" t="s">
        <v>187</v>
      </c>
      <c r="C165" s="283" t="s">
        <v>344</v>
      </c>
      <c r="D165" s="283">
        <v>35</v>
      </c>
      <c r="E165" s="283">
        <v>2.6250656266406701E-3</v>
      </c>
      <c r="F165" s="283">
        <v>30</v>
      </c>
      <c r="G165" s="283">
        <v>2.2218930528810502E-3</v>
      </c>
      <c r="H165" s="283">
        <v>5</v>
      </c>
      <c r="I165" s="283">
        <v>16.6666666666667</v>
      </c>
    </row>
    <row r="166" spans="1:9" x14ac:dyDescent="0.2">
      <c r="A166" s="283" t="s">
        <v>512</v>
      </c>
      <c r="B166" s="283" t="s">
        <v>244</v>
      </c>
      <c r="C166" s="283" t="s">
        <v>341</v>
      </c>
      <c r="D166" s="283">
        <v>1009</v>
      </c>
      <c r="E166" s="283">
        <v>0.14979216152019001</v>
      </c>
      <c r="F166" s="283">
        <v>1004</v>
      </c>
      <c r="G166" s="283">
        <v>0.14083321643989299</v>
      </c>
      <c r="H166" s="283">
        <v>5</v>
      </c>
      <c r="I166" s="283">
        <v>0.49800796812748999</v>
      </c>
    </row>
    <row r="167" spans="1:9" x14ac:dyDescent="0.2">
      <c r="A167" s="283" t="s">
        <v>422</v>
      </c>
      <c r="B167" s="283" t="s">
        <v>188</v>
      </c>
      <c r="C167" s="283" t="s">
        <v>337</v>
      </c>
      <c r="D167" s="283">
        <v>35</v>
      </c>
      <c r="E167" s="283">
        <v>1.23849964614296E-2</v>
      </c>
      <c r="F167" s="283">
        <v>30</v>
      </c>
      <c r="G167" s="283">
        <v>1.0691375623663599E-2</v>
      </c>
      <c r="H167" s="283">
        <v>5</v>
      </c>
      <c r="I167" s="283">
        <v>16.6666666666667</v>
      </c>
    </row>
    <row r="168" spans="1:9" x14ac:dyDescent="0.2">
      <c r="A168" s="283" t="s">
        <v>426</v>
      </c>
      <c r="B168" s="283" t="s">
        <v>229</v>
      </c>
      <c r="C168" s="283" t="s">
        <v>343</v>
      </c>
      <c r="D168" s="283">
        <v>162</v>
      </c>
      <c r="E168" s="283">
        <v>0.26910299003322302</v>
      </c>
      <c r="F168" s="283">
        <v>157</v>
      </c>
      <c r="G168" s="283">
        <v>0.25822368421052599</v>
      </c>
      <c r="H168" s="283">
        <v>5</v>
      </c>
      <c r="I168" s="283">
        <v>3.1847133757961799</v>
      </c>
    </row>
    <row r="169" spans="1:9" x14ac:dyDescent="0.2">
      <c r="A169" s="283" t="s">
        <v>431</v>
      </c>
      <c r="B169" s="283" t="s">
        <v>169</v>
      </c>
      <c r="C169" s="283" t="s">
        <v>344</v>
      </c>
      <c r="D169" s="283">
        <v>251</v>
      </c>
      <c r="E169" s="283">
        <v>4.0038283617801901E-2</v>
      </c>
      <c r="F169" s="283">
        <v>246</v>
      </c>
      <c r="G169" s="283">
        <v>3.77358490566038E-2</v>
      </c>
      <c r="H169" s="283">
        <v>5</v>
      </c>
      <c r="I169" s="283">
        <v>2.03252032520325</v>
      </c>
    </row>
    <row r="170" spans="1:9" x14ac:dyDescent="0.2">
      <c r="A170" s="283" t="s">
        <v>437</v>
      </c>
      <c r="B170" s="283" t="s">
        <v>196</v>
      </c>
      <c r="C170" s="283" t="s">
        <v>343</v>
      </c>
      <c r="D170" s="283">
        <v>110</v>
      </c>
      <c r="E170" s="283">
        <v>0.14884979702300399</v>
      </c>
      <c r="F170" s="283">
        <v>105</v>
      </c>
      <c r="G170" s="283">
        <v>0.14403292181069999</v>
      </c>
      <c r="H170" s="283">
        <v>5</v>
      </c>
      <c r="I170" s="283">
        <v>4.7619047619047699</v>
      </c>
    </row>
    <row r="171" spans="1:9" x14ac:dyDescent="0.2">
      <c r="A171" s="283" t="s">
        <v>441</v>
      </c>
      <c r="B171" s="283" t="s">
        <v>206</v>
      </c>
      <c r="C171" s="283" t="s">
        <v>337</v>
      </c>
      <c r="D171" s="283">
        <v>51</v>
      </c>
      <c r="E171" s="283">
        <v>0.23611111111111099</v>
      </c>
      <c r="F171" s="283">
        <v>46</v>
      </c>
      <c r="G171" s="283">
        <v>0.22885572139303501</v>
      </c>
      <c r="H171" s="283">
        <v>5</v>
      </c>
      <c r="I171" s="283">
        <v>10.869565217391299</v>
      </c>
    </row>
    <row r="172" spans="1:9" x14ac:dyDescent="0.2">
      <c r="A172" s="283" t="s">
        <v>462</v>
      </c>
      <c r="B172" s="283" t="s">
        <v>217</v>
      </c>
      <c r="C172" s="283" t="s">
        <v>337</v>
      </c>
      <c r="D172" s="283">
        <v>30</v>
      </c>
      <c r="E172" s="283">
        <v>0.118577075098814</v>
      </c>
      <c r="F172" s="283">
        <v>25</v>
      </c>
      <c r="G172" s="283">
        <v>0.105042016806723</v>
      </c>
      <c r="H172" s="283">
        <v>5</v>
      </c>
      <c r="I172" s="283">
        <v>20</v>
      </c>
    </row>
    <row r="173" spans="1:9" x14ac:dyDescent="0.2">
      <c r="A173" s="283" t="s">
        <v>483</v>
      </c>
      <c r="B173" s="283" t="s">
        <v>165</v>
      </c>
      <c r="C173" s="283" t="s">
        <v>337</v>
      </c>
      <c r="D173" s="283">
        <v>234</v>
      </c>
      <c r="E173" s="283">
        <v>3.9215686274509803E-2</v>
      </c>
      <c r="F173" s="283">
        <v>229</v>
      </c>
      <c r="G173" s="283">
        <v>3.7522529903326197E-2</v>
      </c>
      <c r="H173" s="283">
        <v>5</v>
      </c>
      <c r="I173" s="283">
        <v>2.1834061135371101</v>
      </c>
    </row>
    <row r="174" spans="1:9" x14ac:dyDescent="0.2">
      <c r="A174" s="283" t="s">
        <v>487</v>
      </c>
      <c r="B174" s="283" t="s">
        <v>156</v>
      </c>
      <c r="C174" s="283" t="s">
        <v>341</v>
      </c>
      <c r="D174" s="283">
        <v>200</v>
      </c>
      <c r="E174" s="283">
        <v>7.0472163495419293E-2</v>
      </c>
      <c r="F174" s="283">
        <v>195</v>
      </c>
      <c r="G174" s="283">
        <v>7.5816485225505395E-2</v>
      </c>
      <c r="H174" s="283">
        <v>5</v>
      </c>
      <c r="I174" s="283">
        <v>2.5641025641025501</v>
      </c>
    </row>
    <row r="175" spans="1:9" x14ac:dyDescent="0.2">
      <c r="A175" s="283" t="s">
        <v>555</v>
      </c>
      <c r="B175" s="283" t="s">
        <v>264</v>
      </c>
      <c r="C175" s="283" t="s">
        <v>336</v>
      </c>
      <c r="D175" s="283">
        <v>116</v>
      </c>
      <c r="E175" s="283">
        <v>3.5269078747339602E-2</v>
      </c>
      <c r="F175" s="283">
        <v>112</v>
      </c>
      <c r="G175" s="283">
        <v>3.3412887828162298E-2</v>
      </c>
      <c r="H175" s="283">
        <v>4</v>
      </c>
      <c r="I175" s="283">
        <v>3.5714285714285801</v>
      </c>
    </row>
    <row r="176" spans="1:9" x14ac:dyDescent="0.2">
      <c r="A176" s="283" t="s">
        <v>430</v>
      </c>
      <c r="B176" s="283" t="s">
        <v>213</v>
      </c>
      <c r="C176" s="283" t="s">
        <v>341</v>
      </c>
      <c r="D176" s="283">
        <v>134</v>
      </c>
      <c r="E176" s="283">
        <v>0.49264705882352899</v>
      </c>
      <c r="F176" s="283">
        <v>130</v>
      </c>
      <c r="G176" s="283">
        <v>0.53497942386831299</v>
      </c>
      <c r="H176" s="283">
        <v>4</v>
      </c>
      <c r="I176" s="283">
        <v>3.07692307692307</v>
      </c>
    </row>
    <row r="177" spans="1:9" x14ac:dyDescent="0.2">
      <c r="A177" s="283" t="s">
        <v>448</v>
      </c>
      <c r="B177" s="283" t="s">
        <v>180</v>
      </c>
      <c r="C177" s="283" t="s">
        <v>338</v>
      </c>
      <c r="D177" s="283">
        <v>133</v>
      </c>
      <c r="E177" s="283">
        <v>0.10390625000000001</v>
      </c>
      <c r="F177" s="283">
        <v>129</v>
      </c>
      <c r="G177" s="283">
        <v>9.9154496541122197E-2</v>
      </c>
      <c r="H177" s="283">
        <v>4</v>
      </c>
      <c r="I177" s="283">
        <v>3.10077519379846</v>
      </c>
    </row>
    <row r="178" spans="1:9" x14ac:dyDescent="0.2">
      <c r="A178" s="283" t="s">
        <v>451</v>
      </c>
      <c r="B178" s="283" t="s">
        <v>153</v>
      </c>
      <c r="C178" s="283" t="s">
        <v>343</v>
      </c>
      <c r="D178" s="283">
        <v>723</v>
      </c>
      <c r="E178" s="283">
        <v>0.114453063162894</v>
      </c>
      <c r="F178" s="283">
        <v>719</v>
      </c>
      <c r="G178" s="283">
        <v>0.110922554767047</v>
      </c>
      <c r="H178" s="283">
        <v>4</v>
      </c>
      <c r="I178" s="283">
        <v>0.556328233657855</v>
      </c>
    </row>
    <row r="179" spans="1:9" x14ac:dyDescent="0.2">
      <c r="A179" s="283" t="s">
        <v>458</v>
      </c>
      <c r="B179" s="283" t="s">
        <v>215</v>
      </c>
      <c r="C179" s="283" t="s">
        <v>341</v>
      </c>
      <c r="D179" s="283">
        <v>28</v>
      </c>
      <c r="E179" s="283">
        <v>0.15909090909090901</v>
      </c>
      <c r="F179" s="283">
        <v>24</v>
      </c>
      <c r="G179" s="283">
        <v>0.14285714285714299</v>
      </c>
      <c r="H179" s="283">
        <v>4</v>
      </c>
      <c r="I179" s="283">
        <v>16.6666666666667</v>
      </c>
    </row>
    <row r="180" spans="1:9" x14ac:dyDescent="0.2">
      <c r="A180" s="283" t="s">
        <v>465</v>
      </c>
      <c r="B180" s="283" t="s">
        <v>246</v>
      </c>
      <c r="C180" s="283" t="s">
        <v>337</v>
      </c>
      <c r="D180" s="283">
        <v>99</v>
      </c>
      <c r="E180" s="283">
        <v>0.144948755490483</v>
      </c>
      <c r="F180" s="283">
        <v>95</v>
      </c>
      <c r="G180" s="283">
        <v>0.13888888888888901</v>
      </c>
      <c r="H180" s="283">
        <v>4</v>
      </c>
      <c r="I180" s="283">
        <v>4.2105263157894601</v>
      </c>
    </row>
    <row r="181" spans="1:9" x14ac:dyDescent="0.2">
      <c r="A181" s="283" t="s">
        <v>468</v>
      </c>
      <c r="B181" s="283" t="s">
        <v>145</v>
      </c>
      <c r="C181" s="283" t="s">
        <v>342</v>
      </c>
      <c r="D181" s="283">
        <v>52</v>
      </c>
      <c r="E181" s="283">
        <v>6.5525844905365595E-4</v>
      </c>
      <c r="F181" s="283">
        <v>48</v>
      </c>
      <c r="G181" s="283">
        <v>6.0629026146267497E-4</v>
      </c>
      <c r="H181" s="283">
        <v>4</v>
      </c>
      <c r="I181" s="283">
        <v>8.3333333333333304</v>
      </c>
    </row>
    <row r="182" spans="1:9" x14ac:dyDescent="0.2">
      <c r="A182" s="283" t="s">
        <v>513</v>
      </c>
      <c r="B182" s="283" t="s">
        <v>242</v>
      </c>
      <c r="C182" s="283" t="s">
        <v>341</v>
      </c>
      <c r="D182" s="283">
        <v>29</v>
      </c>
      <c r="E182" s="283">
        <v>0.122362869198312</v>
      </c>
      <c r="F182" s="283">
        <v>25</v>
      </c>
      <c r="G182" s="283">
        <v>0.110132158590308</v>
      </c>
      <c r="H182" s="283">
        <v>4</v>
      </c>
      <c r="I182" s="283">
        <v>16</v>
      </c>
    </row>
    <row r="183" spans="1:9" x14ac:dyDescent="0.2">
      <c r="A183" s="283" t="s">
        <v>511</v>
      </c>
      <c r="B183" s="283" t="s">
        <v>149</v>
      </c>
      <c r="C183" s="283" t="s">
        <v>340</v>
      </c>
      <c r="D183" s="283">
        <v>234</v>
      </c>
      <c r="E183" s="283">
        <v>1.74718136339879E-2</v>
      </c>
      <c r="F183" s="283">
        <v>230</v>
      </c>
      <c r="G183" s="283">
        <v>1.7494485433939298E-2</v>
      </c>
      <c r="H183" s="283">
        <v>4</v>
      </c>
      <c r="I183" s="283">
        <v>1.7391304347826</v>
      </c>
    </row>
    <row r="184" spans="1:9" x14ac:dyDescent="0.2">
      <c r="A184" s="283" t="s">
        <v>481</v>
      </c>
      <c r="B184" s="283" t="s">
        <v>184</v>
      </c>
      <c r="C184" s="283" t="s">
        <v>337</v>
      </c>
      <c r="D184" s="283">
        <v>95</v>
      </c>
      <c r="E184" s="283">
        <v>0.31045751633986901</v>
      </c>
      <c r="F184" s="283">
        <v>91</v>
      </c>
      <c r="G184" s="283">
        <v>0.31271477663230202</v>
      </c>
      <c r="H184" s="283">
        <v>4</v>
      </c>
      <c r="I184" s="283">
        <v>4.3956043956044004</v>
      </c>
    </row>
    <row r="185" spans="1:9" x14ac:dyDescent="0.2">
      <c r="A185" s="283" t="s">
        <v>481</v>
      </c>
      <c r="B185" s="283" t="s">
        <v>184</v>
      </c>
      <c r="C185" s="283" t="s">
        <v>342</v>
      </c>
      <c r="D185" s="283">
        <v>86</v>
      </c>
      <c r="E185" s="283">
        <v>0.28104575163398698</v>
      </c>
      <c r="F185" s="283">
        <v>82</v>
      </c>
      <c r="G185" s="283">
        <v>0.28178694158075601</v>
      </c>
      <c r="H185" s="283">
        <v>4</v>
      </c>
      <c r="I185" s="283">
        <v>4.8780487804878101</v>
      </c>
    </row>
    <row r="186" spans="1:9" x14ac:dyDescent="0.2">
      <c r="A186" s="283" t="s">
        <v>483</v>
      </c>
      <c r="B186" s="283" t="s">
        <v>165</v>
      </c>
      <c r="C186" s="283" t="s">
        <v>342</v>
      </c>
      <c r="D186" s="283">
        <v>53</v>
      </c>
      <c r="E186" s="283">
        <v>8.8821853527735906E-3</v>
      </c>
      <c r="F186" s="283">
        <v>49</v>
      </c>
      <c r="G186" s="283">
        <v>8.0288382762575793E-3</v>
      </c>
      <c r="H186" s="283">
        <v>4</v>
      </c>
      <c r="I186" s="283">
        <v>8.1632653061224598</v>
      </c>
    </row>
    <row r="187" spans="1:9" x14ac:dyDescent="0.2">
      <c r="A187" s="283" t="s">
        <v>483</v>
      </c>
      <c r="B187" s="283" t="s">
        <v>165</v>
      </c>
      <c r="C187" s="283" t="s">
        <v>340</v>
      </c>
      <c r="D187" s="283">
        <v>247</v>
      </c>
      <c r="E187" s="283">
        <v>4.13943355119826E-2</v>
      </c>
      <c r="F187" s="283">
        <v>243</v>
      </c>
      <c r="G187" s="283">
        <v>3.9816483696542698E-2</v>
      </c>
      <c r="H187" s="283">
        <v>4</v>
      </c>
      <c r="I187" s="283">
        <v>1.6460905349794199</v>
      </c>
    </row>
    <row r="188" spans="1:9" x14ac:dyDescent="0.2">
      <c r="A188" s="283" t="s">
        <v>484</v>
      </c>
      <c r="B188" s="283" t="s">
        <v>161</v>
      </c>
      <c r="C188" s="283" t="s">
        <v>342</v>
      </c>
      <c r="D188" s="283">
        <v>17</v>
      </c>
      <c r="E188" s="283">
        <v>1.11409659872862E-3</v>
      </c>
      <c r="F188" s="283">
        <v>13</v>
      </c>
      <c r="G188" s="283">
        <v>8.8381263172207503E-4</v>
      </c>
      <c r="H188" s="283">
        <v>4</v>
      </c>
      <c r="I188" s="283">
        <v>30.769230769230798</v>
      </c>
    </row>
    <row r="189" spans="1:9" x14ac:dyDescent="0.2">
      <c r="A189" s="283" t="s">
        <v>488</v>
      </c>
      <c r="B189" s="283" t="s">
        <v>234</v>
      </c>
      <c r="C189" s="283" t="s">
        <v>338</v>
      </c>
      <c r="D189" s="283">
        <v>91</v>
      </c>
      <c r="E189" s="283">
        <v>0.126740947075209</v>
      </c>
      <c r="F189" s="283">
        <v>87</v>
      </c>
      <c r="G189" s="283">
        <v>0.12536023054754999</v>
      </c>
      <c r="H189" s="283">
        <v>4</v>
      </c>
      <c r="I189" s="283">
        <v>4.59770114942528</v>
      </c>
    </row>
    <row r="190" spans="1:9" x14ac:dyDescent="0.2">
      <c r="A190" s="283" t="s">
        <v>488</v>
      </c>
      <c r="B190" s="283" t="s">
        <v>234</v>
      </c>
      <c r="C190" s="283" t="s">
        <v>337</v>
      </c>
      <c r="D190" s="283">
        <v>46</v>
      </c>
      <c r="E190" s="283">
        <v>6.4066852367687999E-2</v>
      </c>
      <c r="F190" s="283">
        <v>42</v>
      </c>
      <c r="G190" s="283">
        <v>6.0518731988472602E-2</v>
      </c>
      <c r="H190" s="283">
        <v>4</v>
      </c>
      <c r="I190" s="283">
        <v>9.5238095238095308</v>
      </c>
    </row>
    <row r="191" spans="1:9" x14ac:dyDescent="0.2">
      <c r="A191" s="283" t="s">
        <v>493</v>
      </c>
      <c r="B191" s="283" t="s">
        <v>164</v>
      </c>
      <c r="C191" s="283" t="s">
        <v>337</v>
      </c>
      <c r="D191" s="283">
        <v>27</v>
      </c>
      <c r="E191" s="283">
        <v>3.7499999999999999E-2</v>
      </c>
      <c r="F191" s="283">
        <v>23</v>
      </c>
      <c r="G191" s="283">
        <v>3.5114503816793902E-2</v>
      </c>
      <c r="H191" s="283">
        <v>4</v>
      </c>
      <c r="I191" s="283">
        <v>17.3913043478261</v>
      </c>
    </row>
    <row r="192" spans="1:9" x14ac:dyDescent="0.2">
      <c r="A192" s="283" t="s">
        <v>494</v>
      </c>
      <c r="B192" s="283" t="s">
        <v>260</v>
      </c>
      <c r="C192" s="283" t="s">
        <v>340</v>
      </c>
      <c r="D192" s="283">
        <v>1717</v>
      </c>
      <c r="E192" s="283">
        <v>4.3113622096672903E-2</v>
      </c>
      <c r="F192" s="283">
        <v>1713</v>
      </c>
      <c r="G192" s="283">
        <v>4.2901149540434301E-2</v>
      </c>
      <c r="H192" s="283">
        <v>4</v>
      </c>
      <c r="I192" s="283">
        <v>0.233508464681842</v>
      </c>
    </row>
    <row r="193" spans="1:9" x14ac:dyDescent="0.2">
      <c r="A193" s="283" t="s">
        <v>503</v>
      </c>
      <c r="B193" s="283" t="s">
        <v>175</v>
      </c>
      <c r="C193" s="283" t="s">
        <v>341</v>
      </c>
      <c r="D193" s="283">
        <v>150</v>
      </c>
      <c r="E193" s="283">
        <v>2.69348177410666E-2</v>
      </c>
      <c r="F193" s="283">
        <v>147</v>
      </c>
      <c r="G193" s="283">
        <v>2.6496034607065601E-2</v>
      </c>
      <c r="H193" s="283">
        <v>3</v>
      </c>
      <c r="I193" s="283">
        <v>2.0408163265306101</v>
      </c>
    </row>
    <row r="194" spans="1:9" x14ac:dyDescent="0.2">
      <c r="A194" s="283" t="s">
        <v>547</v>
      </c>
      <c r="B194" s="283" t="s">
        <v>249</v>
      </c>
      <c r="C194" s="283" t="s">
        <v>340</v>
      </c>
      <c r="D194" s="283">
        <v>94</v>
      </c>
      <c r="E194" s="283">
        <v>4.75467880627213E-2</v>
      </c>
      <c r="F194" s="283">
        <v>91</v>
      </c>
      <c r="G194" s="283">
        <v>4.6310432569974601E-2</v>
      </c>
      <c r="H194" s="283">
        <v>3</v>
      </c>
      <c r="I194" s="283">
        <v>3.2967032967033099</v>
      </c>
    </row>
    <row r="195" spans="1:9" x14ac:dyDescent="0.2">
      <c r="A195" s="283" t="s">
        <v>559</v>
      </c>
      <c r="B195" s="283" t="s">
        <v>255</v>
      </c>
      <c r="C195" s="283" t="s">
        <v>337</v>
      </c>
      <c r="D195" s="283">
        <v>4</v>
      </c>
      <c r="E195" s="283">
        <v>1.05540897097625E-2</v>
      </c>
      <c r="F195" s="283">
        <v>1</v>
      </c>
      <c r="G195" s="283">
        <v>2.6246719160105E-3</v>
      </c>
      <c r="H195" s="283">
        <v>3</v>
      </c>
      <c r="I195" s="283">
        <v>300</v>
      </c>
    </row>
    <row r="196" spans="1:9" x14ac:dyDescent="0.2">
      <c r="A196" s="283" t="s">
        <v>556</v>
      </c>
      <c r="B196" s="283" t="s">
        <v>178</v>
      </c>
      <c r="C196" s="283" t="s">
        <v>337</v>
      </c>
      <c r="D196" s="283">
        <v>70</v>
      </c>
      <c r="E196" s="283">
        <v>0.110410094637224</v>
      </c>
      <c r="F196" s="283">
        <v>67</v>
      </c>
      <c r="G196" s="283">
        <v>0.106349206349206</v>
      </c>
      <c r="H196" s="283">
        <v>3</v>
      </c>
      <c r="I196" s="283">
        <v>4.4776119402985</v>
      </c>
    </row>
    <row r="197" spans="1:9" x14ac:dyDescent="0.2">
      <c r="A197" s="283" t="s">
        <v>510</v>
      </c>
      <c r="B197" s="283" t="s">
        <v>212</v>
      </c>
      <c r="C197" s="283" t="s">
        <v>341</v>
      </c>
      <c r="D197" s="283">
        <v>16</v>
      </c>
      <c r="E197" s="283">
        <v>0.19753086419753099</v>
      </c>
      <c r="F197" s="283">
        <v>13</v>
      </c>
      <c r="G197" s="283">
        <v>0.14606741573033699</v>
      </c>
      <c r="H197" s="283">
        <v>3</v>
      </c>
      <c r="I197" s="283">
        <v>23.076923076923102</v>
      </c>
    </row>
    <row r="198" spans="1:9" x14ac:dyDescent="0.2">
      <c r="A198" s="283" t="s">
        <v>553</v>
      </c>
      <c r="B198" s="283" t="s">
        <v>150</v>
      </c>
      <c r="C198" s="283" t="s">
        <v>342</v>
      </c>
      <c r="D198" s="283">
        <v>86</v>
      </c>
      <c r="E198" s="283">
        <v>1.55150640447411E-2</v>
      </c>
      <c r="F198" s="283">
        <v>83</v>
      </c>
      <c r="G198" s="283">
        <v>1.49468755627589E-2</v>
      </c>
      <c r="H198" s="283">
        <v>3</v>
      </c>
      <c r="I198" s="283">
        <v>3.6144578313253</v>
      </c>
    </row>
    <row r="199" spans="1:9" x14ac:dyDescent="0.2">
      <c r="A199" s="283" t="s">
        <v>553</v>
      </c>
      <c r="B199" s="283" t="s">
        <v>150</v>
      </c>
      <c r="C199" s="283" t="s">
        <v>343</v>
      </c>
      <c r="D199" s="283">
        <v>197</v>
      </c>
      <c r="E199" s="283">
        <v>3.5540321125744199E-2</v>
      </c>
      <c r="F199" s="283">
        <v>194</v>
      </c>
      <c r="G199" s="283">
        <v>3.4936070592472501E-2</v>
      </c>
      <c r="H199" s="283">
        <v>3</v>
      </c>
      <c r="I199" s="283">
        <v>1.5463917525773101</v>
      </c>
    </row>
    <row r="200" spans="1:9" x14ac:dyDescent="0.2">
      <c r="A200" s="283" t="s">
        <v>512</v>
      </c>
      <c r="B200" s="283" t="s">
        <v>244</v>
      </c>
      <c r="C200" s="283" t="s">
        <v>337</v>
      </c>
      <c r="D200" s="283">
        <v>393</v>
      </c>
      <c r="E200" s="283">
        <v>5.8343230403800503E-2</v>
      </c>
      <c r="F200" s="283">
        <v>390</v>
      </c>
      <c r="G200" s="283">
        <v>5.4706129891990501E-2</v>
      </c>
      <c r="H200" s="283">
        <v>3</v>
      </c>
      <c r="I200" s="283">
        <v>0.76923076923076605</v>
      </c>
    </row>
    <row r="201" spans="1:9" x14ac:dyDescent="0.2">
      <c r="A201" s="283" t="s">
        <v>512</v>
      </c>
      <c r="B201" s="283" t="s">
        <v>244</v>
      </c>
      <c r="C201" s="283" t="s">
        <v>343</v>
      </c>
      <c r="D201" s="283">
        <v>312</v>
      </c>
      <c r="E201" s="283">
        <v>4.63182897862233E-2</v>
      </c>
      <c r="F201" s="283">
        <v>309</v>
      </c>
      <c r="G201" s="283">
        <v>4.3344087529807798E-2</v>
      </c>
      <c r="H201" s="283">
        <v>3</v>
      </c>
      <c r="I201" s="283">
        <v>0.970873786407767</v>
      </c>
    </row>
    <row r="202" spans="1:9" x14ac:dyDescent="0.2">
      <c r="A202" s="283" t="s">
        <v>423</v>
      </c>
      <c r="B202" s="283" t="s">
        <v>171</v>
      </c>
      <c r="C202" s="283" t="s">
        <v>340</v>
      </c>
      <c r="D202" s="283">
        <v>66</v>
      </c>
      <c r="E202" s="283">
        <v>3.25283390832923E-2</v>
      </c>
      <c r="F202" s="283">
        <v>63</v>
      </c>
      <c r="G202" s="283">
        <v>3.0523255813953501E-2</v>
      </c>
      <c r="H202" s="283">
        <v>3</v>
      </c>
      <c r="I202" s="283">
        <v>4.7619047619047699</v>
      </c>
    </row>
    <row r="203" spans="1:9" x14ac:dyDescent="0.2">
      <c r="A203" s="283" t="s">
        <v>425</v>
      </c>
      <c r="B203" s="283" t="s">
        <v>166</v>
      </c>
      <c r="C203" s="283" t="s">
        <v>339</v>
      </c>
      <c r="D203" s="283">
        <v>756</v>
      </c>
      <c r="E203" s="283">
        <v>0.21686746987951799</v>
      </c>
      <c r="F203" s="283">
        <v>753</v>
      </c>
      <c r="G203" s="283">
        <v>0.17366236162361601</v>
      </c>
      <c r="H203" s="283">
        <v>3</v>
      </c>
      <c r="I203" s="283">
        <v>0.39840637450199201</v>
      </c>
    </row>
    <row r="204" spans="1:9" x14ac:dyDescent="0.2">
      <c r="A204" s="283" t="s">
        <v>430</v>
      </c>
      <c r="B204" s="283" t="s">
        <v>213</v>
      </c>
      <c r="C204" s="283" t="s">
        <v>343</v>
      </c>
      <c r="D204" s="283">
        <v>31</v>
      </c>
      <c r="E204" s="283">
        <v>0.113970588235294</v>
      </c>
      <c r="F204" s="283">
        <v>28</v>
      </c>
      <c r="G204" s="283">
        <v>0.11522633744856001</v>
      </c>
      <c r="H204" s="283">
        <v>3</v>
      </c>
      <c r="I204" s="283">
        <v>10.714285714285699</v>
      </c>
    </row>
    <row r="205" spans="1:9" x14ac:dyDescent="0.2">
      <c r="A205" s="283" t="s">
        <v>443</v>
      </c>
      <c r="B205" s="283" t="s">
        <v>176</v>
      </c>
      <c r="C205" s="283" t="s">
        <v>341</v>
      </c>
      <c r="D205" s="283">
        <v>41</v>
      </c>
      <c r="E205" s="283">
        <v>4.2355371900826402E-2</v>
      </c>
      <c r="F205" s="283">
        <v>38</v>
      </c>
      <c r="G205" s="283">
        <v>2.4312220089571301E-2</v>
      </c>
      <c r="H205" s="283">
        <v>3</v>
      </c>
      <c r="I205" s="283">
        <v>7.8947368421052699</v>
      </c>
    </row>
    <row r="206" spans="1:9" x14ac:dyDescent="0.2">
      <c r="A206" s="283" t="s">
        <v>452</v>
      </c>
      <c r="B206" s="283" t="s">
        <v>167</v>
      </c>
      <c r="C206" s="283" t="s">
        <v>338</v>
      </c>
      <c r="D206" s="283">
        <v>10</v>
      </c>
      <c r="E206" s="283">
        <v>6.3938618925831201E-3</v>
      </c>
      <c r="F206" s="283">
        <v>7</v>
      </c>
      <c r="G206" s="283">
        <v>4.5721750489875904E-3</v>
      </c>
      <c r="H206" s="283">
        <v>3</v>
      </c>
      <c r="I206" s="283">
        <v>42.857142857142897</v>
      </c>
    </row>
    <row r="207" spans="1:9" x14ac:dyDescent="0.2">
      <c r="A207" s="283" t="s">
        <v>459</v>
      </c>
      <c r="B207" s="283" t="s">
        <v>233</v>
      </c>
      <c r="C207" s="283" t="s">
        <v>343</v>
      </c>
      <c r="D207" s="283">
        <v>106</v>
      </c>
      <c r="E207" s="283">
        <v>0.215885947046843</v>
      </c>
      <c r="F207" s="283">
        <v>103</v>
      </c>
      <c r="G207" s="283">
        <v>0.20196078431372499</v>
      </c>
      <c r="H207" s="283">
        <v>3</v>
      </c>
      <c r="I207" s="283">
        <v>2.9126213592233001</v>
      </c>
    </row>
    <row r="208" spans="1:9" x14ac:dyDescent="0.2">
      <c r="A208" s="283" t="s">
        <v>507</v>
      </c>
      <c r="B208" s="283" t="s">
        <v>173</v>
      </c>
      <c r="C208" s="283" t="s">
        <v>339</v>
      </c>
      <c r="D208" s="283">
        <v>334</v>
      </c>
      <c r="E208" s="283">
        <v>5.1195585530349502E-2</v>
      </c>
      <c r="F208" s="283">
        <v>331</v>
      </c>
      <c r="G208" s="283">
        <v>5.8336270708494897E-2</v>
      </c>
      <c r="H208" s="283">
        <v>3</v>
      </c>
      <c r="I208" s="283">
        <v>0.90634441087613604</v>
      </c>
    </row>
    <row r="209" spans="1:9" x14ac:dyDescent="0.2">
      <c r="A209" s="283" t="s">
        <v>466</v>
      </c>
      <c r="B209" s="283" t="s">
        <v>198</v>
      </c>
      <c r="C209" s="283" t="s">
        <v>340</v>
      </c>
      <c r="D209" s="283">
        <v>38</v>
      </c>
      <c r="E209" s="283">
        <v>6.5517241379310406E-2</v>
      </c>
      <c r="F209" s="283">
        <v>35</v>
      </c>
      <c r="G209" s="283">
        <v>6.4935064935064901E-2</v>
      </c>
      <c r="H209" s="283">
        <v>3</v>
      </c>
      <c r="I209" s="283">
        <v>8.5714285714285605</v>
      </c>
    </row>
    <row r="210" spans="1:9" x14ac:dyDescent="0.2">
      <c r="A210" s="283" t="s">
        <v>468</v>
      </c>
      <c r="B210" s="283" t="s">
        <v>145</v>
      </c>
      <c r="C210" s="283" t="s">
        <v>344</v>
      </c>
      <c r="D210" s="283">
        <v>953</v>
      </c>
      <c r="E210" s="283">
        <v>1.20088711913103E-2</v>
      </c>
      <c r="F210" s="283">
        <v>950</v>
      </c>
      <c r="G210" s="283">
        <v>1.19994947581154E-2</v>
      </c>
      <c r="H210" s="283">
        <v>3</v>
      </c>
      <c r="I210" s="283">
        <v>0.31578947368420301</v>
      </c>
    </row>
    <row r="211" spans="1:9" x14ac:dyDescent="0.2">
      <c r="A211" s="283" t="s">
        <v>475</v>
      </c>
      <c r="B211" s="283" t="s">
        <v>222</v>
      </c>
      <c r="C211" s="283" t="s">
        <v>341</v>
      </c>
      <c r="D211" s="283">
        <v>207</v>
      </c>
      <c r="E211" s="283">
        <v>0.20783132530120499</v>
      </c>
      <c r="F211" s="283">
        <v>204</v>
      </c>
      <c r="G211" s="283">
        <v>0.20318725099601601</v>
      </c>
      <c r="H211" s="283">
        <v>3</v>
      </c>
      <c r="I211" s="283">
        <v>1.47058823529411</v>
      </c>
    </row>
    <row r="212" spans="1:9" x14ac:dyDescent="0.2">
      <c r="A212" s="283" t="s">
        <v>479</v>
      </c>
      <c r="B212" s="283" t="s">
        <v>182</v>
      </c>
      <c r="C212" s="283" t="s">
        <v>337</v>
      </c>
      <c r="D212" s="283">
        <v>38</v>
      </c>
      <c r="E212" s="283">
        <v>9.4810379241517008E-3</v>
      </c>
      <c r="F212" s="283">
        <v>35</v>
      </c>
      <c r="G212" s="283">
        <v>8.7303566974307797E-3</v>
      </c>
      <c r="H212" s="283">
        <v>3</v>
      </c>
      <c r="I212" s="283">
        <v>8.5714285714285605</v>
      </c>
    </row>
    <row r="213" spans="1:9" x14ac:dyDescent="0.2">
      <c r="A213" s="283" t="s">
        <v>479</v>
      </c>
      <c r="B213" s="283" t="s">
        <v>182</v>
      </c>
      <c r="C213" s="283" t="s">
        <v>339</v>
      </c>
      <c r="D213" s="283">
        <v>1384</v>
      </c>
      <c r="E213" s="283">
        <v>0.34530938123752503</v>
      </c>
      <c r="F213" s="283">
        <v>1381</v>
      </c>
      <c r="G213" s="283">
        <v>0.34447493140433999</v>
      </c>
      <c r="H213" s="283">
        <v>3</v>
      </c>
      <c r="I213" s="283">
        <v>0.217233888486601</v>
      </c>
    </row>
    <row r="214" spans="1:9" x14ac:dyDescent="0.2">
      <c r="A214" s="283" t="s">
        <v>480</v>
      </c>
      <c r="B214" s="283" t="s">
        <v>239</v>
      </c>
      <c r="C214" s="283" t="s">
        <v>343</v>
      </c>
      <c r="D214" s="283">
        <v>34</v>
      </c>
      <c r="E214" s="283">
        <v>1.47826086956522E-2</v>
      </c>
      <c r="F214" s="283">
        <v>31</v>
      </c>
      <c r="G214" s="283">
        <v>1.23309466984885E-2</v>
      </c>
      <c r="H214" s="283">
        <v>3</v>
      </c>
      <c r="I214" s="283">
        <v>9.6774193548386993</v>
      </c>
    </row>
    <row r="215" spans="1:9" x14ac:dyDescent="0.2">
      <c r="A215" s="283" t="s">
        <v>481</v>
      </c>
      <c r="B215" s="283" t="s">
        <v>184</v>
      </c>
      <c r="C215" s="283" t="s">
        <v>340</v>
      </c>
      <c r="D215" s="283">
        <v>11</v>
      </c>
      <c r="E215" s="283">
        <v>3.5947712418300699E-2</v>
      </c>
      <c r="F215" s="283">
        <v>8</v>
      </c>
      <c r="G215" s="283">
        <v>2.74914089347079E-2</v>
      </c>
      <c r="H215" s="283">
        <v>3</v>
      </c>
      <c r="I215" s="283">
        <v>37.5</v>
      </c>
    </row>
    <row r="216" spans="1:9" x14ac:dyDescent="0.2">
      <c r="A216" s="283" t="s">
        <v>488</v>
      </c>
      <c r="B216" s="283" t="s">
        <v>234</v>
      </c>
      <c r="C216" s="283" t="s">
        <v>336</v>
      </c>
      <c r="D216" s="283">
        <v>181</v>
      </c>
      <c r="E216" s="283">
        <v>0.252089136490251</v>
      </c>
      <c r="F216" s="283">
        <v>178</v>
      </c>
      <c r="G216" s="283">
        <v>0.25648414985590801</v>
      </c>
      <c r="H216" s="283">
        <v>3</v>
      </c>
      <c r="I216" s="283">
        <v>1.68539325842696</v>
      </c>
    </row>
    <row r="217" spans="1:9" x14ac:dyDescent="0.2">
      <c r="A217" s="283" t="s">
        <v>503</v>
      </c>
      <c r="B217" s="283" t="s">
        <v>175</v>
      </c>
      <c r="C217" s="283" t="s">
        <v>340</v>
      </c>
      <c r="D217" s="283">
        <v>95</v>
      </c>
      <c r="E217" s="283">
        <v>1.7058717902675501E-2</v>
      </c>
      <c r="F217" s="283">
        <v>93</v>
      </c>
      <c r="G217" s="283">
        <v>1.6762797404470099E-2</v>
      </c>
      <c r="H217" s="283">
        <v>2</v>
      </c>
      <c r="I217" s="283">
        <v>2.1505376344085998</v>
      </c>
    </row>
    <row r="218" spans="1:9" x14ac:dyDescent="0.2">
      <c r="A218" s="283" t="s">
        <v>544</v>
      </c>
      <c r="B218" s="283" t="s">
        <v>172</v>
      </c>
      <c r="C218" s="283" t="s">
        <v>340</v>
      </c>
      <c r="D218" s="283">
        <v>35</v>
      </c>
      <c r="E218" s="283">
        <v>7.3252406864796997E-3</v>
      </c>
      <c r="F218" s="283">
        <v>33</v>
      </c>
      <c r="G218" s="283">
        <v>7.09219858156028E-3</v>
      </c>
      <c r="H218" s="283">
        <v>2</v>
      </c>
      <c r="I218" s="283">
        <v>6.0606060606060597</v>
      </c>
    </row>
    <row r="219" spans="1:9" x14ac:dyDescent="0.2">
      <c r="A219" s="283" t="s">
        <v>560</v>
      </c>
      <c r="B219" s="283" t="s">
        <v>185</v>
      </c>
      <c r="C219" s="283" t="s">
        <v>341</v>
      </c>
      <c r="D219" s="283">
        <v>57</v>
      </c>
      <c r="E219" s="283">
        <v>3.5337879727216401E-2</v>
      </c>
      <c r="F219" s="283">
        <v>55</v>
      </c>
      <c r="G219" s="283">
        <v>3.4182722187694199E-2</v>
      </c>
      <c r="H219" s="283">
        <v>2</v>
      </c>
      <c r="I219" s="283">
        <v>3.6363636363636398</v>
      </c>
    </row>
    <row r="220" spans="1:9" x14ac:dyDescent="0.2">
      <c r="A220" s="283" t="s">
        <v>550</v>
      </c>
      <c r="B220" s="283" t="s">
        <v>258</v>
      </c>
      <c r="C220" s="283" t="s">
        <v>336</v>
      </c>
      <c r="D220" s="283">
        <v>13</v>
      </c>
      <c r="E220" s="283">
        <v>5.4347826086956503E-3</v>
      </c>
      <c r="F220" s="283">
        <v>11</v>
      </c>
      <c r="G220" s="283">
        <v>4.5776113191843496E-3</v>
      </c>
      <c r="H220" s="283">
        <v>2</v>
      </c>
      <c r="I220" s="283">
        <v>18.181818181818201</v>
      </c>
    </row>
    <row r="221" spans="1:9" x14ac:dyDescent="0.2">
      <c r="A221" s="283" t="s">
        <v>548</v>
      </c>
      <c r="B221" s="283" t="s">
        <v>250</v>
      </c>
      <c r="C221" s="283" t="s">
        <v>339</v>
      </c>
      <c r="D221" s="283">
        <v>88</v>
      </c>
      <c r="E221" s="283">
        <v>0.16326530612244899</v>
      </c>
      <c r="F221" s="283">
        <v>86</v>
      </c>
      <c r="G221" s="283">
        <v>0.125915080527086</v>
      </c>
      <c r="H221" s="283">
        <v>2</v>
      </c>
      <c r="I221" s="283">
        <v>2.32558139534884</v>
      </c>
    </row>
    <row r="222" spans="1:9" x14ac:dyDescent="0.2">
      <c r="A222" s="283" t="s">
        <v>561</v>
      </c>
      <c r="B222" s="283" t="s">
        <v>265</v>
      </c>
      <c r="C222" s="283" t="s">
        <v>343</v>
      </c>
      <c r="D222" s="283">
        <v>76</v>
      </c>
      <c r="E222" s="283">
        <v>2.82948622486969E-2</v>
      </c>
      <c r="F222" s="283">
        <v>74</v>
      </c>
      <c r="G222" s="283">
        <v>3.06545153272577E-2</v>
      </c>
      <c r="H222" s="283">
        <v>2</v>
      </c>
      <c r="I222" s="283">
        <v>2.7027027027027</v>
      </c>
    </row>
    <row r="223" spans="1:9" x14ac:dyDescent="0.2">
      <c r="A223" s="283" t="s">
        <v>554</v>
      </c>
      <c r="B223" s="283" t="s">
        <v>194</v>
      </c>
      <c r="C223" s="283" t="s">
        <v>343</v>
      </c>
      <c r="D223" s="283">
        <v>36</v>
      </c>
      <c r="E223" s="283">
        <v>2.5899280575539599E-2</v>
      </c>
      <c r="F223" s="283">
        <v>34</v>
      </c>
      <c r="G223" s="283">
        <v>2.4727272727272698E-2</v>
      </c>
      <c r="H223" s="283">
        <v>2</v>
      </c>
      <c r="I223" s="283">
        <v>5.8823529411764701</v>
      </c>
    </row>
    <row r="224" spans="1:9" x14ac:dyDescent="0.2">
      <c r="A224" s="283" t="s">
        <v>419</v>
      </c>
      <c r="B224" s="283" t="s">
        <v>266</v>
      </c>
      <c r="C224" s="283" t="s">
        <v>341</v>
      </c>
      <c r="D224" s="283">
        <v>1507</v>
      </c>
      <c r="E224" s="283">
        <v>0.26245210727969298</v>
      </c>
      <c r="F224" s="283">
        <v>1505</v>
      </c>
      <c r="G224" s="283">
        <v>0.26908635794743402</v>
      </c>
      <c r="H224" s="283">
        <v>2</v>
      </c>
      <c r="I224" s="283">
        <v>0.132890365448501</v>
      </c>
    </row>
    <row r="225" spans="1:9" x14ac:dyDescent="0.2">
      <c r="A225" s="283" t="s">
        <v>421</v>
      </c>
      <c r="B225" s="283" t="s">
        <v>174</v>
      </c>
      <c r="C225" s="283" t="s">
        <v>341</v>
      </c>
      <c r="D225" s="283">
        <v>61</v>
      </c>
      <c r="E225" s="283">
        <v>0.16266666666666699</v>
      </c>
      <c r="F225" s="283">
        <v>59</v>
      </c>
      <c r="G225" s="283">
        <v>0.18849840255591099</v>
      </c>
      <c r="H225" s="283">
        <v>2</v>
      </c>
      <c r="I225" s="283">
        <v>3.3898305084745699</v>
      </c>
    </row>
    <row r="226" spans="1:9" x14ac:dyDescent="0.2">
      <c r="A226" s="283" t="s">
        <v>427</v>
      </c>
      <c r="B226" s="283" t="s">
        <v>235</v>
      </c>
      <c r="C226" s="283" t="s">
        <v>338</v>
      </c>
      <c r="D226" s="283">
        <v>48</v>
      </c>
      <c r="E226" s="283">
        <v>0.34532374100719399</v>
      </c>
      <c r="F226" s="283">
        <v>46</v>
      </c>
      <c r="G226" s="283">
        <v>0.34074074074074101</v>
      </c>
      <c r="H226" s="283">
        <v>2</v>
      </c>
      <c r="I226" s="283">
        <v>4.3478260869565197</v>
      </c>
    </row>
    <row r="227" spans="1:9" x14ac:dyDescent="0.2">
      <c r="A227" s="283" t="s">
        <v>427</v>
      </c>
      <c r="B227" s="283" t="s">
        <v>235</v>
      </c>
      <c r="C227" s="283" t="s">
        <v>339</v>
      </c>
      <c r="D227" s="283">
        <v>44</v>
      </c>
      <c r="E227" s="283">
        <v>0.31654676258992798</v>
      </c>
      <c r="F227" s="283">
        <v>42</v>
      </c>
      <c r="G227" s="283">
        <v>0.31111111111111101</v>
      </c>
      <c r="H227" s="283">
        <v>2</v>
      </c>
      <c r="I227" s="283">
        <v>4.7619047619047699</v>
      </c>
    </row>
    <row r="228" spans="1:9" x14ac:dyDescent="0.2">
      <c r="A228" s="283" t="s">
        <v>505</v>
      </c>
      <c r="B228" s="283" t="s">
        <v>158</v>
      </c>
      <c r="C228" s="283" t="s">
        <v>343</v>
      </c>
      <c r="D228" s="283">
        <v>257</v>
      </c>
      <c r="E228" s="283">
        <v>0.14254021075984499</v>
      </c>
      <c r="F228" s="283">
        <v>255</v>
      </c>
      <c r="G228" s="283">
        <v>0.13783783783783801</v>
      </c>
      <c r="H228" s="283">
        <v>2</v>
      </c>
      <c r="I228" s="283">
        <v>0.78431372549019296</v>
      </c>
    </row>
    <row r="229" spans="1:9" x14ac:dyDescent="0.2">
      <c r="A229" s="283" t="s">
        <v>434</v>
      </c>
      <c r="B229" s="283" t="s">
        <v>192</v>
      </c>
      <c r="C229" s="283" t="s">
        <v>337</v>
      </c>
      <c r="D229" s="283">
        <v>31</v>
      </c>
      <c r="E229" s="283">
        <v>2.9922779922779901E-2</v>
      </c>
      <c r="F229" s="283">
        <v>29</v>
      </c>
      <c r="G229" s="283">
        <v>2.7077497665732999E-2</v>
      </c>
      <c r="H229" s="283">
        <v>2</v>
      </c>
      <c r="I229" s="283">
        <v>6.8965517241379199</v>
      </c>
    </row>
    <row r="230" spans="1:9" x14ac:dyDescent="0.2">
      <c r="A230" s="283" t="s">
        <v>437</v>
      </c>
      <c r="B230" s="283" t="s">
        <v>196</v>
      </c>
      <c r="C230" s="283" t="s">
        <v>337</v>
      </c>
      <c r="D230" s="283">
        <v>58</v>
      </c>
      <c r="E230" s="283">
        <v>7.8484438430311207E-2</v>
      </c>
      <c r="F230" s="283">
        <v>56</v>
      </c>
      <c r="G230" s="283">
        <v>7.6817558299039801E-2</v>
      </c>
      <c r="H230" s="283">
        <v>2</v>
      </c>
      <c r="I230" s="283">
        <v>3.5714285714285801</v>
      </c>
    </row>
    <row r="231" spans="1:9" x14ac:dyDescent="0.2">
      <c r="A231" s="283" t="s">
        <v>438</v>
      </c>
      <c r="B231" s="283" t="s">
        <v>199</v>
      </c>
      <c r="C231" s="283" t="s">
        <v>338</v>
      </c>
      <c r="D231" s="283">
        <v>118</v>
      </c>
      <c r="E231" s="283">
        <v>4.6603475513428097E-2</v>
      </c>
      <c r="F231" s="283">
        <v>116</v>
      </c>
      <c r="G231" s="283">
        <v>4.5687278456085098E-2</v>
      </c>
      <c r="H231" s="283">
        <v>2</v>
      </c>
      <c r="I231" s="283">
        <v>1.72413793103448</v>
      </c>
    </row>
    <row r="232" spans="1:9" x14ac:dyDescent="0.2">
      <c r="A232" s="283" t="s">
        <v>438</v>
      </c>
      <c r="B232" s="283" t="s">
        <v>199</v>
      </c>
      <c r="C232" s="283" t="s">
        <v>339</v>
      </c>
      <c r="D232" s="283">
        <v>214</v>
      </c>
      <c r="E232" s="283">
        <v>8.4518167456556104E-2</v>
      </c>
      <c r="F232" s="283">
        <v>212</v>
      </c>
      <c r="G232" s="283">
        <v>8.3497439936983095E-2</v>
      </c>
      <c r="H232" s="283">
        <v>2</v>
      </c>
      <c r="I232" s="283">
        <v>0.94339622641510501</v>
      </c>
    </row>
    <row r="233" spans="1:9" x14ac:dyDescent="0.2">
      <c r="A233" s="283" t="s">
        <v>502</v>
      </c>
      <c r="B233" s="283" t="s">
        <v>197</v>
      </c>
      <c r="C233" s="283" t="s">
        <v>337</v>
      </c>
      <c r="D233" s="283">
        <v>14</v>
      </c>
      <c r="E233" s="283">
        <v>0.14285714285714299</v>
      </c>
      <c r="F233" s="283">
        <v>12</v>
      </c>
      <c r="G233" s="283">
        <v>0.12</v>
      </c>
      <c r="H233" s="283">
        <v>2</v>
      </c>
      <c r="I233" s="283">
        <v>16.6666666666667</v>
      </c>
    </row>
    <row r="234" spans="1:9" x14ac:dyDescent="0.2">
      <c r="A234" s="283" t="s">
        <v>441</v>
      </c>
      <c r="B234" s="283" t="s">
        <v>206</v>
      </c>
      <c r="C234" s="283" t="s">
        <v>344</v>
      </c>
      <c r="D234" s="283">
        <v>92</v>
      </c>
      <c r="E234" s="283">
        <v>0.42592592592592599</v>
      </c>
      <c r="F234" s="283">
        <v>90</v>
      </c>
      <c r="G234" s="283">
        <v>0.44776119402985098</v>
      </c>
      <c r="H234" s="283">
        <v>2</v>
      </c>
      <c r="I234" s="283">
        <v>2.2222222222222099</v>
      </c>
    </row>
    <row r="235" spans="1:9" x14ac:dyDescent="0.2">
      <c r="A235" s="283" t="s">
        <v>449</v>
      </c>
      <c r="B235" s="283" t="s">
        <v>253</v>
      </c>
      <c r="C235" s="283" t="s">
        <v>341</v>
      </c>
      <c r="D235" s="283">
        <v>101</v>
      </c>
      <c r="E235" s="283">
        <v>5.8280438545874197E-2</v>
      </c>
      <c r="F235" s="283">
        <v>99</v>
      </c>
      <c r="G235" s="283">
        <v>5.7894736842105297E-2</v>
      </c>
      <c r="H235" s="283">
        <v>2</v>
      </c>
      <c r="I235" s="283">
        <v>2.0202020202020101</v>
      </c>
    </row>
    <row r="236" spans="1:9" x14ac:dyDescent="0.2">
      <c r="A236" s="283" t="s">
        <v>452</v>
      </c>
      <c r="B236" s="283" t="s">
        <v>167</v>
      </c>
      <c r="C236" s="283" t="s">
        <v>343</v>
      </c>
      <c r="D236" s="283">
        <v>72</v>
      </c>
      <c r="E236" s="283">
        <v>4.6035805626598501E-2</v>
      </c>
      <c r="F236" s="283">
        <v>70</v>
      </c>
      <c r="G236" s="283">
        <v>4.5721750489875902E-2</v>
      </c>
      <c r="H236" s="283">
        <v>2</v>
      </c>
      <c r="I236" s="283">
        <v>2.8571428571428501</v>
      </c>
    </row>
    <row r="237" spans="1:9" x14ac:dyDescent="0.2">
      <c r="A237" s="283" t="s">
        <v>455</v>
      </c>
      <c r="B237" s="283" t="s">
        <v>202</v>
      </c>
      <c r="C237" s="283" t="s">
        <v>337</v>
      </c>
      <c r="D237" s="283">
        <v>12</v>
      </c>
      <c r="E237" s="283">
        <v>7.3170731707317097E-2</v>
      </c>
      <c r="F237" s="283">
        <v>10</v>
      </c>
      <c r="G237" s="283">
        <v>6.1728395061728399E-2</v>
      </c>
      <c r="H237" s="283">
        <v>2</v>
      </c>
      <c r="I237" s="283">
        <v>20</v>
      </c>
    </row>
    <row r="238" spans="1:9" x14ac:dyDescent="0.2">
      <c r="A238" s="283" t="s">
        <v>464</v>
      </c>
      <c r="B238" s="283" t="s">
        <v>148</v>
      </c>
      <c r="C238" s="283" t="s">
        <v>344</v>
      </c>
      <c r="D238" s="283">
        <v>231</v>
      </c>
      <c r="E238" s="283">
        <v>1.00143061516452E-2</v>
      </c>
      <c r="F238" s="283">
        <v>229</v>
      </c>
      <c r="G238" s="283">
        <v>9.9695254680017397E-3</v>
      </c>
      <c r="H238" s="283">
        <v>2</v>
      </c>
      <c r="I238" s="283">
        <v>0.87336244541484898</v>
      </c>
    </row>
    <row r="239" spans="1:9" x14ac:dyDescent="0.2">
      <c r="A239" s="283" t="s">
        <v>466</v>
      </c>
      <c r="B239" s="283" t="s">
        <v>198</v>
      </c>
      <c r="C239" s="283" t="s">
        <v>341</v>
      </c>
      <c r="D239" s="283">
        <v>53</v>
      </c>
      <c r="E239" s="283">
        <v>9.1379310344827602E-2</v>
      </c>
      <c r="F239" s="283">
        <v>51</v>
      </c>
      <c r="G239" s="283">
        <v>9.4619666048237502E-2</v>
      </c>
      <c r="H239" s="283">
        <v>2</v>
      </c>
      <c r="I239" s="283">
        <v>3.92156862745099</v>
      </c>
    </row>
    <row r="240" spans="1:9" x14ac:dyDescent="0.2">
      <c r="A240" s="283" t="s">
        <v>467</v>
      </c>
      <c r="B240" s="283" t="s">
        <v>163</v>
      </c>
      <c r="C240" s="283" t="s">
        <v>342</v>
      </c>
      <c r="D240" s="283">
        <v>187</v>
      </c>
      <c r="E240" s="283">
        <v>3.9812646370023401E-2</v>
      </c>
      <c r="F240" s="283">
        <v>185</v>
      </c>
      <c r="G240" s="283">
        <v>4.0191179665435603E-2</v>
      </c>
      <c r="H240" s="283">
        <v>2</v>
      </c>
      <c r="I240" s="283">
        <v>1.08108108108107</v>
      </c>
    </row>
    <row r="241" spans="1:9" x14ac:dyDescent="0.2">
      <c r="A241" s="283" t="s">
        <v>469</v>
      </c>
      <c r="B241" s="283" t="s">
        <v>219</v>
      </c>
      <c r="C241" s="283" t="s">
        <v>339</v>
      </c>
      <c r="D241" s="283">
        <v>8</v>
      </c>
      <c r="E241" s="283">
        <v>4.6242774566474E-2</v>
      </c>
      <c r="F241" s="283">
        <v>6</v>
      </c>
      <c r="G241" s="283">
        <v>4.47761194029851E-2</v>
      </c>
      <c r="H241" s="283">
        <v>2</v>
      </c>
      <c r="I241" s="283">
        <v>33.3333333333333</v>
      </c>
    </row>
    <row r="242" spans="1:9" x14ac:dyDescent="0.2">
      <c r="A242" s="283" t="s">
        <v>475</v>
      </c>
      <c r="B242" s="283" t="s">
        <v>222</v>
      </c>
      <c r="C242" s="283" t="s">
        <v>340</v>
      </c>
      <c r="D242" s="283">
        <v>195</v>
      </c>
      <c r="E242" s="283">
        <v>0.19578313253012</v>
      </c>
      <c r="F242" s="283">
        <v>193</v>
      </c>
      <c r="G242" s="283">
        <v>0.19223107569721101</v>
      </c>
      <c r="H242" s="283">
        <v>2</v>
      </c>
      <c r="I242" s="283">
        <v>1.03626943005182</v>
      </c>
    </row>
    <row r="243" spans="1:9" x14ac:dyDescent="0.2">
      <c r="A243" s="283" t="s">
        <v>479</v>
      </c>
      <c r="B243" s="283" t="s">
        <v>182</v>
      </c>
      <c r="C243" s="283" t="s">
        <v>343</v>
      </c>
      <c r="D243" s="283">
        <v>81</v>
      </c>
      <c r="E243" s="283">
        <v>2.0209580838323402E-2</v>
      </c>
      <c r="F243" s="283">
        <v>79</v>
      </c>
      <c r="G243" s="283">
        <v>1.9705662259915199E-2</v>
      </c>
      <c r="H243" s="283">
        <v>2</v>
      </c>
      <c r="I243" s="283">
        <v>2.53164556962024</v>
      </c>
    </row>
    <row r="244" spans="1:9" x14ac:dyDescent="0.2">
      <c r="A244" s="283" t="s">
        <v>479</v>
      </c>
      <c r="B244" s="283" t="s">
        <v>182</v>
      </c>
      <c r="C244" s="283" t="s">
        <v>340</v>
      </c>
      <c r="D244" s="283">
        <v>192</v>
      </c>
      <c r="E244" s="283">
        <v>4.7904191616766498E-2</v>
      </c>
      <c r="F244" s="283">
        <v>190</v>
      </c>
      <c r="G244" s="283">
        <v>4.7393364928909901E-2</v>
      </c>
      <c r="H244" s="283">
        <v>2</v>
      </c>
      <c r="I244" s="283">
        <v>1.0526315789473699</v>
      </c>
    </row>
    <row r="245" spans="1:9" x14ac:dyDescent="0.2">
      <c r="A245" s="283" t="s">
        <v>481</v>
      </c>
      <c r="B245" s="283" t="s">
        <v>184</v>
      </c>
      <c r="C245" s="283" t="s">
        <v>343</v>
      </c>
      <c r="D245" s="283">
        <v>82</v>
      </c>
      <c r="E245" s="283">
        <v>0.26797385620914999</v>
      </c>
      <c r="F245" s="283">
        <v>80</v>
      </c>
      <c r="G245" s="283">
        <v>0.274914089347079</v>
      </c>
      <c r="H245" s="283">
        <v>2</v>
      </c>
      <c r="I245" s="283">
        <v>2.4999999999999898</v>
      </c>
    </row>
    <row r="246" spans="1:9" x14ac:dyDescent="0.2">
      <c r="A246" s="283" t="s">
        <v>485</v>
      </c>
      <c r="B246" s="283" t="s">
        <v>240</v>
      </c>
      <c r="C246" s="283" t="s">
        <v>341</v>
      </c>
      <c r="D246" s="283">
        <v>119</v>
      </c>
      <c r="E246" s="283">
        <v>0.26211453744493401</v>
      </c>
      <c r="F246" s="283">
        <v>117</v>
      </c>
      <c r="G246" s="283">
        <v>0.283980582524272</v>
      </c>
      <c r="H246" s="283">
        <v>2</v>
      </c>
      <c r="I246" s="283">
        <v>1.7094017094017</v>
      </c>
    </row>
    <row r="247" spans="1:9" x14ac:dyDescent="0.2">
      <c r="A247" s="283" t="s">
        <v>485</v>
      </c>
      <c r="B247" s="283" t="s">
        <v>240</v>
      </c>
      <c r="C247" s="283" t="s">
        <v>343</v>
      </c>
      <c r="D247" s="283">
        <v>136</v>
      </c>
      <c r="E247" s="283">
        <v>0.29955947136563899</v>
      </c>
      <c r="F247" s="283">
        <v>134</v>
      </c>
      <c r="G247" s="283">
        <v>0.32524271844660202</v>
      </c>
      <c r="H247" s="283">
        <v>2</v>
      </c>
      <c r="I247" s="283">
        <v>1.4925373134328399</v>
      </c>
    </row>
    <row r="248" spans="1:9" x14ac:dyDescent="0.2">
      <c r="A248" s="283" t="s">
        <v>488</v>
      </c>
      <c r="B248" s="283" t="s">
        <v>234</v>
      </c>
      <c r="C248" s="283" t="s">
        <v>339</v>
      </c>
      <c r="D248" s="283">
        <v>34</v>
      </c>
      <c r="E248" s="283">
        <v>4.73537604456825E-2</v>
      </c>
      <c r="F248" s="283">
        <v>32</v>
      </c>
      <c r="G248" s="283">
        <v>4.6109510086455301E-2</v>
      </c>
      <c r="H248" s="283">
        <v>2</v>
      </c>
      <c r="I248" s="283">
        <v>6.25</v>
      </c>
    </row>
    <row r="249" spans="1:9" x14ac:dyDescent="0.2">
      <c r="A249" s="283" t="s">
        <v>492</v>
      </c>
      <c r="B249" s="283" t="s">
        <v>179</v>
      </c>
      <c r="C249" s="283" t="s">
        <v>338</v>
      </c>
      <c r="D249" s="283">
        <v>187</v>
      </c>
      <c r="E249" s="283">
        <v>0.149241819632881</v>
      </c>
      <c r="F249" s="283">
        <v>185</v>
      </c>
      <c r="G249" s="283">
        <v>0.14799999999999999</v>
      </c>
      <c r="H249" s="283">
        <v>2</v>
      </c>
      <c r="I249" s="283">
        <v>1.08108108108107</v>
      </c>
    </row>
    <row r="250" spans="1:9" x14ac:dyDescent="0.2">
      <c r="A250" s="283" t="s">
        <v>493</v>
      </c>
      <c r="B250" s="283" t="s">
        <v>164</v>
      </c>
      <c r="C250" s="283" t="s">
        <v>341</v>
      </c>
      <c r="D250" s="283">
        <v>76</v>
      </c>
      <c r="E250" s="283">
        <v>0.105555555555556</v>
      </c>
      <c r="F250" s="283">
        <v>74</v>
      </c>
      <c r="G250" s="283">
        <v>0.112977099236641</v>
      </c>
      <c r="H250" s="283">
        <v>2</v>
      </c>
      <c r="I250" s="283">
        <v>2.7027027027027</v>
      </c>
    </row>
    <row r="251" spans="1:9" x14ac:dyDescent="0.2">
      <c r="A251" s="283" t="s">
        <v>497</v>
      </c>
      <c r="B251" s="283" t="s">
        <v>195</v>
      </c>
      <c r="C251" s="283" t="s">
        <v>343</v>
      </c>
      <c r="D251" s="283">
        <v>40</v>
      </c>
      <c r="E251" s="283">
        <v>7.7071290944123294E-2</v>
      </c>
      <c r="F251" s="283">
        <v>38</v>
      </c>
      <c r="G251" s="283">
        <v>7.4074074074074098E-2</v>
      </c>
      <c r="H251" s="283">
        <v>2</v>
      </c>
      <c r="I251" s="283">
        <v>5.2631578947368398</v>
      </c>
    </row>
    <row r="252" spans="1:9" x14ac:dyDescent="0.2">
      <c r="A252" s="283" t="s">
        <v>499</v>
      </c>
      <c r="B252" s="283" t="s">
        <v>146</v>
      </c>
      <c r="C252" s="283" t="s">
        <v>344</v>
      </c>
      <c r="D252" s="283">
        <v>310</v>
      </c>
      <c r="E252" s="283">
        <v>2.3421150054019702E-3</v>
      </c>
      <c r="F252" s="283">
        <v>308</v>
      </c>
      <c r="G252" s="283">
        <v>2.33683859122016E-3</v>
      </c>
      <c r="H252" s="283">
        <v>2</v>
      </c>
      <c r="I252" s="283">
        <v>0.64935064935065501</v>
      </c>
    </row>
    <row r="253" spans="1:9" x14ac:dyDescent="0.2">
      <c r="A253" s="283" t="s">
        <v>506</v>
      </c>
      <c r="B253" s="283" t="s">
        <v>203</v>
      </c>
      <c r="C253" s="283" t="s">
        <v>343</v>
      </c>
      <c r="D253" s="283">
        <v>33</v>
      </c>
      <c r="E253" s="283">
        <v>3.5637149028077797E-2</v>
      </c>
      <c r="F253" s="283">
        <v>32</v>
      </c>
      <c r="G253" s="283">
        <v>4.3478260869565202E-2</v>
      </c>
      <c r="H253" s="283">
        <v>1</v>
      </c>
      <c r="I253" s="283">
        <v>3.125</v>
      </c>
    </row>
    <row r="254" spans="1:9" x14ac:dyDescent="0.2">
      <c r="A254" s="283" t="s">
        <v>551</v>
      </c>
      <c r="B254" s="283" t="s">
        <v>263</v>
      </c>
      <c r="C254" s="283" t="s">
        <v>336</v>
      </c>
      <c r="D254" s="283">
        <v>10</v>
      </c>
      <c r="E254" s="283">
        <v>6.4432989690721603E-3</v>
      </c>
      <c r="F254" s="283">
        <v>9</v>
      </c>
      <c r="G254" s="283">
        <v>5.2785923753665698E-3</v>
      </c>
      <c r="H254" s="283">
        <v>1</v>
      </c>
      <c r="I254" s="283">
        <v>11.1111111111111</v>
      </c>
    </row>
    <row r="255" spans="1:9" x14ac:dyDescent="0.2">
      <c r="A255" s="283" t="s">
        <v>546</v>
      </c>
      <c r="B255" s="283" t="s">
        <v>237</v>
      </c>
      <c r="C255" s="283" t="s">
        <v>337</v>
      </c>
      <c r="D255" s="283">
        <v>94</v>
      </c>
      <c r="E255" s="283">
        <v>0.103410341034103</v>
      </c>
      <c r="F255" s="283">
        <v>93</v>
      </c>
      <c r="G255" s="283">
        <v>0.103218645948946</v>
      </c>
      <c r="H255" s="283">
        <v>1</v>
      </c>
      <c r="I255" s="283">
        <v>1.0752688172042999</v>
      </c>
    </row>
    <row r="256" spans="1:9" x14ac:dyDescent="0.2">
      <c r="A256" s="283" t="s">
        <v>557</v>
      </c>
      <c r="B256" s="283" t="s">
        <v>190</v>
      </c>
      <c r="C256" s="283" t="s">
        <v>341</v>
      </c>
      <c r="D256" s="283">
        <v>56</v>
      </c>
      <c r="E256" s="283">
        <v>0.12962962962963001</v>
      </c>
      <c r="F256" s="283">
        <v>55</v>
      </c>
      <c r="G256" s="283">
        <v>0.13447432762836201</v>
      </c>
      <c r="H256" s="283">
        <v>1</v>
      </c>
      <c r="I256" s="283">
        <v>1.8181818181818099</v>
      </c>
    </row>
    <row r="257" spans="1:9" x14ac:dyDescent="0.2">
      <c r="A257" s="283" t="s">
        <v>557</v>
      </c>
      <c r="B257" s="283" t="s">
        <v>190</v>
      </c>
      <c r="C257" s="283" t="s">
        <v>339</v>
      </c>
      <c r="D257" s="283">
        <v>38</v>
      </c>
      <c r="E257" s="283">
        <v>8.7962962962963007E-2</v>
      </c>
      <c r="F257" s="283">
        <v>37</v>
      </c>
      <c r="G257" s="283">
        <v>9.04645476772616E-2</v>
      </c>
      <c r="H257" s="283">
        <v>1</v>
      </c>
      <c r="I257" s="283">
        <v>2.7027027027027</v>
      </c>
    </row>
    <row r="258" spans="1:9" x14ac:dyDescent="0.2">
      <c r="A258" s="283" t="s">
        <v>544</v>
      </c>
      <c r="B258" s="283" t="s">
        <v>172</v>
      </c>
      <c r="C258" s="283" t="s">
        <v>343</v>
      </c>
      <c r="D258" s="283">
        <v>9</v>
      </c>
      <c r="E258" s="283">
        <v>1.8836333193804899E-3</v>
      </c>
      <c r="F258" s="283">
        <v>8</v>
      </c>
      <c r="G258" s="283">
        <v>1.7193208682570399E-3</v>
      </c>
      <c r="H258" s="283">
        <v>1</v>
      </c>
      <c r="I258" s="283">
        <v>12.5</v>
      </c>
    </row>
    <row r="259" spans="1:9" x14ac:dyDescent="0.2">
      <c r="A259" s="283" t="s">
        <v>559</v>
      </c>
      <c r="B259" s="283" t="s">
        <v>255</v>
      </c>
      <c r="C259" s="283" t="s">
        <v>343</v>
      </c>
      <c r="D259" s="283">
        <v>6</v>
      </c>
      <c r="E259" s="283">
        <v>1.5831134564643801E-2</v>
      </c>
      <c r="F259" s="283">
        <v>5</v>
      </c>
      <c r="G259" s="283">
        <v>1.31233595800525E-2</v>
      </c>
      <c r="H259" s="283">
        <v>1</v>
      </c>
      <c r="I259" s="283">
        <v>20</v>
      </c>
    </row>
    <row r="260" spans="1:9" x14ac:dyDescent="0.2">
      <c r="A260" s="283" t="s">
        <v>558</v>
      </c>
      <c r="B260" s="283" t="s">
        <v>159</v>
      </c>
      <c r="C260" s="283" t="s">
        <v>342</v>
      </c>
      <c r="D260" s="283">
        <v>17</v>
      </c>
      <c r="E260" s="283">
        <v>5.6310036435905904E-3</v>
      </c>
      <c r="F260" s="283">
        <v>16</v>
      </c>
      <c r="G260" s="283">
        <v>5.1513200257566E-3</v>
      </c>
      <c r="H260" s="283">
        <v>1</v>
      </c>
      <c r="I260" s="283">
        <v>6.25</v>
      </c>
    </row>
    <row r="261" spans="1:9" x14ac:dyDescent="0.2">
      <c r="A261" s="283" t="s">
        <v>560</v>
      </c>
      <c r="B261" s="283" t="s">
        <v>185</v>
      </c>
      <c r="C261" s="283" t="s">
        <v>340</v>
      </c>
      <c r="D261" s="283">
        <v>24</v>
      </c>
      <c r="E261" s="283">
        <v>1.48791072535648E-2</v>
      </c>
      <c r="F261" s="283">
        <v>23</v>
      </c>
      <c r="G261" s="283">
        <v>1.4294592914853899E-2</v>
      </c>
      <c r="H261" s="283">
        <v>1</v>
      </c>
      <c r="I261" s="283">
        <v>4.3478260869565197</v>
      </c>
    </row>
    <row r="262" spans="1:9" x14ac:dyDescent="0.2">
      <c r="A262" s="283" t="s">
        <v>500</v>
      </c>
      <c r="B262" s="283" t="s">
        <v>226</v>
      </c>
      <c r="C262" s="283" t="s">
        <v>341</v>
      </c>
      <c r="D262" s="283">
        <v>7</v>
      </c>
      <c r="E262" s="283">
        <v>0.31818181818181801</v>
      </c>
      <c r="F262" s="283">
        <v>6</v>
      </c>
      <c r="G262" s="283">
        <v>0.27272727272727298</v>
      </c>
      <c r="H262" s="283">
        <v>1</v>
      </c>
      <c r="I262" s="283">
        <v>16.6666666666667</v>
      </c>
    </row>
    <row r="263" spans="1:9" x14ac:dyDescent="0.2">
      <c r="A263" s="283" t="s">
        <v>550</v>
      </c>
      <c r="B263" s="283" t="s">
        <v>258</v>
      </c>
      <c r="C263" s="283" t="s">
        <v>343</v>
      </c>
      <c r="D263" s="283">
        <v>103</v>
      </c>
      <c r="E263" s="283">
        <v>4.3060200668896299E-2</v>
      </c>
      <c r="F263" s="283">
        <v>102</v>
      </c>
      <c r="G263" s="283">
        <v>4.2446941323345803E-2</v>
      </c>
      <c r="H263" s="283">
        <v>1</v>
      </c>
      <c r="I263" s="283">
        <v>0.98039215686274195</v>
      </c>
    </row>
    <row r="264" spans="1:9" x14ac:dyDescent="0.2">
      <c r="A264" s="283" t="s">
        <v>549</v>
      </c>
      <c r="B264" s="283" t="s">
        <v>251</v>
      </c>
      <c r="C264" s="283" t="s">
        <v>341</v>
      </c>
      <c r="D264" s="283">
        <v>124</v>
      </c>
      <c r="E264" s="283">
        <v>9.0379008746355696E-2</v>
      </c>
      <c r="F264" s="283">
        <v>123</v>
      </c>
      <c r="G264" s="283">
        <v>9.0374724467303394E-2</v>
      </c>
      <c r="H264" s="283">
        <v>1</v>
      </c>
      <c r="I264" s="283">
        <v>0.81300813008129402</v>
      </c>
    </row>
    <row r="265" spans="1:9" x14ac:dyDescent="0.2">
      <c r="A265" s="283" t="s">
        <v>549</v>
      </c>
      <c r="B265" s="283" t="s">
        <v>251</v>
      </c>
      <c r="C265" s="283" t="s">
        <v>339</v>
      </c>
      <c r="D265" s="283">
        <v>159</v>
      </c>
      <c r="E265" s="283">
        <v>0.115889212827988</v>
      </c>
      <c r="F265" s="283">
        <v>158</v>
      </c>
      <c r="G265" s="283">
        <v>0.116091109478325</v>
      </c>
      <c r="H265" s="283">
        <v>1</v>
      </c>
      <c r="I265" s="283">
        <v>0.632911392405067</v>
      </c>
    </row>
    <row r="266" spans="1:9" x14ac:dyDescent="0.2">
      <c r="A266" s="283" t="s">
        <v>556</v>
      </c>
      <c r="B266" s="283" t="s">
        <v>178</v>
      </c>
      <c r="C266" s="283" t="s">
        <v>338</v>
      </c>
      <c r="D266" s="283">
        <v>18</v>
      </c>
      <c r="E266" s="283">
        <v>2.8391167192429002E-2</v>
      </c>
      <c r="F266" s="283">
        <v>17</v>
      </c>
      <c r="G266" s="283">
        <v>2.6984126984126999E-2</v>
      </c>
      <c r="H266" s="283">
        <v>1</v>
      </c>
      <c r="I266" s="283">
        <v>5.8823529411764701</v>
      </c>
    </row>
    <row r="267" spans="1:9" x14ac:dyDescent="0.2">
      <c r="A267" s="283" t="s">
        <v>556</v>
      </c>
      <c r="B267" s="283" t="s">
        <v>178</v>
      </c>
      <c r="C267" s="283" t="s">
        <v>339</v>
      </c>
      <c r="D267" s="283">
        <v>80</v>
      </c>
      <c r="E267" s="283">
        <v>0.12618296529968501</v>
      </c>
      <c r="F267" s="283">
        <v>79</v>
      </c>
      <c r="G267" s="283">
        <v>0.12539682539682501</v>
      </c>
      <c r="H267" s="283">
        <v>1</v>
      </c>
      <c r="I267" s="283">
        <v>1.26582278481013</v>
      </c>
    </row>
    <row r="268" spans="1:9" x14ac:dyDescent="0.2">
      <c r="A268" s="283" t="s">
        <v>556</v>
      </c>
      <c r="B268" s="283" t="s">
        <v>178</v>
      </c>
      <c r="C268" s="283" t="s">
        <v>336</v>
      </c>
      <c r="D268" s="283">
        <v>72</v>
      </c>
      <c r="E268" s="283">
        <v>0.11356466876971601</v>
      </c>
      <c r="F268" s="283">
        <v>71</v>
      </c>
      <c r="G268" s="283">
        <v>0.11269841269841301</v>
      </c>
      <c r="H268" s="283">
        <v>1</v>
      </c>
      <c r="I268" s="283">
        <v>1.40845070422535</v>
      </c>
    </row>
    <row r="269" spans="1:9" x14ac:dyDescent="0.2">
      <c r="A269" s="283" t="s">
        <v>564</v>
      </c>
      <c r="B269" s="283" t="s">
        <v>243</v>
      </c>
      <c r="C269" s="283" t="s">
        <v>336</v>
      </c>
      <c r="D269" s="283">
        <v>47</v>
      </c>
      <c r="E269" s="283">
        <v>8.4229390681003602E-2</v>
      </c>
      <c r="F269" s="283">
        <v>46</v>
      </c>
      <c r="G269" s="283">
        <v>7.9173838209982805E-2</v>
      </c>
      <c r="H269" s="283">
        <v>1</v>
      </c>
      <c r="I269" s="283">
        <v>2.1739130434782701</v>
      </c>
    </row>
    <row r="270" spans="1:9" x14ac:dyDescent="0.2">
      <c r="A270" s="283" t="s">
        <v>510</v>
      </c>
      <c r="B270" s="283" t="s">
        <v>212</v>
      </c>
      <c r="C270" s="283" t="s">
        <v>338</v>
      </c>
      <c r="D270" s="283">
        <v>7</v>
      </c>
      <c r="E270" s="283">
        <v>8.6419753086419707E-2</v>
      </c>
      <c r="F270" s="283">
        <v>6</v>
      </c>
      <c r="G270" s="283">
        <v>6.7415730337078594E-2</v>
      </c>
      <c r="H270" s="283">
        <v>1</v>
      </c>
      <c r="I270" s="283">
        <v>16.6666666666667</v>
      </c>
    </row>
    <row r="271" spans="1:9" x14ac:dyDescent="0.2">
      <c r="A271" s="283" t="s">
        <v>552</v>
      </c>
      <c r="B271" s="283" t="s">
        <v>228</v>
      </c>
      <c r="C271" s="283" t="s">
        <v>344</v>
      </c>
      <c r="D271" s="283">
        <v>41</v>
      </c>
      <c r="E271" s="283">
        <v>6.0463058545937197E-3</v>
      </c>
      <c r="F271" s="283">
        <v>40</v>
      </c>
      <c r="G271" s="283">
        <v>5.5858120374249398E-3</v>
      </c>
      <c r="H271" s="283">
        <v>1</v>
      </c>
      <c r="I271" s="283">
        <v>2.4999999999999898</v>
      </c>
    </row>
    <row r="272" spans="1:9" x14ac:dyDescent="0.2">
      <c r="A272" s="283" t="s">
        <v>509</v>
      </c>
      <c r="B272" s="283" t="s">
        <v>254</v>
      </c>
      <c r="C272" s="283" t="s">
        <v>339</v>
      </c>
      <c r="D272" s="283">
        <v>121</v>
      </c>
      <c r="E272" s="283">
        <v>0.213403880070547</v>
      </c>
      <c r="F272" s="283">
        <v>120</v>
      </c>
      <c r="G272" s="283">
        <v>0.214285714285714</v>
      </c>
      <c r="H272" s="283">
        <v>1</v>
      </c>
      <c r="I272" s="283">
        <v>0.83333333333333004</v>
      </c>
    </row>
    <row r="273" spans="1:9" x14ac:dyDescent="0.2">
      <c r="A273" s="283" t="s">
        <v>418</v>
      </c>
      <c r="B273" s="283" t="s">
        <v>205</v>
      </c>
      <c r="C273" s="283" t="s">
        <v>341</v>
      </c>
      <c r="D273" s="283">
        <v>106</v>
      </c>
      <c r="E273" s="283">
        <v>0.28042328042328002</v>
      </c>
      <c r="F273" s="283">
        <v>105</v>
      </c>
      <c r="G273" s="283">
        <v>0.284552845528455</v>
      </c>
      <c r="H273" s="283">
        <v>1</v>
      </c>
      <c r="I273" s="283">
        <v>0.952380952380949</v>
      </c>
    </row>
    <row r="274" spans="1:9" x14ac:dyDescent="0.2">
      <c r="A274" s="283" t="s">
        <v>418</v>
      </c>
      <c r="B274" s="283" t="s">
        <v>205</v>
      </c>
      <c r="C274" s="283" t="s">
        <v>339</v>
      </c>
      <c r="D274" s="283">
        <v>83</v>
      </c>
      <c r="E274" s="283">
        <v>0.21957671957672001</v>
      </c>
      <c r="F274" s="283">
        <v>82</v>
      </c>
      <c r="G274" s="283">
        <v>0.22222222222222199</v>
      </c>
      <c r="H274" s="283">
        <v>1</v>
      </c>
      <c r="I274" s="283">
        <v>1.2195121951219501</v>
      </c>
    </row>
    <row r="275" spans="1:9" x14ac:dyDescent="0.2">
      <c r="A275" s="283" t="s">
        <v>418</v>
      </c>
      <c r="B275" s="283" t="s">
        <v>205</v>
      </c>
      <c r="C275" s="283" t="s">
        <v>340</v>
      </c>
      <c r="D275" s="283">
        <v>6</v>
      </c>
      <c r="E275" s="283">
        <v>1.58730158730159E-2</v>
      </c>
      <c r="F275" s="283">
        <v>5</v>
      </c>
      <c r="G275" s="283">
        <v>1.3550135501355001E-2</v>
      </c>
      <c r="H275" s="283">
        <v>1</v>
      </c>
      <c r="I275" s="283">
        <v>20</v>
      </c>
    </row>
    <row r="276" spans="1:9" x14ac:dyDescent="0.2">
      <c r="A276" s="283" t="s">
        <v>419</v>
      </c>
      <c r="B276" s="283" t="s">
        <v>266</v>
      </c>
      <c r="C276" s="283" t="s">
        <v>343</v>
      </c>
      <c r="D276" s="283">
        <v>325</v>
      </c>
      <c r="E276" s="283">
        <v>5.6600487634970401E-2</v>
      </c>
      <c r="F276" s="283">
        <v>324</v>
      </c>
      <c r="G276" s="283">
        <v>5.7929554800643698E-2</v>
      </c>
      <c r="H276" s="283">
        <v>1</v>
      </c>
      <c r="I276" s="283">
        <v>0.30864197530864301</v>
      </c>
    </row>
    <row r="277" spans="1:9" x14ac:dyDescent="0.2">
      <c r="A277" s="283" t="s">
        <v>422</v>
      </c>
      <c r="B277" s="283" t="s">
        <v>188</v>
      </c>
      <c r="C277" s="283" t="s">
        <v>336</v>
      </c>
      <c r="D277" s="283">
        <v>45</v>
      </c>
      <c r="E277" s="283">
        <v>1.5923566878980899E-2</v>
      </c>
      <c r="F277" s="283">
        <v>44</v>
      </c>
      <c r="G277" s="283">
        <v>1.5680684248039901E-2</v>
      </c>
      <c r="H277" s="283">
        <v>1</v>
      </c>
      <c r="I277" s="283">
        <v>2.2727272727272698</v>
      </c>
    </row>
    <row r="278" spans="1:9" x14ac:dyDescent="0.2">
      <c r="A278" s="283" t="s">
        <v>423</v>
      </c>
      <c r="B278" s="283" t="s">
        <v>171</v>
      </c>
      <c r="C278" s="283" t="s">
        <v>344</v>
      </c>
      <c r="D278" s="283">
        <v>27</v>
      </c>
      <c r="E278" s="283">
        <v>1.3307047806801401E-2</v>
      </c>
      <c r="F278" s="283">
        <v>26</v>
      </c>
      <c r="G278" s="283">
        <v>1.25968992248062E-2</v>
      </c>
      <c r="H278" s="283">
        <v>1</v>
      </c>
      <c r="I278" s="283">
        <v>3.8461538461538498</v>
      </c>
    </row>
    <row r="279" spans="1:9" x14ac:dyDescent="0.2">
      <c r="A279" s="283" t="s">
        <v>426</v>
      </c>
      <c r="B279" s="283" t="s">
        <v>229</v>
      </c>
      <c r="C279" s="283" t="s">
        <v>339</v>
      </c>
      <c r="D279" s="283">
        <v>46</v>
      </c>
      <c r="E279" s="283">
        <v>7.6411960132890394E-2</v>
      </c>
      <c r="F279" s="283">
        <v>45</v>
      </c>
      <c r="G279" s="283">
        <v>7.4013157894736795E-2</v>
      </c>
      <c r="H279" s="283">
        <v>1</v>
      </c>
      <c r="I279" s="283">
        <v>2.2222222222222099</v>
      </c>
    </row>
    <row r="280" spans="1:9" x14ac:dyDescent="0.2">
      <c r="A280" s="283" t="s">
        <v>426</v>
      </c>
      <c r="B280" s="283" t="s">
        <v>229</v>
      </c>
      <c r="C280" s="283" t="s">
        <v>340</v>
      </c>
      <c r="D280" s="283">
        <v>30</v>
      </c>
      <c r="E280" s="283">
        <v>4.9833887043189397E-2</v>
      </c>
      <c r="F280" s="283">
        <v>29</v>
      </c>
      <c r="G280" s="283">
        <v>4.7697368421052599E-2</v>
      </c>
      <c r="H280" s="283">
        <v>1</v>
      </c>
      <c r="I280" s="283">
        <v>3.4482758620689702</v>
      </c>
    </row>
    <row r="281" spans="1:9" x14ac:dyDescent="0.2">
      <c r="A281" s="283" t="s">
        <v>427</v>
      </c>
      <c r="B281" s="283" t="s">
        <v>235</v>
      </c>
      <c r="C281" s="283" t="s">
        <v>341</v>
      </c>
      <c r="D281" s="283">
        <v>24</v>
      </c>
      <c r="E281" s="283">
        <v>0.17266187050359699</v>
      </c>
      <c r="F281" s="283">
        <v>23</v>
      </c>
      <c r="G281" s="283">
        <v>0.17037037037037001</v>
      </c>
      <c r="H281" s="283">
        <v>1</v>
      </c>
      <c r="I281" s="283">
        <v>4.3478260869565197</v>
      </c>
    </row>
    <row r="282" spans="1:9" x14ac:dyDescent="0.2">
      <c r="A282" s="283" t="s">
        <v>505</v>
      </c>
      <c r="B282" s="283" t="s">
        <v>158</v>
      </c>
      <c r="C282" s="283" t="s">
        <v>340</v>
      </c>
      <c r="D282" s="283">
        <v>16</v>
      </c>
      <c r="E282" s="283">
        <v>8.8740987243483092E-3</v>
      </c>
      <c r="F282" s="283">
        <v>15</v>
      </c>
      <c r="G282" s="283">
        <v>8.1081081081081103E-3</v>
      </c>
      <c r="H282" s="283">
        <v>1</v>
      </c>
      <c r="I282" s="283">
        <v>6.6666666666666696</v>
      </c>
    </row>
    <row r="283" spans="1:9" x14ac:dyDescent="0.2">
      <c r="A283" s="283" t="s">
        <v>433</v>
      </c>
      <c r="B283" s="283" t="s">
        <v>186</v>
      </c>
      <c r="C283" s="283" t="s">
        <v>341</v>
      </c>
      <c r="D283" s="283">
        <v>34</v>
      </c>
      <c r="E283" s="283">
        <v>0.151111111111111</v>
      </c>
      <c r="F283" s="283">
        <v>33</v>
      </c>
      <c r="G283" s="283">
        <v>0.157142857142857</v>
      </c>
      <c r="H283" s="283">
        <v>1</v>
      </c>
      <c r="I283" s="283">
        <v>3.0303030303030298</v>
      </c>
    </row>
    <row r="284" spans="1:9" x14ac:dyDescent="0.2">
      <c r="A284" s="283" t="s">
        <v>434</v>
      </c>
      <c r="B284" s="283" t="s">
        <v>192</v>
      </c>
      <c r="C284" s="283" t="s">
        <v>344</v>
      </c>
      <c r="D284" s="283">
        <v>4</v>
      </c>
      <c r="E284" s="283">
        <v>3.8610038610038598E-3</v>
      </c>
      <c r="F284" s="283">
        <v>3</v>
      </c>
      <c r="G284" s="283">
        <v>2.80112044817927E-3</v>
      </c>
      <c r="H284" s="283">
        <v>1</v>
      </c>
      <c r="I284" s="283">
        <v>33.3333333333333</v>
      </c>
    </row>
    <row r="285" spans="1:9" x14ac:dyDescent="0.2">
      <c r="A285" s="283" t="s">
        <v>434</v>
      </c>
      <c r="B285" s="283" t="s">
        <v>192</v>
      </c>
      <c r="C285" s="283" t="s">
        <v>343</v>
      </c>
      <c r="D285" s="283">
        <v>38</v>
      </c>
      <c r="E285" s="283">
        <v>3.6679536679536703E-2</v>
      </c>
      <c r="F285" s="283">
        <v>37</v>
      </c>
      <c r="G285" s="283">
        <v>3.4547152194210999E-2</v>
      </c>
      <c r="H285" s="283">
        <v>1</v>
      </c>
      <c r="I285" s="283">
        <v>2.7027027027027</v>
      </c>
    </row>
    <row r="286" spans="1:9" x14ac:dyDescent="0.2">
      <c r="A286" s="283" t="s">
        <v>436</v>
      </c>
      <c r="B286" s="283" t="s">
        <v>170</v>
      </c>
      <c r="C286" s="283" t="s">
        <v>340</v>
      </c>
      <c r="D286" s="283">
        <v>174</v>
      </c>
      <c r="E286" s="283">
        <v>4.7881122729774399E-2</v>
      </c>
      <c r="F286" s="283">
        <v>173</v>
      </c>
      <c r="G286" s="283">
        <v>4.6643300080884298E-2</v>
      </c>
      <c r="H286" s="283">
        <v>1</v>
      </c>
      <c r="I286" s="283">
        <v>0.57803468208093001</v>
      </c>
    </row>
    <row r="287" spans="1:9" x14ac:dyDescent="0.2">
      <c r="A287" s="283" t="s">
        <v>437</v>
      </c>
      <c r="B287" s="283" t="s">
        <v>196</v>
      </c>
      <c r="C287" s="283" t="s">
        <v>339</v>
      </c>
      <c r="D287" s="283">
        <v>65</v>
      </c>
      <c r="E287" s="283">
        <v>8.7956698240865994E-2</v>
      </c>
      <c r="F287" s="283">
        <v>64</v>
      </c>
      <c r="G287" s="283">
        <v>8.77914951989026E-2</v>
      </c>
      <c r="H287" s="283">
        <v>1</v>
      </c>
      <c r="I287" s="283">
        <v>1.5625</v>
      </c>
    </row>
    <row r="288" spans="1:9" x14ac:dyDescent="0.2">
      <c r="A288" s="283" t="s">
        <v>438</v>
      </c>
      <c r="B288" s="283" t="s">
        <v>199</v>
      </c>
      <c r="C288" s="283" t="s">
        <v>337</v>
      </c>
      <c r="D288" s="283">
        <v>127</v>
      </c>
      <c r="E288" s="283">
        <v>5.0157977883096401E-2</v>
      </c>
      <c r="F288" s="283">
        <v>126</v>
      </c>
      <c r="G288" s="283">
        <v>4.96258369436786E-2</v>
      </c>
      <c r="H288" s="283">
        <v>1</v>
      </c>
      <c r="I288" s="283">
        <v>0.79365079365079105</v>
      </c>
    </row>
    <row r="289" spans="1:9" x14ac:dyDescent="0.2">
      <c r="A289" s="283" t="s">
        <v>438</v>
      </c>
      <c r="B289" s="283" t="s">
        <v>199</v>
      </c>
      <c r="C289" s="283" t="s">
        <v>340</v>
      </c>
      <c r="D289" s="283">
        <v>35</v>
      </c>
      <c r="E289" s="283">
        <v>1.3823064770932101E-2</v>
      </c>
      <c r="F289" s="283">
        <v>34</v>
      </c>
      <c r="G289" s="283">
        <v>1.3391098857818E-2</v>
      </c>
      <c r="H289" s="283">
        <v>1</v>
      </c>
      <c r="I289" s="283">
        <v>2.94117647058822</v>
      </c>
    </row>
    <row r="290" spans="1:9" x14ac:dyDescent="0.2">
      <c r="A290" s="283" t="s">
        <v>439</v>
      </c>
      <c r="B290" s="283" t="s">
        <v>200</v>
      </c>
      <c r="C290" s="283" t="s">
        <v>338</v>
      </c>
      <c r="D290" s="283">
        <v>76</v>
      </c>
      <c r="E290" s="283">
        <v>0.452380952380952</v>
      </c>
      <c r="F290" s="283">
        <v>75</v>
      </c>
      <c r="G290" s="283">
        <v>0.449101796407186</v>
      </c>
      <c r="H290" s="283">
        <v>1</v>
      </c>
      <c r="I290" s="283">
        <v>1.3333333333333399</v>
      </c>
    </row>
    <row r="291" spans="1:9" x14ac:dyDescent="0.2">
      <c r="A291" s="283" t="s">
        <v>440</v>
      </c>
      <c r="B291" s="283" t="s">
        <v>55</v>
      </c>
      <c r="C291" s="283" t="s">
        <v>342</v>
      </c>
      <c r="D291" s="283">
        <v>133</v>
      </c>
      <c r="E291" s="283">
        <v>1.9123648044355401E-4</v>
      </c>
      <c r="F291" s="283">
        <v>132</v>
      </c>
      <c r="G291" s="283">
        <v>1.90806315689049E-4</v>
      </c>
      <c r="H291" s="283">
        <v>1</v>
      </c>
      <c r="I291" s="283">
        <v>0.75757575757575701</v>
      </c>
    </row>
    <row r="292" spans="1:9" x14ac:dyDescent="0.2">
      <c r="A292" s="283" t="s">
        <v>502</v>
      </c>
      <c r="B292" s="283" t="s">
        <v>197</v>
      </c>
      <c r="C292" s="283" t="s">
        <v>343</v>
      </c>
      <c r="D292" s="283">
        <v>6</v>
      </c>
      <c r="E292" s="283">
        <v>6.1224489795918401E-2</v>
      </c>
      <c r="F292" s="283">
        <v>5</v>
      </c>
      <c r="G292" s="283">
        <v>0.05</v>
      </c>
      <c r="H292" s="283">
        <v>1</v>
      </c>
      <c r="I292" s="283">
        <v>20</v>
      </c>
    </row>
    <row r="293" spans="1:9" x14ac:dyDescent="0.2">
      <c r="A293" s="283" t="s">
        <v>441</v>
      </c>
      <c r="B293" s="283" t="s">
        <v>206</v>
      </c>
      <c r="C293" s="283" t="s">
        <v>340</v>
      </c>
      <c r="D293" s="283">
        <v>57</v>
      </c>
      <c r="E293" s="283">
        <v>0.26388888888888901</v>
      </c>
      <c r="F293" s="283">
        <v>56</v>
      </c>
      <c r="G293" s="283">
        <v>0.27860696517412897</v>
      </c>
      <c r="H293" s="283">
        <v>1</v>
      </c>
      <c r="I293" s="283">
        <v>1.78571428571428</v>
      </c>
    </row>
    <row r="294" spans="1:9" x14ac:dyDescent="0.2">
      <c r="A294" s="283" t="s">
        <v>446</v>
      </c>
      <c r="B294" s="283" t="s">
        <v>201</v>
      </c>
      <c r="C294" s="283" t="s">
        <v>336</v>
      </c>
      <c r="D294" s="283">
        <v>210</v>
      </c>
      <c r="E294" s="283">
        <v>0.317700453857791</v>
      </c>
      <c r="F294" s="283">
        <v>209</v>
      </c>
      <c r="G294" s="283">
        <v>0.315233785822021</v>
      </c>
      <c r="H294" s="283">
        <v>1</v>
      </c>
      <c r="I294" s="283">
        <v>0.478468899521522</v>
      </c>
    </row>
    <row r="295" spans="1:9" x14ac:dyDescent="0.2">
      <c r="A295" s="283" t="s">
        <v>447</v>
      </c>
      <c r="B295" s="283" t="s">
        <v>168</v>
      </c>
      <c r="C295" s="283" t="s">
        <v>338</v>
      </c>
      <c r="D295" s="283">
        <v>139</v>
      </c>
      <c r="E295" s="283">
        <v>5.0344078232524403E-2</v>
      </c>
      <c r="F295" s="283">
        <v>138</v>
      </c>
      <c r="G295" s="283">
        <v>5.0866199778842602E-2</v>
      </c>
      <c r="H295" s="283">
        <v>1</v>
      </c>
      <c r="I295" s="283">
        <v>0.72463768115942395</v>
      </c>
    </row>
    <row r="296" spans="1:9" x14ac:dyDescent="0.2">
      <c r="A296" s="283" t="s">
        <v>447</v>
      </c>
      <c r="B296" s="283" t="s">
        <v>168</v>
      </c>
      <c r="C296" s="283" t="s">
        <v>340</v>
      </c>
      <c r="D296" s="283">
        <v>95</v>
      </c>
      <c r="E296" s="283">
        <v>3.4407823252444798E-2</v>
      </c>
      <c r="F296" s="283">
        <v>94</v>
      </c>
      <c r="G296" s="283">
        <v>3.4647991153704399E-2</v>
      </c>
      <c r="H296" s="283">
        <v>1</v>
      </c>
      <c r="I296" s="283">
        <v>1.0638297872340501</v>
      </c>
    </row>
    <row r="297" spans="1:9" x14ac:dyDescent="0.2">
      <c r="A297" s="283" t="s">
        <v>453</v>
      </c>
      <c r="B297" s="283" t="s">
        <v>193</v>
      </c>
      <c r="C297" s="283" t="s">
        <v>340</v>
      </c>
      <c r="D297" s="283">
        <v>1</v>
      </c>
      <c r="E297" s="283">
        <v>1.38888888888889E-2</v>
      </c>
      <c r="F297" s="283">
        <v>0</v>
      </c>
      <c r="G297" s="283">
        <v>0</v>
      </c>
      <c r="H297" s="283">
        <v>1</v>
      </c>
      <c r="I297" s="283" t="e">
        <v>#NUM!</v>
      </c>
    </row>
    <row r="298" spans="1:9" x14ac:dyDescent="0.2">
      <c r="A298" s="283" t="s">
        <v>454</v>
      </c>
      <c r="B298" s="283" t="s">
        <v>152</v>
      </c>
      <c r="C298" s="283" t="s">
        <v>342</v>
      </c>
      <c r="D298" s="283">
        <v>17</v>
      </c>
      <c r="E298" s="283">
        <v>4.5176720701567901E-4</v>
      </c>
      <c r="F298" s="283">
        <v>16</v>
      </c>
      <c r="G298" s="283">
        <v>4.1775456919060101E-4</v>
      </c>
      <c r="H298" s="283">
        <v>1</v>
      </c>
      <c r="I298" s="283">
        <v>6.25</v>
      </c>
    </row>
    <row r="299" spans="1:9" x14ac:dyDescent="0.2">
      <c r="A299" s="283" t="s">
        <v>456</v>
      </c>
      <c r="B299" s="283" t="s">
        <v>245</v>
      </c>
      <c r="C299" s="283" t="s">
        <v>340</v>
      </c>
      <c r="D299" s="283">
        <v>23</v>
      </c>
      <c r="E299" s="283">
        <v>1.93765796124684E-2</v>
      </c>
      <c r="F299" s="283">
        <v>22</v>
      </c>
      <c r="G299" s="283">
        <v>1.53203342618384E-2</v>
      </c>
      <c r="H299" s="283">
        <v>1</v>
      </c>
      <c r="I299" s="283">
        <v>4.5454545454545396</v>
      </c>
    </row>
    <row r="300" spans="1:9" x14ac:dyDescent="0.2">
      <c r="A300" s="283" t="s">
        <v>459</v>
      </c>
      <c r="B300" s="283" t="s">
        <v>233</v>
      </c>
      <c r="C300" s="283" t="s">
        <v>340</v>
      </c>
      <c r="D300" s="283">
        <v>5</v>
      </c>
      <c r="E300" s="283">
        <v>1.0183299389002001E-2</v>
      </c>
      <c r="F300" s="283">
        <v>4</v>
      </c>
      <c r="G300" s="283">
        <v>7.8431372549019607E-3</v>
      </c>
      <c r="H300" s="283">
        <v>1</v>
      </c>
      <c r="I300" s="283">
        <v>25</v>
      </c>
    </row>
    <row r="301" spans="1:9" x14ac:dyDescent="0.2">
      <c r="A301" s="283" t="s">
        <v>460</v>
      </c>
      <c r="B301" s="283" t="s">
        <v>241</v>
      </c>
      <c r="C301" s="283" t="s">
        <v>343</v>
      </c>
      <c r="D301" s="283">
        <v>253</v>
      </c>
      <c r="E301" s="283">
        <v>0.253</v>
      </c>
      <c r="F301" s="283">
        <v>252</v>
      </c>
      <c r="G301" s="283">
        <v>0.26006191950464402</v>
      </c>
      <c r="H301" s="283">
        <v>1</v>
      </c>
      <c r="I301" s="283">
        <v>0.39682539682539503</v>
      </c>
    </row>
    <row r="302" spans="1:9" x14ac:dyDescent="0.2">
      <c r="A302" s="283" t="s">
        <v>462</v>
      </c>
      <c r="B302" s="283" t="s">
        <v>217</v>
      </c>
      <c r="C302" s="283" t="s">
        <v>343</v>
      </c>
      <c r="D302" s="283">
        <v>1</v>
      </c>
      <c r="E302" s="283">
        <v>3.9525691699604697E-3</v>
      </c>
      <c r="F302" s="283">
        <v>0</v>
      </c>
      <c r="G302" s="283">
        <v>0</v>
      </c>
      <c r="H302" s="283">
        <v>1</v>
      </c>
      <c r="I302" s="283" t="e">
        <v>#NUM!</v>
      </c>
    </row>
    <row r="303" spans="1:9" x14ac:dyDescent="0.2">
      <c r="A303" s="283" t="s">
        <v>463</v>
      </c>
      <c r="B303" s="283" t="s">
        <v>218</v>
      </c>
      <c r="C303" s="283" t="s">
        <v>343</v>
      </c>
      <c r="D303" s="283">
        <v>8</v>
      </c>
      <c r="E303" s="283">
        <v>0.25</v>
      </c>
      <c r="F303" s="283">
        <v>7</v>
      </c>
      <c r="G303" s="283">
        <v>0.225806451612903</v>
      </c>
      <c r="H303" s="283">
        <v>1</v>
      </c>
      <c r="I303" s="283">
        <v>14.285714285714301</v>
      </c>
    </row>
    <row r="304" spans="1:9" x14ac:dyDescent="0.2">
      <c r="A304" s="283" t="s">
        <v>464</v>
      </c>
      <c r="B304" s="283" t="s">
        <v>148</v>
      </c>
      <c r="C304" s="283" t="s">
        <v>342</v>
      </c>
      <c r="D304" s="283">
        <v>7</v>
      </c>
      <c r="E304" s="283">
        <v>3.0346382277712699E-4</v>
      </c>
      <c r="F304" s="283">
        <v>6</v>
      </c>
      <c r="G304" s="283">
        <v>2.6121027427078799E-4</v>
      </c>
      <c r="H304" s="283">
        <v>1</v>
      </c>
      <c r="I304" s="283">
        <v>16.6666666666667</v>
      </c>
    </row>
    <row r="305" spans="1:9" x14ac:dyDescent="0.2">
      <c r="A305" s="283" t="s">
        <v>465</v>
      </c>
      <c r="B305" s="283" t="s">
        <v>246</v>
      </c>
      <c r="C305" s="283" t="s">
        <v>343</v>
      </c>
      <c r="D305" s="283">
        <v>23</v>
      </c>
      <c r="E305" s="283">
        <v>3.3674963396778897E-2</v>
      </c>
      <c r="F305" s="283">
        <v>22</v>
      </c>
      <c r="G305" s="283">
        <v>3.2163742690058499E-2</v>
      </c>
      <c r="H305" s="283">
        <v>1</v>
      </c>
      <c r="I305" s="283">
        <v>4.5454545454545396</v>
      </c>
    </row>
    <row r="306" spans="1:9" x14ac:dyDescent="0.2">
      <c r="A306" s="283" t="s">
        <v>467</v>
      </c>
      <c r="B306" s="283" t="s">
        <v>163</v>
      </c>
      <c r="C306" s="283" t="s">
        <v>344</v>
      </c>
      <c r="D306" s="283">
        <v>15</v>
      </c>
      <c r="E306" s="283">
        <v>3.1935277836917198E-3</v>
      </c>
      <c r="F306" s="283">
        <v>14</v>
      </c>
      <c r="G306" s="283">
        <v>3.0414946773843102E-3</v>
      </c>
      <c r="H306" s="283">
        <v>1</v>
      </c>
      <c r="I306" s="283">
        <v>7.1428571428571397</v>
      </c>
    </row>
    <row r="307" spans="1:9" x14ac:dyDescent="0.2">
      <c r="A307" s="283" t="s">
        <v>467</v>
      </c>
      <c r="B307" s="283" t="s">
        <v>163</v>
      </c>
      <c r="C307" s="283" t="s">
        <v>339</v>
      </c>
      <c r="D307" s="283">
        <v>2095</v>
      </c>
      <c r="E307" s="283">
        <v>0.44602938045561003</v>
      </c>
      <c r="F307" s="283">
        <v>2094</v>
      </c>
      <c r="G307" s="283">
        <v>0.45492070388876799</v>
      </c>
      <c r="H307" s="283">
        <v>1</v>
      </c>
      <c r="I307" s="283">
        <v>4.7755491881562598E-2</v>
      </c>
    </row>
    <row r="308" spans="1:9" x14ac:dyDescent="0.2">
      <c r="A308" s="283" t="s">
        <v>467</v>
      </c>
      <c r="B308" s="283" t="s">
        <v>163</v>
      </c>
      <c r="C308" s="283" t="s">
        <v>343</v>
      </c>
      <c r="D308" s="283">
        <v>171</v>
      </c>
      <c r="E308" s="283">
        <v>3.6406216734085603E-2</v>
      </c>
      <c r="F308" s="283">
        <v>170</v>
      </c>
      <c r="G308" s="283">
        <v>3.6932435368238099E-2</v>
      </c>
      <c r="H308" s="283">
        <v>1</v>
      </c>
      <c r="I308" s="283">
        <v>0.58823529411764497</v>
      </c>
    </row>
    <row r="309" spans="1:9" x14ac:dyDescent="0.2">
      <c r="A309" s="283" t="s">
        <v>469</v>
      </c>
      <c r="B309" s="283" t="s">
        <v>219</v>
      </c>
      <c r="C309" s="283" t="s">
        <v>336</v>
      </c>
      <c r="D309" s="283">
        <v>9</v>
      </c>
      <c r="E309" s="283">
        <v>5.2023121387283197E-2</v>
      </c>
      <c r="F309" s="283">
        <v>8</v>
      </c>
      <c r="G309" s="283">
        <v>5.9701492537313397E-2</v>
      </c>
      <c r="H309" s="283">
        <v>1</v>
      </c>
      <c r="I309" s="283">
        <v>12.5</v>
      </c>
    </row>
    <row r="310" spans="1:9" x14ac:dyDescent="0.2">
      <c r="A310" s="283" t="s">
        <v>471</v>
      </c>
      <c r="B310" s="283" t="s">
        <v>157</v>
      </c>
      <c r="C310" s="283" t="s">
        <v>338</v>
      </c>
      <c r="D310" s="283">
        <v>106</v>
      </c>
      <c r="E310" s="283">
        <v>1.5586859982942699E-3</v>
      </c>
      <c r="F310" s="283">
        <v>105</v>
      </c>
      <c r="G310" s="283">
        <v>1.52532031726663E-3</v>
      </c>
      <c r="H310" s="283">
        <v>1</v>
      </c>
      <c r="I310" s="283">
        <v>0.952380952380949</v>
      </c>
    </row>
    <row r="311" spans="1:9" x14ac:dyDescent="0.2">
      <c r="A311" s="283" t="s">
        <v>471</v>
      </c>
      <c r="B311" s="283" t="s">
        <v>157</v>
      </c>
      <c r="C311" s="283" t="s">
        <v>344</v>
      </c>
      <c r="D311" s="283">
        <v>16</v>
      </c>
      <c r="E311" s="283">
        <v>2.35273358233097E-4</v>
      </c>
      <c r="F311" s="283">
        <v>15</v>
      </c>
      <c r="G311" s="283">
        <v>2.1790290246666099E-4</v>
      </c>
      <c r="H311" s="283">
        <v>1</v>
      </c>
      <c r="I311" s="283">
        <v>6.6666666666666696</v>
      </c>
    </row>
    <row r="312" spans="1:9" x14ac:dyDescent="0.2">
      <c r="A312" s="283" t="s">
        <v>473</v>
      </c>
      <c r="B312" s="283" t="s">
        <v>232</v>
      </c>
      <c r="C312" s="283" t="s">
        <v>339</v>
      </c>
      <c r="D312" s="283">
        <v>24</v>
      </c>
      <c r="E312" s="283">
        <v>0.296296296296296</v>
      </c>
      <c r="F312" s="283">
        <v>23</v>
      </c>
      <c r="G312" s="283">
        <v>0.28749999999999998</v>
      </c>
      <c r="H312" s="283">
        <v>1</v>
      </c>
      <c r="I312" s="283">
        <v>4.3478260869565197</v>
      </c>
    </row>
    <row r="313" spans="1:9" x14ac:dyDescent="0.2">
      <c r="A313" s="283" t="s">
        <v>476</v>
      </c>
      <c r="B313" s="283" t="s">
        <v>223</v>
      </c>
      <c r="C313" s="283" t="s">
        <v>338</v>
      </c>
      <c r="D313" s="283">
        <v>21</v>
      </c>
      <c r="E313" s="283">
        <v>0.46666666666666701</v>
      </c>
      <c r="F313" s="283">
        <v>20</v>
      </c>
      <c r="G313" s="283">
        <v>0.45454545454545497</v>
      </c>
      <c r="H313" s="283">
        <v>1</v>
      </c>
      <c r="I313" s="283">
        <v>5</v>
      </c>
    </row>
    <row r="314" spans="1:9" x14ac:dyDescent="0.2">
      <c r="A314" s="283" t="s">
        <v>478</v>
      </c>
      <c r="B314" s="283" t="s">
        <v>181</v>
      </c>
      <c r="C314" s="283" t="s">
        <v>340</v>
      </c>
      <c r="D314" s="283">
        <v>165</v>
      </c>
      <c r="E314" s="283">
        <v>0.12633996937212899</v>
      </c>
      <c r="F314" s="283">
        <v>164</v>
      </c>
      <c r="G314" s="283">
        <v>0.120765832106038</v>
      </c>
      <c r="H314" s="283">
        <v>1</v>
      </c>
      <c r="I314" s="283">
        <v>0.60975609756097604</v>
      </c>
    </row>
    <row r="315" spans="1:9" x14ac:dyDescent="0.2">
      <c r="A315" s="283" t="s">
        <v>511</v>
      </c>
      <c r="B315" s="283" t="s">
        <v>149</v>
      </c>
      <c r="C315" s="283" t="s">
        <v>344</v>
      </c>
      <c r="D315" s="283">
        <v>43</v>
      </c>
      <c r="E315" s="283">
        <v>3.21063241992085E-3</v>
      </c>
      <c r="F315" s="283">
        <v>42</v>
      </c>
      <c r="G315" s="283">
        <v>3.1946451661976098E-3</v>
      </c>
      <c r="H315" s="283">
        <v>1</v>
      </c>
      <c r="I315" s="283">
        <v>2.3809523809523698</v>
      </c>
    </row>
    <row r="316" spans="1:9" x14ac:dyDescent="0.2">
      <c r="A316" s="283" t="s">
        <v>481</v>
      </c>
      <c r="B316" s="283" t="s">
        <v>184</v>
      </c>
      <c r="C316" s="283" t="s">
        <v>341</v>
      </c>
      <c r="D316" s="283">
        <v>13</v>
      </c>
      <c r="E316" s="283">
        <v>4.2483660130718998E-2</v>
      </c>
      <c r="F316" s="283">
        <v>12</v>
      </c>
      <c r="G316" s="283">
        <v>4.1237113402061903E-2</v>
      </c>
      <c r="H316" s="283">
        <v>1</v>
      </c>
      <c r="I316" s="283">
        <v>8.3333333333333304</v>
      </c>
    </row>
    <row r="317" spans="1:9" x14ac:dyDescent="0.2">
      <c r="A317" s="283" t="s">
        <v>481</v>
      </c>
      <c r="B317" s="283" t="s">
        <v>184</v>
      </c>
      <c r="C317" s="283" t="s">
        <v>339</v>
      </c>
      <c r="D317" s="283">
        <v>17</v>
      </c>
      <c r="E317" s="283">
        <v>5.5555555555555601E-2</v>
      </c>
      <c r="F317" s="283">
        <v>16</v>
      </c>
      <c r="G317" s="283">
        <v>5.49828178694158E-2</v>
      </c>
      <c r="H317" s="283">
        <v>1</v>
      </c>
      <c r="I317" s="283">
        <v>6.25</v>
      </c>
    </row>
    <row r="318" spans="1:9" x14ac:dyDescent="0.2">
      <c r="A318" s="283" t="s">
        <v>485</v>
      </c>
      <c r="B318" s="283" t="s">
        <v>240</v>
      </c>
      <c r="C318" s="283" t="s">
        <v>336</v>
      </c>
      <c r="D318" s="283">
        <v>52</v>
      </c>
      <c r="E318" s="283">
        <v>0.114537444933921</v>
      </c>
      <c r="F318" s="283">
        <v>51</v>
      </c>
      <c r="G318" s="283">
        <v>0.12378640776699</v>
      </c>
      <c r="H318" s="283">
        <v>1</v>
      </c>
      <c r="I318" s="283">
        <v>1.9607843137254799</v>
      </c>
    </row>
    <row r="319" spans="1:9" x14ac:dyDescent="0.2">
      <c r="A319" s="283" t="s">
        <v>487</v>
      </c>
      <c r="B319" s="283" t="s">
        <v>156</v>
      </c>
      <c r="C319" s="283" t="s">
        <v>340</v>
      </c>
      <c r="D319" s="283">
        <v>6</v>
      </c>
      <c r="E319" s="283">
        <v>2.1141649048625798E-3</v>
      </c>
      <c r="F319" s="283">
        <v>5</v>
      </c>
      <c r="G319" s="283">
        <v>1.9440124416796301E-3</v>
      </c>
      <c r="H319" s="283">
        <v>1</v>
      </c>
      <c r="I319" s="283">
        <v>20</v>
      </c>
    </row>
    <row r="320" spans="1:9" x14ac:dyDescent="0.2">
      <c r="A320" s="283" t="s">
        <v>488</v>
      </c>
      <c r="B320" s="283" t="s">
        <v>234</v>
      </c>
      <c r="C320" s="283" t="s">
        <v>342</v>
      </c>
      <c r="D320" s="283">
        <v>28</v>
      </c>
      <c r="E320" s="283">
        <v>3.8997214484679701E-2</v>
      </c>
      <c r="F320" s="283">
        <v>27</v>
      </c>
      <c r="G320" s="283">
        <v>3.8904899135446702E-2</v>
      </c>
      <c r="H320" s="283">
        <v>1</v>
      </c>
      <c r="I320" s="283">
        <v>3.7037037037037002</v>
      </c>
    </row>
    <row r="321" spans="1:9" x14ac:dyDescent="0.2">
      <c r="A321" s="283" t="s">
        <v>489</v>
      </c>
      <c r="B321" s="283" t="s">
        <v>189</v>
      </c>
      <c r="C321" s="283" t="s">
        <v>341</v>
      </c>
      <c r="D321" s="283">
        <v>245</v>
      </c>
      <c r="E321" s="283">
        <v>0.20657672849915701</v>
      </c>
      <c r="F321" s="283">
        <v>244</v>
      </c>
      <c r="G321" s="283">
        <v>0.212914485165794</v>
      </c>
      <c r="H321" s="283">
        <v>1</v>
      </c>
      <c r="I321" s="283">
        <v>0.40983606557376501</v>
      </c>
    </row>
    <row r="322" spans="1:9" x14ac:dyDescent="0.2">
      <c r="A322" s="283" t="s">
        <v>491</v>
      </c>
      <c r="B322" s="283" t="s">
        <v>209</v>
      </c>
      <c r="C322" s="283" t="s">
        <v>341</v>
      </c>
      <c r="D322" s="283">
        <v>42</v>
      </c>
      <c r="E322" s="283">
        <v>0.34710743801652899</v>
      </c>
      <c r="F322" s="283">
        <v>41</v>
      </c>
      <c r="G322" s="283">
        <v>0.34166666666666701</v>
      </c>
      <c r="H322" s="283">
        <v>1</v>
      </c>
      <c r="I322" s="283">
        <v>2.4390243902439002</v>
      </c>
    </row>
    <row r="323" spans="1:9" x14ac:dyDescent="0.2">
      <c r="A323" s="283" t="s">
        <v>495</v>
      </c>
      <c r="B323" s="283" t="s">
        <v>252</v>
      </c>
      <c r="C323" s="283" t="s">
        <v>344</v>
      </c>
      <c r="D323" s="283">
        <v>208</v>
      </c>
      <c r="E323" s="283">
        <v>2.1730045967404899E-2</v>
      </c>
      <c r="F323" s="283">
        <v>207</v>
      </c>
      <c r="G323" s="283">
        <v>2.1318228630278099E-2</v>
      </c>
      <c r="H323" s="283">
        <v>1</v>
      </c>
      <c r="I323" s="283">
        <v>0.483091787439616</v>
      </c>
    </row>
    <row r="324" spans="1:9" x14ac:dyDescent="0.2">
      <c r="A324" s="283" t="s">
        <v>496</v>
      </c>
      <c r="B324" s="283" t="s">
        <v>162</v>
      </c>
      <c r="C324" s="283" t="s">
        <v>337</v>
      </c>
      <c r="D324" s="283">
        <v>9</v>
      </c>
      <c r="E324" s="283">
        <v>1.8145161290322599E-2</v>
      </c>
      <c r="F324" s="283">
        <v>8</v>
      </c>
      <c r="G324" s="283">
        <v>3.2000000000000001E-2</v>
      </c>
      <c r="H324" s="283">
        <v>1</v>
      </c>
      <c r="I324" s="283">
        <v>12.5</v>
      </c>
    </row>
    <row r="325" spans="1:9" x14ac:dyDescent="0.2">
      <c r="A325" s="283" t="s">
        <v>496</v>
      </c>
      <c r="B325" s="283" t="s">
        <v>162</v>
      </c>
      <c r="C325" s="283" t="s">
        <v>339</v>
      </c>
      <c r="D325" s="283">
        <v>10</v>
      </c>
      <c r="E325" s="283">
        <v>2.0161290322580599E-2</v>
      </c>
      <c r="F325" s="283">
        <v>9</v>
      </c>
      <c r="G325" s="283">
        <v>3.5999999999999997E-2</v>
      </c>
      <c r="H325" s="283">
        <v>1</v>
      </c>
      <c r="I325" s="283">
        <v>11.1111111111111</v>
      </c>
    </row>
    <row r="326" spans="1:9" x14ac:dyDescent="0.2">
      <c r="A326" s="283" t="s">
        <v>497</v>
      </c>
      <c r="B326" s="283" t="s">
        <v>195</v>
      </c>
      <c r="C326" s="283" t="s">
        <v>341</v>
      </c>
      <c r="D326" s="283">
        <v>115</v>
      </c>
      <c r="E326" s="283">
        <v>0.22157996146435499</v>
      </c>
      <c r="F326" s="283">
        <v>114</v>
      </c>
      <c r="G326" s="283">
        <v>0.22222222222222199</v>
      </c>
      <c r="H326" s="283">
        <v>1</v>
      </c>
      <c r="I326" s="283">
        <v>0.87719298245614297</v>
      </c>
    </row>
    <row r="327" spans="1:9" x14ac:dyDescent="0.2">
      <c r="A327" s="283" t="s">
        <v>569</v>
      </c>
      <c r="B327" s="283" t="s">
        <v>257</v>
      </c>
      <c r="C327" s="283" t="s">
        <v>341</v>
      </c>
      <c r="D327" s="283">
        <v>17</v>
      </c>
      <c r="E327" s="283">
        <v>1.7119838872104699E-2</v>
      </c>
      <c r="F327" s="283">
        <v>16</v>
      </c>
      <c r="G327" s="283">
        <v>1.51228733459357E-2</v>
      </c>
      <c r="H327" s="283">
        <v>1</v>
      </c>
      <c r="I327" s="283">
        <v>6.25</v>
      </c>
    </row>
    <row r="328" spans="1:9" x14ac:dyDescent="0.2">
      <c r="A328" s="283" t="s">
        <v>503</v>
      </c>
      <c r="B328" s="283" t="s">
        <v>175</v>
      </c>
      <c r="C328" s="283" t="s">
        <v>338</v>
      </c>
      <c r="D328" s="283">
        <v>949</v>
      </c>
      <c r="E328" s="283">
        <v>0.170407613575148</v>
      </c>
      <c r="F328" s="283">
        <v>949</v>
      </c>
      <c r="G328" s="283">
        <v>0.17105263157894701</v>
      </c>
      <c r="H328" s="283">
        <v>0</v>
      </c>
      <c r="I328" s="283">
        <v>0</v>
      </c>
    </row>
    <row r="329" spans="1:9" x14ac:dyDescent="0.2">
      <c r="A329" s="283" t="s">
        <v>506</v>
      </c>
      <c r="B329" s="283" t="s">
        <v>203</v>
      </c>
      <c r="C329" s="283" t="s">
        <v>339</v>
      </c>
      <c r="D329" s="283">
        <v>4</v>
      </c>
      <c r="E329" s="283">
        <v>4.3196544276457903E-3</v>
      </c>
      <c r="F329" s="283">
        <v>4</v>
      </c>
      <c r="G329" s="283">
        <v>5.4347826086956503E-3</v>
      </c>
      <c r="H329" s="283">
        <v>0</v>
      </c>
      <c r="I329" s="283">
        <v>0</v>
      </c>
    </row>
    <row r="330" spans="1:9" x14ac:dyDescent="0.2">
      <c r="A330" s="283" t="s">
        <v>506</v>
      </c>
      <c r="B330" s="283" t="s">
        <v>203</v>
      </c>
      <c r="C330" s="283" t="s">
        <v>336</v>
      </c>
      <c r="D330" s="283">
        <v>2</v>
      </c>
      <c r="E330" s="283">
        <v>2.15982721382289E-3</v>
      </c>
      <c r="F330" s="283">
        <v>2</v>
      </c>
      <c r="G330" s="283">
        <v>2.7173913043478299E-3</v>
      </c>
      <c r="H330" s="283">
        <v>0</v>
      </c>
      <c r="I330" s="283">
        <v>0</v>
      </c>
    </row>
    <row r="331" spans="1:9" x14ac:dyDescent="0.2">
      <c r="A331" s="283" t="s">
        <v>551</v>
      </c>
      <c r="B331" s="283" t="s">
        <v>263</v>
      </c>
      <c r="C331" s="283" t="s">
        <v>344</v>
      </c>
      <c r="D331" s="283">
        <v>3</v>
      </c>
      <c r="E331" s="283">
        <v>1.93298969072165E-3</v>
      </c>
      <c r="F331" s="283">
        <v>3</v>
      </c>
      <c r="G331" s="283">
        <v>1.75953079178886E-3</v>
      </c>
      <c r="H331" s="283">
        <v>0</v>
      </c>
      <c r="I331" s="283">
        <v>0</v>
      </c>
    </row>
    <row r="332" spans="1:9" x14ac:dyDescent="0.2">
      <c r="A332" s="283" t="s">
        <v>551</v>
      </c>
      <c r="B332" s="283" t="s">
        <v>263</v>
      </c>
      <c r="C332" s="283" t="s">
        <v>342</v>
      </c>
      <c r="D332" s="283">
        <v>11</v>
      </c>
      <c r="E332" s="283">
        <v>7.0876288659793797E-3</v>
      </c>
      <c r="F332" s="283">
        <v>11</v>
      </c>
      <c r="G332" s="283">
        <v>6.4516129032258099E-3</v>
      </c>
      <c r="H332" s="283">
        <v>0</v>
      </c>
      <c r="I332" s="283">
        <v>0</v>
      </c>
    </row>
    <row r="333" spans="1:9" x14ac:dyDescent="0.2">
      <c r="A333" s="283" t="s">
        <v>551</v>
      </c>
      <c r="B333" s="283" t="s">
        <v>263</v>
      </c>
      <c r="C333" s="283" t="s">
        <v>340</v>
      </c>
      <c r="D333" s="283">
        <v>31</v>
      </c>
      <c r="E333" s="283">
        <v>1.9974226804123699E-2</v>
      </c>
      <c r="F333" s="283">
        <v>31</v>
      </c>
      <c r="G333" s="283">
        <v>1.8181818181818198E-2</v>
      </c>
      <c r="H333" s="283">
        <v>0</v>
      </c>
      <c r="I333" s="283">
        <v>0</v>
      </c>
    </row>
    <row r="334" spans="1:9" x14ac:dyDescent="0.2">
      <c r="A334" s="283" t="s">
        <v>545</v>
      </c>
      <c r="B334" s="283" t="s">
        <v>155</v>
      </c>
      <c r="C334" s="283" t="s">
        <v>342</v>
      </c>
      <c r="D334" s="283">
        <v>23</v>
      </c>
      <c r="E334" s="283">
        <v>7.0852073193272095E-4</v>
      </c>
      <c r="F334" s="283">
        <v>23</v>
      </c>
      <c r="G334" s="283">
        <v>7.1042471042471003E-4</v>
      </c>
      <c r="H334" s="283">
        <v>0</v>
      </c>
      <c r="I334" s="283">
        <v>0</v>
      </c>
    </row>
    <row r="335" spans="1:9" x14ac:dyDescent="0.2">
      <c r="A335" s="283" t="s">
        <v>546</v>
      </c>
      <c r="B335" s="283" t="s">
        <v>237</v>
      </c>
      <c r="C335" s="283" t="s">
        <v>338</v>
      </c>
      <c r="D335" s="283">
        <v>217</v>
      </c>
      <c r="E335" s="283">
        <v>0.23872387238723899</v>
      </c>
      <c r="F335" s="283">
        <v>217</v>
      </c>
      <c r="G335" s="283">
        <v>0.240843507214206</v>
      </c>
      <c r="H335" s="283">
        <v>0</v>
      </c>
      <c r="I335" s="283">
        <v>0</v>
      </c>
    </row>
    <row r="336" spans="1:9" x14ac:dyDescent="0.2">
      <c r="A336" s="283" t="s">
        <v>546</v>
      </c>
      <c r="B336" s="283" t="s">
        <v>237</v>
      </c>
      <c r="C336" s="283" t="s">
        <v>341</v>
      </c>
      <c r="D336" s="283">
        <v>42</v>
      </c>
      <c r="E336" s="283">
        <v>4.6204620462046202E-2</v>
      </c>
      <c r="F336" s="283">
        <v>42</v>
      </c>
      <c r="G336" s="283">
        <v>4.6614872364040001E-2</v>
      </c>
      <c r="H336" s="283">
        <v>0</v>
      </c>
      <c r="I336" s="283">
        <v>0</v>
      </c>
    </row>
    <row r="337" spans="1:9" x14ac:dyDescent="0.2">
      <c r="A337" s="283" t="s">
        <v>546</v>
      </c>
      <c r="B337" s="283" t="s">
        <v>237</v>
      </c>
      <c r="C337" s="283" t="s">
        <v>344</v>
      </c>
      <c r="D337" s="283">
        <v>1</v>
      </c>
      <c r="E337" s="283">
        <v>1.1001100110011001E-3</v>
      </c>
      <c r="F337" s="283">
        <v>1</v>
      </c>
      <c r="G337" s="283">
        <v>1.10987791342952E-3</v>
      </c>
      <c r="H337" s="283">
        <v>0</v>
      </c>
      <c r="I337" s="283">
        <v>0</v>
      </c>
    </row>
    <row r="338" spans="1:9" x14ac:dyDescent="0.2">
      <c r="A338" s="283" t="s">
        <v>546</v>
      </c>
      <c r="B338" s="283" t="s">
        <v>237</v>
      </c>
      <c r="C338" s="283" t="s">
        <v>343</v>
      </c>
      <c r="D338" s="283">
        <v>56</v>
      </c>
      <c r="E338" s="283">
        <v>6.1606160616061598E-2</v>
      </c>
      <c r="F338" s="283">
        <v>56</v>
      </c>
      <c r="G338" s="283">
        <v>6.2153163152053298E-2</v>
      </c>
      <c r="H338" s="283">
        <v>0</v>
      </c>
      <c r="I338" s="283">
        <v>0</v>
      </c>
    </row>
    <row r="339" spans="1:9" x14ac:dyDescent="0.2">
      <c r="A339" s="283" t="s">
        <v>546</v>
      </c>
      <c r="B339" s="283" t="s">
        <v>237</v>
      </c>
      <c r="C339" s="283" t="s">
        <v>336</v>
      </c>
      <c r="D339" s="283">
        <v>2</v>
      </c>
      <c r="E339" s="283">
        <v>2.2002200220022001E-3</v>
      </c>
      <c r="F339" s="283">
        <v>2</v>
      </c>
      <c r="G339" s="283">
        <v>2.2197558268590499E-3</v>
      </c>
      <c r="H339" s="283">
        <v>0</v>
      </c>
      <c r="I339" s="283">
        <v>0</v>
      </c>
    </row>
    <row r="340" spans="1:9" x14ac:dyDescent="0.2">
      <c r="A340" s="283" t="s">
        <v>557</v>
      </c>
      <c r="B340" s="283" t="s">
        <v>190</v>
      </c>
      <c r="C340" s="283" t="s">
        <v>337</v>
      </c>
      <c r="D340" s="283">
        <v>14</v>
      </c>
      <c r="E340" s="283">
        <v>3.2407407407407399E-2</v>
      </c>
      <c r="F340" s="283">
        <v>14</v>
      </c>
      <c r="G340" s="283">
        <v>3.4229828850855702E-2</v>
      </c>
      <c r="H340" s="283">
        <v>0</v>
      </c>
      <c r="I340" s="283">
        <v>0</v>
      </c>
    </row>
    <row r="341" spans="1:9" x14ac:dyDescent="0.2">
      <c r="A341" s="283" t="s">
        <v>557</v>
      </c>
      <c r="B341" s="283" t="s">
        <v>190</v>
      </c>
      <c r="C341" s="283" t="s">
        <v>342</v>
      </c>
      <c r="D341" s="283">
        <v>7</v>
      </c>
      <c r="E341" s="283">
        <v>1.6203703703703699E-2</v>
      </c>
      <c r="F341" s="283">
        <v>7</v>
      </c>
      <c r="G341" s="283">
        <v>1.71149144254279E-2</v>
      </c>
      <c r="H341" s="283">
        <v>0</v>
      </c>
      <c r="I341" s="283">
        <v>0</v>
      </c>
    </row>
    <row r="342" spans="1:9" x14ac:dyDescent="0.2">
      <c r="A342" s="283" t="s">
        <v>563</v>
      </c>
      <c r="B342" s="283" t="s">
        <v>210</v>
      </c>
      <c r="C342" s="283" t="s">
        <v>338</v>
      </c>
      <c r="D342" s="283">
        <v>4</v>
      </c>
      <c r="E342" s="283">
        <v>8.3333333333333301E-2</v>
      </c>
      <c r="F342" s="283">
        <v>4</v>
      </c>
      <c r="G342" s="283">
        <v>8.1632653061224497E-2</v>
      </c>
      <c r="H342" s="283">
        <v>0</v>
      </c>
      <c r="I342" s="283">
        <v>0</v>
      </c>
    </row>
    <row r="343" spans="1:9" x14ac:dyDescent="0.2">
      <c r="A343" s="283" t="s">
        <v>563</v>
      </c>
      <c r="B343" s="283" t="s">
        <v>210</v>
      </c>
      <c r="C343" s="283" t="s">
        <v>337</v>
      </c>
      <c r="D343" s="283">
        <v>2</v>
      </c>
      <c r="E343" s="283">
        <v>4.1666666666666699E-2</v>
      </c>
      <c r="F343" s="283">
        <v>2</v>
      </c>
      <c r="G343" s="283">
        <v>4.08163265306122E-2</v>
      </c>
      <c r="H343" s="283">
        <v>0</v>
      </c>
      <c r="I343" s="283">
        <v>0</v>
      </c>
    </row>
    <row r="344" spans="1:9" x14ac:dyDescent="0.2">
      <c r="A344" s="283" t="s">
        <v>563</v>
      </c>
      <c r="B344" s="283" t="s">
        <v>210</v>
      </c>
      <c r="C344" s="283" t="s">
        <v>339</v>
      </c>
      <c r="D344" s="283">
        <v>14</v>
      </c>
      <c r="E344" s="283">
        <v>0.29166666666666702</v>
      </c>
      <c r="F344" s="283">
        <v>14</v>
      </c>
      <c r="G344" s="283">
        <v>0.28571428571428598</v>
      </c>
      <c r="H344" s="283">
        <v>0</v>
      </c>
      <c r="I344" s="283">
        <v>0</v>
      </c>
    </row>
    <row r="345" spans="1:9" x14ac:dyDescent="0.2">
      <c r="A345" s="283" t="s">
        <v>563</v>
      </c>
      <c r="B345" s="283" t="s">
        <v>210</v>
      </c>
      <c r="C345" s="283" t="s">
        <v>343</v>
      </c>
      <c r="D345" s="283">
        <v>6</v>
      </c>
      <c r="E345" s="283">
        <v>0.125</v>
      </c>
      <c r="F345" s="283">
        <v>6</v>
      </c>
      <c r="G345" s="283">
        <v>0.122448979591837</v>
      </c>
      <c r="H345" s="283">
        <v>0</v>
      </c>
      <c r="I345" s="283">
        <v>0</v>
      </c>
    </row>
    <row r="346" spans="1:9" x14ac:dyDescent="0.2">
      <c r="A346" s="283" t="s">
        <v>563</v>
      </c>
      <c r="B346" s="283" t="s">
        <v>210</v>
      </c>
      <c r="C346" s="283" t="s">
        <v>336</v>
      </c>
      <c r="D346" s="283">
        <v>11</v>
      </c>
      <c r="E346" s="283">
        <v>0.22916666666666699</v>
      </c>
      <c r="F346" s="283">
        <v>11</v>
      </c>
      <c r="G346" s="283">
        <v>0.22448979591836701</v>
      </c>
      <c r="H346" s="283">
        <v>0</v>
      </c>
      <c r="I346" s="283">
        <v>0</v>
      </c>
    </row>
    <row r="347" spans="1:9" x14ac:dyDescent="0.2">
      <c r="A347" s="283" t="s">
        <v>563</v>
      </c>
      <c r="B347" s="283" t="s">
        <v>210</v>
      </c>
      <c r="C347" s="283" t="s">
        <v>340</v>
      </c>
      <c r="D347" s="283">
        <v>6</v>
      </c>
      <c r="E347" s="283">
        <v>0.125</v>
      </c>
      <c r="F347" s="283">
        <v>6</v>
      </c>
      <c r="G347" s="283">
        <v>0.122448979591837</v>
      </c>
      <c r="H347" s="283">
        <v>0</v>
      </c>
      <c r="I347" s="283">
        <v>0</v>
      </c>
    </row>
    <row r="348" spans="1:9" x14ac:dyDescent="0.2">
      <c r="A348" s="283" t="s">
        <v>547</v>
      </c>
      <c r="B348" s="283" t="s">
        <v>249</v>
      </c>
      <c r="C348" s="283" t="s">
        <v>341</v>
      </c>
      <c r="D348" s="283">
        <v>249</v>
      </c>
      <c r="E348" s="283">
        <v>0.125948406676783</v>
      </c>
      <c r="F348" s="283">
        <v>249</v>
      </c>
      <c r="G348" s="283">
        <v>0.126717557251908</v>
      </c>
      <c r="H348" s="283">
        <v>0</v>
      </c>
      <c r="I348" s="283">
        <v>0</v>
      </c>
    </row>
    <row r="349" spans="1:9" x14ac:dyDescent="0.2">
      <c r="A349" s="283" t="s">
        <v>547</v>
      </c>
      <c r="B349" s="283" t="s">
        <v>249</v>
      </c>
      <c r="C349" s="283" t="s">
        <v>336</v>
      </c>
      <c r="D349" s="283">
        <v>21</v>
      </c>
      <c r="E349" s="283">
        <v>1.06221547799697E-2</v>
      </c>
      <c r="F349" s="283">
        <v>21</v>
      </c>
      <c r="G349" s="283">
        <v>1.0687022900763401E-2</v>
      </c>
      <c r="H349" s="283">
        <v>0</v>
      </c>
      <c r="I349" s="283">
        <v>0</v>
      </c>
    </row>
    <row r="350" spans="1:9" x14ac:dyDescent="0.2">
      <c r="A350" s="283" t="s">
        <v>544</v>
      </c>
      <c r="B350" s="283" t="s">
        <v>172</v>
      </c>
      <c r="C350" s="283" t="s">
        <v>341</v>
      </c>
      <c r="D350" s="283">
        <v>16</v>
      </c>
      <c r="E350" s="283">
        <v>3.3486814566764298E-3</v>
      </c>
      <c r="F350" s="283">
        <v>16</v>
      </c>
      <c r="G350" s="283">
        <v>3.4386417365140799E-3</v>
      </c>
      <c r="H350" s="283">
        <v>0</v>
      </c>
      <c r="I350" s="283">
        <v>0</v>
      </c>
    </row>
    <row r="351" spans="1:9" x14ac:dyDescent="0.2">
      <c r="A351" s="283" t="s">
        <v>559</v>
      </c>
      <c r="B351" s="283" t="s">
        <v>255</v>
      </c>
      <c r="C351" s="283" t="s">
        <v>339</v>
      </c>
      <c r="D351" s="283">
        <v>8</v>
      </c>
      <c r="E351" s="283">
        <v>2.11081794195251E-2</v>
      </c>
      <c r="F351" s="283">
        <v>8</v>
      </c>
      <c r="G351" s="283">
        <v>2.0997375328084E-2</v>
      </c>
      <c r="H351" s="283">
        <v>0</v>
      </c>
      <c r="I351" s="283">
        <v>0</v>
      </c>
    </row>
    <row r="352" spans="1:9" x14ac:dyDescent="0.2">
      <c r="A352" s="283" t="s">
        <v>560</v>
      </c>
      <c r="B352" s="283" t="s">
        <v>185</v>
      </c>
      <c r="C352" s="283" t="s">
        <v>344</v>
      </c>
      <c r="D352" s="283">
        <v>3</v>
      </c>
      <c r="E352" s="283">
        <v>1.8598884066956E-3</v>
      </c>
      <c r="F352" s="283">
        <v>3</v>
      </c>
      <c r="G352" s="283">
        <v>1.86451211932878E-3</v>
      </c>
      <c r="H352" s="283">
        <v>0</v>
      </c>
      <c r="I352" s="283">
        <v>0</v>
      </c>
    </row>
    <row r="353" spans="1:9" x14ac:dyDescent="0.2">
      <c r="A353" s="283" t="s">
        <v>560</v>
      </c>
      <c r="B353" s="283" t="s">
        <v>185</v>
      </c>
      <c r="C353" s="283" t="s">
        <v>343</v>
      </c>
      <c r="D353" s="283">
        <v>36</v>
      </c>
      <c r="E353" s="283">
        <v>2.2318660880347198E-2</v>
      </c>
      <c r="F353" s="283">
        <v>36</v>
      </c>
      <c r="G353" s="283">
        <v>2.2374145431945301E-2</v>
      </c>
      <c r="H353" s="283">
        <v>0</v>
      </c>
      <c r="I353" s="283">
        <v>0</v>
      </c>
    </row>
    <row r="354" spans="1:9" x14ac:dyDescent="0.2">
      <c r="A354" s="283" t="s">
        <v>560</v>
      </c>
      <c r="B354" s="283" t="s">
        <v>185</v>
      </c>
      <c r="C354" s="283" t="s">
        <v>336</v>
      </c>
      <c r="D354" s="283">
        <v>16</v>
      </c>
      <c r="E354" s="283">
        <v>9.9194048357098604E-3</v>
      </c>
      <c r="F354" s="283">
        <v>16</v>
      </c>
      <c r="G354" s="283">
        <v>9.9440646364201395E-3</v>
      </c>
      <c r="H354" s="283">
        <v>0</v>
      </c>
      <c r="I354" s="283">
        <v>0</v>
      </c>
    </row>
    <row r="355" spans="1:9" x14ac:dyDescent="0.2">
      <c r="A355" s="283" t="s">
        <v>500</v>
      </c>
      <c r="B355" s="283" t="s">
        <v>226</v>
      </c>
      <c r="C355" s="283" t="s">
        <v>336</v>
      </c>
      <c r="D355" s="283">
        <v>2</v>
      </c>
      <c r="E355" s="283">
        <v>9.0909090909090898E-2</v>
      </c>
      <c r="F355" s="283">
        <v>2</v>
      </c>
      <c r="G355" s="283">
        <v>9.0909090909090898E-2</v>
      </c>
      <c r="H355" s="283">
        <v>0</v>
      </c>
      <c r="I355" s="283">
        <v>0</v>
      </c>
    </row>
    <row r="356" spans="1:9" x14ac:dyDescent="0.2">
      <c r="A356" s="283" t="s">
        <v>565</v>
      </c>
      <c r="B356" s="283" t="s">
        <v>227</v>
      </c>
      <c r="C356" s="283" t="s">
        <v>338</v>
      </c>
      <c r="D356" s="283">
        <v>23</v>
      </c>
      <c r="E356" s="283">
        <v>4.1591320072332703E-2</v>
      </c>
      <c r="F356" s="283">
        <v>23</v>
      </c>
      <c r="G356" s="283">
        <v>4.2047531992687397E-2</v>
      </c>
      <c r="H356" s="283">
        <v>0</v>
      </c>
      <c r="I356" s="283">
        <v>0</v>
      </c>
    </row>
    <row r="357" spans="1:9" x14ac:dyDescent="0.2">
      <c r="A357" s="283" t="s">
        <v>565</v>
      </c>
      <c r="B357" s="283" t="s">
        <v>227</v>
      </c>
      <c r="C357" s="283" t="s">
        <v>340</v>
      </c>
      <c r="D357" s="283">
        <v>9</v>
      </c>
      <c r="E357" s="283">
        <v>1.62748643761302E-2</v>
      </c>
      <c r="F357" s="283">
        <v>9</v>
      </c>
      <c r="G357" s="283">
        <v>1.6453382084095101E-2</v>
      </c>
      <c r="H357" s="283">
        <v>0</v>
      </c>
      <c r="I357" s="283">
        <v>0</v>
      </c>
    </row>
    <row r="358" spans="1:9" x14ac:dyDescent="0.2">
      <c r="A358" s="283" t="s">
        <v>548</v>
      </c>
      <c r="B358" s="283" t="s">
        <v>250</v>
      </c>
      <c r="C358" s="283" t="s">
        <v>338</v>
      </c>
      <c r="D358" s="283">
        <v>18</v>
      </c>
      <c r="E358" s="283">
        <v>3.3395176252319102E-2</v>
      </c>
      <c r="F358" s="283">
        <v>18</v>
      </c>
      <c r="G358" s="283">
        <v>2.63543191800878E-2</v>
      </c>
      <c r="H358" s="283">
        <v>0</v>
      </c>
      <c r="I358" s="283">
        <v>0</v>
      </c>
    </row>
    <row r="359" spans="1:9" x14ac:dyDescent="0.2">
      <c r="A359" s="283" t="s">
        <v>548</v>
      </c>
      <c r="B359" s="283" t="s">
        <v>250</v>
      </c>
      <c r="C359" s="283" t="s">
        <v>341</v>
      </c>
      <c r="D359" s="283">
        <v>36</v>
      </c>
      <c r="E359" s="283">
        <v>6.6790352504638204E-2</v>
      </c>
      <c r="F359" s="283">
        <v>36</v>
      </c>
      <c r="G359" s="283">
        <v>5.2708638360175697E-2</v>
      </c>
      <c r="H359" s="283">
        <v>0</v>
      </c>
      <c r="I359" s="283">
        <v>0</v>
      </c>
    </row>
    <row r="360" spans="1:9" x14ac:dyDescent="0.2">
      <c r="A360" s="283" t="s">
        <v>548</v>
      </c>
      <c r="B360" s="283" t="s">
        <v>250</v>
      </c>
      <c r="C360" s="283" t="s">
        <v>337</v>
      </c>
      <c r="D360" s="283">
        <v>16</v>
      </c>
      <c r="E360" s="283">
        <v>2.9684601113172501E-2</v>
      </c>
      <c r="F360" s="283">
        <v>16</v>
      </c>
      <c r="G360" s="283">
        <v>2.34260614934114E-2</v>
      </c>
      <c r="H360" s="283">
        <v>0</v>
      </c>
      <c r="I360" s="283">
        <v>0</v>
      </c>
    </row>
    <row r="361" spans="1:9" x14ac:dyDescent="0.2">
      <c r="A361" s="283" t="s">
        <v>548</v>
      </c>
      <c r="B361" s="283" t="s">
        <v>250</v>
      </c>
      <c r="C361" s="283" t="s">
        <v>336</v>
      </c>
      <c r="D361" s="283">
        <v>4</v>
      </c>
      <c r="E361" s="283">
        <v>7.4211502782931399E-3</v>
      </c>
      <c r="F361" s="283">
        <v>4</v>
      </c>
      <c r="G361" s="283">
        <v>5.8565153733528604E-3</v>
      </c>
      <c r="H361" s="283">
        <v>0</v>
      </c>
      <c r="I361" s="283">
        <v>0</v>
      </c>
    </row>
    <row r="362" spans="1:9" x14ac:dyDescent="0.2">
      <c r="A362" s="283" t="s">
        <v>555</v>
      </c>
      <c r="B362" s="283" t="s">
        <v>264</v>
      </c>
      <c r="C362" s="283" t="s">
        <v>341</v>
      </c>
      <c r="D362" s="283">
        <v>272</v>
      </c>
      <c r="E362" s="283">
        <v>8.2699908786865298E-2</v>
      </c>
      <c r="F362" s="283">
        <v>272</v>
      </c>
      <c r="G362" s="283">
        <v>8.1145584725536998E-2</v>
      </c>
      <c r="H362" s="283">
        <v>0</v>
      </c>
      <c r="I362" s="283">
        <v>0</v>
      </c>
    </row>
    <row r="363" spans="1:9" x14ac:dyDescent="0.2">
      <c r="A363" s="283" t="s">
        <v>555</v>
      </c>
      <c r="B363" s="283" t="s">
        <v>264</v>
      </c>
      <c r="C363" s="283" t="s">
        <v>343</v>
      </c>
      <c r="D363" s="283">
        <v>169</v>
      </c>
      <c r="E363" s="283">
        <v>5.1383399209486202E-2</v>
      </c>
      <c r="F363" s="283">
        <v>169</v>
      </c>
      <c r="G363" s="283">
        <v>5.0417661097852E-2</v>
      </c>
      <c r="H363" s="283">
        <v>0</v>
      </c>
      <c r="I363" s="283">
        <v>0</v>
      </c>
    </row>
    <row r="364" spans="1:9" x14ac:dyDescent="0.2">
      <c r="A364" s="283" t="s">
        <v>549</v>
      </c>
      <c r="B364" s="283" t="s">
        <v>251</v>
      </c>
      <c r="C364" s="283" t="s">
        <v>344</v>
      </c>
      <c r="D364" s="283">
        <v>1</v>
      </c>
      <c r="E364" s="283">
        <v>7.2886297376093304E-4</v>
      </c>
      <c r="F364" s="283">
        <v>1</v>
      </c>
      <c r="G364" s="283">
        <v>7.3475385745775204E-4</v>
      </c>
      <c r="H364" s="283">
        <v>0</v>
      </c>
      <c r="I364" s="283">
        <v>0</v>
      </c>
    </row>
    <row r="365" spans="1:9" x14ac:dyDescent="0.2">
      <c r="A365" s="283" t="s">
        <v>549</v>
      </c>
      <c r="B365" s="283" t="s">
        <v>251</v>
      </c>
      <c r="C365" s="283" t="s">
        <v>336</v>
      </c>
      <c r="D365" s="283">
        <v>29</v>
      </c>
      <c r="E365" s="283">
        <v>2.1137026239067099E-2</v>
      </c>
      <c r="F365" s="283">
        <v>29</v>
      </c>
      <c r="G365" s="283">
        <v>2.1307861866274799E-2</v>
      </c>
      <c r="H365" s="283">
        <v>0</v>
      </c>
      <c r="I365" s="283">
        <v>0</v>
      </c>
    </row>
    <row r="366" spans="1:9" x14ac:dyDescent="0.2">
      <c r="A366" s="283" t="s">
        <v>549</v>
      </c>
      <c r="B366" s="283" t="s">
        <v>251</v>
      </c>
      <c r="C366" s="283" t="s">
        <v>340</v>
      </c>
      <c r="D366" s="283">
        <v>9</v>
      </c>
      <c r="E366" s="283">
        <v>6.5597667638484002E-3</v>
      </c>
      <c r="F366" s="283">
        <v>9</v>
      </c>
      <c r="G366" s="283">
        <v>6.6127847171197603E-3</v>
      </c>
      <c r="H366" s="283">
        <v>0</v>
      </c>
      <c r="I366" s="283">
        <v>0</v>
      </c>
    </row>
    <row r="367" spans="1:9" x14ac:dyDescent="0.2">
      <c r="A367" s="283" t="s">
        <v>566</v>
      </c>
      <c r="B367" s="283" t="s">
        <v>204</v>
      </c>
      <c r="C367" s="283" t="s">
        <v>338</v>
      </c>
      <c r="D367" s="283">
        <v>3</v>
      </c>
      <c r="E367" s="283">
        <v>6.6666666666666693E-2</v>
      </c>
      <c r="F367" s="283">
        <v>3</v>
      </c>
      <c r="G367" s="283">
        <v>6.6666666666666693E-2</v>
      </c>
      <c r="H367" s="283">
        <v>0</v>
      </c>
      <c r="I367" s="283">
        <v>0</v>
      </c>
    </row>
    <row r="368" spans="1:9" x14ac:dyDescent="0.2">
      <c r="A368" s="283" t="s">
        <v>566</v>
      </c>
      <c r="B368" s="283" t="s">
        <v>204</v>
      </c>
      <c r="C368" s="283" t="s">
        <v>341</v>
      </c>
      <c r="D368" s="283">
        <v>33</v>
      </c>
      <c r="E368" s="283">
        <v>0.73333333333333295</v>
      </c>
      <c r="F368" s="283">
        <v>33</v>
      </c>
      <c r="G368" s="283">
        <v>0.73333333333333295</v>
      </c>
      <c r="H368" s="283">
        <v>0</v>
      </c>
      <c r="I368" s="283">
        <v>0</v>
      </c>
    </row>
    <row r="369" spans="1:9" x14ac:dyDescent="0.2">
      <c r="A369" s="283" t="s">
        <v>566</v>
      </c>
      <c r="B369" s="283" t="s">
        <v>204</v>
      </c>
      <c r="C369" s="283" t="s">
        <v>337</v>
      </c>
      <c r="D369" s="283">
        <v>3</v>
      </c>
      <c r="E369" s="283">
        <v>6.6666666666666693E-2</v>
      </c>
      <c r="F369" s="283">
        <v>3</v>
      </c>
      <c r="G369" s="283">
        <v>6.6666666666666693E-2</v>
      </c>
      <c r="H369" s="283">
        <v>0</v>
      </c>
      <c r="I369" s="283">
        <v>0</v>
      </c>
    </row>
    <row r="370" spans="1:9" x14ac:dyDescent="0.2">
      <c r="A370" s="283" t="s">
        <v>566</v>
      </c>
      <c r="B370" s="283" t="s">
        <v>204</v>
      </c>
      <c r="C370" s="283" t="s">
        <v>339</v>
      </c>
      <c r="D370" s="283">
        <v>2</v>
      </c>
      <c r="E370" s="283">
        <v>4.4444444444444398E-2</v>
      </c>
      <c r="F370" s="283">
        <v>2</v>
      </c>
      <c r="G370" s="283">
        <v>4.4444444444444398E-2</v>
      </c>
      <c r="H370" s="283">
        <v>0</v>
      </c>
      <c r="I370" s="283">
        <v>0</v>
      </c>
    </row>
    <row r="371" spans="1:9" x14ac:dyDescent="0.2">
      <c r="A371" s="283" t="s">
        <v>566</v>
      </c>
      <c r="B371" s="283" t="s">
        <v>204</v>
      </c>
      <c r="C371" s="283" t="s">
        <v>343</v>
      </c>
      <c r="D371" s="283">
        <v>4</v>
      </c>
      <c r="E371" s="283">
        <v>8.8888888888888906E-2</v>
      </c>
      <c r="F371" s="283">
        <v>4</v>
      </c>
      <c r="G371" s="283">
        <v>8.8888888888888906E-2</v>
      </c>
      <c r="H371" s="283">
        <v>0</v>
      </c>
      <c r="I371" s="283">
        <v>0</v>
      </c>
    </row>
    <row r="372" spans="1:9" x14ac:dyDescent="0.2">
      <c r="A372" s="283" t="s">
        <v>556</v>
      </c>
      <c r="B372" s="283" t="s">
        <v>178</v>
      </c>
      <c r="C372" s="283" t="s">
        <v>341</v>
      </c>
      <c r="D372" s="283">
        <v>342</v>
      </c>
      <c r="E372" s="283">
        <v>0.53943217665615095</v>
      </c>
      <c r="F372" s="283">
        <v>342</v>
      </c>
      <c r="G372" s="283">
        <v>0.54285714285714304</v>
      </c>
      <c r="H372" s="283">
        <v>0</v>
      </c>
      <c r="I372" s="283">
        <v>0</v>
      </c>
    </row>
    <row r="373" spans="1:9" x14ac:dyDescent="0.2">
      <c r="A373" s="283" t="s">
        <v>567</v>
      </c>
      <c r="B373" s="283" t="s">
        <v>211</v>
      </c>
      <c r="C373" s="283" t="s">
        <v>338</v>
      </c>
      <c r="D373" s="283">
        <v>1</v>
      </c>
      <c r="E373" s="283">
        <v>3.8461538461538498E-3</v>
      </c>
      <c r="F373" s="283">
        <v>1</v>
      </c>
      <c r="G373" s="283">
        <v>4.4052863436123404E-3</v>
      </c>
      <c r="H373" s="283">
        <v>0</v>
      </c>
      <c r="I373" s="283">
        <v>0</v>
      </c>
    </row>
    <row r="374" spans="1:9" x14ac:dyDescent="0.2">
      <c r="A374" s="283" t="s">
        <v>567</v>
      </c>
      <c r="B374" s="283" t="s">
        <v>211</v>
      </c>
      <c r="C374" s="283" t="s">
        <v>341</v>
      </c>
      <c r="D374" s="283">
        <v>8</v>
      </c>
      <c r="E374" s="283">
        <v>3.0769230769230799E-2</v>
      </c>
      <c r="F374" s="283">
        <v>8</v>
      </c>
      <c r="G374" s="283">
        <v>3.5242290748898703E-2</v>
      </c>
      <c r="H374" s="283">
        <v>0</v>
      </c>
      <c r="I374" s="283">
        <v>0</v>
      </c>
    </row>
    <row r="375" spans="1:9" x14ac:dyDescent="0.2">
      <c r="A375" s="283" t="s">
        <v>567</v>
      </c>
      <c r="B375" s="283" t="s">
        <v>211</v>
      </c>
      <c r="C375" s="283" t="s">
        <v>339</v>
      </c>
      <c r="D375" s="283">
        <v>37</v>
      </c>
      <c r="E375" s="283">
        <v>0.142307692307692</v>
      </c>
      <c r="F375" s="283">
        <v>37</v>
      </c>
      <c r="G375" s="283">
        <v>0.16299559471365599</v>
      </c>
      <c r="H375" s="283">
        <v>0</v>
      </c>
      <c r="I375" s="283">
        <v>0</v>
      </c>
    </row>
    <row r="376" spans="1:9" x14ac:dyDescent="0.2">
      <c r="A376" s="283" t="s">
        <v>567</v>
      </c>
      <c r="B376" s="283" t="s">
        <v>211</v>
      </c>
      <c r="C376" s="283" t="s">
        <v>343</v>
      </c>
      <c r="D376" s="283">
        <v>8</v>
      </c>
      <c r="E376" s="283">
        <v>3.0769230769230799E-2</v>
      </c>
      <c r="F376" s="283">
        <v>8</v>
      </c>
      <c r="G376" s="283">
        <v>3.5242290748898703E-2</v>
      </c>
      <c r="H376" s="283">
        <v>0</v>
      </c>
      <c r="I376" s="283">
        <v>0</v>
      </c>
    </row>
    <row r="377" spans="1:9" x14ac:dyDescent="0.2">
      <c r="A377" s="283" t="s">
        <v>567</v>
      </c>
      <c r="B377" s="283" t="s">
        <v>211</v>
      </c>
      <c r="C377" s="283" t="s">
        <v>336</v>
      </c>
      <c r="D377" s="283">
        <v>1</v>
      </c>
      <c r="E377" s="283">
        <v>3.8461538461538498E-3</v>
      </c>
      <c r="F377" s="283">
        <v>1</v>
      </c>
      <c r="G377" s="283">
        <v>4.4052863436123404E-3</v>
      </c>
      <c r="H377" s="283">
        <v>0</v>
      </c>
      <c r="I377" s="283">
        <v>0</v>
      </c>
    </row>
    <row r="378" spans="1:9" x14ac:dyDescent="0.2">
      <c r="A378" s="283" t="s">
        <v>564</v>
      </c>
      <c r="B378" s="283" t="s">
        <v>243</v>
      </c>
      <c r="C378" s="283" t="s">
        <v>338</v>
      </c>
      <c r="D378" s="283">
        <v>26</v>
      </c>
      <c r="E378" s="283">
        <v>4.6594982078853001E-2</v>
      </c>
      <c r="F378" s="283">
        <v>26</v>
      </c>
      <c r="G378" s="283">
        <v>4.4750430292599001E-2</v>
      </c>
      <c r="H378" s="283">
        <v>0</v>
      </c>
      <c r="I378" s="283">
        <v>0</v>
      </c>
    </row>
    <row r="379" spans="1:9" x14ac:dyDescent="0.2">
      <c r="A379" s="283" t="s">
        <v>564</v>
      </c>
      <c r="B379" s="283" t="s">
        <v>243</v>
      </c>
      <c r="C379" s="283" t="s">
        <v>339</v>
      </c>
      <c r="D379" s="283">
        <v>59</v>
      </c>
      <c r="E379" s="283">
        <v>0.10573476702509001</v>
      </c>
      <c r="F379" s="283">
        <v>59</v>
      </c>
      <c r="G379" s="283">
        <v>0.101549053356282</v>
      </c>
      <c r="H379" s="283">
        <v>0</v>
      </c>
      <c r="I379" s="283">
        <v>0</v>
      </c>
    </row>
    <row r="380" spans="1:9" x14ac:dyDescent="0.2">
      <c r="A380" s="283" t="s">
        <v>564</v>
      </c>
      <c r="B380" s="283" t="s">
        <v>243</v>
      </c>
      <c r="C380" s="283" t="s">
        <v>340</v>
      </c>
      <c r="D380" s="283">
        <v>13</v>
      </c>
      <c r="E380" s="283">
        <v>2.32974910394265E-2</v>
      </c>
      <c r="F380" s="283">
        <v>13</v>
      </c>
      <c r="G380" s="283">
        <v>2.2375215146299501E-2</v>
      </c>
      <c r="H380" s="283">
        <v>0</v>
      </c>
      <c r="I380" s="283">
        <v>0</v>
      </c>
    </row>
    <row r="381" spans="1:9" x14ac:dyDescent="0.2">
      <c r="A381" s="283" t="s">
        <v>510</v>
      </c>
      <c r="B381" s="283" t="s">
        <v>212</v>
      </c>
      <c r="C381" s="283" t="s">
        <v>343</v>
      </c>
      <c r="D381" s="283">
        <v>7</v>
      </c>
      <c r="E381" s="283">
        <v>8.6419753086419707E-2</v>
      </c>
      <c r="F381" s="283">
        <v>7</v>
      </c>
      <c r="G381" s="283">
        <v>7.8651685393258397E-2</v>
      </c>
      <c r="H381" s="283">
        <v>0</v>
      </c>
      <c r="I381" s="283">
        <v>0</v>
      </c>
    </row>
    <row r="382" spans="1:9" x14ac:dyDescent="0.2">
      <c r="A382" s="283" t="s">
        <v>568</v>
      </c>
      <c r="B382" s="283" t="s">
        <v>191</v>
      </c>
      <c r="C382" s="283" t="s">
        <v>341</v>
      </c>
      <c r="D382" s="283">
        <v>18</v>
      </c>
      <c r="E382" s="283">
        <v>0.36</v>
      </c>
      <c r="F382" s="283">
        <v>18</v>
      </c>
      <c r="G382" s="283">
        <v>0.34615384615384598</v>
      </c>
      <c r="H382" s="283">
        <v>0</v>
      </c>
      <c r="I382" s="283">
        <v>0</v>
      </c>
    </row>
    <row r="383" spans="1:9" x14ac:dyDescent="0.2">
      <c r="A383" s="283" t="s">
        <v>568</v>
      </c>
      <c r="B383" s="283" t="s">
        <v>191</v>
      </c>
      <c r="C383" s="283" t="s">
        <v>343</v>
      </c>
      <c r="D383" s="283">
        <v>19</v>
      </c>
      <c r="E383" s="283">
        <v>0.38</v>
      </c>
      <c r="F383" s="283">
        <v>19</v>
      </c>
      <c r="G383" s="283">
        <v>0.36538461538461497</v>
      </c>
      <c r="H383" s="283">
        <v>0</v>
      </c>
      <c r="I383" s="283">
        <v>0</v>
      </c>
    </row>
    <row r="384" spans="1:9" x14ac:dyDescent="0.2">
      <c r="A384" s="283" t="s">
        <v>562</v>
      </c>
      <c r="B384" s="283" t="s">
        <v>151</v>
      </c>
      <c r="C384" s="283" t="s">
        <v>338</v>
      </c>
      <c r="D384" s="283">
        <v>30</v>
      </c>
      <c r="E384" s="283">
        <v>1.0928961748633901E-2</v>
      </c>
      <c r="F384" s="283">
        <v>30</v>
      </c>
      <c r="G384" s="283">
        <v>1.09090909090909E-2</v>
      </c>
      <c r="H384" s="283">
        <v>0</v>
      </c>
      <c r="I384" s="283">
        <v>0</v>
      </c>
    </row>
    <row r="385" spans="1:9" x14ac:dyDescent="0.2">
      <c r="A385" s="283" t="s">
        <v>562</v>
      </c>
      <c r="B385" s="283" t="s">
        <v>151</v>
      </c>
      <c r="C385" s="283" t="s">
        <v>340</v>
      </c>
      <c r="D385" s="283">
        <v>60</v>
      </c>
      <c r="E385" s="283">
        <v>2.1857923497267801E-2</v>
      </c>
      <c r="F385" s="283">
        <v>60</v>
      </c>
      <c r="G385" s="283">
        <v>2.1818181818181799E-2</v>
      </c>
      <c r="H385" s="283">
        <v>0</v>
      </c>
      <c r="I385" s="283">
        <v>0</v>
      </c>
    </row>
    <row r="386" spans="1:9" x14ac:dyDescent="0.2">
      <c r="A386" s="283" t="s">
        <v>552</v>
      </c>
      <c r="B386" s="283" t="s">
        <v>228</v>
      </c>
      <c r="C386" s="283" t="s">
        <v>342</v>
      </c>
      <c r="D386" s="283">
        <v>31</v>
      </c>
      <c r="E386" s="283">
        <v>4.5715971095708604E-3</v>
      </c>
      <c r="F386" s="283">
        <v>31</v>
      </c>
      <c r="G386" s="283">
        <v>4.3290043290043299E-3</v>
      </c>
      <c r="H386" s="283">
        <v>0</v>
      </c>
      <c r="I386" s="283">
        <v>0</v>
      </c>
    </row>
    <row r="387" spans="1:9" x14ac:dyDescent="0.2">
      <c r="A387" s="283" t="s">
        <v>554</v>
      </c>
      <c r="B387" s="283" t="s">
        <v>194</v>
      </c>
      <c r="C387" s="283" t="s">
        <v>341</v>
      </c>
      <c r="D387" s="283">
        <v>87</v>
      </c>
      <c r="E387" s="283">
        <v>6.2589928057554006E-2</v>
      </c>
      <c r="F387" s="283">
        <v>87</v>
      </c>
      <c r="G387" s="283">
        <v>6.32727272727273E-2</v>
      </c>
      <c r="H387" s="283">
        <v>0</v>
      </c>
      <c r="I387" s="283">
        <v>0</v>
      </c>
    </row>
    <row r="388" spans="1:9" x14ac:dyDescent="0.2">
      <c r="A388" s="283" t="s">
        <v>554</v>
      </c>
      <c r="B388" s="283" t="s">
        <v>194</v>
      </c>
      <c r="C388" s="283" t="s">
        <v>344</v>
      </c>
      <c r="D388" s="283">
        <v>3</v>
      </c>
      <c r="E388" s="283">
        <v>2.1582733812949601E-3</v>
      </c>
      <c r="F388" s="283">
        <v>3</v>
      </c>
      <c r="G388" s="283">
        <v>2.1818181818181802E-3</v>
      </c>
      <c r="H388" s="283">
        <v>0</v>
      </c>
      <c r="I388" s="283">
        <v>0</v>
      </c>
    </row>
    <row r="389" spans="1:9" x14ac:dyDescent="0.2">
      <c r="A389" s="283" t="s">
        <v>554</v>
      </c>
      <c r="B389" s="283" t="s">
        <v>194</v>
      </c>
      <c r="C389" s="283" t="s">
        <v>339</v>
      </c>
      <c r="D389" s="283">
        <v>747</v>
      </c>
      <c r="E389" s="283">
        <v>0.53741007194244605</v>
      </c>
      <c r="F389" s="283">
        <v>747</v>
      </c>
      <c r="G389" s="283">
        <v>0.54327272727272702</v>
      </c>
      <c r="H389" s="283">
        <v>0</v>
      </c>
      <c r="I389" s="283">
        <v>0</v>
      </c>
    </row>
    <row r="390" spans="1:9" x14ac:dyDescent="0.2">
      <c r="A390" s="283" t="s">
        <v>554</v>
      </c>
      <c r="B390" s="283" t="s">
        <v>194</v>
      </c>
      <c r="C390" s="283" t="s">
        <v>340</v>
      </c>
      <c r="D390" s="283">
        <v>71</v>
      </c>
      <c r="E390" s="283">
        <v>5.1079136690647502E-2</v>
      </c>
      <c r="F390" s="283">
        <v>71</v>
      </c>
      <c r="G390" s="283">
        <v>5.1636363636363598E-2</v>
      </c>
      <c r="H390" s="283">
        <v>0</v>
      </c>
      <c r="I390" s="283">
        <v>0</v>
      </c>
    </row>
    <row r="391" spans="1:9" x14ac:dyDescent="0.2">
      <c r="A391" s="283" t="s">
        <v>504</v>
      </c>
      <c r="B391" s="283" t="s">
        <v>187</v>
      </c>
      <c r="C391" s="283" t="s">
        <v>340</v>
      </c>
      <c r="D391" s="283">
        <v>395</v>
      </c>
      <c r="E391" s="283">
        <v>2.9625740643516099E-2</v>
      </c>
      <c r="F391" s="283">
        <v>395</v>
      </c>
      <c r="G391" s="283">
        <v>2.9254925196267201E-2</v>
      </c>
      <c r="H391" s="283">
        <v>0</v>
      </c>
      <c r="I391" s="283">
        <v>0</v>
      </c>
    </row>
    <row r="392" spans="1:9" x14ac:dyDescent="0.2">
      <c r="A392" s="283" t="s">
        <v>509</v>
      </c>
      <c r="B392" s="283" t="s">
        <v>254</v>
      </c>
      <c r="C392" s="283" t="s">
        <v>341</v>
      </c>
      <c r="D392" s="283">
        <v>22</v>
      </c>
      <c r="E392" s="283">
        <v>3.8800705467372097E-2</v>
      </c>
      <c r="F392" s="283">
        <v>22</v>
      </c>
      <c r="G392" s="283">
        <v>3.9285714285714299E-2</v>
      </c>
      <c r="H392" s="283">
        <v>0</v>
      </c>
      <c r="I392" s="283">
        <v>0</v>
      </c>
    </row>
    <row r="393" spans="1:9" x14ac:dyDescent="0.2">
      <c r="A393" s="283" t="s">
        <v>509</v>
      </c>
      <c r="B393" s="283" t="s">
        <v>254</v>
      </c>
      <c r="C393" s="283" t="s">
        <v>343</v>
      </c>
      <c r="D393" s="283">
        <v>13</v>
      </c>
      <c r="E393" s="283">
        <v>2.2927689594356301E-2</v>
      </c>
      <c r="F393" s="283">
        <v>13</v>
      </c>
      <c r="G393" s="283">
        <v>2.3214285714285701E-2</v>
      </c>
      <c r="H393" s="283">
        <v>0</v>
      </c>
      <c r="I393" s="283">
        <v>0</v>
      </c>
    </row>
    <row r="394" spans="1:9" x14ac:dyDescent="0.2">
      <c r="A394" s="283" t="s">
        <v>509</v>
      </c>
      <c r="B394" s="283" t="s">
        <v>254</v>
      </c>
      <c r="C394" s="283" t="s">
        <v>336</v>
      </c>
      <c r="D394" s="283">
        <v>2</v>
      </c>
      <c r="E394" s="283">
        <v>3.5273368606701899E-3</v>
      </c>
      <c r="F394" s="283">
        <v>2</v>
      </c>
      <c r="G394" s="283">
        <v>3.57142857142857E-3</v>
      </c>
      <c r="H394" s="283">
        <v>0</v>
      </c>
      <c r="I394" s="283">
        <v>0</v>
      </c>
    </row>
    <row r="395" spans="1:9" x14ac:dyDescent="0.2">
      <c r="A395" s="283" t="s">
        <v>416</v>
      </c>
      <c r="B395" s="283" t="s">
        <v>256</v>
      </c>
      <c r="C395" s="283" t="s">
        <v>344</v>
      </c>
      <c r="D395" s="283">
        <v>166</v>
      </c>
      <c r="E395" s="283">
        <v>1.4565236465736601E-2</v>
      </c>
      <c r="F395" s="283">
        <v>166</v>
      </c>
      <c r="G395" s="283">
        <v>1.5011756194610201E-2</v>
      </c>
      <c r="H395" s="283">
        <v>0</v>
      </c>
      <c r="I395" s="283">
        <v>0</v>
      </c>
    </row>
    <row r="396" spans="1:9" x14ac:dyDescent="0.2">
      <c r="A396" s="283" t="s">
        <v>417</v>
      </c>
      <c r="B396" s="283" t="s">
        <v>262</v>
      </c>
      <c r="C396" s="283" t="s">
        <v>344</v>
      </c>
      <c r="D396" s="283">
        <v>13</v>
      </c>
      <c r="E396" s="283">
        <v>3.3539731682146498E-3</v>
      </c>
      <c r="F396" s="283">
        <v>13</v>
      </c>
      <c r="G396" s="283">
        <v>3.3146353901070901E-3</v>
      </c>
      <c r="H396" s="283">
        <v>0</v>
      </c>
      <c r="I396" s="283">
        <v>0</v>
      </c>
    </row>
    <row r="397" spans="1:9" x14ac:dyDescent="0.2">
      <c r="A397" s="283" t="s">
        <v>417</v>
      </c>
      <c r="B397" s="283" t="s">
        <v>262</v>
      </c>
      <c r="C397" s="283" t="s">
        <v>337</v>
      </c>
      <c r="D397" s="283">
        <v>83</v>
      </c>
      <c r="E397" s="283">
        <v>2.1413828689370501E-2</v>
      </c>
      <c r="F397" s="283">
        <v>83</v>
      </c>
      <c r="G397" s="283">
        <v>2.11626721060683E-2</v>
      </c>
      <c r="H397" s="283">
        <v>0</v>
      </c>
      <c r="I397" s="283">
        <v>0</v>
      </c>
    </row>
    <row r="398" spans="1:9" x14ac:dyDescent="0.2">
      <c r="A398" s="283" t="s">
        <v>417</v>
      </c>
      <c r="B398" s="283" t="s">
        <v>262</v>
      </c>
      <c r="C398" s="283" t="s">
        <v>343</v>
      </c>
      <c r="D398" s="283">
        <v>80</v>
      </c>
      <c r="E398" s="283">
        <v>2.0639834881320901E-2</v>
      </c>
      <c r="F398" s="283">
        <v>80</v>
      </c>
      <c r="G398" s="283">
        <v>2.03977562468129E-2</v>
      </c>
      <c r="H398" s="283">
        <v>0</v>
      </c>
      <c r="I398" s="283">
        <v>0</v>
      </c>
    </row>
    <row r="399" spans="1:9" x14ac:dyDescent="0.2">
      <c r="A399" s="283" t="s">
        <v>418</v>
      </c>
      <c r="B399" s="283" t="s">
        <v>205</v>
      </c>
      <c r="C399" s="283" t="s">
        <v>338</v>
      </c>
      <c r="D399" s="283">
        <v>8</v>
      </c>
      <c r="E399" s="283">
        <v>2.1164021164021201E-2</v>
      </c>
      <c r="F399" s="283">
        <v>8</v>
      </c>
      <c r="G399" s="283">
        <v>2.1680216802168001E-2</v>
      </c>
      <c r="H399" s="283">
        <v>0</v>
      </c>
      <c r="I399" s="283">
        <v>0</v>
      </c>
    </row>
    <row r="400" spans="1:9" x14ac:dyDescent="0.2">
      <c r="A400" s="283" t="s">
        <v>418</v>
      </c>
      <c r="B400" s="283" t="s">
        <v>205</v>
      </c>
      <c r="C400" s="283" t="s">
        <v>343</v>
      </c>
      <c r="D400" s="283">
        <v>117</v>
      </c>
      <c r="E400" s="283">
        <v>0.30952380952380998</v>
      </c>
      <c r="F400" s="283">
        <v>117</v>
      </c>
      <c r="G400" s="283">
        <v>0.31707317073170699</v>
      </c>
      <c r="H400" s="283">
        <v>0</v>
      </c>
      <c r="I400" s="283">
        <v>0</v>
      </c>
    </row>
    <row r="401" spans="1:9" x14ac:dyDescent="0.2">
      <c r="A401" s="283" t="s">
        <v>418</v>
      </c>
      <c r="B401" s="283" t="s">
        <v>205</v>
      </c>
      <c r="C401" s="283" t="s">
        <v>336</v>
      </c>
      <c r="D401" s="283">
        <v>7</v>
      </c>
      <c r="E401" s="283">
        <v>1.85185185185185E-2</v>
      </c>
      <c r="F401" s="283">
        <v>7</v>
      </c>
      <c r="G401" s="283">
        <v>1.8970189701897001E-2</v>
      </c>
      <c r="H401" s="283">
        <v>0</v>
      </c>
      <c r="I401" s="283">
        <v>0</v>
      </c>
    </row>
    <row r="402" spans="1:9" x14ac:dyDescent="0.2">
      <c r="A402" s="283" t="s">
        <v>419</v>
      </c>
      <c r="B402" s="283" t="s">
        <v>266</v>
      </c>
      <c r="C402" s="283" t="s">
        <v>344</v>
      </c>
      <c r="D402" s="283">
        <v>11</v>
      </c>
      <c r="E402" s="283">
        <v>1.91570881226054E-3</v>
      </c>
      <c r="F402" s="283">
        <v>11</v>
      </c>
      <c r="G402" s="283">
        <v>1.9667441444662999E-3</v>
      </c>
      <c r="H402" s="283">
        <v>0</v>
      </c>
      <c r="I402" s="283">
        <v>0</v>
      </c>
    </row>
    <row r="403" spans="1:9" x14ac:dyDescent="0.2">
      <c r="A403" s="283" t="s">
        <v>420</v>
      </c>
      <c r="B403" s="283" t="s">
        <v>261</v>
      </c>
      <c r="C403" s="283" t="s">
        <v>341</v>
      </c>
      <c r="D403" s="283">
        <v>11</v>
      </c>
      <c r="E403" s="283">
        <v>1.9927536231884101E-2</v>
      </c>
      <c r="F403" s="283">
        <v>11</v>
      </c>
      <c r="G403" s="283">
        <v>1.9400352733686101E-2</v>
      </c>
      <c r="H403" s="283">
        <v>0</v>
      </c>
      <c r="I403" s="283">
        <v>0</v>
      </c>
    </row>
    <row r="404" spans="1:9" x14ac:dyDescent="0.2">
      <c r="A404" s="283" t="s">
        <v>512</v>
      </c>
      <c r="B404" s="283" t="s">
        <v>244</v>
      </c>
      <c r="C404" s="283" t="s">
        <v>342</v>
      </c>
      <c r="D404" s="283">
        <v>4</v>
      </c>
      <c r="E404" s="283">
        <v>5.9382422802850402E-4</v>
      </c>
      <c r="F404" s="283">
        <v>4</v>
      </c>
      <c r="G404" s="283">
        <v>5.6108851171272304E-4</v>
      </c>
      <c r="H404" s="283">
        <v>0</v>
      </c>
      <c r="I404" s="283">
        <v>0</v>
      </c>
    </row>
    <row r="405" spans="1:9" x14ac:dyDescent="0.2">
      <c r="A405" s="283" t="s">
        <v>421</v>
      </c>
      <c r="B405" s="283" t="s">
        <v>174</v>
      </c>
      <c r="C405" s="283" t="s">
        <v>339</v>
      </c>
      <c r="D405" s="283">
        <v>10</v>
      </c>
      <c r="E405" s="283">
        <v>2.66666666666667E-2</v>
      </c>
      <c r="F405" s="283">
        <v>10</v>
      </c>
      <c r="G405" s="283">
        <v>3.19488817891374E-2</v>
      </c>
      <c r="H405" s="283">
        <v>0</v>
      </c>
      <c r="I405" s="283">
        <v>0</v>
      </c>
    </row>
    <row r="406" spans="1:9" x14ac:dyDescent="0.2">
      <c r="A406" s="283" t="s">
        <v>421</v>
      </c>
      <c r="B406" s="283" t="s">
        <v>174</v>
      </c>
      <c r="C406" s="283" t="s">
        <v>336</v>
      </c>
      <c r="D406" s="283">
        <v>3</v>
      </c>
      <c r="E406" s="283">
        <v>8.0000000000000002E-3</v>
      </c>
      <c r="F406" s="283">
        <v>3</v>
      </c>
      <c r="G406" s="283">
        <v>9.5846645367412102E-3</v>
      </c>
      <c r="H406" s="283">
        <v>0</v>
      </c>
      <c r="I406" s="283">
        <v>0</v>
      </c>
    </row>
    <row r="407" spans="1:9" x14ac:dyDescent="0.2">
      <c r="A407" s="283" t="s">
        <v>421</v>
      </c>
      <c r="B407" s="283" t="s">
        <v>174</v>
      </c>
      <c r="C407" s="283" t="s">
        <v>340</v>
      </c>
      <c r="D407" s="283">
        <v>22</v>
      </c>
      <c r="E407" s="283">
        <v>5.86666666666667E-2</v>
      </c>
      <c r="F407" s="283">
        <v>22</v>
      </c>
      <c r="G407" s="283">
        <v>7.0287539936102206E-2</v>
      </c>
      <c r="H407" s="283">
        <v>0</v>
      </c>
      <c r="I407" s="283">
        <v>0</v>
      </c>
    </row>
    <row r="408" spans="1:9" x14ac:dyDescent="0.2">
      <c r="A408" s="283" t="s">
        <v>422</v>
      </c>
      <c r="B408" s="283" t="s">
        <v>188</v>
      </c>
      <c r="C408" s="283" t="s">
        <v>341</v>
      </c>
      <c r="D408" s="283">
        <v>298</v>
      </c>
      <c r="E408" s="283">
        <v>0.105449398443029</v>
      </c>
      <c r="F408" s="283">
        <v>298</v>
      </c>
      <c r="G408" s="283">
        <v>0.106200997861725</v>
      </c>
      <c r="H408" s="283">
        <v>0</v>
      </c>
      <c r="I408" s="283">
        <v>0</v>
      </c>
    </row>
    <row r="409" spans="1:9" x14ac:dyDescent="0.2">
      <c r="A409" s="283" t="s">
        <v>422</v>
      </c>
      <c r="B409" s="283" t="s">
        <v>188</v>
      </c>
      <c r="C409" s="283" t="s">
        <v>340</v>
      </c>
      <c r="D409" s="283">
        <v>38</v>
      </c>
      <c r="E409" s="283">
        <v>1.3446567586694999E-2</v>
      </c>
      <c r="F409" s="283">
        <v>38</v>
      </c>
      <c r="G409" s="283">
        <v>1.35424091233072E-2</v>
      </c>
      <c r="H409" s="283">
        <v>0</v>
      </c>
      <c r="I409" s="283">
        <v>0</v>
      </c>
    </row>
    <row r="410" spans="1:9" x14ac:dyDescent="0.2">
      <c r="A410" s="283" t="s">
        <v>424</v>
      </c>
      <c r="B410" s="283" t="s">
        <v>147</v>
      </c>
      <c r="C410" s="283" t="s">
        <v>344</v>
      </c>
      <c r="D410" s="283">
        <v>326</v>
      </c>
      <c r="E410" s="283">
        <v>8.9405698927680095E-3</v>
      </c>
      <c r="F410" s="283">
        <v>326</v>
      </c>
      <c r="G410" s="283">
        <v>8.6321029497431496E-3</v>
      </c>
      <c r="H410" s="283">
        <v>0</v>
      </c>
      <c r="I410" s="283">
        <v>0</v>
      </c>
    </row>
    <row r="411" spans="1:9" x14ac:dyDescent="0.2">
      <c r="A411" s="283" t="s">
        <v>424</v>
      </c>
      <c r="B411" s="283" t="s">
        <v>147</v>
      </c>
      <c r="C411" s="283" t="s">
        <v>343</v>
      </c>
      <c r="D411" s="283">
        <v>3359</v>
      </c>
      <c r="E411" s="283">
        <v>9.2120779968735397E-2</v>
      </c>
      <c r="F411" s="283">
        <v>3359</v>
      </c>
      <c r="G411" s="283">
        <v>8.8942434994439407E-2</v>
      </c>
      <c r="H411" s="283">
        <v>0</v>
      </c>
      <c r="I411" s="283">
        <v>0</v>
      </c>
    </row>
    <row r="412" spans="1:9" x14ac:dyDescent="0.2">
      <c r="A412" s="283" t="s">
        <v>426</v>
      </c>
      <c r="B412" s="283" t="s">
        <v>229</v>
      </c>
      <c r="C412" s="283" t="s">
        <v>338</v>
      </c>
      <c r="D412" s="283">
        <v>14</v>
      </c>
      <c r="E412" s="283">
        <v>2.32558139534884E-2</v>
      </c>
      <c r="F412" s="283">
        <v>14</v>
      </c>
      <c r="G412" s="283">
        <v>2.30263157894737E-2</v>
      </c>
      <c r="H412" s="283">
        <v>0</v>
      </c>
      <c r="I412" s="283">
        <v>0</v>
      </c>
    </row>
    <row r="413" spans="1:9" x14ac:dyDescent="0.2">
      <c r="A413" s="283" t="s">
        <v>426</v>
      </c>
      <c r="B413" s="283" t="s">
        <v>229</v>
      </c>
      <c r="C413" s="283" t="s">
        <v>341</v>
      </c>
      <c r="D413" s="283">
        <v>276</v>
      </c>
      <c r="E413" s="283">
        <v>0.45847176079734198</v>
      </c>
      <c r="F413" s="283">
        <v>276</v>
      </c>
      <c r="G413" s="283">
        <v>0.45394736842105299</v>
      </c>
      <c r="H413" s="283">
        <v>0</v>
      </c>
      <c r="I413" s="283">
        <v>0</v>
      </c>
    </row>
    <row r="414" spans="1:9" x14ac:dyDescent="0.2">
      <c r="A414" s="283" t="s">
        <v>426</v>
      </c>
      <c r="B414" s="283" t="s">
        <v>229</v>
      </c>
      <c r="C414" s="283" t="s">
        <v>342</v>
      </c>
      <c r="D414" s="283">
        <v>2</v>
      </c>
      <c r="E414" s="283">
        <v>3.3222591362126199E-3</v>
      </c>
      <c r="F414" s="283">
        <v>2</v>
      </c>
      <c r="G414" s="283">
        <v>3.28947368421053E-3</v>
      </c>
      <c r="H414" s="283">
        <v>0</v>
      </c>
      <c r="I414" s="283">
        <v>0</v>
      </c>
    </row>
    <row r="415" spans="1:9" x14ac:dyDescent="0.2">
      <c r="A415" s="283" t="s">
        <v>427</v>
      </c>
      <c r="B415" s="283" t="s">
        <v>235</v>
      </c>
      <c r="C415" s="283" t="s">
        <v>337</v>
      </c>
      <c r="D415" s="283">
        <v>5</v>
      </c>
      <c r="E415" s="283">
        <v>3.5971223021582698E-2</v>
      </c>
      <c r="F415" s="283">
        <v>5</v>
      </c>
      <c r="G415" s="283">
        <v>3.7037037037037E-2</v>
      </c>
      <c r="H415" s="283">
        <v>0</v>
      </c>
      <c r="I415" s="283">
        <v>0</v>
      </c>
    </row>
    <row r="416" spans="1:9" x14ac:dyDescent="0.2">
      <c r="A416" s="283" t="s">
        <v>427</v>
      </c>
      <c r="B416" s="283" t="s">
        <v>235</v>
      </c>
      <c r="C416" s="283" t="s">
        <v>336</v>
      </c>
      <c r="D416" s="283">
        <v>1</v>
      </c>
      <c r="E416" s="283">
        <v>7.1942446043165497E-3</v>
      </c>
      <c r="F416" s="283">
        <v>1</v>
      </c>
      <c r="G416" s="283">
        <v>7.4074074074074103E-3</v>
      </c>
      <c r="H416" s="283">
        <v>0</v>
      </c>
      <c r="I416" s="283">
        <v>0</v>
      </c>
    </row>
    <row r="417" spans="1:9" x14ac:dyDescent="0.2">
      <c r="A417" s="283" t="s">
        <v>428</v>
      </c>
      <c r="B417" s="283" t="s">
        <v>248</v>
      </c>
      <c r="C417" s="283" t="s">
        <v>341</v>
      </c>
      <c r="D417" s="283">
        <v>4</v>
      </c>
      <c r="E417" s="283">
        <v>9.3023255813953501E-2</v>
      </c>
      <c r="F417" s="283">
        <v>4</v>
      </c>
      <c r="G417" s="283">
        <v>9.0909090909090898E-2</v>
      </c>
      <c r="H417" s="283">
        <v>0</v>
      </c>
      <c r="I417" s="283">
        <v>0</v>
      </c>
    </row>
    <row r="418" spans="1:9" x14ac:dyDescent="0.2">
      <c r="A418" s="283" t="s">
        <v>428</v>
      </c>
      <c r="B418" s="283" t="s">
        <v>248</v>
      </c>
      <c r="C418" s="283" t="s">
        <v>339</v>
      </c>
      <c r="D418" s="283">
        <v>1</v>
      </c>
      <c r="E418" s="283">
        <v>2.32558139534884E-2</v>
      </c>
      <c r="F418" s="283">
        <v>1</v>
      </c>
      <c r="G418" s="283">
        <v>2.27272727272727E-2</v>
      </c>
      <c r="H418" s="283">
        <v>0</v>
      </c>
      <c r="I418" s="283">
        <v>0</v>
      </c>
    </row>
    <row r="419" spans="1:9" x14ac:dyDescent="0.2">
      <c r="A419" s="283" t="s">
        <v>428</v>
      </c>
      <c r="B419" s="283" t="s">
        <v>248</v>
      </c>
      <c r="C419" s="283" t="s">
        <v>343</v>
      </c>
      <c r="D419" s="283">
        <v>30</v>
      </c>
      <c r="E419" s="283">
        <v>0.69767441860465096</v>
      </c>
      <c r="F419" s="283">
        <v>30</v>
      </c>
      <c r="G419" s="283">
        <v>0.68181818181818199</v>
      </c>
      <c r="H419" s="283">
        <v>0</v>
      </c>
      <c r="I419" s="283">
        <v>0</v>
      </c>
    </row>
    <row r="420" spans="1:9" x14ac:dyDescent="0.2">
      <c r="A420" s="283" t="s">
        <v>429</v>
      </c>
      <c r="B420" s="283" t="s">
        <v>230</v>
      </c>
      <c r="C420" s="283" t="s">
        <v>338</v>
      </c>
      <c r="D420" s="283">
        <v>42</v>
      </c>
      <c r="E420" s="283">
        <v>0.63636363636363602</v>
      </c>
      <c r="F420" s="283">
        <v>42</v>
      </c>
      <c r="G420" s="283">
        <v>0.59154929577464799</v>
      </c>
      <c r="H420" s="283">
        <v>0</v>
      </c>
      <c r="I420" s="283">
        <v>0</v>
      </c>
    </row>
    <row r="421" spans="1:9" x14ac:dyDescent="0.2">
      <c r="A421" s="283" t="s">
        <v>429</v>
      </c>
      <c r="B421" s="283" t="s">
        <v>230</v>
      </c>
      <c r="C421" s="283" t="s">
        <v>341</v>
      </c>
      <c r="D421" s="283">
        <v>2</v>
      </c>
      <c r="E421" s="283">
        <v>3.03030303030303E-2</v>
      </c>
      <c r="F421" s="283">
        <v>2</v>
      </c>
      <c r="G421" s="283">
        <v>2.8169014084507001E-2</v>
      </c>
      <c r="H421" s="283">
        <v>0</v>
      </c>
      <c r="I421" s="283">
        <v>0</v>
      </c>
    </row>
    <row r="422" spans="1:9" x14ac:dyDescent="0.2">
      <c r="A422" s="283" t="s">
        <v>429</v>
      </c>
      <c r="B422" s="283" t="s">
        <v>230</v>
      </c>
      <c r="C422" s="283" t="s">
        <v>342</v>
      </c>
      <c r="D422" s="283">
        <v>1</v>
      </c>
      <c r="E422" s="283">
        <v>1.5151515151515201E-2</v>
      </c>
      <c r="F422" s="283">
        <v>1</v>
      </c>
      <c r="G422" s="283">
        <v>1.4084507042253501E-2</v>
      </c>
      <c r="H422" s="283">
        <v>0</v>
      </c>
      <c r="I422" s="283">
        <v>0</v>
      </c>
    </row>
    <row r="423" spans="1:9" x14ac:dyDescent="0.2">
      <c r="A423" s="283" t="s">
        <v>429</v>
      </c>
      <c r="B423" s="283" t="s">
        <v>230</v>
      </c>
      <c r="C423" s="283" t="s">
        <v>343</v>
      </c>
      <c r="D423" s="283">
        <v>5</v>
      </c>
      <c r="E423" s="283">
        <v>7.5757575757575801E-2</v>
      </c>
      <c r="F423" s="283">
        <v>5</v>
      </c>
      <c r="G423" s="283">
        <v>7.0422535211267595E-2</v>
      </c>
      <c r="H423" s="283">
        <v>0</v>
      </c>
      <c r="I423" s="283">
        <v>0</v>
      </c>
    </row>
    <row r="424" spans="1:9" x14ac:dyDescent="0.2">
      <c r="A424" s="283" t="s">
        <v>430</v>
      </c>
      <c r="B424" s="283" t="s">
        <v>213</v>
      </c>
      <c r="C424" s="283" t="s">
        <v>337</v>
      </c>
      <c r="D424" s="283">
        <v>2</v>
      </c>
      <c r="E424" s="283">
        <v>7.3529411764705899E-3</v>
      </c>
      <c r="F424" s="283">
        <v>2</v>
      </c>
      <c r="G424" s="283">
        <v>8.23045267489712E-3</v>
      </c>
      <c r="H424" s="283">
        <v>0</v>
      </c>
      <c r="I424" s="283">
        <v>0</v>
      </c>
    </row>
    <row r="425" spans="1:9" x14ac:dyDescent="0.2">
      <c r="A425" s="283" t="s">
        <v>430</v>
      </c>
      <c r="B425" s="283" t="s">
        <v>213</v>
      </c>
      <c r="C425" s="283" t="s">
        <v>336</v>
      </c>
      <c r="D425" s="283">
        <v>17</v>
      </c>
      <c r="E425" s="283">
        <v>6.25E-2</v>
      </c>
      <c r="F425" s="283">
        <v>17</v>
      </c>
      <c r="G425" s="283">
        <v>6.9958847736625501E-2</v>
      </c>
      <c r="H425" s="283">
        <v>0</v>
      </c>
      <c r="I425" s="283">
        <v>0</v>
      </c>
    </row>
    <row r="426" spans="1:9" x14ac:dyDescent="0.2">
      <c r="A426" s="283" t="s">
        <v>505</v>
      </c>
      <c r="B426" s="283" t="s">
        <v>158</v>
      </c>
      <c r="C426" s="283" t="s">
        <v>339</v>
      </c>
      <c r="D426" s="283">
        <v>102</v>
      </c>
      <c r="E426" s="283">
        <v>5.6572379367720499E-2</v>
      </c>
      <c r="F426" s="283">
        <v>102</v>
      </c>
      <c r="G426" s="283">
        <v>5.5135135135135099E-2</v>
      </c>
      <c r="H426" s="283">
        <v>0</v>
      </c>
      <c r="I426" s="283">
        <v>0</v>
      </c>
    </row>
    <row r="427" spans="1:9" x14ac:dyDescent="0.2">
      <c r="A427" s="283" t="s">
        <v>505</v>
      </c>
      <c r="B427" s="283" t="s">
        <v>158</v>
      </c>
      <c r="C427" s="283" t="s">
        <v>336</v>
      </c>
      <c r="D427" s="283">
        <v>31</v>
      </c>
      <c r="E427" s="283">
        <v>1.7193566278424801E-2</v>
      </c>
      <c r="F427" s="283">
        <v>31</v>
      </c>
      <c r="G427" s="283">
        <v>1.6756756756756801E-2</v>
      </c>
      <c r="H427" s="283">
        <v>0</v>
      </c>
      <c r="I427" s="283">
        <v>0</v>
      </c>
    </row>
    <row r="428" spans="1:9" x14ac:dyDescent="0.2">
      <c r="A428" s="283" t="s">
        <v>432</v>
      </c>
      <c r="B428" s="283" t="s">
        <v>231</v>
      </c>
      <c r="C428" s="283" t="s">
        <v>338</v>
      </c>
      <c r="D428" s="283">
        <v>4</v>
      </c>
      <c r="E428" s="283">
        <v>0.5</v>
      </c>
      <c r="F428" s="283">
        <v>4</v>
      </c>
      <c r="G428" s="283">
        <v>0.5</v>
      </c>
      <c r="H428" s="283">
        <v>0</v>
      </c>
      <c r="I428" s="283">
        <v>0</v>
      </c>
    </row>
    <row r="429" spans="1:9" x14ac:dyDescent="0.2">
      <c r="A429" s="283" t="s">
        <v>432</v>
      </c>
      <c r="B429" s="283" t="s">
        <v>231</v>
      </c>
      <c r="C429" s="283" t="s">
        <v>341</v>
      </c>
      <c r="D429" s="283">
        <v>1</v>
      </c>
      <c r="E429" s="283">
        <v>0.125</v>
      </c>
      <c r="F429" s="283">
        <v>1</v>
      </c>
      <c r="G429" s="283">
        <v>0.125</v>
      </c>
      <c r="H429" s="283">
        <v>0</v>
      </c>
      <c r="I429" s="283">
        <v>0</v>
      </c>
    </row>
    <row r="430" spans="1:9" x14ac:dyDescent="0.2">
      <c r="A430" s="283" t="s">
        <v>432</v>
      </c>
      <c r="B430" s="283" t="s">
        <v>231</v>
      </c>
      <c r="C430" s="283" t="s">
        <v>337</v>
      </c>
      <c r="D430" s="283">
        <v>3</v>
      </c>
      <c r="E430" s="283">
        <v>0.375</v>
      </c>
      <c r="F430" s="283">
        <v>3</v>
      </c>
      <c r="G430" s="283">
        <v>0.375</v>
      </c>
      <c r="H430" s="283">
        <v>0</v>
      </c>
      <c r="I430" s="283">
        <v>0</v>
      </c>
    </row>
    <row r="431" spans="1:9" x14ac:dyDescent="0.2">
      <c r="A431" s="283" t="s">
        <v>433</v>
      </c>
      <c r="B431" s="283" t="s">
        <v>186</v>
      </c>
      <c r="C431" s="283" t="s">
        <v>339</v>
      </c>
      <c r="D431" s="283">
        <v>1</v>
      </c>
      <c r="E431" s="283">
        <v>4.4444444444444401E-3</v>
      </c>
      <c r="F431" s="283">
        <v>1</v>
      </c>
      <c r="G431" s="283">
        <v>4.7619047619047597E-3</v>
      </c>
      <c r="H431" s="283">
        <v>0</v>
      </c>
      <c r="I431" s="283">
        <v>0</v>
      </c>
    </row>
    <row r="432" spans="1:9" x14ac:dyDescent="0.2">
      <c r="A432" s="283" t="s">
        <v>433</v>
      </c>
      <c r="B432" s="283" t="s">
        <v>186</v>
      </c>
      <c r="C432" s="283" t="s">
        <v>342</v>
      </c>
      <c r="D432" s="283">
        <v>2</v>
      </c>
      <c r="E432" s="283">
        <v>8.8888888888888906E-3</v>
      </c>
      <c r="F432" s="283">
        <v>2</v>
      </c>
      <c r="G432" s="283">
        <v>9.5238095238095195E-3</v>
      </c>
      <c r="H432" s="283">
        <v>0</v>
      </c>
      <c r="I432" s="283">
        <v>0</v>
      </c>
    </row>
    <row r="433" spans="1:9" x14ac:dyDescent="0.2">
      <c r="A433" s="283" t="s">
        <v>433</v>
      </c>
      <c r="B433" s="283" t="s">
        <v>186</v>
      </c>
      <c r="C433" s="283" t="s">
        <v>343</v>
      </c>
      <c r="D433" s="283">
        <v>46</v>
      </c>
      <c r="E433" s="283">
        <v>0.20444444444444401</v>
      </c>
      <c r="F433" s="283">
        <v>46</v>
      </c>
      <c r="G433" s="283">
        <v>0.21904761904761899</v>
      </c>
      <c r="H433" s="283">
        <v>0</v>
      </c>
      <c r="I433" s="283">
        <v>0</v>
      </c>
    </row>
    <row r="434" spans="1:9" x14ac:dyDescent="0.2">
      <c r="A434" s="283" t="s">
        <v>433</v>
      </c>
      <c r="B434" s="283" t="s">
        <v>186</v>
      </c>
      <c r="C434" s="283" t="s">
        <v>336</v>
      </c>
      <c r="D434" s="283">
        <v>8</v>
      </c>
      <c r="E434" s="283">
        <v>3.5555555555555597E-2</v>
      </c>
      <c r="F434" s="283">
        <v>8</v>
      </c>
      <c r="G434" s="283">
        <v>3.8095238095238099E-2</v>
      </c>
      <c r="H434" s="283">
        <v>0</v>
      </c>
      <c r="I434" s="283">
        <v>0</v>
      </c>
    </row>
    <row r="435" spans="1:9" x14ac:dyDescent="0.2">
      <c r="A435" s="283" t="s">
        <v>434</v>
      </c>
      <c r="B435" s="283" t="s">
        <v>192</v>
      </c>
      <c r="C435" s="283" t="s">
        <v>342</v>
      </c>
      <c r="D435" s="283">
        <v>6</v>
      </c>
      <c r="E435" s="283">
        <v>5.7915057915057903E-3</v>
      </c>
      <c r="F435" s="283">
        <v>6</v>
      </c>
      <c r="G435" s="283">
        <v>5.60224089635854E-3</v>
      </c>
      <c r="H435" s="283">
        <v>0</v>
      </c>
      <c r="I435" s="283">
        <v>0</v>
      </c>
    </row>
    <row r="436" spans="1:9" x14ac:dyDescent="0.2">
      <c r="A436" s="283" t="s">
        <v>434</v>
      </c>
      <c r="B436" s="283" t="s">
        <v>192</v>
      </c>
      <c r="C436" s="283" t="s">
        <v>340</v>
      </c>
      <c r="D436" s="283">
        <v>25</v>
      </c>
      <c r="E436" s="283">
        <v>2.41312741312741E-2</v>
      </c>
      <c r="F436" s="283">
        <v>25</v>
      </c>
      <c r="G436" s="283">
        <v>2.33426704014939E-2</v>
      </c>
      <c r="H436" s="283">
        <v>0</v>
      </c>
      <c r="I436" s="283">
        <v>0</v>
      </c>
    </row>
    <row r="437" spans="1:9" x14ac:dyDescent="0.2">
      <c r="A437" s="283" t="s">
        <v>435</v>
      </c>
      <c r="B437" s="283" t="s">
        <v>238</v>
      </c>
      <c r="C437" s="283" t="s">
        <v>338</v>
      </c>
      <c r="D437" s="283">
        <v>5</v>
      </c>
      <c r="E437" s="283">
        <v>0.38461538461538503</v>
      </c>
      <c r="F437" s="283">
        <v>5</v>
      </c>
      <c r="G437" s="283">
        <v>0.38461538461538503</v>
      </c>
      <c r="H437" s="283">
        <v>0</v>
      </c>
      <c r="I437" s="283">
        <v>0</v>
      </c>
    </row>
    <row r="438" spans="1:9" x14ac:dyDescent="0.2">
      <c r="A438" s="283" t="s">
        <v>435</v>
      </c>
      <c r="B438" s="283" t="s">
        <v>238</v>
      </c>
      <c r="C438" s="283" t="s">
        <v>341</v>
      </c>
      <c r="D438" s="283">
        <v>2</v>
      </c>
      <c r="E438" s="283">
        <v>0.15384615384615399</v>
      </c>
      <c r="F438" s="283">
        <v>2</v>
      </c>
      <c r="G438" s="283">
        <v>0.15384615384615399</v>
      </c>
      <c r="H438" s="283">
        <v>0</v>
      </c>
      <c r="I438" s="283">
        <v>0</v>
      </c>
    </row>
    <row r="439" spans="1:9" x14ac:dyDescent="0.2">
      <c r="A439" s="283" t="s">
        <v>435</v>
      </c>
      <c r="B439" s="283" t="s">
        <v>238</v>
      </c>
      <c r="C439" s="283" t="s">
        <v>339</v>
      </c>
      <c r="D439" s="283">
        <v>2</v>
      </c>
      <c r="E439" s="283">
        <v>0.15384615384615399</v>
      </c>
      <c r="F439" s="283">
        <v>2</v>
      </c>
      <c r="G439" s="283">
        <v>0.15384615384615399</v>
      </c>
      <c r="H439" s="283">
        <v>0</v>
      </c>
      <c r="I439" s="283">
        <v>0</v>
      </c>
    </row>
    <row r="440" spans="1:9" x14ac:dyDescent="0.2">
      <c r="A440" s="283" t="s">
        <v>435</v>
      </c>
      <c r="B440" s="283" t="s">
        <v>238</v>
      </c>
      <c r="C440" s="283" t="s">
        <v>336</v>
      </c>
      <c r="D440" s="283">
        <v>4</v>
      </c>
      <c r="E440" s="283">
        <v>0.30769230769230799</v>
      </c>
      <c r="F440" s="283">
        <v>4</v>
      </c>
      <c r="G440" s="283">
        <v>0.30769230769230799</v>
      </c>
      <c r="H440" s="283">
        <v>0</v>
      </c>
      <c r="I440" s="283">
        <v>0</v>
      </c>
    </row>
    <row r="441" spans="1:9" x14ac:dyDescent="0.2">
      <c r="A441" s="283" t="s">
        <v>436</v>
      </c>
      <c r="B441" s="283" t="s">
        <v>170</v>
      </c>
      <c r="C441" s="283" t="s">
        <v>342</v>
      </c>
      <c r="D441" s="283">
        <v>2</v>
      </c>
      <c r="E441" s="283">
        <v>5.5035773252614197E-4</v>
      </c>
      <c r="F441" s="283">
        <v>2</v>
      </c>
      <c r="G441" s="283">
        <v>5.3922890266918299E-4</v>
      </c>
      <c r="H441" s="283">
        <v>0</v>
      </c>
      <c r="I441" s="283">
        <v>0</v>
      </c>
    </row>
    <row r="442" spans="1:9" x14ac:dyDescent="0.2">
      <c r="A442" s="283" t="s">
        <v>437</v>
      </c>
      <c r="B442" s="283" t="s">
        <v>196</v>
      </c>
      <c r="C442" s="283" t="s">
        <v>341</v>
      </c>
      <c r="D442" s="283">
        <v>268</v>
      </c>
      <c r="E442" s="283">
        <v>0.36265223274695502</v>
      </c>
      <c r="F442" s="283">
        <v>268</v>
      </c>
      <c r="G442" s="283">
        <v>0.36762688614540501</v>
      </c>
      <c r="H442" s="283">
        <v>0</v>
      </c>
      <c r="I442" s="283">
        <v>0</v>
      </c>
    </row>
    <row r="443" spans="1:9" x14ac:dyDescent="0.2">
      <c r="A443" s="283" t="s">
        <v>438</v>
      </c>
      <c r="B443" s="283" t="s">
        <v>199</v>
      </c>
      <c r="C443" s="283" t="s">
        <v>344</v>
      </c>
      <c r="D443" s="283">
        <v>15</v>
      </c>
      <c r="E443" s="283">
        <v>5.9241706161137402E-3</v>
      </c>
      <c r="F443" s="283">
        <v>15</v>
      </c>
      <c r="G443" s="283">
        <v>5.9078377313903103E-3</v>
      </c>
      <c r="H443" s="283">
        <v>0</v>
      </c>
      <c r="I443" s="283">
        <v>0</v>
      </c>
    </row>
    <row r="444" spans="1:9" x14ac:dyDescent="0.2">
      <c r="A444" s="283" t="s">
        <v>438</v>
      </c>
      <c r="B444" s="283" t="s">
        <v>199</v>
      </c>
      <c r="C444" s="283" t="s">
        <v>342</v>
      </c>
      <c r="D444" s="283">
        <v>20</v>
      </c>
      <c r="E444" s="283">
        <v>7.8988941548183197E-3</v>
      </c>
      <c r="F444" s="283">
        <v>20</v>
      </c>
      <c r="G444" s="283">
        <v>7.8771169751870804E-3</v>
      </c>
      <c r="H444" s="283">
        <v>0</v>
      </c>
      <c r="I444" s="283">
        <v>0</v>
      </c>
    </row>
    <row r="445" spans="1:9" x14ac:dyDescent="0.2">
      <c r="A445" s="283" t="s">
        <v>439</v>
      </c>
      <c r="B445" s="283" t="s">
        <v>200</v>
      </c>
      <c r="C445" s="283" t="s">
        <v>341</v>
      </c>
      <c r="D445" s="283">
        <v>2</v>
      </c>
      <c r="E445" s="283">
        <v>1.1904761904761901E-2</v>
      </c>
      <c r="F445" s="283">
        <v>2</v>
      </c>
      <c r="G445" s="283">
        <v>1.19760479041916E-2</v>
      </c>
      <c r="H445" s="283">
        <v>0</v>
      </c>
      <c r="I445" s="283">
        <v>0</v>
      </c>
    </row>
    <row r="446" spans="1:9" x14ac:dyDescent="0.2">
      <c r="A446" s="283" t="s">
        <v>439</v>
      </c>
      <c r="B446" s="283" t="s">
        <v>200</v>
      </c>
      <c r="C446" s="283" t="s">
        <v>339</v>
      </c>
      <c r="D446" s="283">
        <v>1</v>
      </c>
      <c r="E446" s="283">
        <v>5.9523809523809503E-3</v>
      </c>
      <c r="F446" s="283">
        <v>1</v>
      </c>
      <c r="G446" s="283">
        <v>5.9880239520958096E-3</v>
      </c>
      <c r="H446" s="283">
        <v>0</v>
      </c>
      <c r="I446" s="283">
        <v>0</v>
      </c>
    </row>
    <row r="447" spans="1:9" x14ac:dyDescent="0.2">
      <c r="A447" s="283" t="s">
        <v>439</v>
      </c>
      <c r="B447" s="283" t="s">
        <v>200</v>
      </c>
      <c r="C447" s="283" t="s">
        <v>343</v>
      </c>
      <c r="D447" s="283">
        <v>89</v>
      </c>
      <c r="E447" s="283">
        <v>0.52976190476190499</v>
      </c>
      <c r="F447" s="283">
        <v>89</v>
      </c>
      <c r="G447" s="283">
        <v>0.53293413173652704</v>
      </c>
      <c r="H447" s="283">
        <v>0</v>
      </c>
      <c r="I447" s="283">
        <v>0</v>
      </c>
    </row>
    <row r="448" spans="1:9" x14ac:dyDescent="0.2">
      <c r="A448" s="283" t="s">
        <v>502</v>
      </c>
      <c r="B448" s="283" t="s">
        <v>197</v>
      </c>
      <c r="C448" s="283" t="s">
        <v>341</v>
      </c>
      <c r="D448" s="283">
        <v>4</v>
      </c>
      <c r="E448" s="283">
        <v>4.08163265306122E-2</v>
      </c>
      <c r="F448" s="283">
        <v>4</v>
      </c>
      <c r="G448" s="283">
        <v>0.04</v>
      </c>
      <c r="H448" s="283">
        <v>0</v>
      </c>
      <c r="I448" s="283">
        <v>0</v>
      </c>
    </row>
    <row r="449" spans="1:9" x14ac:dyDescent="0.2">
      <c r="A449" s="283" t="s">
        <v>502</v>
      </c>
      <c r="B449" s="283" t="s">
        <v>197</v>
      </c>
      <c r="C449" s="283" t="s">
        <v>339</v>
      </c>
      <c r="D449" s="283">
        <v>2</v>
      </c>
      <c r="E449" s="283">
        <v>2.04081632653061E-2</v>
      </c>
      <c r="F449" s="283">
        <v>2</v>
      </c>
      <c r="G449" s="283">
        <v>0.02</v>
      </c>
      <c r="H449" s="283">
        <v>0</v>
      </c>
      <c r="I449" s="283">
        <v>0</v>
      </c>
    </row>
    <row r="450" spans="1:9" x14ac:dyDescent="0.2">
      <c r="A450" s="283" t="s">
        <v>441</v>
      </c>
      <c r="B450" s="283" t="s">
        <v>206</v>
      </c>
      <c r="C450" s="283" t="s">
        <v>338</v>
      </c>
      <c r="D450" s="283">
        <v>1</v>
      </c>
      <c r="E450" s="283">
        <v>4.6296296296296302E-3</v>
      </c>
      <c r="F450" s="283">
        <v>1</v>
      </c>
      <c r="G450" s="283">
        <v>4.97512437810945E-3</v>
      </c>
      <c r="H450" s="283">
        <v>0</v>
      </c>
      <c r="I450" s="283">
        <v>0</v>
      </c>
    </row>
    <row r="451" spans="1:9" x14ac:dyDescent="0.2">
      <c r="A451" s="283" t="s">
        <v>441</v>
      </c>
      <c r="B451" s="283" t="s">
        <v>206</v>
      </c>
      <c r="C451" s="283" t="s">
        <v>341</v>
      </c>
      <c r="D451" s="283">
        <v>7</v>
      </c>
      <c r="E451" s="283">
        <v>3.2407407407407399E-2</v>
      </c>
      <c r="F451" s="283">
        <v>7</v>
      </c>
      <c r="G451" s="283">
        <v>3.4825870646766198E-2</v>
      </c>
      <c r="H451" s="283">
        <v>0</v>
      </c>
      <c r="I451" s="283">
        <v>0</v>
      </c>
    </row>
    <row r="452" spans="1:9" x14ac:dyDescent="0.2">
      <c r="A452" s="283" t="s">
        <v>441</v>
      </c>
      <c r="B452" s="283" t="s">
        <v>206</v>
      </c>
      <c r="C452" s="283" t="s">
        <v>336</v>
      </c>
      <c r="D452" s="283">
        <v>1</v>
      </c>
      <c r="E452" s="283">
        <v>4.6296296296296302E-3</v>
      </c>
      <c r="F452" s="283">
        <v>1</v>
      </c>
      <c r="G452" s="283">
        <v>4.97512437810945E-3</v>
      </c>
      <c r="H452" s="283">
        <v>0</v>
      </c>
      <c r="I452" s="283">
        <v>0</v>
      </c>
    </row>
    <row r="453" spans="1:9" x14ac:dyDescent="0.2">
      <c r="A453" s="283" t="s">
        <v>442</v>
      </c>
      <c r="B453" s="283" t="s">
        <v>207</v>
      </c>
      <c r="C453" s="283" t="s">
        <v>338</v>
      </c>
      <c r="D453" s="283">
        <v>2</v>
      </c>
      <c r="E453" s="283">
        <v>1.88679245283019E-2</v>
      </c>
      <c r="F453" s="283">
        <v>2</v>
      </c>
      <c r="G453" s="283">
        <v>1.88679245283019E-2</v>
      </c>
      <c r="H453" s="283">
        <v>0</v>
      </c>
      <c r="I453" s="283">
        <v>0</v>
      </c>
    </row>
    <row r="454" spans="1:9" x14ac:dyDescent="0.2">
      <c r="A454" s="283" t="s">
        <v>442</v>
      </c>
      <c r="B454" s="283" t="s">
        <v>207</v>
      </c>
      <c r="C454" s="283" t="s">
        <v>341</v>
      </c>
      <c r="D454" s="283">
        <v>43</v>
      </c>
      <c r="E454" s="283">
        <v>0.40566037735849098</v>
      </c>
      <c r="F454" s="283">
        <v>43</v>
      </c>
      <c r="G454" s="283">
        <v>0.40566037735849098</v>
      </c>
      <c r="H454" s="283">
        <v>0</v>
      </c>
      <c r="I454" s="283">
        <v>0</v>
      </c>
    </row>
    <row r="455" spans="1:9" x14ac:dyDescent="0.2">
      <c r="A455" s="283" t="s">
        <v>442</v>
      </c>
      <c r="B455" s="283" t="s">
        <v>207</v>
      </c>
      <c r="C455" s="283" t="s">
        <v>337</v>
      </c>
      <c r="D455" s="283">
        <v>5</v>
      </c>
      <c r="E455" s="283">
        <v>4.71698113207547E-2</v>
      </c>
      <c r="F455" s="283">
        <v>5</v>
      </c>
      <c r="G455" s="283">
        <v>4.71698113207547E-2</v>
      </c>
      <c r="H455" s="283">
        <v>0</v>
      </c>
      <c r="I455" s="283">
        <v>0</v>
      </c>
    </row>
    <row r="456" spans="1:9" x14ac:dyDescent="0.2">
      <c r="A456" s="283" t="s">
        <v>442</v>
      </c>
      <c r="B456" s="283" t="s">
        <v>207</v>
      </c>
      <c r="C456" s="283" t="s">
        <v>339</v>
      </c>
      <c r="D456" s="283">
        <v>35</v>
      </c>
      <c r="E456" s="283">
        <v>0.330188679245283</v>
      </c>
      <c r="F456" s="283">
        <v>35</v>
      </c>
      <c r="G456" s="283">
        <v>0.330188679245283</v>
      </c>
      <c r="H456" s="283">
        <v>0</v>
      </c>
      <c r="I456" s="283">
        <v>0</v>
      </c>
    </row>
    <row r="457" spans="1:9" x14ac:dyDescent="0.2">
      <c r="A457" s="283" t="s">
        <v>442</v>
      </c>
      <c r="B457" s="283" t="s">
        <v>207</v>
      </c>
      <c r="C457" s="283" t="s">
        <v>343</v>
      </c>
      <c r="D457" s="283">
        <v>17</v>
      </c>
      <c r="E457" s="283">
        <v>0.160377358490566</v>
      </c>
      <c r="F457" s="283">
        <v>17</v>
      </c>
      <c r="G457" s="283">
        <v>0.160377358490566</v>
      </c>
      <c r="H457" s="283">
        <v>0</v>
      </c>
      <c r="I457" s="283">
        <v>0</v>
      </c>
    </row>
    <row r="458" spans="1:9" x14ac:dyDescent="0.2">
      <c r="A458" s="283" t="s">
        <v>442</v>
      </c>
      <c r="B458" s="283" t="s">
        <v>207</v>
      </c>
      <c r="C458" s="283" t="s">
        <v>336</v>
      </c>
      <c r="D458" s="283">
        <v>4</v>
      </c>
      <c r="E458" s="283">
        <v>3.77358490566038E-2</v>
      </c>
      <c r="F458" s="283">
        <v>4</v>
      </c>
      <c r="G458" s="283">
        <v>3.77358490566038E-2</v>
      </c>
      <c r="H458" s="283">
        <v>0</v>
      </c>
      <c r="I458" s="283">
        <v>0</v>
      </c>
    </row>
    <row r="459" spans="1:9" x14ac:dyDescent="0.2">
      <c r="A459" s="283" t="s">
        <v>443</v>
      </c>
      <c r="B459" s="283" t="s">
        <v>176</v>
      </c>
      <c r="C459" s="283" t="s">
        <v>339</v>
      </c>
      <c r="D459" s="283">
        <v>1</v>
      </c>
      <c r="E459" s="283">
        <v>1.0330578512396701E-3</v>
      </c>
      <c r="F459" s="283">
        <v>1</v>
      </c>
      <c r="G459" s="283">
        <v>6.3979526551503495E-4</v>
      </c>
      <c r="H459" s="283">
        <v>0</v>
      </c>
      <c r="I459" s="283">
        <v>0</v>
      </c>
    </row>
    <row r="460" spans="1:9" x14ac:dyDescent="0.2">
      <c r="A460" s="283" t="s">
        <v>443</v>
      </c>
      <c r="B460" s="283" t="s">
        <v>176</v>
      </c>
      <c r="C460" s="283" t="s">
        <v>336</v>
      </c>
      <c r="D460" s="283">
        <v>10</v>
      </c>
      <c r="E460" s="283">
        <v>1.03305785123967E-2</v>
      </c>
      <c r="F460" s="283">
        <v>10</v>
      </c>
      <c r="G460" s="283">
        <v>6.3979526551503499E-3</v>
      </c>
      <c r="H460" s="283">
        <v>0</v>
      </c>
      <c r="I460" s="283">
        <v>0</v>
      </c>
    </row>
    <row r="461" spans="1:9" x14ac:dyDescent="0.2">
      <c r="A461" s="283" t="s">
        <v>444</v>
      </c>
      <c r="B461" s="283" t="s">
        <v>160</v>
      </c>
      <c r="C461" s="283" t="s">
        <v>340</v>
      </c>
      <c r="D461" s="283">
        <v>22</v>
      </c>
      <c r="E461" s="283">
        <v>9.5693779904306199E-3</v>
      </c>
      <c r="F461" s="283">
        <v>22</v>
      </c>
      <c r="G461" s="283">
        <v>9.4786729857819895E-3</v>
      </c>
      <c r="H461" s="283">
        <v>0</v>
      </c>
      <c r="I461" s="283">
        <v>0</v>
      </c>
    </row>
    <row r="462" spans="1:9" x14ac:dyDescent="0.2">
      <c r="A462" s="283" t="s">
        <v>445</v>
      </c>
      <c r="B462" s="283" t="s">
        <v>247</v>
      </c>
      <c r="C462" s="283" t="s">
        <v>344</v>
      </c>
      <c r="D462" s="283">
        <v>16</v>
      </c>
      <c r="E462" s="283">
        <v>2.1869874248223102E-3</v>
      </c>
      <c r="F462" s="283">
        <v>16</v>
      </c>
      <c r="G462" s="283">
        <v>2.2130013831258601E-3</v>
      </c>
      <c r="H462" s="283">
        <v>0</v>
      </c>
      <c r="I462" s="283">
        <v>0</v>
      </c>
    </row>
    <row r="463" spans="1:9" x14ac:dyDescent="0.2">
      <c r="A463" s="283" t="s">
        <v>445</v>
      </c>
      <c r="B463" s="283" t="s">
        <v>247</v>
      </c>
      <c r="C463" s="283" t="s">
        <v>336</v>
      </c>
      <c r="D463" s="283">
        <v>15</v>
      </c>
      <c r="E463" s="283">
        <v>2.0503007107709101E-3</v>
      </c>
      <c r="F463" s="283">
        <v>15</v>
      </c>
      <c r="G463" s="283">
        <v>2.0746887966805001E-3</v>
      </c>
      <c r="H463" s="283">
        <v>0</v>
      </c>
      <c r="I463" s="283">
        <v>0</v>
      </c>
    </row>
    <row r="464" spans="1:9" x14ac:dyDescent="0.2">
      <c r="A464" s="283" t="s">
        <v>446</v>
      </c>
      <c r="B464" s="283" t="s">
        <v>201</v>
      </c>
      <c r="C464" s="283" t="s">
        <v>341</v>
      </c>
      <c r="D464" s="283">
        <v>193</v>
      </c>
      <c r="E464" s="283">
        <v>0.291981845688351</v>
      </c>
      <c r="F464" s="283">
        <v>193</v>
      </c>
      <c r="G464" s="283">
        <v>0.29110105580693801</v>
      </c>
      <c r="H464" s="283">
        <v>0</v>
      </c>
      <c r="I464" s="283">
        <v>0</v>
      </c>
    </row>
    <row r="465" spans="1:9" x14ac:dyDescent="0.2">
      <c r="A465" s="283" t="s">
        <v>447</v>
      </c>
      <c r="B465" s="283" t="s">
        <v>168</v>
      </c>
      <c r="C465" s="283" t="s">
        <v>337</v>
      </c>
      <c r="D465" s="283">
        <v>142</v>
      </c>
      <c r="E465" s="283">
        <v>5.1430641072075303E-2</v>
      </c>
      <c r="F465" s="283">
        <v>142</v>
      </c>
      <c r="G465" s="283">
        <v>5.2340582381127897E-2</v>
      </c>
      <c r="H465" s="283">
        <v>0</v>
      </c>
      <c r="I465" s="283">
        <v>0</v>
      </c>
    </row>
    <row r="466" spans="1:9" x14ac:dyDescent="0.2">
      <c r="A466" s="283" t="s">
        <v>447</v>
      </c>
      <c r="B466" s="283" t="s">
        <v>168</v>
      </c>
      <c r="C466" s="283" t="s">
        <v>342</v>
      </c>
      <c r="D466" s="283">
        <v>14</v>
      </c>
      <c r="E466" s="283">
        <v>5.0706265845708101E-3</v>
      </c>
      <c r="F466" s="283">
        <v>14</v>
      </c>
      <c r="G466" s="283">
        <v>5.1603391079985302E-3</v>
      </c>
      <c r="H466" s="283">
        <v>0</v>
      </c>
      <c r="I466" s="283">
        <v>0</v>
      </c>
    </row>
    <row r="467" spans="1:9" x14ac:dyDescent="0.2">
      <c r="A467" s="283" t="s">
        <v>448</v>
      </c>
      <c r="B467" s="283" t="s">
        <v>180</v>
      </c>
      <c r="C467" s="283" t="s">
        <v>343</v>
      </c>
      <c r="D467" s="283">
        <v>181</v>
      </c>
      <c r="E467" s="283">
        <v>0.14140625000000001</v>
      </c>
      <c r="F467" s="283">
        <v>181</v>
      </c>
      <c r="G467" s="283">
        <v>0.13912375096079899</v>
      </c>
      <c r="H467" s="283">
        <v>0</v>
      </c>
      <c r="I467" s="283">
        <v>0</v>
      </c>
    </row>
    <row r="468" spans="1:9" x14ac:dyDescent="0.2">
      <c r="A468" s="283" t="s">
        <v>448</v>
      </c>
      <c r="B468" s="283" t="s">
        <v>180</v>
      </c>
      <c r="C468" s="283" t="s">
        <v>336</v>
      </c>
      <c r="D468" s="283">
        <v>37</v>
      </c>
      <c r="E468" s="283">
        <v>2.8906250000000001E-2</v>
      </c>
      <c r="F468" s="283">
        <v>37</v>
      </c>
      <c r="G468" s="283">
        <v>2.84396617986164E-2</v>
      </c>
      <c r="H468" s="283">
        <v>0</v>
      </c>
      <c r="I468" s="283">
        <v>0</v>
      </c>
    </row>
    <row r="469" spans="1:9" x14ac:dyDescent="0.2">
      <c r="A469" s="283" t="s">
        <v>448</v>
      </c>
      <c r="B469" s="283" t="s">
        <v>180</v>
      </c>
      <c r="C469" s="283" t="s">
        <v>340</v>
      </c>
      <c r="D469" s="283">
        <v>30</v>
      </c>
      <c r="E469" s="283">
        <v>2.34375E-2</v>
      </c>
      <c r="F469" s="283">
        <v>30</v>
      </c>
      <c r="G469" s="283">
        <v>2.3059185242121399E-2</v>
      </c>
      <c r="H469" s="283">
        <v>0</v>
      </c>
      <c r="I469" s="283">
        <v>0</v>
      </c>
    </row>
    <row r="470" spans="1:9" x14ac:dyDescent="0.2">
      <c r="A470" s="283" t="s">
        <v>449</v>
      </c>
      <c r="B470" s="283" t="s">
        <v>253</v>
      </c>
      <c r="C470" s="283" t="s">
        <v>342</v>
      </c>
      <c r="D470" s="283">
        <v>15</v>
      </c>
      <c r="E470" s="283">
        <v>8.6555106751298305E-3</v>
      </c>
      <c r="F470" s="283">
        <v>15</v>
      </c>
      <c r="G470" s="283">
        <v>8.7719298245613996E-3</v>
      </c>
      <c r="H470" s="283">
        <v>0</v>
      </c>
      <c r="I470" s="283">
        <v>0</v>
      </c>
    </row>
    <row r="471" spans="1:9" x14ac:dyDescent="0.2">
      <c r="A471" s="283" t="s">
        <v>449</v>
      </c>
      <c r="B471" s="283" t="s">
        <v>253</v>
      </c>
      <c r="C471" s="283" t="s">
        <v>340</v>
      </c>
      <c r="D471" s="283">
        <v>3</v>
      </c>
      <c r="E471" s="283">
        <v>1.73110213502597E-3</v>
      </c>
      <c r="F471" s="283">
        <v>3</v>
      </c>
      <c r="G471" s="283">
        <v>1.7543859649122801E-3</v>
      </c>
      <c r="H471" s="283">
        <v>0</v>
      </c>
      <c r="I471" s="283">
        <v>0</v>
      </c>
    </row>
    <row r="472" spans="1:9" x14ac:dyDescent="0.2">
      <c r="A472" s="283" t="s">
        <v>450</v>
      </c>
      <c r="B472" s="283" t="s">
        <v>236</v>
      </c>
      <c r="C472" s="283" t="s">
        <v>341</v>
      </c>
      <c r="D472" s="283">
        <v>33</v>
      </c>
      <c r="E472" s="283">
        <v>0.55932203389830504</v>
      </c>
      <c r="F472" s="283">
        <v>33</v>
      </c>
      <c r="G472" s="283">
        <v>0.54098360655737698</v>
      </c>
      <c r="H472" s="283">
        <v>0</v>
      </c>
      <c r="I472" s="283">
        <v>0</v>
      </c>
    </row>
    <row r="473" spans="1:9" x14ac:dyDescent="0.2">
      <c r="A473" s="283" t="s">
        <v>450</v>
      </c>
      <c r="B473" s="283" t="s">
        <v>236</v>
      </c>
      <c r="C473" s="283" t="s">
        <v>344</v>
      </c>
      <c r="D473" s="283">
        <v>9</v>
      </c>
      <c r="E473" s="283">
        <v>0.152542372881356</v>
      </c>
      <c r="F473" s="283">
        <v>9</v>
      </c>
      <c r="G473" s="283">
        <v>0.14754098360655701</v>
      </c>
      <c r="H473" s="283">
        <v>0</v>
      </c>
      <c r="I473" s="283">
        <v>0</v>
      </c>
    </row>
    <row r="474" spans="1:9" x14ac:dyDescent="0.2">
      <c r="A474" s="283" t="s">
        <v>450</v>
      </c>
      <c r="B474" s="283" t="s">
        <v>236</v>
      </c>
      <c r="C474" s="283" t="s">
        <v>337</v>
      </c>
      <c r="D474" s="283">
        <v>3</v>
      </c>
      <c r="E474" s="283">
        <v>5.0847457627118599E-2</v>
      </c>
      <c r="F474" s="283">
        <v>3</v>
      </c>
      <c r="G474" s="283">
        <v>4.91803278688525E-2</v>
      </c>
      <c r="H474" s="283">
        <v>0</v>
      </c>
      <c r="I474" s="283">
        <v>0</v>
      </c>
    </row>
    <row r="475" spans="1:9" x14ac:dyDescent="0.2">
      <c r="A475" s="283" t="s">
        <v>450</v>
      </c>
      <c r="B475" s="283" t="s">
        <v>236</v>
      </c>
      <c r="C475" s="283" t="s">
        <v>343</v>
      </c>
      <c r="D475" s="283">
        <v>3</v>
      </c>
      <c r="E475" s="283">
        <v>5.0847457627118599E-2</v>
      </c>
      <c r="F475" s="283">
        <v>3</v>
      </c>
      <c r="G475" s="283">
        <v>4.91803278688525E-2</v>
      </c>
      <c r="H475" s="283">
        <v>0</v>
      </c>
      <c r="I475" s="283">
        <v>0</v>
      </c>
    </row>
    <row r="476" spans="1:9" x14ac:dyDescent="0.2">
      <c r="A476" s="283" t="s">
        <v>508</v>
      </c>
      <c r="B476" s="283" t="s">
        <v>177</v>
      </c>
      <c r="C476" s="283" t="s">
        <v>341</v>
      </c>
      <c r="D476" s="283">
        <v>116</v>
      </c>
      <c r="E476" s="283">
        <v>3.2565974171813603E-2</v>
      </c>
      <c r="F476" s="283">
        <v>116</v>
      </c>
      <c r="G476" s="283">
        <v>3.2258064516128997E-2</v>
      </c>
      <c r="H476" s="283">
        <v>0</v>
      </c>
      <c r="I476" s="283">
        <v>0</v>
      </c>
    </row>
    <row r="477" spans="1:9" x14ac:dyDescent="0.2">
      <c r="A477" s="283" t="s">
        <v>451</v>
      </c>
      <c r="B477" s="283" t="s">
        <v>153</v>
      </c>
      <c r="C477" s="283" t="s">
        <v>342</v>
      </c>
      <c r="D477" s="283">
        <v>1</v>
      </c>
      <c r="E477" s="283">
        <v>1.5830299192654701E-4</v>
      </c>
      <c r="F477" s="283">
        <v>1</v>
      </c>
      <c r="G477" s="283">
        <v>1.5427337241592101E-4</v>
      </c>
      <c r="H477" s="283">
        <v>0</v>
      </c>
      <c r="I477" s="283">
        <v>0</v>
      </c>
    </row>
    <row r="478" spans="1:9" x14ac:dyDescent="0.2">
      <c r="A478" s="283" t="s">
        <v>453</v>
      </c>
      <c r="B478" s="283" t="s">
        <v>193</v>
      </c>
      <c r="C478" s="283" t="s">
        <v>338</v>
      </c>
      <c r="D478" s="283">
        <v>10</v>
      </c>
      <c r="E478" s="283">
        <v>0.13888888888888901</v>
      </c>
      <c r="F478" s="283">
        <v>10</v>
      </c>
      <c r="G478" s="283">
        <v>0.13888888888888901</v>
      </c>
      <c r="H478" s="283">
        <v>0</v>
      </c>
      <c r="I478" s="283">
        <v>0</v>
      </c>
    </row>
    <row r="479" spans="1:9" x14ac:dyDescent="0.2">
      <c r="A479" s="283" t="s">
        <v>453</v>
      </c>
      <c r="B479" s="283" t="s">
        <v>193</v>
      </c>
      <c r="C479" s="283" t="s">
        <v>339</v>
      </c>
      <c r="D479" s="283">
        <v>15</v>
      </c>
      <c r="E479" s="283">
        <v>0.20833333333333301</v>
      </c>
      <c r="F479" s="283">
        <v>15</v>
      </c>
      <c r="G479" s="283">
        <v>0.20833333333333301</v>
      </c>
      <c r="H479" s="283">
        <v>0</v>
      </c>
      <c r="I479" s="283">
        <v>0</v>
      </c>
    </row>
    <row r="480" spans="1:9" x14ac:dyDescent="0.2">
      <c r="A480" s="283" t="s">
        <v>453</v>
      </c>
      <c r="B480" s="283" t="s">
        <v>193</v>
      </c>
      <c r="C480" s="283" t="s">
        <v>343</v>
      </c>
      <c r="D480" s="283">
        <v>13</v>
      </c>
      <c r="E480" s="283">
        <v>0.180555555555556</v>
      </c>
      <c r="F480" s="283">
        <v>13</v>
      </c>
      <c r="G480" s="283">
        <v>0.180555555555556</v>
      </c>
      <c r="H480" s="283">
        <v>0</v>
      </c>
      <c r="I480" s="283">
        <v>0</v>
      </c>
    </row>
    <row r="481" spans="1:9" x14ac:dyDescent="0.2">
      <c r="A481" s="283" t="s">
        <v>453</v>
      </c>
      <c r="B481" s="283" t="s">
        <v>193</v>
      </c>
      <c r="C481" s="283" t="s">
        <v>336</v>
      </c>
      <c r="D481" s="283">
        <v>1</v>
      </c>
      <c r="E481" s="283">
        <v>1.38888888888889E-2</v>
      </c>
      <c r="F481" s="283">
        <v>1</v>
      </c>
      <c r="G481" s="283">
        <v>1.38888888888889E-2</v>
      </c>
      <c r="H481" s="283">
        <v>0</v>
      </c>
      <c r="I481" s="283">
        <v>0</v>
      </c>
    </row>
    <row r="482" spans="1:9" x14ac:dyDescent="0.2">
      <c r="A482" s="283" t="s">
        <v>455</v>
      </c>
      <c r="B482" s="283" t="s">
        <v>202</v>
      </c>
      <c r="C482" s="283" t="s">
        <v>338</v>
      </c>
      <c r="D482" s="283">
        <v>27</v>
      </c>
      <c r="E482" s="283">
        <v>0.16463414634146301</v>
      </c>
      <c r="F482" s="283">
        <v>27</v>
      </c>
      <c r="G482" s="283">
        <v>0.16666666666666699</v>
      </c>
      <c r="H482" s="283">
        <v>0</v>
      </c>
      <c r="I482" s="283">
        <v>0</v>
      </c>
    </row>
    <row r="483" spans="1:9" x14ac:dyDescent="0.2">
      <c r="A483" s="283" t="s">
        <v>455</v>
      </c>
      <c r="B483" s="283" t="s">
        <v>202</v>
      </c>
      <c r="C483" s="283" t="s">
        <v>341</v>
      </c>
      <c r="D483" s="283">
        <v>36</v>
      </c>
      <c r="E483" s="283">
        <v>0.219512195121951</v>
      </c>
      <c r="F483" s="283">
        <v>36</v>
      </c>
      <c r="G483" s="283">
        <v>0.22222222222222199</v>
      </c>
      <c r="H483" s="283">
        <v>0</v>
      </c>
      <c r="I483" s="283">
        <v>0</v>
      </c>
    </row>
    <row r="484" spans="1:9" x14ac:dyDescent="0.2">
      <c r="A484" s="283" t="s">
        <v>455</v>
      </c>
      <c r="B484" s="283" t="s">
        <v>202</v>
      </c>
      <c r="C484" s="283" t="s">
        <v>339</v>
      </c>
      <c r="D484" s="283">
        <v>6</v>
      </c>
      <c r="E484" s="283">
        <v>3.65853658536585E-2</v>
      </c>
      <c r="F484" s="283">
        <v>6</v>
      </c>
      <c r="G484" s="283">
        <v>3.7037037037037E-2</v>
      </c>
      <c r="H484" s="283">
        <v>0</v>
      </c>
      <c r="I484" s="283">
        <v>0</v>
      </c>
    </row>
    <row r="485" spans="1:9" x14ac:dyDescent="0.2">
      <c r="A485" s="283" t="s">
        <v>455</v>
      </c>
      <c r="B485" s="283" t="s">
        <v>202</v>
      </c>
      <c r="C485" s="283" t="s">
        <v>343</v>
      </c>
      <c r="D485" s="283">
        <v>20</v>
      </c>
      <c r="E485" s="283">
        <v>0.12195121951219499</v>
      </c>
      <c r="F485" s="283">
        <v>20</v>
      </c>
      <c r="G485" s="283">
        <v>0.12345679012345701</v>
      </c>
      <c r="H485" s="283">
        <v>0</v>
      </c>
      <c r="I485" s="283">
        <v>0</v>
      </c>
    </row>
    <row r="486" spans="1:9" x14ac:dyDescent="0.2">
      <c r="A486" s="283" t="s">
        <v>455</v>
      </c>
      <c r="B486" s="283" t="s">
        <v>202</v>
      </c>
      <c r="C486" s="283" t="s">
        <v>336</v>
      </c>
      <c r="D486" s="283">
        <v>63</v>
      </c>
      <c r="E486" s="283">
        <v>0.38414634146341498</v>
      </c>
      <c r="F486" s="283">
        <v>63</v>
      </c>
      <c r="G486" s="283">
        <v>0.38888888888888901</v>
      </c>
      <c r="H486" s="283">
        <v>0</v>
      </c>
      <c r="I486" s="283">
        <v>0</v>
      </c>
    </row>
    <row r="487" spans="1:9" x14ac:dyDescent="0.2">
      <c r="A487" s="283" t="s">
        <v>456</v>
      </c>
      <c r="B487" s="283" t="s">
        <v>245</v>
      </c>
      <c r="C487" s="283" t="s">
        <v>338</v>
      </c>
      <c r="D487" s="283">
        <v>8</v>
      </c>
      <c r="E487" s="283">
        <v>6.7396798652063997E-3</v>
      </c>
      <c r="F487" s="283">
        <v>8</v>
      </c>
      <c r="G487" s="283">
        <v>5.5710306406685202E-3</v>
      </c>
      <c r="H487" s="283">
        <v>0</v>
      </c>
      <c r="I487" s="283">
        <v>0</v>
      </c>
    </row>
    <row r="488" spans="1:9" x14ac:dyDescent="0.2">
      <c r="A488" s="283" t="s">
        <v>456</v>
      </c>
      <c r="B488" s="283" t="s">
        <v>245</v>
      </c>
      <c r="C488" s="283" t="s">
        <v>344</v>
      </c>
      <c r="D488" s="283">
        <v>31</v>
      </c>
      <c r="E488" s="283">
        <v>2.6116259477674798E-2</v>
      </c>
      <c r="F488" s="283">
        <v>31</v>
      </c>
      <c r="G488" s="283">
        <v>2.1587743732590502E-2</v>
      </c>
      <c r="H488" s="283">
        <v>0</v>
      </c>
      <c r="I488" s="283">
        <v>0</v>
      </c>
    </row>
    <row r="489" spans="1:9" x14ac:dyDescent="0.2">
      <c r="A489" s="283" t="s">
        <v>456</v>
      </c>
      <c r="B489" s="283" t="s">
        <v>245</v>
      </c>
      <c r="C489" s="283" t="s">
        <v>336</v>
      </c>
      <c r="D489" s="283">
        <v>252</v>
      </c>
      <c r="E489" s="283">
        <v>0.21229991575400201</v>
      </c>
      <c r="F489" s="283">
        <v>252</v>
      </c>
      <c r="G489" s="283">
        <v>0.17548746518105801</v>
      </c>
      <c r="H489" s="283">
        <v>0</v>
      </c>
      <c r="I489" s="283">
        <v>0</v>
      </c>
    </row>
    <row r="490" spans="1:9" x14ac:dyDescent="0.2">
      <c r="A490" s="283" t="s">
        <v>457</v>
      </c>
      <c r="B490" s="283" t="s">
        <v>214</v>
      </c>
      <c r="C490" s="283" t="s">
        <v>338</v>
      </c>
      <c r="D490" s="283">
        <v>0</v>
      </c>
      <c r="E490" s="283">
        <v>0</v>
      </c>
      <c r="F490" s="283">
        <v>0</v>
      </c>
      <c r="G490" s="283">
        <v>0</v>
      </c>
      <c r="H490" s="283">
        <v>0</v>
      </c>
      <c r="I490" s="283" t="e">
        <v>#NUM!</v>
      </c>
    </row>
    <row r="491" spans="1:9" x14ac:dyDescent="0.2">
      <c r="A491" s="283" t="s">
        <v>457</v>
      </c>
      <c r="B491" s="283" t="s">
        <v>214</v>
      </c>
      <c r="C491" s="283" t="s">
        <v>341</v>
      </c>
      <c r="D491" s="283">
        <v>0</v>
      </c>
      <c r="E491" s="283">
        <v>0</v>
      </c>
      <c r="F491" s="283">
        <v>0</v>
      </c>
      <c r="G491" s="283">
        <v>0</v>
      </c>
      <c r="H491" s="283">
        <v>0</v>
      </c>
      <c r="I491" s="283" t="e">
        <v>#NUM!</v>
      </c>
    </row>
    <row r="492" spans="1:9" x14ac:dyDescent="0.2">
      <c r="A492" s="283" t="s">
        <v>457</v>
      </c>
      <c r="B492" s="283" t="s">
        <v>214</v>
      </c>
      <c r="C492" s="283" t="s">
        <v>344</v>
      </c>
      <c r="D492" s="283">
        <v>0</v>
      </c>
      <c r="E492" s="283">
        <v>0</v>
      </c>
      <c r="F492" s="283">
        <v>0</v>
      </c>
      <c r="G492" s="283">
        <v>0</v>
      </c>
      <c r="H492" s="283">
        <v>0</v>
      </c>
      <c r="I492" s="283" t="e">
        <v>#NUM!</v>
      </c>
    </row>
    <row r="493" spans="1:9" x14ac:dyDescent="0.2">
      <c r="A493" s="283" t="s">
        <v>457</v>
      </c>
      <c r="B493" s="283" t="s">
        <v>214</v>
      </c>
      <c r="C493" s="283" t="s">
        <v>337</v>
      </c>
      <c r="D493" s="283">
        <v>0</v>
      </c>
      <c r="E493" s="283">
        <v>0</v>
      </c>
      <c r="F493" s="283">
        <v>0</v>
      </c>
      <c r="G493" s="283">
        <v>0</v>
      </c>
      <c r="H493" s="283">
        <v>0</v>
      </c>
      <c r="I493" s="283" t="e">
        <v>#NUM!</v>
      </c>
    </row>
    <row r="494" spans="1:9" x14ac:dyDescent="0.2">
      <c r="A494" s="283" t="s">
        <v>457</v>
      </c>
      <c r="B494" s="283" t="s">
        <v>214</v>
      </c>
      <c r="C494" s="283" t="s">
        <v>339</v>
      </c>
      <c r="D494" s="283">
        <v>0</v>
      </c>
      <c r="E494" s="283">
        <v>0</v>
      </c>
      <c r="F494" s="283">
        <v>0</v>
      </c>
      <c r="G494" s="283">
        <v>0</v>
      </c>
      <c r="H494" s="283">
        <v>0</v>
      </c>
      <c r="I494" s="283" t="e">
        <v>#NUM!</v>
      </c>
    </row>
    <row r="495" spans="1:9" x14ac:dyDescent="0.2">
      <c r="A495" s="283" t="s">
        <v>457</v>
      </c>
      <c r="B495" s="283" t="s">
        <v>214</v>
      </c>
      <c r="C495" s="283" t="s">
        <v>342</v>
      </c>
      <c r="D495" s="283">
        <v>0</v>
      </c>
      <c r="E495" s="283">
        <v>0</v>
      </c>
      <c r="F495" s="283">
        <v>0</v>
      </c>
      <c r="G495" s="283">
        <v>0</v>
      </c>
      <c r="H495" s="283">
        <v>0</v>
      </c>
      <c r="I495" s="283" t="e">
        <v>#NUM!</v>
      </c>
    </row>
    <row r="496" spans="1:9" x14ac:dyDescent="0.2">
      <c r="A496" s="283" t="s">
        <v>457</v>
      </c>
      <c r="B496" s="283" t="s">
        <v>214</v>
      </c>
      <c r="C496" s="283" t="s">
        <v>343</v>
      </c>
      <c r="D496" s="283">
        <v>0</v>
      </c>
      <c r="E496" s="283">
        <v>0</v>
      </c>
      <c r="F496" s="283">
        <v>0</v>
      </c>
      <c r="G496" s="283">
        <v>0</v>
      </c>
      <c r="H496" s="283">
        <v>0</v>
      </c>
      <c r="I496" s="283" t="e">
        <v>#NUM!</v>
      </c>
    </row>
    <row r="497" spans="1:9" x14ac:dyDescent="0.2">
      <c r="A497" s="283" t="s">
        <v>457</v>
      </c>
      <c r="B497" s="283" t="s">
        <v>214</v>
      </c>
      <c r="C497" s="283" t="s">
        <v>336</v>
      </c>
      <c r="D497" s="283">
        <v>0</v>
      </c>
      <c r="E497" s="283">
        <v>0</v>
      </c>
      <c r="F497" s="283">
        <v>0</v>
      </c>
      <c r="G497" s="283">
        <v>0</v>
      </c>
      <c r="H497" s="283">
        <v>0</v>
      </c>
      <c r="I497" s="283" t="e">
        <v>#NUM!</v>
      </c>
    </row>
    <row r="498" spans="1:9" x14ac:dyDescent="0.2">
      <c r="A498" s="283" t="s">
        <v>457</v>
      </c>
      <c r="B498" s="283" t="s">
        <v>214</v>
      </c>
      <c r="C498" s="283" t="s">
        <v>340</v>
      </c>
      <c r="D498" s="283">
        <v>0</v>
      </c>
      <c r="E498" s="283">
        <v>0</v>
      </c>
      <c r="F498" s="283">
        <v>0</v>
      </c>
      <c r="G498" s="283">
        <v>0</v>
      </c>
      <c r="H498" s="283">
        <v>0</v>
      </c>
      <c r="I498" s="283" t="e">
        <v>#NUM!</v>
      </c>
    </row>
    <row r="499" spans="1:9" x14ac:dyDescent="0.2">
      <c r="A499" s="283" t="s">
        <v>458</v>
      </c>
      <c r="B499" s="283" t="s">
        <v>215</v>
      </c>
      <c r="C499" s="283" t="s">
        <v>339</v>
      </c>
      <c r="D499" s="283">
        <v>11</v>
      </c>
      <c r="E499" s="283">
        <v>6.25E-2</v>
      </c>
      <c r="F499" s="283">
        <v>11</v>
      </c>
      <c r="G499" s="283">
        <v>6.5476190476190493E-2</v>
      </c>
      <c r="H499" s="283">
        <v>0</v>
      </c>
      <c r="I499" s="283">
        <v>0</v>
      </c>
    </row>
    <row r="500" spans="1:9" x14ac:dyDescent="0.2">
      <c r="A500" s="283" t="s">
        <v>458</v>
      </c>
      <c r="B500" s="283" t="s">
        <v>215</v>
      </c>
      <c r="C500" s="283" t="s">
        <v>343</v>
      </c>
      <c r="D500" s="283">
        <v>17</v>
      </c>
      <c r="E500" s="283">
        <v>9.6590909090909102E-2</v>
      </c>
      <c r="F500" s="283">
        <v>17</v>
      </c>
      <c r="G500" s="283">
        <v>0.101190476190476</v>
      </c>
      <c r="H500" s="283">
        <v>0</v>
      </c>
      <c r="I500" s="283">
        <v>0</v>
      </c>
    </row>
    <row r="501" spans="1:9" x14ac:dyDescent="0.2">
      <c r="A501" s="283" t="s">
        <v>458</v>
      </c>
      <c r="B501" s="283" t="s">
        <v>215</v>
      </c>
      <c r="C501" s="283" t="s">
        <v>340</v>
      </c>
      <c r="D501" s="283">
        <v>1</v>
      </c>
      <c r="E501" s="283">
        <v>5.6818181818181802E-3</v>
      </c>
      <c r="F501" s="283">
        <v>1</v>
      </c>
      <c r="G501" s="283">
        <v>5.9523809523809503E-3</v>
      </c>
      <c r="H501" s="283">
        <v>0</v>
      </c>
      <c r="I501" s="283">
        <v>0</v>
      </c>
    </row>
    <row r="502" spans="1:9" x14ac:dyDescent="0.2">
      <c r="A502" s="283" t="s">
        <v>459</v>
      </c>
      <c r="B502" s="283" t="s">
        <v>233</v>
      </c>
      <c r="C502" s="283" t="s">
        <v>344</v>
      </c>
      <c r="D502" s="283">
        <v>17</v>
      </c>
      <c r="E502" s="283">
        <v>3.4623217922606898E-2</v>
      </c>
      <c r="F502" s="283">
        <v>17</v>
      </c>
      <c r="G502" s="283">
        <v>3.3333333333333298E-2</v>
      </c>
      <c r="H502" s="283">
        <v>0</v>
      </c>
      <c r="I502" s="283">
        <v>0</v>
      </c>
    </row>
    <row r="503" spans="1:9" x14ac:dyDescent="0.2">
      <c r="A503" s="283" t="s">
        <v>459</v>
      </c>
      <c r="B503" s="283" t="s">
        <v>233</v>
      </c>
      <c r="C503" s="283" t="s">
        <v>339</v>
      </c>
      <c r="D503" s="283">
        <v>24</v>
      </c>
      <c r="E503" s="283">
        <v>4.8879837067209803E-2</v>
      </c>
      <c r="F503" s="283">
        <v>24</v>
      </c>
      <c r="G503" s="283">
        <v>4.7058823529411799E-2</v>
      </c>
      <c r="H503" s="283">
        <v>0</v>
      </c>
      <c r="I503" s="283">
        <v>0</v>
      </c>
    </row>
    <row r="504" spans="1:9" x14ac:dyDescent="0.2">
      <c r="A504" s="283" t="s">
        <v>460</v>
      </c>
      <c r="B504" s="283" t="s">
        <v>241</v>
      </c>
      <c r="C504" s="283" t="s">
        <v>341</v>
      </c>
      <c r="D504" s="283">
        <v>155</v>
      </c>
      <c r="E504" s="283">
        <v>0.155</v>
      </c>
      <c r="F504" s="283">
        <v>155</v>
      </c>
      <c r="G504" s="283">
        <v>0.159958720330237</v>
      </c>
      <c r="H504" s="283">
        <v>0</v>
      </c>
      <c r="I504" s="283">
        <v>0</v>
      </c>
    </row>
    <row r="505" spans="1:9" x14ac:dyDescent="0.2">
      <c r="A505" s="283" t="s">
        <v>460</v>
      </c>
      <c r="B505" s="283" t="s">
        <v>241</v>
      </c>
      <c r="C505" s="283" t="s">
        <v>336</v>
      </c>
      <c r="D505" s="283">
        <v>18</v>
      </c>
      <c r="E505" s="283">
        <v>1.7999999999999999E-2</v>
      </c>
      <c r="F505" s="283">
        <v>18</v>
      </c>
      <c r="G505" s="283">
        <v>1.8575851393188899E-2</v>
      </c>
      <c r="H505" s="283">
        <v>0</v>
      </c>
      <c r="I505" s="283">
        <v>0</v>
      </c>
    </row>
    <row r="506" spans="1:9" x14ac:dyDescent="0.2">
      <c r="A506" s="283" t="s">
        <v>507</v>
      </c>
      <c r="B506" s="283" t="s">
        <v>173</v>
      </c>
      <c r="C506" s="283" t="s">
        <v>344</v>
      </c>
      <c r="D506" s="283">
        <v>7</v>
      </c>
      <c r="E506" s="283">
        <v>1.0729613733905601E-3</v>
      </c>
      <c r="F506" s="283">
        <v>7</v>
      </c>
      <c r="G506" s="283">
        <v>1.23369756785337E-3</v>
      </c>
      <c r="H506" s="283">
        <v>0</v>
      </c>
      <c r="I506" s="283">
        <v>0</v>
      </c>
    </row>
    <row r="507" spans="1:9" x14ac:dyDescent="0.2">
      <c r="A507" s="283" t="s">
        <v>507</v>
      </c>
      <c r="B507" s="283" t="s">
        <v>173</v>
      </c>
      <c r="C507" s="283" t="s">
        <v>342</v>
      </c>
      <c r="D507" s="283">
        <v>12</v>
      </c>
      <c r="E507" s="283">
        <v>1.83936235438381E-3</v>
      </c>
      <c r="F507" s="283">
        <v>12</v>
      </c>
      <c r="G507" s="283">
        <v>2.1149101163200601E-3</v>
      </c>
      <c r="H507" s="283">
        <v>0</v>
      </c>
      <c r="I507" s="283">
        <v>0</v>
      </c>
    </row>
    <row r="508" spans="1:9" x14ac:dyDescent="0.2">
      <c r="A508" s="283" t="s">
        <v>461</v>
      </c>
      <c r="B508" s="283" t="s">
        <v>216</v>
      </c>
      <c r="C508" s="283" t="s">
        <v>341</v>
      </c>
      <c r="D508" s="283">
        <v>1</v>
      </c>
      <c r="E508" s="283">
        <v>6.6666666666666693E-2</v>
      </c>
      <c r="F508" s="283">
        <v>1</v>
      </c>
      <c r="G508" s="283">
        <v>6.6666666666666693E-2</v>
      </c>
      <c r="H508" s="283">
        <v>0</v>
      </c>
      <c r="I508" s="283">
        <v>0</v>
      </c>
    </row>
    <row r="509" spans="1:9" x14ac:dyDescent="0.2">
      <c r="A509" s="283" t="s">
        <v>461</v>
      </c>
      <c r="B509" s="283" t="s">
        <v>216</v>
      </c>
      <c r="C509" s="283" t="s">
        <v>337</v>
      </c>
      <c r="D509" s="283">
        <v>12</v>
      </c>
      <c r="E509" s="283">
        <v>0.8</v>
      </c>
      <c r="F509" s="283">
        <v>12</v>
      </c>
      <c r="G509" s="283">
        <v>0.8</v>
      </c>
      <c r="H509" s="283">
        <v>0</v>
      </c>
      <c r="I509" s="283">
        <v>0</v>
      </c>
    </row>
    <row r="510" spans="1:9" x14ac:dyDescent="0.2">
      <c r="A510" s="283" t="s">
        <v>461</v>
      </c>
      <c r="B510" s="283" t="s">
        <v>216</v>
      </c>
      <c r="C510" s="283" t="s">
        <v>339</v>
      </c>
      <c r="D510" s="283">
        <v>1</v>
      </c>
      <c r="E510" s="283">
        <v>6.6666666666666693E-2</v>
      </c>
      <c r="F510" s="283">
        <v>1</v>
      </c>
      <c r="G510" s="283">
        <v>6.6666666666666693E-2</v>
      </c>
      <c r="H510" s="283">
        <v>0</v>
      </c>
      <c r="I510" s="283">
        <v>0</v>
      </c>
    </row>
    <row r="511" spans="1:9" x14ac:dyDescent="0.2">
      <c r="A511" s="283" t="s">
        <v>461</v>
      </c>
      <c r="B511" s="283" t="s">
        <v>216</v>
      </c>
      <c r="C511" s="283" t="s">
        <v>336</v>
      </c>
      <c r="D511" s="283">
        <v>1</v>
      </c>
      <c r="E511" s="283">
        <v>6.6666666666666693E-2</v>
      </c>
      <c r="F511" s="283">
        <v>1</v>
      </c>
      <c r="G511" s="283">
        <v>6.6666666666666693E-2</v>
      </c>
      <c r="H511" s="283">
        <v>0</v>
      </c>
      <c r="I511" s="283">
        <v>0</v>
      </c>
    </row>
    <row r="512" spans="1:9" x14ac:dyDescent="0.2">
      <c r="A512" s="283" t="s">
        <v>462</v>
      </c>
      <c r="B512" s="283" t="s">
        <v>217</v>
      </c>
      <c r="C512" s="283" t="s">
        <v>341</v>
      </c>
      <c r="D512" s="283">
        <v>10</v>
      </c>
      <c r="E512" s="283">
        <v>3.9525691699604702E-2</v>
      </c>
      <c r="F512" s="283">
        <v>10</v>
      </c>
      <c r="G512" s="283">
        <v>4.20168067226891E-2</v>
      </c>
      <c r="H512" s="283">
        <v>0</v>
      </c>
      <c r="I512" s="283">
        <v>0</v>
      </c>
    </row>
    <row r="513" spans="1:9" x14ac:dyDescent="0.2">
      <c r="A513" s="283" t="s">
        <v>462</v>
      </c>
      <c r="B513" s="283" t="s">
        <v>217</v>
      </c>
      <c r="C513" s="283" t="s">
        <v>339</v>
      </c>
      <c r="D513" s="283">
        <v>1</v>
      </c>
      <c r="E513" s="283">
        <v>3.9525691699604697E-3</v>
      </c>
      <c r="F513" s="283">
        <v>1</v>
      </c>
      <c r="G513" s="283">
        <v>4.20168067226891E-3</v>
      </c>
      <c r="H513" s="283">
        <v>0</v>
      </c>
      <c r="I513" s="283">
        <v>0</v>
      </c>
    </row>
    <row r="514" spans="1:9" x14ac:dyDescent="0.2">
      <c r="A514" s="283" t="s">
        <v>463</v>
      </c>
      <c r="B514" s="283" t="s">
        <v>218</v>
      </c>
      <c r="C514" s="283" t="s">
        <v>338</v>
      </c>
      <c r="D514" s="283">
        <v>2</v>
      </c>
      <c r="E514" s="283">
        <v>6.25E-2</v>
      </c>
      <c r="F514" s="283">
        <v>2</v>
      </c>
      <c r="G514" s="283">
        <v>6.4516129032258104E-2</v>
      </c>
      <c r="H514" s="283">
        <v>0</v>
      </c>
      <c r="I514" s="283">
        <v>0</v>
      </c>
    </row>
    <row r="515" spans="1:9" x14ac:dyDescent="0.2">
      <c r="A515" s="283" t="s">
        <v>463</v>
      </c>
      <c r="B515" s="283" t="s">
        <v>218</v>
      </c>
      <c r="C515" s="283" t="s">
        <v>341</v>
      </c>
      <c r="D515" s="283">
        <v>9</v>
      </c>
      <c r="E515" s="283">
        <v>0.28125</v>
      </c>
      <c r="F515" s="283">
        <v>9</v>
      </c>
      <c r="G515" s="283">
        <v>0.29032258064516098</v>
      </c>
      <c r="H515" s="283">
        <v>0</v>
      </c>
      <c r="I515" s="283">
        <v>0</v>
      </c>
    </row>
    <row r="516" spans="1:9" x14ac:dyDescent="0.2">
      <c r="A516" s="283" t="s">
        <v>463</v>
      </c>
      <c r="B516" s="283" t="s">
        <v>218</v>
      </c>
      <c r="C516" s="283" t="s">
        <v>337</v>
      </c>
      <c r="D516" s="283">
        <v>3</v>
      </c>
      <c r="E516" s="283">
        <v>9.375E-2</v>
      </c>
      <c r="F516" s="283">
        <v>3</v>
      </c>
      <c r="G516" s="283">
        <v>9.6774193548387094E-2</v>
      </c>
      <c r="H516" s="283">
        <v>0</v>
      </c>
      <c r="I516" s="283">
        <v>0</v>
      </c>
    </row>
    <row r="517" spans="1:9" x14ac:dyDescent="0.2">
      <c r="A517" s="283" t="s">
        <v>463</v>
      </c>
      <c r="B517" s="283" t="s">
        <v>218</v>
      </c>
      <c r="C517" s="283" t="s">
        <v>339</v>
      </c>
      <c r="D517" s="283">
        <v>10</v>
      </c>
      <c r="E517" s="283">
        <v>0.3125</v>
      </c>
      <c r="F517" s="283">
        <v>10</v>
      </c>
      <c r="G517" s="283">
        <v>0.32258064516128998</v>
      </c>
      <c r="H517" s="283">
        <v>0</v>
      </c>
      <c r="I517" s="283">
        <v>0</v>
      </c>
    </row>
    <row r="518" spans="1:9" x14ac:dyDescent="0.2">
      <c r="A518" s="283" t="s">
        <v>465</v>
      </c>
      <c r="B518" s="283" t="s">
        <v>246</v>
      </c>
      <c r="C518" s="283" t="s">
        <v>338</v>
      </c>
      <c r="D518" s="283">
        <v>13</v>
      </c>
      <c r="E518" s="283">
        <v>1.90336749633968E-2</v>
      </c>
      <c r="F518" s="283">
        <v>13</v>
      </c>
      <c r="G518" s="283">
        <v>1.9005847953216401E-2</v>
      </c>
      <c r="H518" s="283">
        <v>0</v>
      </c>
      <c r="I518" s="283">
        <v>0</v>
      </c>
    </row>
    <row r="519" spans="1:9" x14ac:dyDescent="0.2">
      <c r="A519" s="283" t="s">
        <v>465</v>
      </c>
      <c r="B519" s="283" t="s">
        <v>246</v>
      </c>
      <c r="C519" s="283" t="s">
        <v>344</v>
      </c>
      <c r="D519" s="283">
        <v>2</v>
      </c>
      <c r="E519" s="283">
        <v>2.9282576866764302E-3</v>
      </c>
      <c r="F519" s="283">
        <v>2</v>
      </c>
      <c r="G519" s="283">
        <v>2.92397660818713E-3</v>
      </c>
      <c r="H519" s="283">
        <v>0</v>
      </c>
      <c r="I519" s="283">
        <v>0</v>
      </c>
    </row>
    <row r="520" spans="1:9" x14ac:dyDescent="0.2">
      <c r="A520" s="283" t="s">
        <v>465</v>
      </c>
      <c r="B520" s="283" t="s">
        <v>246</v>
      </c>
      <c r="C520" s="283" t="s">
        <v>336</v>
      </c>
      <c r="D520" s="283">
        <v>25</v>
      </c>
      <c r="E520" s="283">
        <v>3.6603221083455303E-2</v>
      </c>
      <c r="F520" s="283">
        <v>25</v>
      </c>
      <c r="G520" s="283">
        <v>3.65497076023392E-2</v>
      </c>
      <c r="H520" s="283">
        <v>0</v>
      </c>
      <c r="I520" s="283">
        <v>0</v>
      </c>
    </row>
    <row r="521" spans="1:9" x14ac:dyDescent="0.2">
      <c r="A521" s="283" t="s">
        <v>465</v>
      </c>
      <c r="B521" s="283" t="s">
        <v>246</v>
      </c>
      <c r="C521" s="283" t="s">
        <v>340</v>
      </c>
      <c r="D521" s="283">
        <v>4</v>
      </c>
      <c r="E521" s="283">
        <v>5.8565153733528604E-3</v>
      </c>
      <c r="F521" s="283">
        <v>4</v>
      </c>
      <c r="G521" s="283">
        <v>5.8479532163742704E-3</v>
      </c>
      <c r="H521" s="283">
        <v>0</v>
      </c>
      <c r="I521" s="283">
        <v>0</v>
      </c>
    </row>
    <row r="522" spans="1:9" x14ac:dyDescent="0.2">
      <c r="A522" s="283" t="s">
        <v>466</v>
      </c>
      <c r="B522" s="283" t="s">
        <v>198</v>
      </c>
      <c r="C522" s="283" t="s">
        <v>337</v>
      </c>
      <c r="D522" s="283">
        <v>6</v>
      </c>
      <c r="E522" s="283">
        <v>1.03448275862069E-2</v>
      </c>
      <c r="F522" s="283">
        <v>6</v>
      </c>
      <c r="G522" s="283">
        <v>1.1131725417439699E-2</v>
      </c>
      <c r="H522" s="283">
        <v>0</v>
      </c>
      <c r="I522" s="283">
        <v>0</v>
      </c>
    </row>
    <row r="523" spans="1:9" x14ac:dyDescent="0.2">
      <c r="A523" s="283" t="s">
        <v>466</v>
      </c>
      <c r="B523" s="283" t="s">
        <v>198</v>
      </c>
      <c r="C523" s="283" t="s">
        <v>339</v>
      </c>
      <c r="D523" s="283">
        <v>10</v>
      </c>
      <c r="E523" s="283">
        <v>1.72413793103448E-2</v>
      </c>
      <c r="F523" s="283">
        <v>10</v>
      </c>
      <c r="G523" s="283">
        <v>1.8552875695732801E-2</v>
      </c>
      <c r="H523" s="283">
        <v>0</v>
      </c>
      <c r="I523" s="283">
        <v>0</v>
      </c>
    </row>
    <row r="524" spans="1:9" x14ac:dyDescent="0.2">
      <c r="A524" s="283" t="s">
        <v>466</v>
      </c>
      <c r="B524" s="283" t="s">
        <v>198</v>
      </c>
      <c r="C524" s="283" t="s">
        <v>342</v>
      </c>
      <c r="D524" s="283">
        <v>22</v>
      </c>
      <c r="E524" s="283">
        <v>3.7931034482758599E-2</v>
      </c>
      <c r="F524" s="283">
        <v>22</v>
      </c>
      <c r="G524" s="283">
        <v>4.08163265306122E-2</v>
      </c>
      <c r="H524" s="283">
        <v>0</v>
      </c>
      <c r="I524" s="283">
        <v>0</v>
      </c>
    </row>
    <row r="525" spans="1:9" x14ac:dyDescent="0.2">
      <c r="A525" s="283" t="s">
        <v>466</v>
      </c>
      <c r="B525" s="283" t="s">
        <v>198</v>
      </c>
      <c r="C525" s="283" t="s">
        <v>336</v>
      </c>
      <c r="D525" s="283">
        <v>157</v>
      </c>
      <c r="E525" s="283">
        <v>0.270689655172414</v>
      </c>
      <c r="F525" s="283">
        <v>157</v>
      </c>
      <c r="G525" s="283">
        <v>0.29128014842300598</v>
      </c>
      <c r="H525" s="283">
        <v>0</v>
      </c>
      <c r="I525" s="283">
        <v>0</v>
      </c>
    </row>
    <row r="526" spans="1:9" x14ac:dyDescent="0.2">
      <c r="A526" s="283" t="s">
        <v>469</v>
      </c>
      <c r="B526" s="283" t="s">
        <v>219</v>
      </c>
      <c r="C526" s="283" t="s">
        <v>338</v>
      </c>
      <c r="D526" s="283">
        <v>2</v>
      </c>
      <c r="E526" s="283">
        <v>1.15606936416185E-2</v>
      </c>
      <c r="F526" s="283">
        <v>2</v>
      </c>
      <c r="G526" s="283">
        <v>1.49253731343284E-2</v>
      </c>
      <c r="H526" s="283">
        <v>0</v>
      </c>
      <c r="I526" s="283">
        <v>0</v>
      </c>
    </row>
    <row r="527" spans="1:9" x14ac:dyDescent="0.2">
      <c r="A527" s="283" t="s">
        <v>469</v>
      </c>
      <c r="B527" s="283" t="s">
        <v>219</v>
      </c>
      <c r="C527" s="283" t="s">
        <v>340</v>
      </c>
      <c r="D527" s="283">
        <v>4</v>
      </c>
      <c r="E527" s="283">
        <v>2.3121387283237E-2</v>
      </c>
      <c r="F527" s="283">
        <v>4</v>
      </c>
      <c r="G527" s="283">
        <v>2.9850746268656699E-2</v>
      </c>
      <c r="H527" s="283">
        <v>0</v>
      </c>
      <c r="I527" s="283">
        <v>0</v>
      </c>
    </row>
    <row r="528" spans="1:9" x14ac:dyDescent="0.2">
      <c r="A528" s="283" t="s">
        <v>470</v>
      </c>
      <c r="B528" s="283" t="s">
        <v>220</v>
      </c>
      <c r="C528" s="283" t="s">
        <v>341</v>
      </c>
      <c r="D528" s="283">
        <v>2</v>
      </c>
      <c r="E528" s="283">
        <v>0.28571428571428598</v>
      </c>
      <c r="F528" s="283">
        <v>2</v>
      </c>
      <c r="G528" s="283">
        <v>0.125</v>
      </c>
      <c r="H528" s="283">
        <v>0</v>
      </c>
      <c r="I528" s="283">
        <v>0</v>
      </c>
    </row>
    <row r="529" spans="1:9" x14ac:dyDescent="0.2">
      <c r="A529" s="283" t="s">
        <v>470</v>
      </c>
      <c r="B529" s="283" t="s">
        <v>220</v>
      </c>
      <c r="C529" s="283" t="s">
        <v>337</v>
      </c>
      <c r="D529" s="283">
        <v>3</v>
      </c>
      <c r="E529" s="283">
        <v>0.42857142857142899</v>
      </c>
      <c r="F529" s="283">
        <v>3</v>
      </c>
      <c r="G529" s="283">
        <v>0.1875</v>
      </c>
      <c r="H529" s="283">
        <v>0</v>
      </c>
      <c r="I529" s="283">
        <v>0</v>
      </c>
    </row>
    <row r="530" spans="1:9" x14ac:dyDescent="0.2">
      <c r="A530" s="283" t="s">
        <v>513</v>
      </c>
      <c r="B530" s="283" t="s">
        <v>242</v>
      </c>
      <c r="C530" s="283" t="s">
        <v>343</v>
      </c>
      <c r="D530" s="283">
        <v>7</v>
      </c>
      <c r="E530" s="283">
        <v>2.9535864978902999E-2</v>
      </c>
      <c r="F530" s="283">
        <v>7</v>
      </c>
      <c r="G530" s="283">
        <v>3.0837004405286299E-2</v>
      </c>
      <c r="H530" s="283">
        <v>0</v>
      </c>
      <c r="I530" s="283">
        <v>0</v>
      </c>
    </row>
    <row r="531" spans="1:9" x14ac:dyDescent="0.2">
      <c r="A531" s="283" t="s">
        <v>513</v>
      </c>
      <c r="B531" s="283" t="s">
        <v>242</v>
      </c>
      <c r="C531" s="283" t="s">
        <v>336</v>
      </c>
      <c r="D531" s="283">
        <v>7</v>
      </c>
      <c r="E531" s="283">
        <v>2.9535864978902999E-2</v>
      </c>
      <c r="F531" s="283">
        <v>7</v>
      </c>
      <c r="G531" s="283">
        <v>3.0837004405286299E-2</v>
      </c>
      <c r="H531" s="283">
        <v>0</v>
      </c>
      <c r="I531" s="283">
        <v>0</v>
      </c>
    </row>
    <row r="532" spans="1:9" x14ac:dyDescent="0.2">
      <c r="A532" s="283" t="s">
        <v>472</v>
      </c>
      <c r="B532" s="283" t="s">
        <v>221</v>
      </c>
      <c r="C532" s="283" t="s">
        <v>338</v>
      </c>
      <c r="D532" s="283">
        <v>7</v>
      </c>
      <c r="E532" s="283">
        <v>0.2</v>
      </c>
      <c r="F532" s="283">
        <v>7</v>
      </c>
      <c r="G532" s="283">
        <v>0.18421052631578899</v>
      </c>
      <c r="H532" s="283">
        <v>0</v>
      </c>
      <c r="I532" s="283">
        <v>0</v>
      </c>
    </row>
    <row r="533" spans="1:9" x14ac:dyDescent="0.2">
      <c r="A533" s="283" t="s">
        <v>472</v>
      </c>
      <c r="B533" s="283" t="s">
        <v>221</v>
      </c>
      <c r="C533" s="283" t="s">
        <v>341</v>
      </c>
      <c r="D533" s="283">
        <v>11</v>
      </c>
      <c r="E533" s="283">
        <v>0.314285714285714</v>
      </c>
      <c r="F533" s="283">
        <v>11</v>
      </c>
      <c r="G533" s="283">
        <v>0.28947368421052599</v>
      </c>
      <c r="H533" s="283">
        <v>0</v>
      </c>
      <c r="I533" s="283">
        <v>0</v>
      </c>
    </row>
    <row r="534" spans="1:9" x14ac:dyDescent="0.2">
      <c r="A534" s="283" t="s">
        <v>472</v>
      </c>
      <c r="B534" s="283" t="s">
        <v>221</v>
      </c>
      <c r="C534" s="283" t="s">
        <v>339</v>
      </c>
      <c r="D534" s="283">
        <v>7</v>
      </c>
      <c r="E534" s="283">
        <v>0.2</v>
      </c>
      <c r="F534" s="283">
        <v>7</v>
      </c>
      <c r="G534" s="283">
        <v>0.18421052631578899</v>
      </c>
      <c r="H534" s="283">
        <v>0</v>
      </c>
      <c r="I534" s="283">
        <v>0</v>
      </c>
    </row>
    <row r="535" spans="1:9" x14ac:dyDescent="0.2">
      <c r="A535" s="283" t="s">
        <v>472</v>
      </c>
      <c r="B535" s="283" t="s">
        <v>221</v>
      </c>
      <c r="C535" s="283" t="s">
        <v>342</v>
      </c>
      <c r="D535" s="283">
        <v>4</v>
      </c>
      <c r="E535" s="283">
        <v>0.114285714285714</v>
      </c>
      <c r="F535" s="283">
        <v>4</v>
      </c>
      <c r="G535" s="283">
        <v>0.105263157894737</v>
      </c>
      <c r="H535" s="283">
        <v>0</v>
      </c>
      <c r="I535" s="283">
        <v>0</v>
      </c>
    </row>
    <row r="536" spans="1:9" x14ac:dyDescent="0.2">
      <c r="A536" s="283" t="s">
        <v>473</v>
      </c>
      <c r="B536" s="283" t="s">
        <v>232</v>
      </c>
      <c r="C536" s="283" t="s">
        <v>338</v>
      </c>
      <c r="D536" s="283">
        <v>2</v>
      </c>
      <c r="E536" s="283">
        <v>2.4691358024691398E-2</v>
      </c>
      <c r="F536" s="283">
        <v>2</v>
      </c>
      <c r="G536" s="283">
        <v>2.5000000000000001E-2</v>
      </c>
      <c r="H536" s="283">
        <v>0</v>
      </c>
      <c r="I536" s="283">
        <v>0</v>
      </c>
    </row>
    <row r="537" spans="1:9" x14ac:dyDescent="0.2">
      <c r="A537" s="283" t="s">
        <v>473</v>
      </c>
      <c r="B537" s="283" t="s">
        <v>232</v>
      </c>
      <c r="C537" s="283" t="s">
        <v>341</v>
      </c>
      <c r="D537" s="283">
        <v>32</v>
      </c>
      <c r="E537" s="283">
        <v>0.39506172839506198</v>
      </c>
      <c r="F537" s="283">
        <v>32</v>
      </c>
      <c r="G537" s="283">
        <v>0.4</v>
      </c>
      <c r="H537" s="283">
        <v>0</v>
      </c>
      <c r="I537" s="283">
        <v>0</v>
      </c>
    </row>
    <row r="538" spans="1:9" x14ac:dyDescent="0.2">
      <c r="A538" s="283" t="s">
        <v>473</v>
      </c>
      <c r="B538" s="283" t="s">
        <v>232</v>
      </c>
      <c r="C538" s="283" t="s">
        <v>337</v>
      </c>
      <c r="D538" s="283">
        <v>7</v>
      </c>
      <c r="E538" s="283">
        <v>8.6419753086419707E-2</v>
      </c>
      <c r="F538" s="283">
        <v>7</v>
      </c>
      <c r="G538" s="283">
        <v>8.7499999999999994E-2</v>
      </c>
      <c r="H538" s="283">
        <v>0</v>
      </c>
      <c r="I538" s="283">
        <v>0</v>
      </c>
    </row>
    <row r="539" spans="1:9" x14ac:dyDescent="0.2">
      <c r="A539" s="283" t="s">
        <v>473</v>
      </c>
      <c r="B539" s="283" t="s">
        <v>232</v>
      </c>
      <c r="C539" s="283" t="s">
        <v>343</v>
      </c>
      <c r="D539" s="283">
        <v>14</v>
      </c>
      <c r="E539" s="283">
        <v>0.172839506172839</v>
      </c>
      <c r="F539" s="283">
        <v>14</v>
      </c>
      <c r="G539" s="283">
        <v>0.17499999999999999</v>
      </c>
      <c r="H539" s="283">
        <v>0</v>
      </c>
      <c r="I539" s="283">
        <v>0</v>
      </c>
    </row>
    <row r="540" spans="1:9" x14ac:dyDescent="0.2">
      <c r="A540" s="283" t="s">
        <v>473</v>
      </c>
      <c r="B540" s="283" t="s">
        <v>232</v>
      </c>
      <c r="C540" s="283" t="s">
        <v>336</v>
      </c>
      <c r="D540" s="283">
        <v>2</v>
      </c>
      <c r="E540" s="283">
        <v>2.4691358024691398E-2</v>
      </c>
      <c r="F540" s="283">
        <v>2</v>
      </c>
      <c r="G540" s="283">
        <v>2.5000000000000001E-2</v>
      </c>
      <c r="H540" s="283">
        <v>0</v>
      </c>
      <c r="I540" s="283">
        <v>0</v>
      </c>
    </row>
    <row r="541" spans="1:9" x14ac:dyDescent="0.2">
      <c r="A541" s="283" t="s">
        <v>474</v>
      </c>
      <c r="B541" s="283" t="s">
        <v>183</v>
      </c>
      <c r="C541" s="283" t="s">
        <v>344</v>
      </c>
      <c r="D541" s="283">
        <v>6</v>
      </c>
      <c r="E541" s="283">
        <v>3.5969066602721701E-4</v>
      </c>
      <c r="F541" s="283">
        <v>6</v>
      </c>
      <c r="G541" s="283">
        <v>3.5958288385472899E-4</v>
      </c>
      <c r="H541" s="283">
        <v>0</v>
      </c>
      <c r="I541" s="283">
        <v>0</v>
      </c>
    </row>
    <row r="542" spans="1:9" x14ac:dyDescent="0.2">
      <c r="A542" s="283" t="s">
        <v>474</v>
      </c>
      <c r="B542" s="283" t="s">
        <v>183</v>
      </c>
      <c r="C542" s="283" t="s">
        <v>342</v>
      </c>
      <c r="D542" s="283">
        <v>5</v>
      </c>
      <c r="E542" s="283">
        <v>2.9974222168934698E-4</v>
      </c>
      <c r="F542" s="283">
        <v>5</v>
      </c>
      <c r="G542" s="283">
        <v>2.9965240321227398E-4</v>
      </c>
      <c r="H542" s="283">
        <v>0</v>
      </c>
      <c r="I542" s="283">
        <v>0</v>
      </c>
    </row>
    <row r="543" spans="1:9" x14ac:dyDescent="0.2">
      <c r="A543" s="283" t="s">
        <v>475</v>
      </c>
      <c r="B543" s="283" t="s">
        <v>222</v>
      </c>
      <c r="C543" s="283" t="s">
        <v>337</v>
      </c>
      <c r="D543" s="283">
        <v>31</v>
      </c>
      <c r="E543" s="283">
        <v>3.1124497991967901E-2</v>
      </c>
      <c r="F543" s="283">
        <v>31</v>
      </c>
      <c r="G543" s="283">
        <v>3.08764940239044E-2</v>
      </c>
      <c r="H543" s="283">
        <v>0</v>
      </c>
      <c r="I543" s="283">
        <v>0</v>
      </c>
    </row>
    <row r="544" spans="1:9" x14ac:dyDescent="0.2">
      <c r="A544" s="283" t="s">
        <v>475</v>
      </c>
      <c r="B544" s="283" t="s">
        <v>222</v>
      </c>
      <c r="C544" s="283" t="s">
        <v>343</v>
      </c>
      <c r="D544" s="283">
        <v>38</v>
      </c>
      <c r="E544" s="283">
        <v>3.8152610441767099E-2</v>
      </c>
      <c r="F544" s="283">
        <v>38</v>
      </c>
      <c r="G544" s="283">
        <v>3.7848605577689202E-2</v>
      </c>
      <c r="H544" s="283">
        <v>0</v>
      </c>
      <c r="I544" s="283">
        <v>0</v>
      </c>
    </row>
    <row r="545" spans="1:9" x14ac:dyDescent="0.2">
      <c r="A545" s="283" t="s">
        <v>476</v>
      </c>
      <c r="B545" s="283" t="s">
        <v>223</v>
      </c>
      <c r="C545" s="283" t="s">
        <v>341</v>
      </c>
      <c r="D545" s="283">
        <v>15</v>
      </c>
      <c r="E545" s="283">
        <v>0.33333333333333298</v>
      </c>
      <c r="F545" s="283">
        <v>15</v>
      </c>
      <c r="G545" s="283">
        <v>0.34090909090909099</v>
      </c>
      <c r="H545" s="283">
        <v>0</v>
      </c>
      <c r="I545" s="283">
        <v>0</v>
      </c>
    </row>
    <row r="546" spans="1:9" x14ac:dyDescent="0.2">
      <c r="A546" s="283" t="s">
        <v>476</v>
      </c>
      <c r="B546" s="283" t="s">
        <v>223</v>
      </c>
      <c r="C546" s="283" t="s">
        <v>339</v>
      </c>
      <c r="D546" s="283">
        <v>8</v>
      </c>
      <c r="E546" s="283">
        <v>0.17777777777777801</v>
      </c>
      <c r="F546" s="283">
        <v>8</v>
      </c>
      <c r="G546" s="283">
        <v>0.18181818181818199</v>
      </c>
      <c r="H546" s="283">
        <v>0</v>
      </c>
      <c r="I546" s="283">
        <v>0</v>
      </c>
    </row>
    <row r="547" spans="1:9" x14ac:dyDescent="0.2">
      <c r="A547" s="283" t="s">
        <v>476</v>
      </c>
      <c r="B547" s="283" t="s">
        <v>223</v>
      </c>
      <c r="C547" s="283" t="s">
        <v>343</v>
      </c>
      <c r="D547" s="283">
        <v>1</v>
      </c>
      <c r="E547" s="283">
        <v>2.2222222222222199E-2</v>
      </c>
      <c r="F547" s="283">
        <v>1</v>
      </c>
      <c r="G547" s="283">
        <v>2.27272727272727E-2</v>
      </c>
      <c r="H547" s="283">
        <v>0</v>
      </c>
      <c r="I547" s="283">
        <v>0</v>
      </c>
    </row>
    <row r="548" spans="1:9" x14ac:dyDescent="0.2">
      <c r="A548" s="283" t="s">
        <v>477</v>
      </c>
      <c r="B548" s="283" t="s">
        <v>208</v>
      </c>
      <c r="C548" s="283" t="s">
        <v>337</v>
      </c>
      <c r="D548" s="283">
        <v>48</v>
      </c>
      <c r="E548" s="283">
        <v>0.77419354838709697</v>
      </c>
      <c r="F548" s="283">
        <v>48</v>
      </c>
      <c r="G548" s="283">
        <v>0.70588235294117696</v>
      </c>
      <c r="H548" s="283">
        <v>0</v>
      </c>
      <c r="I548" s="283">
        <v>0</v>
      </c>
    </row>
    <row r="549" spans="1:9" x14ac:dyDescent="0.2">
      <c r="A549" s="283" t="s">
        <v>477</v>
      </c>
      <c r="B549" s="283" t="s">
        <v>208</v>
      </c>
      <c r="C549" s="283" t="s">
        <v>343</v>
      </c>
      <c r="D549" s="283">
        <v>1</v>
      </c>
      <c r="E549" s="283">
        <v>1.6129032258064498E-2</v>
      </c>
      <c r="F549" s="283">
        <v>1</v>
      </c>
      <c r="G549" s="283">
        <v>1.4705882352941201E-2</v>
      </c>
      <c r="H549" s="283">
        <v>0</v>
      </c>
      <c r="I549" s="283">
        <v>0</v>
      </c>
    </row>
    <row r="550" spans="1:9" x14ac:dyDescent="0.2">
      <c r="A550" s="283" t="s">
        <v>477</v>
      </c>
      <c r="B550" s="283" t="s">
        <v>208</v>
      </c>
      <c r="C550" s="283" t="s">
        <v>340</v>
      </c>
      <c r="D550" s="283">
        <v>10</v>
      </c>
      <c r="E550" s="283">
        <v>0.16129032258064499</v>
      </c>
      <c r="F550" s="283">
        <v>10</v>
      </c>
      <c r="G550" s="283">
        <v>0.14705882352941199</v>
      </c>
      <c r="H550" s="283">
        <v>0</v>
      </c>
      <c r="I550" s="283">
        <v>0</v>
      </c>
    </row>
    <row r="551" spans="1:9" x14ac:dyDescent="0.2">
      <c r="A551" s="283" t="s">
        <v>478</v>
      </c>
      <c r="B551" s="283" t="s">
        <v>181</v>
      </c>
      <c r="C551" s="283" t="s">
        <v>344</v>
      </c>
      <c r="D551" s="283">
        <v>9</v>
      </c>
      <c r="E551" s="283">
        <v>6.89127105666156E-3</v>
      </c>
      <c r="F551" s="283">
        <v>9</v>
      </c>
      <c r="G551" s="283">
        <v>6.6273932253313704E-3</v>
      </c>
      <c r="H551" s="283">
        <v>0</v>
      </c>
      <c r="I551" s="283">
        <v>0</v>
      </c>
    </row>
    <row r="552" spans="1:9" x14ac:dyDescent="0.2">
      <c r="A552" s="283" t="s">
        <v>478</v>
      </c>
      <c r="B552" s="283" t="s">
        <v>181</v>
      </c>
      <c r="C552" s="283" t="s">
        <v>339</v>
      </c>
      <c r="D552" s="283">
        <v>100</v>
      </c>
      <c r="E552" s="283">
        <v>7.6569678407350697E-2</v>
      </c>
      <c r="F552" s="283">
        <v>100</v>
      </c>
      <c r="G552" s="283">
        <v>7.3637702503681901E-2</v>
      </c>
      <c r="H552" s="283">
        <v>0</v>
      </c>
      <c r="I552" s="283">
        <v>0</v>
      </c>
    </row>
    <row r="553" spans="1:9" x14ac:dyDescent="0.2">
      <c r="A553" s="283" t="s">
        <v>478</v>
      </c>
      <c r="B553" s="283" t="s">
        <v>181</v>
      </c>
      <c r="C553" s="283" t="s">
        <v>336</v>
      </c>
      <c r="D553" s="283">
        <v>37</v>
      </c>
      <c r="E553" s="283">
        <v>2.8330781010719799E-2</v>
      </c>
      <c r="F553" s="283">
        <v>37</v>
      </c>
      <c r="G553" s="283">
        <v>2.7245949926362301E-2</v>
      </c>
      <c r="H553" s="283">
        <v>0</v>
      </c>
      <c r="I553" s="283">
        <v>0</v>
      </c>
    </row>
    <row r="554" spans="1:9" x14ac:dyDescent="0.2">
      <c r="A554" s="283" t="s">
        <v>479</v>
      </c>
      <c r="B554" s="283" t="s">
        <v>182</v>
      </c>
      <c r="C554" s="283" t="s">
        <v>336</v>
      </c>
      <c r="D554" s="283">
        <v>487</v>
      </c>
      <c r="E554" s="283">
        <v>0.12150698602794401</v>
      </c>
      <c r="F554" s="283">
        <v>487</v>
      </c>
      <c r="G554" s="283">
        <v>0.12147667747568</v>
      </c>
      <c r="H554" s="283">
        <v>0</v>
      </c>
      <c r="I554" s="283">
        <v>0</v>
      </c>
    </row>
    <row r="555" spans="1:9" x14ac:dyDescent="0.2">
      <c r="A555" s="283" t="s">
        <v>480</v>
      </c>
      <c r="B555" s="283" t="s">
        <v>239</v>
      </c>
      <c r="C555" s="283" t="s">
        <v>342</v>
      </c>
      <c r="D555" s="283">
        <v>34</v>
      </c>
      <c r="E555" s="283">
        <v>1.47826086956522E-2</v>
      </c>
      <c r="F555" s="283">
        <v>34</v>
      </c>
      <c r="G555" s="283">
        <v>1.3524264120922801E-2</v>
      </c>
      <c r="H555" s="283">
        <v>0</v>
      </c>
      <c r="I555" s="283">
        <v>0</v>
      </c>
    </row>
    <row r="556" spans="1:9" x14ac:dyDescent="0.2">
      <c r="A556" s="283" t="s">
        <v>480</v>
      </c>
      <c r="B556" s="283" t="s">
        <v>239</v>
      </c>
      <c r="C556" s="283" t="s">
        <v>336</v>
      </c>
      <c r="D556" s="283">
        <v>72</v>
      </c>
      <c r="E556" s="283">
        <v>3.1304347826087001E-2</v>
      </c>
      <c r="F556" s="283">
        <v>72</v>
      </c>
      <c r="G556" s="283">
        <v>2.8639618138424802E-2</v>
      </c>
      <c r="H556" s="283">
        <v>0</v>
      </c>
      <c r="I556" s="283">
        <v>0</v>
      </c>
    </row>
    <row r="557" spans="1:9" x14ac:dyDescent="0.2">
      <c r="A557" s="283" t="s">
        <v>481</v>
      </c>
      <c r="B557" s="283" t="s">
        <v>184</v>
      </c>
      <c r="C557" s="283" t="s">
        <v>338</v>
      </c>
      <c r="D557" s="283">
        <v>2</v>
      </c>
      <c r="E557" s="283">
        <v>6.5359477124183E-3</v>
      </c>
      <c r="F557" s="283">
        <v>2</v>
      </c>
      <c r="G557" s="283">
        <v>6.8728522336769802E-3</v>
      </c>
      <c r="H557" s="283">
        <v>0</v>
      </c>
      <c r="I557" s="283">
        <v>0</v>
      </c>
    </row>
    <row r="558" spans="1:9" x14ac:dyDescent="0.2">
      <c r="A558" s="283" t="s">
        <v>482</v>
      </c>
      <c r="B558" s="283" t="s">
        <v>224</v>
      </c>
      <c r="C558" s="283" t="s">
        <v>336</v>
      </c>
      <c r="D558" s="283">
        <v>1</v>
      </c>
      <c r="E558" s="283">
        <v>1</v>
      </c>
      <c r="F558" s="283">
        <v>1</v>
      </c>
      <c r="G558" s="283">
        <v>1</v>
      </c>
      <c r="H558" s="283">
        <v>0</v>
      </c>
      <c r="I558" s="283">
        <v>0</v>
      </c>
    </row>
    <row r="559" spans="1:9" x14ac:dyDescent="0.2">
      <c r="A559" s="283" t="s">
        <v>483</v>
      </c>
      <c r="B559" s="283" t="s">
        <v>165</v>
      </c>
      <c r="C559" s="283" t="s">
        <v>341</v>
      </c>
      <c r="D559" s="283">
        <v>679</v>
      </c>
      <c r="E559" s="283">
        <v>0.113792525557231</v>
      </c>
      <c r="F559" s="283">
        <v>679</v>
      </c>
      <c r="G559" s="283">
        <v>0.111256758970998</v>
      </c>
      <c r="H559" s="283">
        <v>0</v>
      </c>
      <c r="I559" s="283">
        <v>0</v>
      </c>
    </row>
    <row r="560" spans="1:9" x14ac:dyDescent="0.2">
      <c r="A560" s="283" t="s">
        <v>484</v>
      </c>
      <c r="B560" s="283" t="s">
        <v>161</v>
      </c>
      <c r="C560" s="283" t="s">
        <v>344</v>
      </c>
      <c r="D560" s="283">
        <v>18</v>
      </c>
      <c r="E560" s="283">
        <v>1.1796316927714799E-3</v>
      </c>
      <c r="F560" s="283">
        <v>18</v>
      </c>
      <c r="G560" s="283">
        <v>1.2237405669998E-3</v>
      </c>
      <c r="H560" s="283">
        <v>0</v>
      </c>
      <c r="I560" s="283">
        <v>0</v>
      </c>
    </row>
    <row r="561" spans="1:9" x14ac:dyDescent="0.2">
      <c r="A561" s="283" t="s">
        <v>485</v>
      </c>
      <c r="B561" s="283" t="s">
        <v>240</v>
      </c>
      <c r="C561" s="283" t="s">
        <v>338</v>
      </c>
      <c r="D561" s="283">
        <v>4</v>
      </c>
      <c r="E561" s="283">
        <v>8.8105726872246704E-3</v>
      </c>
      <c r="F561" s="283">
        <v>4</v>
      </c>
      <c r="G561" s="283">
        <v>9.7087378640776708E-3</v>
      </c>
      <c r="H561" s="283">
        <v>0</v>
      </c>
      <c r="I561" s="283">
        <v>0</v>
      </c>
    </row>
    <row r="562" spans="1:9" x14ac:dyDescent="0.2">
      <c r="A562" s="283" t="s">
        <v>485</v>
      </c>
      <c r="B562" s="283" t="s">
        <v>240</v>
      </c>
      <c r="C562" s="283" t="s">
        <v>342</v>
      </c>
      <c r="D562" s="283">
        <v>1</v>
      </c>
      <c r="E562" s="283">
        <v>2.2026431718061702E-3</v>
      </c>
      <c r="F562" s="283">
        <v>1</v>
      </c>
      <c r="G562" s="283">
        <v>2.4271844660194199E-3</v>
      </c>
      <c r="H562" s="283">
        <v>0</v>
      </c>
      <c r="I562" s="283">
        <v>0</v>
      </c>
    </row>
    <row r="563" spans="1:9" x14ac:dyDescent="0.2">
      <c r="A563" s="283" t="s">
        <v>485</v>
      </c>
      <c r="B563" s="283" t="s">
        <v>240</v>
      </c>
      <c r="C563" s="283" t="s">
        <v>340</v>
      </c>
      <c r="D563" s="283">
        <v>29</v>
      </c>
      <c r="E563" s="283">
        <v>6.3876651982378893E-2</v>
      </c>
      <c r="F563" s="283">
        <v>29</v>
      </c>
      <c r="G563" s="283">
        <v>7.0388349514563103E-2</v>
      </c>
      <c r="H563" s="283">
        <v>0</v>
      </c>
      <c r="I563" s="283">
        <v>0</v>
      </c>
    </row>
    <row r="564" spans="1:9" x14ac:dyDescent="0.2">
      <c r="A564" s="283" t="s">
        <v>486</v>
      </c>
      <c r="B564" s="283" t="s">
        <v>154</v>
      </c>
      <c r="C564" s="283" t="s">
        <v>339</v>
      </c>
      <c r="D564" s="283">
        <v>822</v>
      </c>
      <c r="E564" s="283">
        <v>0.139015728056824</v>
      </c>
      <c r="F564" s="283">
        <v>822</v>
      </c>
      <c r="G564" s="283">
        <v>0.11876896402254</v>
      </c>
      <c r="H564" s="283">
        <v>0</v>
      </c>
      <c r="I564" s="283">
        <v>0</v>
      </c>
    </row>
    <row r="565" spans="1:9" x14ac:dyDescent="0.2">
      <c r="A565" s="283" t="s">
        <v>487</v>
      </c>
      <c r="B565" s="283" t="s">
        <v>156</v>
      </c>
      <c r="C565" s="283" t="s">
        <v>339</v>
      </c>
      <c r="D565" s="283">
        <v>69</v>
      </c>
      <c r="E565" s="283">
        <v>2.4312896405919701E-2</v>
      </c>
      <c r="F565" s="283">
        <v>69</v>
      </c>
      <c r="G565" s="283">
        <v>2.6827371695178799E-2</v>
      </c>
      <c r="H565" s="283">
        <v>0</v>
      </c>
      <c r="I565" s="283">
        <v>0</v>
      </c>
    </row>
    <row r="566" spans="1:9" x14ac:dyDescent="0.2">
      <c r="A566" s="283" t="s">
        <v>489</v>
      </c>
      <c r="B566" s="283" t="s">
        <v>189</v>
      </c>
      <c r="C566" s="283" t="s">
        <v>342</v>
      </c>
      <c r="D566" s="283">
        <v>24</v>
      </c>
      <c r="E566" s="283">
        <v>2.02360876897133E-2</v>
      </c>
      <c r="F566" s="283">
        <v>24</v>
      </c>
      <c r="G566" s="283">
        <v>2.0942408376963401E-2</v>
      </c>
      <c r="H566" s="283">
        <v>0</v>
      </c>
      <c r="I566" s="283">
        <v>0</v>
      </c>
    </row>
    <row r="567" spans="1:9" x14ac:dyDescent="0.2">
      <c r="A567" s="283" t="s">
        <v>489</v>
      </c>
      <c r="B567" s="283" t="s">
        <v>189</v>
      </c>
      <c r="C567" s="283" t="s">
        <v>343</v>
      </c>
      <c r="D567" s="283">
        <v>104</v>
      </c>
      <c r="E567" s="283">
        <v>8.7689713322091106E-2</v>
      </c>
      <c r="F567" s="283">
        <v>104</v>
      </c>
      <c r="G567" s="283">
        <v>9.07504363001745E-2</v>
      </c>
      <c r="H567" s="283">
        <v>0</v>
      </c>
      <c r="I567" s="283">
        <v>0</v>
      </c>
    </row>
    <row r="568" spans="1:9" x14ac:dyDescent="0.2">
      <c r="A568" s="283" t="s">
        <v>489</v>
      </c>
      <c r="B568" s="283" t="s">
        <v>189</v>
      </c>
      <c r="C568" s="283" t="s">
        <v>336</v>
      </c>
      <c r="D568" s="283">
        <v>280</v>
      </c>
      <c r="E568" s="283">
        <v>0.236087689713322</v>
      </c>
      <c r="F568" s="283">
        <v>280</v>
      </c>
      <c r="G568" s="283">
        <v>0.24432809773123901</v>
      </c>
      <c r="H568" s="283">
        <v>0</v>
      </c>
      <c r="I568" s="283">
        <v>0</v>
      </c>
    </row>
    <row r="569" spans="1:9" x14ac:dyDescent="0.2">
      <c r="A569" s="283" t="s">
        <v>489</v>
      </c>
      <c r="B569" s="283" t="s">
        <v>189</v>
      </c>
      <c r="C569" s="283" t="s">
        <v>340</v>
      </c>
      <c r="D569" s="283">
        <v>20</v>
      </c>
      <c r="E569" s="283">
        <v>1.6863406408094399E-2</v>
      </c>
      <c r="F569" s="283">
        <v>20</v>
      </c>
      <c r="G569" s="283">
        <v>1.7452006980802799E-2</v>
      </c>
      <c r="H569" s="283">
        <v>0</v>
      </c>
      <c r="I569" s="283">
        <v>0</v>
      </c>
    </row>
    <row r="570" spans="1:9" x14ac:dyDescent="0.2">
      <c r="A570" s="283" t="s">
        <v>490</v>
      </c>
      <c r="B570" s="283" t="s">
        <v>225</v>
      </c>
      <c r="C570" s="283" t="s">
        <v>341</v>
      </c>
      <c r="D570" s="283">
        <v>30</v>
      </c>
      <c r="E570" s="283">
        <v>3.8659793814432998E-2</v>
      </c>
      <c r="F570" s="283">
        <v>30</v>
      </c>
      <c r="G570" s="283">
        <v>3.7974683544303799E-2</v>
      </c>
      <c r="H570" s="283">
        <v>0</v>
      </c>
      <c r="I570" s="283">
        <v>0</v>
      </c>
    </row>
    <row r="571" spans="1:9" x14ac:dyDescent="0.2">
      <c r="A571" s="283" t="s">
        <v>490</v>
      </c>
      <c r="B571" s="283" t="s">
        <v>225</v>
      </c>
      <c r="C571" s="283" t="s">
        <v>337</v>
      </c>
      <c r="D571" s="283">
        <v>4</v>
      </c>
      <c r="E571" s="283">
        <v>5.1546391752577301E-3</v>
      </c>
      <c r="F571" s="283">
        <v>4</v>
      </c>
      <c r="G571" s="283">
        <v>5.0632911392405099E-3</v>
      </c>
      <c r="H571" s="283">
        <v>0</v>
      </c>
      <c r="I571" s="283">
        <v>0</v>
      </c>
    </row>
    <row r="572" spans="1:9" x14ac:dyDescent="0.2">
      <c r="A572" s="283" t="s">
        <v>490</v>
      </c>
      <c r="B572" s="283" t="s">
        <v>225</v>
      </c>
      <c r="C572" s="283" t="s">
        <v>339</v>
      </c>
      <c r="D572" s="283">
        <v>1</v>
      </c>
      <c r="E572" s="283">
        <v>1.2886597938144299E-3</v>
      </c>
      <c r="F572" s="283">
        <v>1</v>
      </c>
      <c r="G572" s="283">
        <v>1.2658227848101301E-3</v>
      </c>
      <c r="H572" s="283">
        <v>0</v>
      </c>
      <c r="I572" s="283">
        <v>0</v>
      </c>
    </row>
    <row r="573" spans="1:9" x14ac:dyDescent="0.2">
      <c r="A573" s="283" t="s">
        <v>490</v>
      </c>
      <c r="B573" s="283" t="s">
        <v>225</v>
      </c>
      <c r="C573" s="283" t="s">
        <v>343</v>
      </c>
      <c r="D573" s="283">
        <v>3</v>
      </c>
      <c r="E573" s="283">
        <v>3.8659793814433E-3</v>
      </c>
      <c r="F573" s="283">
        <v>3</v>
      </c>
      <c r="G573" s="283">
        <v>3.79746835443038E-3</v>
      </c>
      <c r="H573" s="283">
        <v>0</v>
      </c>
      <c r="I573" s="283">
        <v>0</v>
      </c>
    </row>
    <row r="574" spans="1:9" x14ac:dyDescent="0.2">
      <c r="A574" s="283" t="s">
        <v>490</v>
      </c>
      <c r="B574" s="283" t="s">
        <v>225</v>
      </c>
      <c r="C574" s="283" t="s">
        <v>336</v>
      </c>
      <c r="D574" s="283">
        <v>1</v>
      </c>
      <c r="E574" s="283">
        <v>1.2886597938144299E-3</v>
      </c>
      <c r="F574" s="283">
        <v>1</v>
      </c>
      <c r="G574" s="283">
        <v>1.2658227848101301E-3</v>
      </c>
      <c r="H574" s="283">
        <v>0</v>
      </c>
      <c r="I574" s="283">
        <v>0</v>
      </c>
    </row>
    <row r="575" spans="1:9" x14ac:dyDescent="0.2">
      <c r="A575" s="283" t="s">
        <v>501</v>
      </c>
      <c r="B575" s="283" t="s">
        <v>259</v>
      </c>
      <c r="C575" s="283" t="s">
        <v>343</v>
      </c>
      <c r="D575" s="283">
        <v>126</v>
      </c>
      <c r="E575" s="283">
        <v>3.6670547147846302E-2</v>
      </c>
      <c r="F575" s="283">
        <v>126</v>
      </c>
      <c r="G575" s="283">
        <v>3.6154949784792001E-2</v>
      </c>
      <c r="H575" s="283">
        <v>0</v>
      </c>
      <c r="I575" s="283">
        <v>0</v>
      </c>
    </row>
    <row r="576" spans="1:9" x14ac:dyDescent="0.2">
      <c r="A576" s="283" t="s">
        <v>501</v>
      </c>
      <c r="B576" s="283" t="s">
        <v>259</v>
      </c>
      <c r="C576" s="283" t="s">
        <v>336</v>
      </c>
      <c r="D576" s="283">
        <v>161</v>
      </c>
      <c r="E576" s="283">
        <v>4.6856810244470297E-2</v>
      </c>
      <c r="F576" s="283">
        <v>161</v>
      </c>
      <c r="G576" s="283">
        <v>4.61979913916786E-2</v>
      </c>
      <c r="H576" s="283">
        <v>0</v>
      </c>
      <c r="I576" s="283">
        <v>0</v>
      </c>
    </row>
    <row r="577" spans="1:9" x14ac:dyDescent="0.2">
      <c r="A577" s="283" t="s">
        <v>491</v>
      </c>
      <c r="B577" s="283" t="s">
        <v>209</v>
      </c>
      <c r="C577" s="283" t="s">
        <v>338</v>
      </c>
      <c r="D577" s="283">
        <v>29</v>
      </c>
      <c r="E577" s="283">
        <v>0.23966942148760301</v>
      </c>
      <c r="F577" s="283">
        <v>29</v>
      </c>
      <c r="G577" s="283">
        <v>0.241666666666667</v>
      </c>
      <c r="H577" s="283">
        <v>0</v>
      </c>
      <c r="I577" s="283">
        <v>0</v>
      </c>
    </row>
    <row r="578" spans="1:9" x14ac:dyDescent="0.2">
      <c r="A578" s="283" t="s">
        <v>491</v>
      </c>
      <c r="B578" s="283" t="s">
        <v>209</v>
      </c>
      <c r="C578" s="283" t="s">
        <v>337</v>
      </c>
      <c r="D578" s="283">
        <v>2</v>
      </c>
      <c r="E578" s="283">
        <v>1.6528925619834701E-2</v>
      </c>
      <c r="F578" s="283">
        <v>2</v>
      </c>
      <c r="G578" s="283">
        <v>1.6666666666666701E-2</v>
      </c>
      <c r="H578" s="283">
        <v>0</v>
      </c>
      <c r="I578" s="283">
        <v>0</v>
      </c>
    </row>
    <row r="579" spans="1:9" x14ac:dyDescent="0.2">
      <c r="A579" s="283" t="s">
        <v>491</v>
      </c>
      <c r="B579" s="283" t="s">
        <v>209</v>
      </c>
      <c r="C579" s="283" t="s">
        <v>339</v>
      </c>
      <c r="D579" s="283">
        <v>13</v>
      </c>
      <c r="E579" s="283">
        <v>0.107438016528926</v>
      </c>
      <c r="F579" s="283">
        <v>13</v>
      </c>
      <c r="G579" s="283">
        <v>0.108333333333333</v>
      </c>
      <c r="H579" s="283">
        <v>0</v>
      </c>
      <c r="I579" s="283">
        <v>0</v>
      </c>
    </row>
    <row r="580" spans="1:9" x14ac:dyDescent="0.2">
      <c r="A580" s="283" t="s">
        <v>491</v>
      </c>
      <c r="B580" s="283" t="s">
        <v>209</v>
      </c>
      <c r="C580" s="283" t="s">
        <v>343</v>
      </c>
      <c r="D580" s="283">
        <v>22</v>
      </c>
      <c r="E580" s="283">
        <v>0.18181818181818199</v>
      </c>
      <c r="F580" s="283">
        <v>22</v>
      </c>
      <c r="G580" s="283">
        <v>0.18333333333333299</v>
      </c>
      <c r="H580" s="283">
        <v>0</v>
      </c>
      <c r="I580" s="283">
        <v>0</v>
      </c>
    </row>
    <row r="581" spans="1:9" x14ac:dyDescent="0.2">
      <c r="A581" s="283" t="s">
        <v>491</v>
      </c>
      <c r="B581" s="283" t="s">
        <v>209</v>
      </c>
      <c r="C581" s="283" t="s">
        <v>336</v>
      </c>
      <c r="D581" s="283">
        <v>13</v>
      </c>
      <c r="E581" s="283">
        <v>0.107438016528926</v>
      </c>
      <c r="F581" s="283">
        <v>13</v>
      </c>
      <c r="G581" s="283">
        <v>0.108333333333333</v>
      </c>
      <c r="H581" s="283">
        <v>0</v>
      </c>
      <c r="I581" s="283">
        <v>0</v>
      </c>
    </row>
    <row r="582" spans="1:9" x14ac:dyDescent="0.2">
      <c r="A582" s="283" t="s">
        <v>492</v>
      </c>
      <c r="B582" s="283" t="s">
        <v>179</v>
      </c>
      <c r="C582" s="283" t="s">
        <v>336</v>
      </c>
      <c r="D582" s="283">
        <v>154</v>
      </c>
      <c r="E582" s="283">
        <v>0.122905027932961</v>
      </c>
      <c r="F582" s="283">
        <v>154</v>
      </c>
      <c r="G582" s="283">
        <v>0.1232</v>
      </c>
      <c r="H582" s="283">
        <v>0</v>
      </c>
      <c r="I582" s="283">
        <v>0</v>
      </c>
    </row>
    <row r="583" spans="1:9" x14ac:dyDescent="0.2">
      <c r="A583" s="283" t="s">
        <v>492</v>
      </c>
      <c r="B583" s="283" t="s">
        <v>179</v>
      </c>
      <c r="C583" s="283" t="s">
        <v>340</v>
      </c>
      <c r="D583" s="283">
        <v>9</v>
      </c>
      <c r="E583" s="283">
        <v>7.1827613727055099E-3</v>
      </c>
      <c r="F583" s="283">
        <v>9</v>
      </c>
      <c r="G583" s="283">
        <v>7.1999999999999998E-3</v>
      </c>
      <c r="H583" s="283">
        <v>0</v>
      </c>
      <c r="I583" s="283">
        <v>0</v>
      </c>
    </row>
    <row r="584" spans="1:9" x14ac:dyDescent="0.2">
      <c r="A584" s="283" t="s">
        <v>493</v>
      </c>
      <c r="B584" s="283" t="s">
        <v>164</v>
      </c>
      <c r="C584" s="283" t="s">
        <v>343</v>
      </c>
      <c r="D584" s="283">
        <v>7</v>
      </c>
      <c r="E584" s="283">
        <v>9.7222222222222206E-3</v>
      </c>
      <c r="F584" s="283">
        <v>7</v>
      </c>
      <c r="G584" s="283">
        <v>1.0687022900763401E-2</v>
      </c>
      <c r="H584" s="283">
        <v>0</v>
      </c>
      <c r="I584" s="283">
        <v>0</v>
      </c>
    </row>
    <row r="585" spans="1:9" x14ac:dyDescent="0.2">
      <c r="A585" s="283" t="s">
        <v>494</v>
      </c>
      <c r="B585" s="283" t="s">
        <v>260</v>
      </c>
      <c r="C585" s="283" t="s">
        <v>342</v>
      </c>
      <c r="D585" s="283">
        <v>2</v>
      </c>
      <c r="E585" s="283">
        <v>5.0219711236660402E-5</v>
      </c>
      <c r="F585" s="283">
        <v>2</v>
      </c>
      <c r="G585" s="283">
        <v>5.0088907811365203E-5</v>
      </c>
      <c r="H585" s="283">
        <v>0</v>
      </c>
      <c r="I585" s="283">
        <v>0</v>
      </c>
    </row>
    <row r="586" spans="1:9" x14ac:dyDescent="0.2">
      <c r="A586" s="283" t="s">
        <v>495</v>
      </c>
      <c r="B586" s="283" t="s">
        <v>252</v>
      </c>
      <c r="C586" s="283" t="s">
        <v>340</v>
      </c>
      <c r="D586" s="283">
        <v>555</v>
      </c>
      <c r="E586" s="283">
        <v>5.7981613038027603E-2</v>
      </c>
      <c r="F586" s="283">
        <v>555</v>
      </c>
      <c r="G586" s="283">
        <v>5.7157569515962903E-2</v>
      </c>
      <c r="H586" s="283">
        <v>0</v>
      </c>
      <c r="I586" s="283">
        <v>0</v>
      </c>
    </row>
    <row r="587" spans="1:9" x14ac:dyDescent="0.2">
      <c r="A587" s="283" t="s">
        <v>496</v>
      </c>
      <c r="B587" s="283" t="s">
        <v>162</v>
      </c>
      <c r="C587" s="283" t="s">
        <v>341</v>
      </c>
      <c r="D587" s="283">
        <v>33</v>
      </c>
      <c r="E587" s="283">
        <v>6.6532258064516098E-2</v>
      </c>
      <c r="F587" s="283">
        <v>33</v>
      </c>
      <c r="G587" s="283">
        <v>0.13200000000000001</v>
      </c>
      <c r="H587" s="283">
        <v>0</v>
      </c>
      <c r="I587" s="283">
        <v>0</v>
      </c>
    </row>
    <row r="588" spans="1:9" x14ac:dyDescent="0.2">
      <c r="A588" s="283" t="s">
        <v>496</v>
      </c>
      <c r="B588" s="283" t="s">
        <v>162</v>
      </c>
      <c r="C588" s="283" t="s">
        <v>336</v>
      </c>
      <c r="D588" s="283">
        <v>2</v>
      </c>
      <c r="E588" s="283">
        <v>4.0322580645161298E-3</v>
      </c>
      <c r="F588" s="283">
        <v>2</v>
      </c>
      <c r="G588" s="283">
        <v>8.0000000000000002E-3</v>
      </c>
      <c r="H588" s="283">
        <v>0</v>
      </c>
      <c r="I588" s="283">
        <v>0</v>
      </c>
    </row>
    <row r="589" spans="1:9" x14ac:dyDescent="0.2">
      <c r="A589" s="283" t="s">
        <v>497</v>
      </c>
      <c r="B589" s="283" t="s">
        <v>195</v>
      </c>
      <c r="C589" s="283" t="s">
        <v>344</v>
      </c>
      <c r="D589" s="283">
        <v>4</v>
      </c>
      <c r="E589" s="283">
        <v>7.7071290944123296E-3</v>
      </c>
      <c r="F589" s="283">
        <v>4</v>
      </c>
      <c r="G589" s="283">
        <v>7.7972709551656898E-3</v>
      </c>
      <c r="H589" s="283">
        <v>0</v>
      </c>
      <c r="I589" s="283">
        <v>0</v>
      </c>
    </row>
    <row r="590" spans="1:9" x14ac:dyDescent="0.2">
      <c r="A590" s="283" t="s">
        <v>497</v>
      </c>
      <c r="B590" s="283" t="s">
        <v>195</v>
      </c>
      <c r="C590" s="283" t="s">
        <v>337</v>
      </c>
      <c r="D590" s="283">
        <v>1</v>
      </c>
      <c r="E590" s="283">
        <v>1.92678227360308E-3</v>
      </c>
      <c r="F590" s="283">
        <v>1</v>
      </c>
      <c r="G590" s="283">
        <v>1.9493177387914201E-3</v>
      </c>
      <c r="H590" s="283">
        <v>0</v>
      </c>
      <c r="I590" s="283">
        <v>0</v>
      </c>
    </row>
    <row r="591" spans="1:9" x14ac:dyDescent="0.2">
      <c r="A591" s="283" t="s">
        <v>497</v>
      </c>
      <c r="B591" s="283" t="s">
        <v>195</v>
      </c>
      <c r="C591" s="283" t="s">
        <v>340</v>
      </c>
      <c r="D591" s="283">
        <v>11</v>
      </c>
      <c r="E591" s="283">
        <v>2.11946050096339E-2</v>
      </c>
      <c r="F591" s="283">
        <v>11</v>
      </c>
      <c r="G591" s="283">
        <v>2.14424951267057E-2</v>
      </c>
      <c r="H591" s="283">
        <v>0</v>
      </c>
      <c r="I591" s="283">
        <v>0</v>
      </c>
    </row>
    <row r="592" spans="1:9" x14ac:dyDescent="0.2">
      <c r="A592" s="283" t="s">
        <v>498</v>
      </c>
      <c r="B592" s="283" t="s">
        <v>144</v>
      </c>
      <c r="C592" s="283" t="s">
        <v>344</v>
      </c>
      <c r="D592" s="283">
        <v>111</v>
      </c>
      <c r="E592" s="283">
        <v>9.5211137129770195E-4</v>
      </c>
      <c r="F592" s="283">
        <v>111</v>
      </c>
      <c r="G592" s="283">
        <v>9.5974268520439905E-4</v>
      </c>
      <c r="H592" s="283">
        <v>0</v>
      </c>
      <c r="I592" s="283">
        <v>0</v>
      </c>
    </row>
    <row r="593" spans="1:9" x14ac:dyDescent="0.2">
      <c r="A593" s="283" t="s">
        <v>499</v>
      </c>
      <c r="B593" s="283" t="s">
        <v>146</v>
      </c>
      <c r="C593" s="283" t="s">
        <v>342</v>
      </c>
      <c r="D593" s="283">
        <v>193</v>
      </c>
      <c r="E593" s="283">
        <v>1.4581554711051001E-3</v>
      </c>
      <c r="F593" s="283">
        <v>193</v>
      </c>
      <c r="G593" s="283">
        <v>1.46431768865419E-3</v>
      </c>
      <c r="H593" s="283">
        <v>0</v>
      </c>
      <c r="I593" s="283">
        <v>0</v>
      </c>
    </row>
    <row r="594" spans="1:9" x14ac:dyDescent="0.2">
      <c r="A594" s="283" t="s">
        <v>569</v>
      </c>
      <c r="B594" s="283" t="s">
        <v>257</v>
      </c>
      <c r="C594" s="283" t="s">
        <v>339</v>
      </c>
      <c r="D594" s="283">
        <v>8</v>
      </c>
      <c r="E594" s="283">
        <v>8.0563947633434004E-3</v>
      </c>
      <c r="F594" s="283">
        <v>8</v>
      </c>
      <c r="G594" s="283">
        <v>7.5614366729678598E-3</v>
      </c>
      <c r="H594" s="283">
        <v>0</v>
      </c>
      <c r="I594" s="283">
        <v>0</v>
      </c>
    </row>
    <row r="595" spans="1:9" x14ac:dyDescent="0.2">
      <c r="A595" s="283" t="s">
        <v>569</v>
      </c>
      <c r="B595" s="283" t="s">
        <v>257</v>
      </c>
      <c r="C595" s="283" t="s">
        <v>343</v>
      </c>
      <c r="D595" s="283">
        <v>8</v>
      </c>
      <c r="E595" s="283">
        <v>8.0563947633434004E-3</v>
      </c>
      <c r="F595" s="283">
        <v>8</v>
      </c>
      <c r="G595" s="283">
        <v>7.5614366729678598E-3</v>
      </c>
      <c r="H595" s="283">
        <v>0</v>
      </c>
      <c r="I595" s="283">
        <v>0</v>
      </c>
    </row>
    <row r="596" spans="1:9" x14ac:dyDescent="0.2">
      <c r="A596" s="283" t="s">
        <v>569</v>
      </c>
      <c r="B596" s="283" t="s">
        <v>257</v>
      </c>
      <c r="C596" s="283" t="s">
        <v>340</v>
      </c>
      <c r="D596" s="283">
        <v>3</v>
      </c>
      <c r="E596" s="283">
        <v>3.0211480362537799E-3</v>
      </c>
      <c r="F596" s="283">
        <v>3</v>
      </c>
      <c r="G596" s="283">
        <v>2.83553875236295E-3</v>
      </c>
      <c r="H596" s="283">
        <v>0</v>
      </c>
      <c r="I596" s="283">
        <v>0</v>
      </c>
    </row>
    <row r="597" spans="1:9" x14ac:dyDescent="0.2">
      <c r="A597" s="283" t="s">
        <v>503</v>
      </c>
      <c r="B597" s="283" t="s">
        <v>175</v>
      </c>
      <c r="C597" s="283" t="s">
        <v>337</v>
      </c>
      <c r="D597" s="283">
        <v>600</v>
      </c>
      <c r="E597" s="283">
        <v>0.107739270964266</v>
      </c>
      <c r="F597" s="283">
        <v>601</v>
      </c>
      <c r="G597" s="283">
        <v>0.108327325162221</v>
      </c>
      <c r="H597" s="283">
        <v>-1</v>
      </c>
      <c r="I597" s="283">
        <v>-0.166389351081531</v>
      </c>
    </row>
    <row r="598" spans="1:9" x14ac:dyDescent="0.2">
      <c r="A598" s="283" t="s">
        <v>503</v>
      </c>
      <c r="B598" s="283" t="s">
        <v>175</v>
      </c>
      <c r="C598" s="283" t="s">
        <v>343</v>
      </c>
      <c r="D598" s="283">
        <v>58</v>
      </c>
      <c r="E598" s="283">
        <v>1.04147961932124E-2</v>
      </c>
      <c r="F598" s="283">
        <v>59</v>
      </c>
      <c r="G598" s="283">
        <v>1.06344628695025E-2</v>
      </c>
      <c r="H598" s="283">
        <v>-1</v>
      </c>
      <c r="I598" s="283">
        <v>-1.6949152542372801</v>
      </c>
    </row>
    <row r="599" spans="1:9" x14ac:dyDescent="0.2">
      <c r="A599" s="283" t="s">
        <v>506</v>
      </c>
      <c r="B599" s="283" t="s">
        <v>203</v>
      </c>
      <c r="C599" s="283" t="s">
        <v>341</v>
      </c>
      <c r="D599" s="283">
        <v>9</v>
      </c>
      <c r="E599" s="283">
        <v>9.7192224622030202E-3</v>
      </c>
      <c r="F599" s="283">
        <v>10</v>
      </c>
      <c r="G599" s="283">
        <v>1.3586956521739101E-2</v>
      </c>
      <c r="H599" s="283">
        <v>-1</v>
      </c>
      <c r="I599" s="283">
        <v>-10</v>
      </c>
    </row>
    <row r="600" spans="1:9" x14ac:dyDescent="0.2">
      <c r="A600" s="283" t="s">
        <v>545</v>
      </c>
      <c r="B600" s="283" t="s">
        <v>155</v>
      </c>
      <c r="C600" s="283" t="s">
        <v>338</v>
      </c>
      <c r="D600" s="283">
        <v>60</v>
      </c>
      <c r="E600" s="283">
        <v>1.8483149528679701E-3</v>
      </c>
      <c r="F600" s="283">
        <v>61</v>
      </c>
      <c r="G600" s="283">
        <v>1.8841698841698801E-3</v>
      </c>
      <c r="H600" s="283">
        <v>-1</v>
      </c>
      <c r="I600" s="283">
        <v>-1.63934426229508</v>
      </c>
    </row>
    <row r="601" spans="1:9" x14ac:dyDescent="0.2">
      <c r="A601" s="283" t="s">
        <v>545</v>
      </c>
      <c r="B601" s="283" t="s">
        <v>155</v>
      </c>
      <c r="C601" s="283" t="s">
        <v>339</v>
      </c>
      <c r="D601" s="283">
        <v>7767</v>
      </c>
      <c r="E601" s="283">
        <v>0.23926437064875899</v>
      </c>
      <c r="F601" s="283">
        <v>7768</v>
      </c>
      <c r="G601" s="283">
        <v>0.239938223938224</v>
      </c>
      <c r="H601" s="283">
        <v>-1</v>
      </c>
      <c r="I601" s="283">
        <v>-1.28733264675551E-2</v>
      </c>
    </row>
    <row r="602" spans="1:9" x14ac:dyDescent="0.2">
      <c r="A602" s="283" t="s">
        <v>557</v>
      </c>
      <c r="B602" s="283" t="s">
        <v>190</v>
      </c>
      <c r="C602" s="283" t="s">
        <v>343</v>
      </c>
      <c r="D602" s="283">
        <v>39</v>
      </c>
      <c r="E602" s="283">
        <v>9.0277777777777804E-2</v>
      </c>
      <c r="F602" s="283">
        <v>40</v>
      </c>
      <c r="G602" s="283">
        <v>9.7799511002444994E-2</v>
      </c>
      <c r="H602" s="283">
        <v>-1</v>
      </c>
      <c r="I602" s="283">
        <v>-2.5</v>
      </c>
    </row>
    <row r="603" spans="1:9" x14ac:dyDescent="0.2">
      <c r="A603" s="283" t="s">
        <v>563</v>
      </c>
      <c r="B603" s="283" t="s">
        <v>210</v>
      </c>
      <c r="C603" s="283" t="s">
        <v>341</v>
      </c>
      <c r="D603" s="283">
        <v>5</v>
      </c>
      <c r="E603" s="283">
        <v>0.104166666666667</v>
      </c>
      <c r="F603" s="283">
        <v>6</v>
      </c>
      <c r="G603" s="283">
        <v>0.122448979591837</v>
      </c>
      <c r="H603" s="283">
        <v>-1</v>
      </c>
      <c r="I603" s="283">
        <v>-16.6666666666667</v>
      </c>
    </row>
    <row r="604" spans="1:9" x14ac:dyDescent="0.2">
      <c r="A604" s="283" t="s">
        <v>547</v>
      </c>
      <c r="B604" s="283" t="s">
        <v>249</v>
      </c>
      <c r="C604" s="283" t="s">
        <v>338</v>
      </c>
      <c r="D604" s="283">
        <v>342</v>
      </c>
      <c r="E604" s="283">
        <v>0.17298937784522</v>
      </c>
      <c r="F604" s="283">
        <v>343</v>
      </c>
      <c r="G604" s="283">
        <v>0.174554707379135</v>
      </c>
      <c r="H604" s="283">
        <v>-1</v>
      </c>
      <c r="I604" s="283">
        <v>-0.29154518950437203</v>
      </c>
    </row>
    <row r="605" spans="1:9" x14ac:dyDescent="0.2">
      <c r="A605" s="283" t="s">
        <v>544</v>
      </c>
      <c r="B605" s="283" t="s">
        <v>172</v>
      </c>
      <c r="C605" s="283" t="s">
        <v>337</v>
      </c>
      <c r="D605" s="283">
        <v>38</v>
      </c>
      <c r="E605" s="283">
        <v>7.9531184596065303E-3</v>
      </c>
      <c r="F605" s="283">
        <v>39</v>
      </c>
      <c r="G605" s="283">
        <v>8.3816892327530593E-3</v>
      </c>
      <c r="H605" s="283">
        <v>-1</v>
      </c>
      <c r="I605" s="283">
        <v>-2.5641025641025701</v>
      </c>
    </row>
    <row r="606" spans="1:9" x14ac:dyDescent="0.2">
      <c r="A606" s="283" t="s">
        <v>500</v>
      </c>
      <c r="B606" s="283" t="s">
        <v>226</v>
      </c>
      <c r="C606" s="283" t="s">
        <v>338</v>
      </c>
      <c r="D606" s="283">
        <v>13</v>
      </c>
      <c r="E606" s="283">
        <v>0.59090909090909105</v>
      </c>
      <c r="F606" s="283">
        <v>14</v>
      </c>
      <c r="G606" s="283">
        <v>0.63636363636363602</v>
      </c>
      <c r="H606" s="283">
        <v>-1</v>
      </c>
      <c r="I606" s="283">
        <v>-7.1428571428571397</v>
      </c>
    </row>
    <row r="607" spans="1:9" x14ac:dyDescent="0.2">
      <c r="A607" s="283" t="s">
        <v>565</v>
      </c>
      <c r="B607" s="283" t="s">
        <v>227</v>
      </c>
      <c r="C607" s="283" t="s">
        <v>339</v>
      </c>
      <c r="D607" s="283">
        <v>28</v>
      </c>
      <c r="E607" s="283">
        <v>5.0632911392405097E-2</v>
      </c>
      <c r="F607" s="283">
        <v>29</v>
      </c>
      <c r="G607" s="283">
        <v>5.3016453382084099E-2</v>
      </c>
      <c r="H607" s="283">
        <v>-1</v>
      </c>
      <c r="I607" s="283">
        <v>-3.44827586206896</v>
      </c>
    </row>
    <row r="608" spans="1:9" x14ac:dyDescent="0.2">
      <c r="A608" s="283" t="s">
        <v>550</v>
      </c>
      <c r="B608" s="283" t="s">
        <v>258</v>
      </c>
      <c r="C608" s="283" t="s">
        <v>341</v>
      </c>
      <c r="D608" s="283">
        <v>77</v>
      </c>
      <c r="E608" s="283">
        <v>3.2190635451505002E-2</v>
      </c>
      <c r="F608" s="283">
        <v>78</v>
      </c>
      <c r="G608" s="283">
        <v>3.2459425717852701E-2</v>
      </c>
      <c r="H608" s="283">
        <v>-1</v>
      </c>
      <c r="I608" s="283">
        <v>-1.2820512820512799</v>
      </c>
    </row>
    <row r="609" spans="1:9" x14ac:dyDescent="0.2">
      <c r="A609" s="283" t="s">
        <v>556</v>
      </c>
      <c r="B609" s="283" t="s">
        <v>178</v>
      </c>
      <c r="C609" s="283" t="s">
        <v>343</v>
      </c>
      <c r="D609" s="283">
        <v>46</v>
      </c>
      <c r="E609" s="283">
        <v>7.2555205047318605E-2</v>
      </c>
      <c r="F609" s="283">
        <v>47</v>
      </c>
      <c r="G609" s="283">
        <v>7.4603174603174602E-2</v>
      </c>
      <c r="H609" s="283">
        <v>-1</v>
      </c>
      <c r="I609" s="283">
        <v>-2.12765957446809</v>
      </c>
    </row>
    <row r="610" spans="1:9" x14ac:dyDescent="0.2">
      <c r="A610" s="283" t="s">
        <v>556</v>
      </c>
      <c r="B610" s="283" t="s">
        <v>178</v>
      </c>
      <c r="C610" s="283" t="s">
        <v>340</v>
      </c>
      <c r="D610" s="283">
        <v>6</v>
      </c>
      <c r="E610" s="283">
        <v>9.4637223974763408E-3</v>
      </c>
      <c r="F610" s="283">
        <v>7</v>
      </c>
      <c r="G610" s="283">
        <v>1.1111111111111099E-2</v>
      </c>
      <c r="H610" s="283">
        <v>-1</v>
      </c>
      <c r="I610" s="283">
        <v>-14.285714285714301</v>
      </c>
    </row>
    <row r="611" spans="1:9" x14ac:dyDescent="0.2">
      <c r="A611" s="283" t="s">
        <v>561</v>
      </c>
      <c r="B611" s="283" t="s">
        <v>265</v>
      </c>
      <c r="C611" s="283" t="s">
        <v>337</v>
      </c>
      <c r="D611" s="283">
        <v>17</v>
      </c>
      <c r="E611" s="283">
        <v>6.3291139240506302E-3</v>
      </c>
      <c r="F611" s="283">
        <v>18</v>
      </c>
      <c r="G611" s="283">
        <v>7.4565037282518596E-3</v>
      </c>
      <c r="H611" s="283">
        <v>-1</v>
      </c>
      <c r="I611" s="283">
        <v>-5.5555555555555598</v>
      </c>
    </row>
    <row r="612" spans="1:9" x14ac:dyDescent="0.2">
      <c r="A612" s="283" t="s">
        <v>568</v>
      </c>
      <c r="B612" s="283" t="s">
        <v>191</v>
      </c>
      <c r="C612" s="283" t="s">
        <v>339</v>
      </c>
      <c r="D612" s="283">
        <v>5</v>
      </c>
      <c r="E612" s="283">
        <v>0.1</v>
      </c>
      <c r="F612" s="283">
        <v>6</v>
      </c>
      <c r="G612" s="283">
        <v>0.115384615384615</v>
      </c>
      <c r="H612" s="283">
        <v>-1</v>
      </c>
      <c r="I612" s="283">
        <v>-16.6666666666667</v>
      </c>
    </row>
    <row r="613" spans="1:9" x14ac:dyDescent="0.2">
      <c r="A613" s="283" t="s">
        <v>568</v>
      </c>
      <c r="B613" s="283" t="s">
        <v>191</v>
      </c>
      <c r="C613" s="283" t="s">
        <v>340</v>
      </c>
      <c r="D613" s="283">
        <v>8</v>
      </c>
      <c r="E613" s="283">
        <v>0.16</v>
      </c>
      <c r="F613" s="283">
        <v>9</v>
      </c>
      <c r="G613" s="283">
        <v>0.17307692307692299</v>
      </c>
      <c r="H613" s="283">
        <v>-1</v>
      </c>
      <c r="I613" s="283">
        <v>-11.1111111111111</v>
      </c>
    </row>
    <row r="614" spans="1:9" x14ac:dyDescent="0.2">
      <c r="A614" s="283" t="s">
        <v>562</v>
      </c>
      <c r="B614" s="283" t="s">
        <v>151</v>
      </c>
      <c r="C614" s="283" t="s">
        <v>341</v>
      </c>
      <c r="D614" s="283">
        <v>117</v>
      </c>
      <c r="E614" s="283">
        <v>4.2622950819672101E-2</v>
      </c>
      <c r="F614" s="283">
        <v>118</v>
      </c>
      <c r="G614" s="283">
        <v>4.2909090909090897E-2</v>
      </c>
      <c r="H614" s="283">
        <v>-1</v>
      </c>
      <c r="I614" s="283">
        <v>-0.84745762711864203</v>
      </c>
    </row>
    <row r="615" spans="1:9" x14ac:dyDescent="0.2">
      <c r="A615" s="283" t="s">
        <v>554</v>
      </c>
      <c r="B615" s="283" t="s">
        <v>194</v>
      </c>
      <c r="C615" s="283" t="s">
        <v>338</v>
      </c>
      <c r="D615" s="283">
        <v>79</v>
      </c>
      <c r="E615" s="283">
        <v>5.6834532374100702E-2</v>
      </c>
      <c r="F615" s="283">
        <v>80</v>
      </c>
      <c r="G615" s="283">
        <v>5.8181818181818203E-2</v>
      </c>
      <c r="H615" s="283">
        <v>-1</v>
      </c>
      <c r="I615" s="283">
        <v>-1.25</v>
      </c>
    </row>
    <row r="616" spans="1:9" x14ac:dyDescent="0.2">
      <c r="A616" s="283" t="s">
        <v>421</v>
      </c>
      <c r="B616" s="283" t="s">
        <v>174</v>
      </c>
      <c r="C616" s="283" t="s">
        <v>338</v>
      </c>
      <c r="D616" s="283">
        <v>10</v>
      </c>
      <c r="E616" s="283">
        <v>2.66666666666667E-2</v>
      </c>
      <c r="F616" s="283">
        <v>11</v>
      </c>
      <c r="G616" s="283">
        <v>3.5143769968051103E-2</v>
      </c>
      <c r="H616" s="283">
        <v>-1</v>
      </c>
      <c r="I616" s="283">
        <v>-9.0909090909090899</v>
      </c>
    </row>
    <row r="617" spans="1:9" x14ac:dyDescent="0.2">
      <c r="A617" s="283" t="s">
        <v>427</v>
      </c>
      <c r="B617" s="283" t="s">
        <v>235</v>
      </c>
      <c r="C617" s="283" t="s">
        <v>343</v>
      </c>
      <c r="D617" s="283">
        <v>17</v>
      </c>
      <c r="E617" s="283">
        <v>0.12230215827338101</v>
      </c>
      <c r="F617" s="283">
        <v>18</v>
      </c>
      <c r="G617" s="283">
        <v>0.133333333333333</v>
      </c>
      <c r="H617" s="283">
        <v>-1</v>
      </c>
      <c r="I617" s="283">
        <v>-5.5555555555555598</v>
      </c>
    </row>
    <row r="618" spans="1:9" x14ac:dyDescent="0.2">
      <c r="A618" s="283" t="s">
        <v>428</v>
      </c>
      <c r="B618" s="283" t="s">
        <v>248</v>
      </c>
      <c r="C618" s="283" t="s">
        <v>338</v>
      </c>
      <c r="D618" s="283">
        <v>8</v>
      </c>
      <c r="E618" s="283">
        <v>0.186046511627907</v>
      </c>
      <c r="F618" s="283">
        <v>9</v>
      </c>
      <c r="G618" s="283">
        <v>0.204545454545455</v>
      </c>
      <c r="H618" s="283">
        <v>-1</v>
      </c>
      <c r="I618" s="283">
        <v>-11.1111111111111</v>
      </c>
    </row>
    <row r="619" spans="1:9" x14ac:dyDescent="0.2">
      <c r="A619" s="283" t="s">
        <v>434</v>
      </c>
      <c r="B619" s="283" t="s">
        <v>192</v>
      </c>
      <c r="C619" s="283" t="s">
        <v>336</v>
      </c>
      <c r="D619" s="283">
        <v>29</v>
      </c>
      <c r="E619" s="283">
        <v>2.7992277992277999E-2</v>
      </c>
      <c r="F619" s="283">
        <v>30</v>
      </c>
      <c r="G619" s="283">
        <v>2.8011204481792701E-2</v>
      </c>
      <c r="H619" s="283">
        <v>-1</v>
      </c>
      <c r="I619" s="283">
        <v>-3.3333333333333299</v>
      </c>
    </row>
    <row r="620" spans="1:9" x14ac:dyDescent="0.2">
      <c r="A620" s="283" t="s">
        <v>437</v>
      </c>
      <c r="B620" s="283" t="s">
        <v>196</v>
      </c>
      <c r="C620" s="283" t="s">
        <v>336</v>
      </c>
      <c r="D620" s="283">
        <v>71</v>
      </c>
      <c r="E620" s="283">
        <v>9.60757780784844E-2</v>
      </c>
      <c r="F620" s="283">
        <v>72</v>
      </c>
      <c r="G620" s="283">
        <v>9.8765432098765399E-2</v>
      </c>
      <c r="H620" s="283">
        <v>-1</v>
      </c>
      <c r="I620" s="283">
        <v>-1.38888888888888</v>
      </c>
    </row>
    <row r="621" spans="1:9" x14ac:dyDescent="0.2">
      <c r="A621" s="283" t="s">
        <v>438</v>
      </c>
      <c r="B621" s="283" t="s">
        <v>199</v>
      </c>
      <c r="C621" s="283" t="s">
        <v>343</v>
      </c>
      <c r="D621" s="283">
        <v>566</v>
      </c>
      <c r="E621" s="283">
        <v>0.22353870458135899</v>
      </c>
      <c r="F621" s="283">
        <v>567</v>
      </c>
      <c r="G621" s="283">
        <v>0.22331626624655401</v>
      </c>
      <c r="H621" s="283">
        <v>-1</v>
      </c>
      <c r="I621" s="283">
        <v>-0.17636684303351499</v>
      </c>
    </row>
    <row r="622" spans="1:9" x14ac:dyDescent="0.2">
      <c r="A622" s="283" t="s">
        <v>444</v>
      </c>
      <c r="B622" s="283" t="s">
        <v>160</v>
      </c>
      <c r="C622" s="283" t="s">
        <v>338</v>
      </c>
      <c r="D622" s="283">
        <v>144</v>
      </c>
      <c r="E622" s="283">
        <v>6.2635928664636797E-2</v>
      </c>
      <c r="F622" s="283">
        <v>145</v>
      </c>
      <c r="G622" s="283">
        <v>6.2473071951744903E-2</v>
      </c>
      <c r="H622" s="283">
        <v>-1</v>
      </c>
      <c r="I622" s="283">
        <v>-0.68965517241379404</v>
      </c>
    </row>
    <row r="623" spans="1:9" x14ac:dyDescent="0.2">
      <c r="A623" s="283" t="s">
        <v>444</v>
      </c>
      <c r="B623" s="283" t="s">
        <v>160</v>
      </c>
      <c r="C623" s="283" t="s">
        <v>344</v>
      </c>
      <c r="D623" s="283">
        <v>14</v>
      </c>
      <c r="E623" s="283">
        <v>6.0896041757285803E-3</v>
      </c>
      <c r="F623" s="283">
        <v>15</v>
      </c>
      <c r="G623" s="283">
        <v>6.4627315812149904E-3</v>
      </c>
      <c r="H623" s="283">
        <v>-1</v>
      </c>
      <c r="I623" s="283">
        <v>-6.6666666666666696</v>
      </c>
    </row>
    <row r="624" spans="1:9" x14ac:dyDescent="0.2">
      <c r="A624" s="283" t="s">
        <v>444</v>
      </c>
      <c r="B624" s="283" t="s">
        <v>160</v>
      </c>
      <c r="C624" s="283" t="s">
        <v>342</v>
      </c>
      <c r="D624" s="283">
        <v>23</v>
      </c>
      <c r="E624" s="283">
        <v>1.00043497172684E-2</v>
      </c>
      <c r="F624" s="283">
        <v>24</v>
      </c>
      <c r="G624" s="283">
        <v>1.0340370529944E-2</v>
      </c>
      <c r="H624" s="283">
        <v>-1</v>
      </c>
      <c r="I624" s="283">
        <v>-4.1666666666666599</v>
      </c>
    </row>
    <row r="625" spans="1:9" x14ac:dyDescent="0.2">
      <c r="A625" s="283" t="s">
        <v>446</v>
      </c>
      <c r="B625" s="283" t="s">
        <v>201</v>
      </c>
      <c r="C625" s="283" t="s">
        <v>339</v>
      </c>
      <c r="D625" s="283">
        <v>21</v>
      </c>
      <c r="E625" s="283">
        <v>3.17700453857791E-2</v>
      </c>
      <c r="F625" s="283">
        <v>22</v>
      </c>
      <c r="G625" s="283">
        <v>3.31825037707391E-2</v>
      </c>
      <c r="H625" s="283">
        <v>-1</v>
      </c>
      <c r="I625" s="283">
        <v>-4.5454545454545396</v>
      </c>
    </row>
    <row r="626" spans="1:9" x14ac:dyDescent="0.2">
      <c r="A626" s="283" t="s">
        <v>446</v>
      </c>
      <c r="B626" s="283" t="s">
        <v>201</v>
      </c>
      <c r="C626" s="283" t="s">
        <v>340</v>
      </c>
      <c r="D626" s="283">
        <v>11</v>
      </c>
      <c r="E626" s="283">
        <v>1.66414523449319E-2</v>
      </c>
      <c r="F626" s="283">
        <v>12</v>
      </c>
      <c r="G626" s="283">
        <v>1.8099547511312201E-2</v>
      </c>
      <c r="H626" s="283">
        <v>-1</v>
      </c>
      <c r="I626" s="283">
        <v>-8.3333333333333393</v>
      </c>
    </row>
    <row r="627" spans="1:9" x14ac:dyDescent="0.2">
      <c r="A627" s="283" t="s">
        <v>447</v>
      </c>
      <c r="B627" s="283" t="s">
        <v>168</v>
      </c>
      <c r="C627" s="283" t="s">
        <v>336</v>
      </c>
      <c r="D627" s="283">
        <v>517</v>
      </c>
      <c r="E627" s="283">
        <v>0.18725099601593601</v>
      </c>
      <c r="F627" s="283">
        <v>518</v>
      </c>
      <c r="G627" s="283">
        <v>0.190932546995945</v>
      </c>
      <c r="H627" s="283">
        <v>-1</v>
      </c>
      <c r="I627" s="283">
        <v>-0.193050193050193</v>
      </c>
    </row>
    <row r="628" spans="1:9" x14ac:dyDescent="0.2">
      <c r="A628" s="283" t="s">
        <v>449</v>
      </c>
      <c r="B628" s="283" t="s">
        <v>253</v>
      </c>
      <c r="C628" s="283" t="s">
        <v>343</v>
      </c>
      <c r="D628" s="283">
        <v>75</v>
      </c>
      <c r="E628" s="283">
        <v>4.3277553375649203E-2</v>
      </c>
      <c r="F628" s="283">
        <v>76</v>
      </c>
      <c r="G628" s="283">
        <v>4.4444444444444398E-2</v>
      </c>
      <c r="H628" s="283">
        <v>-1</v>
      </c>
      <c r="I628" s="283">
        <v>-1.31578947368421</v>
      </c>
    </row>
    <row r="629" spans="1:9" x14ac:dyDescent="0.2">
      <c r="A629" s="283" t="s">
        <v>452</v>
      </c>
      <c r="B629" s="283" t="s">
        <v>167</v>
      </c>
      <c r="C629" s="283" t="s">
        <v>337</v>
      </c>
      <c r="D629" s="283">
        <v>50</v>
      </c>
      <c r="E629" s="283">
        <v>3.1969309462915603E-2</v>
      </c>
      <c r="F629" s="283">
        <v>51</v>
      </c>
      <c r="G629" s="283">
        <v>3.3311561071195303E-2</v>
      </c>
      <c r="H629" s="283">
        <v>-1</v>
      </c>
      <c r="I629" s="283">
        <v>-1.9607843137254899</v>
      </c>
    </row>
    <row r="630" spans="1:9" x14ac:dyDescent="0.2">
      <c r="A630" s="283" t="s">
        <v>452</v>
      </c>
      <c r="B630" s="283" t="s">
        <v>167</v>
      </c>
      <c r="C630" s="283" t="s">
        <v>336</v>
      </c>
      <c r="D630" s="283">
        <v>54</v>
      </c>
      <c r="E630" s="283">
        <v>3.4526854219948798E-2</v>
      </c>
      <c r="F630" s="283">
        <v>55</v>
      </c>
      <c r="G630" s="283">
        <v>3.59242325277596E-2</v>
      </c>
      <c r="H630" s="283">
        <v>-1</v>
      </c>
      <c r="I630" s="283">
        <v>-1.8181818181818199</v>
      </c>
    </row>
    <row r="631" spans="1:9" x14ac:dyDescent="0.2">
      <c r="A631" s="283" t="s">
        <v>453</v>
      </c>
      <c r="B631" s="283" t="s">
        <v>193</v>
      </c>
      <c r="C631" s="283" t="s">
        <v>341</v>
      </c>
      <c r="D631" s="283">
        <v>32</v>
      </c>
      <c r="E631" s="283">
        <v>0.44444444444444398</v>
      </c>
      <c r="F631" s="283">
        <v>33</v>
      </c>
      <c r="G631" s="283">
        <v>0.45833333333333298</v>
      </c>
      <c r="H631" s="283">
        <v>-1</v>
      </c>
      <c r="I631" s="283">
        <v>-3.0303030303030298</v>
      </c>
    </row>
    <row r="632" spans="1:9" x14ac:dyDescent="0.2">
      <c r="A632" s="283" t="s">
        <v>456</v>
      </c>
      <c r="B632" s="283" t="s">
        <v>245</v>
      </c>
      <c r="C632" s="283" t="s">
        <v>339</v>
      </c>
      <c r="D632" s="283">
        <v>72</v>
      </c>
      <c r="E632" s="283">
        <v>6.0657118786857603E-2</v>
      </c>
      <c r="F632" s="283">
        <v>73</v>
      </c>
      <c r="G632" s="283">
        <v>5.0835654596100302E-2</v>
      </c>
      <c r="H632" s="283">
        <v>-1</v>
      </c>
      <c r="I632" s="283">
        <v>-1.3698630136986401</v>
      </c>
    </row>
    <row r="633" spans="1:9" x14ac:dyDescent="0.2">
      <c r="A633" s="283" t="s">
        <v>458</v>
      </c>
      <c r="B633" s="283" t="s">
        <v>215</v>
      </c>
      <c r="C633" s="283" t="s">
        <v>337</v>
      </c>
      <c r="D633" s="283">
        <v>7</v>
      </c>
      <c r="E633" s="283">
        <v>3.97727272727273E-2</v>
      </c>
      <c r="F633" s="283">
        <v>8</v>
      </c>
      <c r="G633" s="283">
        <v>4.7619047619047603E-2</v>
      </c>
      <c r="H633" s="283">
        <v>-1</v>
      </c>
      <c r="I633" s="283">
        <v>-12.5</v>
      </c>
    </row>
    <row r="634" spans="1:9" x14ac:dyDescent="0.2">
      <c r="A634" s="283" t="s">
        <v>459</v>
      </c>
      <c r="B634" s="283" t="s">
        <v>233</v>
      </c>
      <c r="C634" s="283" t="s">
        <v>341</v>
      </c>
      <c r="D634" s="283">
        <v>210</v>
      </c>
      <c r="E634" s="283">
        <v>0.427698574338086</v>
      </c>
      <c r="F634" s="283">
        <v>211</v>
      </c>
      <c r="G634" s="283">
        <v>0.41372549019607802</v>
      </c>
      <c r="H634" s="283">
        <v>-1</v>
      </c>
      <c r="I634" s="283">
        <v>-0.47393364928910398</v>
      </c>
    </row>
    <row r="635" spans="1:9" x14ac:dyDescent="0.2">
      <c r="A635" s="283" t="s">
        <v>460</v>
      </c>
      <c r="B635" s="283" t="s">
        <v>241</v>
      </c>
      <c r="C635" s="283" t="s">
        <v>339</v>
      </c>
      <c r="D635" s="283">
        <v>58</v>
      </c>
      <c r="E635" s="283">
        <v>5.8000000000000003E-2</v>
      </c>
      <c r="F635" s="283">
        <v>59</v>
      </c>
      <c r="G635" s="283">
        <v>6.0887512899896801E-2</v>
      </c>
      <c r="H635" s="283">
        <v>-1</v>
      </c>
      <c r="I635" s="283">
        <v>-1.6949152542372801</v>
      </c>
    </row>
    <row r="636" spans="1:9" x14ac:dyDescent="0.2">
      <c r="A636" s="283" t="s">
        <v>460</v>
      </c>
      <c r="B636" s="283" t="s">
        <v>241</v>
      </c>
      <c r="C636" s="283" t="s">
        <v>340</v>
      </c>
      <c r="D636" s="283">
        <v>66</v>
      </c>
      <c r="E636" s="283">
        <v>6.6000000000000003E-2</v>
      </c>
      <c r="F636" s="283">
        <v>67</v>
      </c>
      <c r="G636" s="283">
        <v>6.9143446852425197E-2</v>
      </c>
      <c r="H636" s="283">
        <v>-1</v>
      </c>
      <c r="I636" s="283">
        <v>-1.4925373134328399</v>
      </c>
    </row>
    <row r="637" spans="1:9" x14ac:dyDescent="0.2">
      <c r="A637" s="283" t="s">
        <v>507</v>
      </c>
      <c r="B637" s="283" t="s">
        <v>173</v>
      </c>
      <c r="C637" s="283" t="s">
        <v>343</v>
      </c>
      <c r="D637" s="283">
        <v>312</v>
      </c>
      <c r="E637" s="283">
        <v>4.78234212139792E-2</v>
      </c>
      <c r="F637" s="283">
        <v>313</v>
      </c>
      <c r="G637" s="283">
        <v>5.5163905534014797E-2</v>
      </c>
      <c r="H637" s="283">
        <v>-1</v>
      </c>
      <c r="I637" s="283">
        <v>-0.31948881789137801</v>
      </c>
    </row>
    <row r="638" spans="1:9" x14ac:dyDescent="0.2">
      <c r="A638" s="283" t="s">
        <v>466</v>
      </c>
      <c r="B638" s="283" t="s">
        <v>198</v>
      </c>
      <c r="C638" s="283" t="s">
        <v>338</v>
      </c>
      <c r="D638" s="283">
        <v>25</v>
      </c>
      <c r="E638" s="283">
        <v>4.31034482758621E-2</v>
      </c>
      <c r="F638" s="283">
        <v>26</v>
      </c>
      <c r="G638" s="283">
        <v>4.8237476808905402E-2</v>
      </c>
      <c r="H638" s="283">
        <v>-1</v>
      </c>
      <c r="I638" s="283">
        <v>-3.84615384615384</v>
      </c>
    </row>
    <row r="639" spans="1:9" x14ac:dyDescent="0.2">
      <c r="A639" s="283" t="s">
        <v>467</v>
      </c>
      <c r="B639" s="283" t="s">
        <v>163</v>
      </c>
      <c r="C639" s="283" t="s">
        <v>341</v>
      </c>
      <c r="D639" s="283">
        <v>659</v>
      </c>
      <c r="E639" s="283">
        <v>0.14030232063018899</v>
      </c>
      <c r="F639" s="283">
        <v>660</v>
      </c>
      <c r="G639" s="283">
        <v>0.14338474907668899</v>
      </c>
      <c r="H639" s="283">
        <v>-1</v>
      </c>
      <c r="I639" s="283">
        <v>-0.151515151515147</v>
      </c>
    </row>
    <row r="640" spans="1:9" x14ac:dyDescent="0.2">
      <c r="A640" s="283" t="s">
        <v>469</v>
      </c>
      <c r="B640" s="283" t="s">
        <v>219</v>
      </c>
      <c r="C640" s="283" t="s">
        <v>343</v>
      </c>
      <c r="D640" s="283">
        <v>25</v>
      </c>
      <c r="E640" s="283">
        <v>0.144508670520231</v>
      </c>
      <c r="F640" s="283">
        <v>26</v>
      </c>
      <c r="G640" s="283">
        <v>0.19402985074626899</v>
      </c>
      <c r="H640" s="283">
        <v>-1</v>
      </c>
      <c r="I640" s="283">
        <v>-3.84615384615384</v>
      </c>
    </row>
    <row r="641" spans="1:9" x14ac:dyDescent="0.2">
      <c r="A641" s="283" t="s">
        <v>513</v>
      </c>
      <c r="B641" s="283" t="s">
        <v>242</v>
      </c>
      <c r="C641" s="283" t="s">
        <v>339</v>
      </c>
      <c r="D641" s="283">
        <v>109</v>
      </c>
      <c r="E641" s="283">
        <v>0.45991561181434598</v>
      </c>
      <c r="F641" s="283">
        <v>110</v>
      </c>
      <c r="G641" s="283">
        <v>0.48458149779735699</v>
      </c>
      <c r="H641" s="283">
        <v>-1</v>
      </c>
      <c r="I641" s="283">
        <v>-0.90909090909090395</v>
      </c>
    </row>
    <row r="642" spans="1:9" x14ac:dyDescent="0.2">
      <c r="A642" s="283" t="s">
        <v>471</v>
      </c>
      <c r="B642" s="283" t="s">
        <v>157</v>
      </c>
      <c r="C642" s="283" t="s">
        <v>342</v>
      </c>
      <c r="D642" s="283">
        <v>7</v>
      </c>
      <c r="E642" s="283">
        <v>1.0293209422698E-4</v>
      </c>
      <c r="F642" s="283">
        <v>8</v>
      </c>
      <c r="G642" s="283">
        <v>1.16214881315552E-4</v>
      </c>
      <c r="H642" s="283">
        <v>-1</v>
      </c>
      <c r="I642" s="283">
        <v>-12.5</v>
      </c>
    </row>
    <row r="643" spans="1:9" x14ac:dyDescent="0.2">
      <c r="A643" s="283" t="s">
        <v>477</v>
      </c>
      <c r="B643" s="283" t="s">
        <v>208</v>
      </c>
      <c r="C643" s="283" t="s">
        <v>336</v>
      </c>
      <c r="D643" s="283">
        <v>0</v>
      </c>
      <c r="E643" s="283">
        <v>0</v>
      </c>
      <c r="F643" s="283">
        <v>1</v>
      </c>
      <c r="G643" s="283">
        <v>1.4705882352941201E-2</v>
      </c>
      <c r="H643" s="283">
        <v>-1</v>
      </c>
      <c r="I643" s="283">
        <v>-100</v>
      </c>
    </row>
    <row r="644" spans="1:9" x14ac:dyDescent="0.2">
      <c r="A644" s="283" t="s">
        <v>479</v>
      </c>
      <c r="B644" s="283" t="s">
        <v>182</v>
      </c>
      <c r="C644" s="283" t="s">
        <v>344</v>
      </c>
      <c r="D644" s="283">
        <v>53</v>
      </c>
      <c r="E644" s="283">
        <v>1.32235528942116E-2</v>
      </c>
      <c r="F644" s="283">
        <v>54</v>
      </c>
      <c r="G644" s="283">
        <v>1.34696931903218E-2</v>
      </c>
      <c r="H644" s="283">
        <v>-1</v>
      </c>
      <c r="I644" s="283">
        <v>-1.8518518518518501</v>
      </c>
    </row>
    <row r="645" spans="1:9" x14ac:dyDescent="0.2">
      <c r="A645" s="283" t="s">
        <v>479</v>
      </c>
      <c r="B645" s="283" t="s">
        <v>182</v>
      </c>
      <c r="C645" s="283" t="s">
        <v>342</v>
      </c>
      <c r="D645" s="283">
        <v>1</v>
      </c>
      <c r="E645" s="283">
        <v>2.4950099800399199E-4</v>
      </c>
      <c r="F645" s="283">
        <v>2</v>
      </c>
      <c r="G645" s="283">
        <v>4.9887752556747301E-4</v>
      </c>
      <c r="H645" s="283">
        <v>-1</v>
      </c>
      <c r="I645" s="283">
        <v>-50</v>
      </c>
    </row>
    <row r="646" spans="1:9" x14ac:dyDescent="0.2">
      <c r="A646" s="283" t="s">
        <v>483</v>
      </c>
      <c r="B646" s="283" t="s">
        <v>165</v>
      </c>
      <c r="C646" s="283" t="s">
        <v>339</v>
      </c>
      <c r="D646" s="283">
        <v>478</v>
      </c>
      <c r="E646" s="283">
        <v>8.0107256577844801E-2</v>
      </c>
      <c r="F646" s="283">
        <v>479</v>
      </c>
      <c r="G646" s="283">
        <v>7.8485990496477101E-2</v>
      </c>
      <c r="H646" s="283">
        <v>-1</v>
      </c>
      <c r="I646" s="283">
        <v>-0.20876826722337999</v>
      </c>
    </row>
    <row r="647" spans="1:9" x14ac:dyDescent="0.2">
      <c r="A647" s="283" t="s">
        <v>484</v>
      </c>
      <c r="B647" s="283" t="s">
        <v>161</v>
      </c>
      <c r="C647" s="283" t="s">
        <v>340</v>
      </c>
      <c r="D647" s="283">
        <v>376</v>
      </c>
      <c r="E647" s="283">
        <v>2.46411953601153E-2</v>
      </c>
      <c r="F647" s="283">
        <v>377</v>
      </c>
      <c r="G647" s="283">
        <v>2.56305663199402E-2</v>
      </c>
      <c r="H647" s="283">
        <v>-1</v>
      </c>
      <c r="I647" s="283">
        <v>-0.265251989389925</v>
      </c>
    </row>
    <row r="648" spans="1:9" x14ac:dyDescent="0.2">
      <c r="A648" s="283" t="s">
        <v>485</v>
      </c>
      <c r="B648" s="283" t="s">
        <v>240</v>
      </c>
      <c r="C648" s="283" t="s">
        <v>339</v>
      </c>
      <c r="D648" s="283">
        <v>39</v>
      </c>
      <c r="E648" s="283">
        <v>8.5903083700440502E-2</v>
      </c>
      <c r="F648" s="283">
        <v>40</v>
      </c>
      <c r="G648" s="283">
        <v>9.7087378640776698E-2</v>
      </c>
      <c r="H648" s="283">
        <v>-1</v>
      </c>
      <c r="I648" s="283">
        <v>-2.5</v>
      </c>
    </row>
    <row r="649" spans="1:9" x14ac:dyDescent="0.2">
      <c r="A649" s="283" t="s">
        <v>486</v>
      </c>
      <c r="B649" s="283" t="s">
        <v>154</v>
      </c>
      <c r="C649" s="283" t="s">
        <v>341</v>
      </c>
      <c r="D649" s="283">
        <v>727</v>
      </c>
      <c r="E649" s="283">
        <v>0.12294943345171699</v>
      </c>
      <c r="F649" s="283">
        <v>728</v>
      </c>
      <c r="G649" s="283">
        <v>0.105187111689062</v>
      </c>
      <c r="H649" s="283">
        <v>-1</v>
      </c>
      <c r="I649" s="283">
        <v>-0.13736263736263701</v>
      </c>
    </row>
    <row r="650" spans="1:9" x14ac:dyDescent="0.2">
      <c r="A650" s="283" t="s">
        <v>486</v>
      </c>
      <c r="B650" s="283" t="s">
        <v>154</v>
      </c>
      <c r="C650" s="283" t="s">
        <v>342</v>
      </c>
      <c r="D650" s="283">
        <v>28</v>
      </c>
      <c r="E650" s="283">
        <v>4.7353289362421797E-3</v>
      </c>
      <c r="F650" s="283">
        <v>29</v>
      </c>
      <c r="G650" s="283">
        <v>4.1901459326686898E-3</v>
      </c>
      <c r="H650" s="283">
        <v>-1</v>
      </c>
      <c r="I650" s="283">
        <v>-3.44827586206896</v>
      </c>
    </row>
    <row r="651" spans="1:9" x14ac:dyDescent="0.2">
      <c r="A651" s="283" t="s">
        <v>486</v>
      </c>
      <c r="B651" s="283" t="s">
        <v>154</v>
      </c>
      <c r="C651" s="283" t="s">
        <v>343</v>
      </c>
      <c r="D651" s="283">
        <v>741</v>
      </c>
      <c r="E651" s="283">
        <v>0.125317097919838</v>
      </c>
      <c r="F651" s="283">
        <v>742</v>
      </c>
      <c r="G651" s="283">
        <v>0.10720994076000601</v>
      </c>
      <c r="H651" s="283">
        <v>-1</v>
      </c>
      <c r="I651" s="283">
        <v>-0.134770889487867</v>
      </c>
    </row>
    <row r="652" spans="1:9" x14ac:dyDescent="0.2">
      <c r="A652" s="283" t="s">
        <v>492</v>
      </c>
      <c r="B652" s="283" t="s">
        <v>179</v>
      </c>
      <c r="C652" s="283" t="s">
        <v>341</v>
      </c>
      <c r="D652" s="283">
        <v>415</v>
      </c>
      <c r="E652" s="283">
        <v>0.33120510774142098</v>
      </c>
      <c r="F652" s="283">
        <v>416</v>
      </c>
      <c r="G652" s="283">
        <v>0.33279999999999998</v>
      </c>
      <c r="H652" s="283">
        <v>-1</v>
      </c>
      <c r="I652" s="283">
        <v>-0.240384615384615</v>
      </c>
    </row>
    <row r="653" spans="1:9" x14ac:dyDescent="0.2">
      <c r="A653" s="283" t="s">
        <v>493</v>
      </c>
      <c r="B653" s="283" t="s">
        <v>164</v>
      </c>
      <c r="C653" s="283" t="s">
        <v>339</v>
      </c>
      <c r="D653" s="283">
        <v>100</v>
      </c>
      <c r="E653" s="283">
        <v>0.13888888888888901</v>
      </c>
      <c r="F653" s="283">
        <v>101</v>
      </c>
      <c r="G653" s="283">
        <v>0.15419847328244299</v>
      </c>
      <c r="H653" s="283">
        <v>-1</v>
      </c>
      <c r="I653" s="283">
        <v>-0.99009900990099098</v>
      </c>
    </row>
    <row r="654" spans="1:9" x14ac:dyDescent="0.2">
      <c r="A654" s="283" t="s">
        <v>493</v>
      </c>
      <c r="B654" s="283" t="s">
        <v>164</v>
      </c>
      <c r="C654" s="283" t="s">
        <v>336</v>
      </c>
      <c r="D654" s="283">
        <v>19</v>
      </c>
      <c r="E654" s="283">
        <v>2.6388888888888899E-2</v>
      </c>
      <c r="F654" s="283">
        <v>20</v>
      </c>
      <c r="G654" s="283">
        <v>3.0534351145038201E-2</v>
      </c>
      <c r="H654" s="283">
        <v>-1</v>
      </c>
      <c r="I654" s="283">
        <v>-5</v>
      </c>
    </row>
    <row r="655" spans="1:9" x14ac:dyDescent="0.2">
      <c r="A655" s="283" t="s">
        <v>496</v>
      </c>
      <c r="B655" s="283" t="s">
        <v>162</v>
      </c>
      <c r="C655" s="283" t="s">
        <v>340</v>
      </c>
      <c r="D655" s="283">
        <v>14</v>
      </c>
      <c r="E655" s="283">
        <v>2.8225806451612899E-2</v>
      </c>
      <c r="F655" s="283">
        <v>15</v>
      </c>
      <c r="G655" s="283">
        <v>0.06</v>
      </c>
      <c r="H655" s="283">
        <v>-1</v>
      </c>
      <c r="I655" s="283">
        <v>-6.6666666666666696</v>
      </c>
    </row>
    <row r="656" spans="1:9" x14ac:dyDescent="0.2">
      <c r="A656" s="283" t="s">
        <v>497</v>
      </c>
      <c r="B656" s="283" t="s">
        <v>195</v>
      </c>
      <c r="C656" s="283" t="s">
        <v>339</v>
      </c>
      <c r="D656" s="283">
        <v>18</v>
      </c>
      <c r="E656" s="283">
        <v>3.4682080924855502E-2</v>
      </c>
      <c r="F656" s="283">
        <v>19</v>
      </c>
      <c r="G656" s="283">
        <v>3.7037037037037E-2</v>
      </c>
      <c r="H656" s="283">
        <v>-1</v>
      </c>
      <c r="I656" s="283">
        <v>-5.2631578947368496</v>
      </c>
    </row>
    <row r="657" spans="1:9" x14ac:dyDescent="0.2">
      <c r="A657" s="283" t="s">
        <v>551</v>
      </c>
      <c r="B657" s="283" t="s">
        <v>263</v>
      </c>
      <c r="C657" s="283" t="s">
        <v>338</v>
      </c>
      <c r="D657" s="283">
        <v>72</v>
      </c>
      <c r="E657" s="283">
        <v>4.6391752577319603E-2</v>
      </c>
      <c r="F657" s="283">
        <v>74</v>
      </c>
      <c r="G657" s="283">
        <v>4.3401759530791797E-2</v>
      </c>
      <c r="H657" s="283">
        <v>-2</v>
      </c>
      <c r="I657" s="283">
        <v>-2.7027027027027</v>
      </c>
    </row>
    <row r="658" spans="1:9" x14ac:dyDescent="0.2">
      <c r="A658" s="283" t="s">
        <v>546</v>
      </c>
      <c r="B658" s="283" t="s">
        <v>237</v>
      </c>
      <c r="C658" s="283" t="s">
        <v>340</v>
      </c>
      <c r="D658" s="283">
        <v>33</v>
      </c>
      <c r="E658" s="283">
        <v>3.6303630363036299E-2</v>
      </c>
      <c r="F658" s="283">
        <v>35</v>
      </c>
      <c r="G658" s="283">
        <v>3.8845726970033301E-2</v>
      </c>
      <c r="H658" s="283">
        <v>-2</v>
      </c>
      <c r="I658" s="283">
        <v>-5.7142857142857197</v>
      </c>
    </row>
    <row r="659" spans="1:9" x14ac:dyDescent="0.2">
      <c r="A659" s="283" t="s">
        <v>559</v>
      </c>
      <c r="B659" s="283" t="s">
        <v>255</v>
      </c>
      <c r="C659" s="283" t="s">
        <v>341</v>
      </c>
      <c r="D659" s="283">
        <v>29</v>
      </c>
      <c r="E659" s="283">
        <v>7.6517150395778402E-2</v>
      </c>
      <c r="F659" s="283">
        <v>31</v>
      </c>
      <c r="G659" s="283">
        <v>8.13648293963255E-2</v>
      </c>
      <c r="H659" s="283">
        <v>-2</v>
      </c>
      <c r="I659" s="283">
        <v>-6.4516129032258096</v>
      </c>
    </row>
    <row r="660" spans="1:9" x14ac:dyDescent="0.2">
      <c r="A660" s="283" t="s">
        <v>558</v>
      </c>
      <c r="B660" s="283" t="s">
        <v>159</v>
      </c>
      <c r="C660" s="283" t="s">
        <v>341</v>
      </c>
      <c r="D660" s="283">
        <v>497</v>
      </c>
      <c r="E660" s="283">
        <v>0.164624047697913</v>
      </c>
      <c r="F660" s="283">
        <v>499</v>
      </c>
      <c r="G660" s="283">
        <v>0.160656793303284</v>
      </c>
      <c r="H660" s="283">
        <v>-2</v>
      </c>
      <c r="I660" s="283">
        <v>-0.400801603206413</v>
      </c>
    </row>
    <row r="661" spans="1:9" x14ac:dyDescent="0.2">
      <c r="A661" s="283" t="s">
        <v>560</v>
      </c>
      <c r="B661" s="283" t="s">
        <v>185</v>
      </c>
      <c r="C661" s="283" t="s">
        <v>339</v>
      </c>
      <c r="D661" s="283">
        <v>1222</v>
      </c>
      <c r="E661" s="283">
        <v>0.75759454432733997</v>
      </c>
      <c r="F661" s="283">
        <v>1224</v>
      </c>
      <c r="G661" s="283">
        <v>0.76072094468614004</v>
      </c>
      <c r="H661" s="283">
        <v>-2</v>
      </c>
      <c r="I661" s="283">
        <v>-0.16339869281045699</v>
      </c>
    </row>
    <row r="662" spans="1:9" x14ac:dyDescent="0.2">
      <c r="A662" s="283" t="s">
        <v>565</v>
      </c>
      <c r="B662" s="283" t="s">
        <v>227</v>
      </c>
      <c r="C662" s="283" t="s">
        <v>336</v>
      </c>
      <c r="D662" s="283">
        <v>30</v>
      </c>
      <c r="E662" s="283">
        <v>5.4249547920434002E-2</v>
      </c>
      <c r="F662" s="283">
        <v>32</v>
      </c>
      <c r="G662" s="283">
        <v>5.8500914076782401E-2</v>
      </c>
      <c r="H662" s="283">
        <v>-2</v>
      </c>
      <c r="I662" s="283">
        <v>-6.25</v>
      </c>
    </row>
    <row r="663" spans="1:9" x14ac:dyDescent="0.2">
      <c r="A663" s="283" t="s">
        <v>555</v>
      </c>
      <c r="B663" s="283" t="s">
        <v>264</v>
      </c>
      <c r="C663" s="283" t="s">
        <v>340</v>
      </c>
      <c r="D663" s="283">
        <v>44</v>
      </c>
      <c r="E663" s="283">
        <v>1.3377926421404699E-2</v>
      </c>
      <c r="F663" s="283">
        <v>46</v>
      </c>
      <c r="G663" s="283">
        <v>1.3723150357995199E-2</v>
      </c>
      <c r="H663" s="283">
        <v>-2</v>
      </c>
      <c r="I663" s="283">
        <v>-4.3478260869565197</v>
      </c>
    </row>
    <row r="664" spans="1:9" x14ac:dyDescent="0.2">
      <c r="A664" s="283" t="s">
        <v>561</v>
      </c>
      <c r="B664" s="283" t="s">
        <v>265</v>
      </c>
      <c r="C664" s="283" t="s">
        <v>336</v>
      </c>
      <c r="D664" s="283">
        <v>37</v>
      </c>
      <c r="E664" s="283">
        <v>1.37751303052867E-2</v>
      </c>
      <c r="F664" s="283">
        <v>39</v>
      </c>
      <c r="G664" s="283">
        <v>1.6155758077879001E-2</v>
      </c>
      <c r="H664" s="283">
        <v>-2</v>
      </c>
      <c r="I664" s="283">
        <v>-5.1282051282051304</v>
      </c>
    </row>
    <row r="665" spans="1:9" x14ac:dyDescent="0.2">
      <c r="A665" s="283" t="s">
        <v>552</v>
      </c>
      <c r="B665" s="283" t="s">
        <v>228</v>
      </c>
      <c r="C665" s="283" t="s">
        <v>338</v>
      </c>
      <c r="D665" s="283">
        <v>480</v>
      </c>
      <c r="E665" s="283">
        <v>7.0786019761097205E-2</v>
      </c>
      <c r="F665" s="283">
        <v>482</v>
      </c>
      <c r="G665" s="283">
        <v>6.7309035050970495E-2</v>
      </c>
      <c r="H665" s="283">
        <v>-2</v>
      </c>
      <c r="I665" s="283">
        <v>-0.414937759336098</v>
      </c>
    </row>
    <row r="666" spans="1:9" x14ac:dyDescent="0.2">
      <c r="A666" s="283" t="s">
        <v>552</v>
      </c>
      <c r="B666" s="283" t="s">
        <v>228</v>
      </c>
      <c r="C666" s="283" t="s">
        <v>340</v>
      </c>
      <c r="D666" s="283">
        <v>475</v>
      </c>
      <c r="E666" s="283">
        <v>7.0048665388585798E-2</v>
      </c>
      <c r="F666" s="283">
        <v>477</v>
      </c>
      <c r="G666" s="283">
        <v>6.6610808546292394E-2</v>
      </c>
      <c r="H666" s="283">
        <v>-2</v>
      </c>
      <c r="I666" s="283">
        <v>-0.41928721174003802</v>
      </c>
    </row>
    <row r="667" spans="1:9" x14ac:dyDescent="0.2">
      <c r="A667" s="283" t="s">
        <v>416</v>
      </c>
      <c r="B667" s="283" t="s">
        <v>256</v>
      </c>
      <c r="C667" s="283" t="s">
        <v>342</v>
      </c>
      <c r="D667" s="283">
        <v>22</v>
      </c>
      <c r="E667" s="283">
        <v>1.93033254365184E-3</v>
      </c>
      <c r="F667" s="283">
        <v>24</v>
      </c>
      <c r="G667" s="283">
        <v>2.1703743895821999E-3</v>
      </c>
      <c r="H667" s="283">
        <v>-2</v>
      </c>
      <c r="I667" s="283">
        <v>-8.3333333333333393</v>
      </c>
    </row>
    <row r="668" spans="1:9" x14ac:dyDescent="0.2">
      <c r="A668" s="283" t="s">
        <v>417</v>
      </c>
      <c r="B668" s="283" t="s">
        <v>262</v>
      </c>
      <c r="C668" s="283" t="s">
        <v>340</v>
      </c>
      <c r="D668" s="283">
        <v>48</v>
      </c>
      <c r="E668" s="283">
        <v>1.23839009287926E-2</v>
      </c>
      <c r="F668" s="283">
        <v>50</v>
      </c>
      <c r="G668" s="283">
        <v>1.2748597654258001E-2</v>
      </c>
      <c r="H668" s="283">
        <v>-2</v>
      </c>
      <c r="I668" s="283">
        <v>-4</v>
      </c>
    </row>
    <row r="669" spans="1:9" x14ac:dyDescent="0.2">
      <c r="A669" s="283" t="s">
        <v>419</v>
      </c>
      <c r="B669" s="283" t="s">
        <v>266</v>
      </c>
      <c r="C669" s="283" t="s">
        <v>338</v>
      </c>
      <c r="D669" s="283">
        <v>446</v>
      </c>
      <c r="E669" s="283">
        <v>7.7673284569836298E-2</v>
      </c>
      <c r="F669" s="283">
        <v>448</v>
      </c>
      <c r="G669" s="283">
        <v>8.0100125156445601E-2</v>
      </c>
      <c r="H669" s="283">
        <v>-2</v>
      </c>
      <c r="I669" s="283">
        <v>-0.44642857142857001</v>
      </c>
    </row>
    <row r="670" spans="1:9" x14ac:dyDescent="0.2">
      <c r="A670" s="283" t="s">
        <v>425</v>
      </c>
      <c r="B670" s="283" t="s">
        <v>166</v>
      </c>
      <c r="C670" s="283" t="s">
        <v>340</v>
      </c>
      <c r="D670" s="283">
        <v>217</v>
      </c>
      <c r="E670" s="283">
        <v>6.2248995983935698E-2</v>
      </c>
      <c r="F670" s="283">
        <v>219</v>
      </c>
      <c r="G670" s="283">
        <v>5.0507380073800699E-2</v>
      </c>
      <c r="H670" s="283">
        <v>-2</v>
      </c>
      <c r="I670" s="283">
        <v>-0.91324200913242004</v>
      </c>
    </row>
    <row r="671" spans="1:9" x14ac:dyDescent="0.2">
      <c r="A671" s="283" t="s">
        <v>443</v>
      </c>
      <c r="B671" s="283" t="s">
        <v>176</v>
      </c>
      <c r="C671" s="283" t="s">
        <v>337</v>
      </c>
      <c r="D671" s="283">
        <v>63</v>
      </c>
      <c r="E671" s="283">
        <v>6.5082644628099207E-2</v>
      </c>
      <c r="F671" s="283">
        <v>65</v>
      </c>
      <c r="G671" s="283">
        <v>4.1586692258477297E-2</v>
      </c>
      <c r="H671" s="283">
        <v>-2</v>
      </c>
      <c r="I671" s="283">
        <v>-3.0769230769230802</v>
      </c>
    </row>
    <row r="672" spans="1:9" x14ac:dyDescent="0.2">
      <c r="A672" s="283" t="s">
        <v>444</v>
      </c>
      <c r="B672" s="283" t="s">
        <v>160</v>
      </c>
      <c r="C672" s="283" t="s">
        <v>343</v>
      </c>
      <c r="D672" s="283">
        <v>1575</v>
      </c>
      <c r="E672" s="283">
        <v>0.68508046976946502</v>
      </c>
      <c r="F672" s="283">
        <v>1577</v>
      </c>
      <c r="G672" s="283">
        <v>0.67944851357173597</v>
      </c>
      <c r="H672" s="283">
        <v>-2</v>
      </c>
      <c r="I672" s="283">
        <v>-0.126823081800886</v>
      </c>
    </row>
    <row r="673" spans="1:9" x14ac:dyDescent="0.2">
      <c r="A673" s="283" t="s">
        <v>445</v>
      </c>
      <c r="B673" s="283" t="s">
        <v>247</v>
      </c>
      <c r="C673" s="283" t="s">
        <v>338</v>
      </c>
      <c r="D673" s="283">
        <v>104</v>
      </c>
      <c r="E673" s="283">
        <v>1.4215418261345E-2</v>
      </c>
      <c r="F673" s="283">
        <v>106</v>
      </c>
      <c r="G673" s="283">
        <v>1.4661134163208901E-2</v>
      </c>
      <c r="H673" s="283">
        <v>-2</v>
      </c>
      <c r="I673" s="283">
        <v>-1.88679245283019</v>
      </c>
    </row>
    <row r="674" spans="1:9" x14ac:dyDescent="0.2">
      <c r="A674" s="283" t="s">
        <v>448</v>
      </c>
      <c r="B674" s="283" t="s">
        <v>180</v>
      </c>
      <c r="C674" s="283" t="s">
        <v>341</v>
      </c>
      <c r="D674" s="283">
        <v>375</v>
      </c>
      <c r="E674" s="283">
        <v>0.29296875</v>
      </c>
      <c r="F674" s="283">
        <v>377</v>
      </c>
      <c r="G674" s="283">
        <v>0.28977709454265899</v>
      </c>
      <c r="H674" s="283">
        <v>-2</v>
      </c>
      <c r="I674" s="283">
        <v>-0.53050397877983901</v>
      </c>
    </row>
    <row r="675" spans="1:9" x14ac:dyDescent="0.2">
      <c r="A675" s="283" t="s">
        <v>450</v>
      </c>
      <c r="B675" s="283" t="s">
        <v>236</v>
      </c>
      <c r="C675" s="283" t="s">
        <v>342</v>
      </c>
      <c r="D675" s="283">
        <v>11</v>
      </c>
      <c r="E675" s="283">
        <v>0.186440677966102</v>
      </c>
      <c r="F675" s="283">
        <v>13</v>
      </c>
      <c r="G675" s="283">
        <v>0.213114754098361</v>
      </c>
      <c r="H675" s="283">
        <v>-2</v>
      </c>
      <c r="I675" s="283">
        <v>-15.384615384615399</v>
      </c>
    </row>
    <row r="676" spans="1:9" x14ac:dyDescent="0.2">
      <c r="A676" s="283" t="s">
        <v>451</v>
      </c>
      <c r="B676" s="283" t="s">
        <v>153</v>
      </c>
      <c r="C676" s="283" t="s">
        <v>340</v>
      </c>
      <c r="D676" s="283">
        <v>90</v>
      </c>
      <c r="E676" s="283">
        <v>1.4247269273389301E-2</v>
      </c>
      <c r="F676" s="283">
        <v>92</v>
      </c>
      <c r="G676" s="283">
        <v>1.4193150262264699E-2</v>
      </c>
      <c r="H676" s="283">
        <v>-2</v>
      </c>
      <c r="I676" s="283">
        <v>-2.1739130434782599</v>
      </c>
    </row>
    <row r="677" spans="1:9" x14ac:dyDescent="0.2">
      <c r="A677" s="283" t="s">
        <v>460</v>
      </c>
      <c r="B677" s="283" t="s">
        <v>241</v>
      </c>
      <c r="C677" s="283" t="s">
        <v>338</v>
      </c>
      <c r="D677" s="283">
        <v>331</v>
      </c>
      <c r="E677" s="283">
        <v>0.33100000000000002</v>
      </c>
      <c r="F677" s="283">
        <v>333</v>
      </c>
      <c r="G677" s="283">
        <v>0.343653250773994</v>
      </c>
      <c r="H677" s="283">
        <v>-2</v>
      </c>
      <c r="I677" s="283">
        <v>-0.60060060060059794</v>
      </c>
    </row>
    <row r="678" spans="1:9" x14ac:dyDescent="0.2">
      <c r="A678" s="283" t="s">
        <v>467</v>
      </c>
      <c r="B678" s="283" t="s">
        <v>163</v>
      </c>
      <c r="C678" s="283" t="s">
        <v>336</v>
      </c>
      <c r="D678" s="283">
        <v>69</v>
      </c>
      <c r="E678" s="283">
        <v>1.4690227804981901E-2</v>
      </c>
      <c r="F678" s="283">
        <v>71</v>
      </c>
      <c r="G678" s="283">
        <v>1.5424723006734699E-2</v>
      </c>
      <c r="H678" s="283">
        <v>-2</v>
      </c>
      <c r="I678" s="283">
        <v>-2.8169014084507</v>
      </c>
    </row>
    <row r="679" spans="1:9" x14ac:dyDescent="0.2">
      <c r="A679" s="283" t="s">
        <v>469</v>
      </c>
      <c r="B679" s="283" t="s">
        <v>219</v>
      </c>
      <c r="C679" s="283" t="s">
        <v>341</v>
      </c>
      <c r="D679" s="283">
        <v>66</v>
      </c>
      <c r="E679" s="283">
        <v>0.38150289017340999</v>
      </c>
      <c r="F679" s="283">
        <v>68</v>
      </c>
      <c r="G679" s="283">
        <v>0.50746268656716398</v>
      </c>
      <c r="H679" s="283">
        <v>-2</v>
      </c>
      <c r="I679" s="283">
        <v>-2.9411764705882399</v>
      </c>
    </row>
    <row r="680" spans="1:9" x14ac:dyDescent="0.2">
      <c r="A680" s="283" t="s">
        <v>513</v>
      </c>
      <c r="B680" s="283" t="s">
        <v>242</v>
      </c>
      <c r="C680" s="283" t="s">
        <v>337</v>
      </c>
      <c r="D680" s="283">
        <v>1</v>
      </c>
      <c r="E680" s="283">
        <v>4.2194092827004199E-3</v>
      </c>
      <c r="F680" s="283">
        <v>3</v>
      </c>
      <c r="G680" s="283">
        <v>1.3215859030837E-2</v>
      </c>
      <c r="H680" s="283">
        <v>-2</v>
      </c>
      <c r="I680" s="283">
        <v>-66.6666666666667</v>
      </c>
    </row>
    <row r="681" spans="1:9" x14ac:dyDescent="0.2">
      <c r="A681" s="283" t="s">
        <v>475</v>
      </c>
      <c r="B681" s="283" t="s">
        <v>222</v>
      </c>
      <c r="C681" s="283" t="s">
        <v>338</v>
      </c>
      <c r="D681" s="283">
        <v>14</v>
      </c>
      <c r="E681" s="283">
        <v>1.40562248995984E-2</v>
      </c>
      <c r="F681" s="283">
        <v>16</v>
      </c>
      <c r="G681" s="283">
        <v>1.5936254980079698E-2</v>
      </c>
      <c r="H681" s="283">
        <v>-2</v>
      </c>
      <c r="I681" s="283">
        <v>-12.5</v>
      </c>
    </row>
    <row r="682" spans="1:9" x14ac:dyDescent="0.2">
      <c r="A682" s="283" t="s">
        <v>480</v>
      </c>
      <c r="B682" s="283" t="s">
        <v>239</v>
      </c>
      <c r="C682" s="283" t="s">
        <v>337</v>
      </c>
      <c r="D682" s="283">
        <v>58</v>
      </c>
      <c r="E682" s="283">
        <v>2.5217391304347799E-2</v>
      </c>
      <c r="F682" s="283">
        <v>60</v>
      </c>
      <c r="G682" s="283">
        <v>2.3866348448687399E-2</v>
      </c>
      <c r="H682" s="283">
        <v>-2</v>
      </c>
      <c r="I682" s="283">
        <v>-3.3333333333333299</v>
      </c>
    </row>
    <row r="683" spans="1:9" x14ac:dyDescent="0.2">
      <c r="A683" s="283" t="s">
        <v>511</v>
      </c>
      <c r="B683" s="283" t="s">
        <v>149</v>
      </c>
      <c r="C683" s="283" t="s">
        <v>341</v>
      </c>
      <c r="D683" s="283">
        <v>2386</v>
      </c>
      <c r="E683" s="283">
        <v>0.17815276637049199</v>
      </c>
      <c r="F683" s="283">
        <v>2388</v>
      </c>
      <c r="G683" s="283">
        <v>0.18163839659237799</v>
      </c>
      <c r="H683" s="283">
        <v>-2</v>
      </c>
      <c r="I683" s="283">
        <v>-8.3752093802347299E-2</v>
      </c>
    </row>
    <row r="684" spans="1:9" x14ac:dyDescent="0.2">
      <c r="A684" s="283" t="s">
        <v>487</v>
      </c>
      <c r="B684" s="283" t="s">
        <v>156</v>
      </c>
      <c r="C684" s="283" t="s">
        <v>336</v>
      </c>
      <c r="D684" s="283">
        <v>43</v>
      </c>
      <c r="E684" s="283">
        <v>1.5151515151515201E-2</v>
      </c>
      <c r="F684" s="283">
        <v>45</v>
      </c>
      <c r="G684" s="283">
        <v>1.74961119751166E-2</v>
      </c>
      <c r="H684" s="283">
        <v>-2</v>
      </c>
      <c r="I684" s="283">
        <v>-4.4444444444444402</v>
      </c>
    </row>
    <row r="685" spans="1:9" x14ac:dyDescent="0.2">
      <c r="A685" s="283" t="s">
        <v>488</v>
      </c>
      <c r="B685" s="283" t="s">
        <v>234</v>
      </c>
      <c r="C685" s="283" t="s">
        <v>341</v>
      </c>
      <c r="D685" s="283">
        <v>168</v>
      </c>
      <c r="E685" s="283">
        <v>0.23398328690807799</v>
      </c>
      <c r="F685" s="283">
        <v>170</v>
      </c>
      <c r="G685" s="283">
        <v>0.244956772334294</v>
      </c>
      <c r="H685" s="283">
        <v>-2</v>
      </c>
      <c r="I685" s="283">
        <v>-1.1764705882352899</v>
      </c>
    </row>
    <row r="686" spans="1:9" x14ac:dyDescent="0.2">
      <c r="A686" s="283" t="s">
        <v>488</v>
      </c>
      <c r="B686" s="283" t="s">
        <v>234</v>
      </c>
      <c r="C686" s="283" t="s">
        <v>343</v>
      </c>
      <c r="D686" s="283">
        <v>64</v>
      </c>
      <c r="E686" s="283">
        <v>8.9136490250696407E-2</v>
      </c>
      <c r="F686" s="283">
        <v>66</v>
      </c>
      <c r="G686" s="283">
        <v>9.5100864553314096E-2</v>
      </c>
      <c r="H686" s="283">
        <v>-2</v>
      </c>
      <c r="I686" s="283">
        <v>-3.0303030303030298</v>
      </c>
    </row>
    <row r="687" spans="1:9" x14ac:dyDescent="0.2">
      <c r="A687" s="283" t="s">
        <v>492</v>
      </c>
      <c r="B687" s="283" t="s">
        <v>179</v>
      </c>
      <c r="C687" s="283" t="s">
        <v>343</v>
      </c>
      <c r="D687" s="283">
        <v>101</v>
      </c>
      <c r="E687" s="283">
        <v>8.0606544293695098E-2</v>
      </c>
      <c r="F687" s="283">
        <v>103</v>
      </c>
      <c r="G687" s="283">
        <v>8.2400000000000001E-2</v>
      </c>
      <c r="H687" s="283">
        <v>-2</v>
      </c>
      <c r="I687" s="283">
        <v>-1.94174757281553</v>
      </c>
    </row>
    <row r="688" spans="1:9" x14ac:dyDescent="0.2">
      <c r="A688" s="283" t="s">
        <v>493</v>
      </c>
      <c r="B688" s="283" t="s">
        <v>164</v>
      </c>
      <c r="C688" s="283" t="s">
        <v>340</v>
      </c>
      <c r="D688" s="283">
        <v>68</v>
      </c>
      <c r="E688" s="283">
        <v>9.44444444444444E-2</v>
      </c>
      <c r="F688" s="283">
        <v>70</v>
      </c>
      <c r="G688" s="283">
        <v>0.106870229007634</v>
      </c>
      <c r="H688" s="283">
        <v>-2</v>
      </c>
      <c r="I688" s="283">
        <v>-2.8571428571428599</v>
      </c>
    </row>
    <row r="689" spans="1:9" x14ac:dyDescent="0.2">
      <c r="A689" s="283" t="s">
        <v>569</v>
      </c>
      <c r="B689" s="283" t="s">
        <v>257</v>
      </c>
      <c r="C689" s="283" t="s">
        <v>337</v>
      </c>
      <c r="D689" s="283">
        <v>8</v>
      </c>
      <c r="E689" s="283">
        <v>8.0563947633434004E-3</v>
      </c>
      <c r="F689" s="283">
        <v>10</v>
      </c>
      <c r="G689" s="283">
        <v>9.4517958412098299E-3</v>
      </c>
      <c r="H689" s="283">
        <v>-2</v>
      </c>
      <c r="I689" s="283">
        <v>-20</v>
      </c>
    </row>
    <row r="690" spans="1:9" x14ac:dyDescent="0.2">
      <c r="A690" s="283" t="s">
        <v>506</v>
      </c>
      <c r="B690" s="283" t="s">
        <v>203</v>
      </c>
      <c r="C690" s="283" t="s">
        <v>337</v>
      </c>
      <c r="D690" s="283">
        <v>28</v>
      </c>
      <c r="E690" s="283">
        <v>3.0237580993520499E-2</v>
      </c>
      <c r="F690" s="283">
        <v>31</v>
      </c>
      <c r="G690" s="283">
        <v>4.2119565217391297E-2</v>
      </c>
      <c r="H690" s="283">
        <v>-3</v>
      </c>
      <c r="I690" s="283">
        <v>-9.67741935483871</v>
      </c>
    </row>
    <row r="691" spans="1:9" x14ac:dyDescent="0.2">
      <c r="A691" s="283" t="s">
        <v>565</v>
      </c>
      <c r="B691" s="283" t="s">
        <v>227</v>
      </c>
      <c r="C691" s="283" t="s">
        <v>343</v>
      </c>
      <c r="D691" s="283">
        <v>123</v>
      </c>
      <c r="E691" s="283">
        <v>0.222423146473779</v>
      </c>
      <c r="F691" s="283">
        <v>126</v>
      </c>
      <c r="G691" s="283">
        <v>0.23034734917733099</v>
      </c>
      <c r="H691" s="283">
        <v>-3</v>
      </c>
      <c r="I691" s="283">
        <v>-2.38095238095238</v>
      </c>
    </row>
    <row r="692" spans="1:9" x14ac:dyDescent="0.2">
      <c r="A692" s="283" t="s">
        <v>549</v>
      </c>
      <c r="B692" s="283" t="s">
        <v>251</v>
      </c>
      <c r="C692" s="283" t="s">
        <v>342</v>
      </c>
      <c r="D692" s="283">
        <v>262</v>
      </c>
      <c r="E692" s="283">
        <v>0.19096209912536399</v>
      </c>
      <c r="F692" s="283">
        <v>265</v>
      </c>
      <c r="G692" s="283">
        <v>0.19470977222630401</v>
      </c>
      <c r="H692" s="283">
        <v>-3</v>
      </c>
      <c r="I692" s="283">
        <v>-1.1320754716981101</v>
      </c>
    </row>
    <row r="693" spans="1:9" x14ac:dyDescent="0.2">
      <c r="A693" s="283" t="s">
        <v>561</v>
      </c>
      <c r="B693" s="283" t="s">
        <v>265</v>
      </c>
      <c r="C693" s="283" t="s">
        <v>340</v>
      </c>
      <c r="D693" s="283">
        <v>42</v>
      </c>
      <c r="E693" s="283">
        <v>1.5636634400595699E-2</v>
      </c>
      <c r="F693" s="283">
        <v>45</v>
      </c>
      <c r="G693" s="283">
        <v>1.86412593206297E-2</v>
      </c>
      <c r="H693" s="283">
        <v>-3</v>
      </c>
      <c r="I693" s="283">
        <v>-6.6666666666666696</v>
      </c>
    </row>
    <row r="694" spans="1:9" x14ac:dyDescent="0.2">
      <c r="A694" s="283" t="s">
        <v>504</v>
      </c>
      <c r="B694" s="283" t="s">
        <v>187</v>
      </c>
      <c r="C694" s="283" t="s">
        <v>341</v>
      </c>
      <c r="D694" s="283">
        <v>1404</v>
      </c>
      <c r="E694" s="283">
        <v>0.105302632565814</v>
      </c>
      <c r="F694" s="283">
        <v>1407</v>
      </c>
      <c r="G694" s="283">
        <v>0.104206784180121</v>
      </c>
      <c r="H694" s="283">
        <v>-3</v>
      </c>
      <c r="I694" s="283">
        <v>-0.21321961620469601</v>
      </c>
    </row>
    <row r="695" spans="1:9" x14ac:dyDescent="0.2">
      <c r="A695" s="283" t="s">
        <v>430</v>
      </c>
      <c r="B695" s="283" t="s">
        <v>213</v>
      </c>
      <c r="C695" s="283" t="s">
        <v>339</v>
      </c>
      <c r="D695" s="283">
        <v>31</v>
      </c>
      <c r="E695" s="283">
        <v>0.113970588235294</v>
      </c>
      <c r="F695" s="283">
        <v>34</v>
      </c>
      <c r="G695" s="283">
        <v>0.139917695473251</v>
      </c>
      <c r="H695" s="283">
        <v>-3</v>
      </c>
      <c r="I695" s="283">
        <v>-8.8235294117647101</v>
      </c>
    </row>
    <row r="696" spans="1:9" x14ac:dyDescent="0.2">
      <c r="A696" s="283" t="s">
        <v>431</v>
      </c>
      <c r="B696" s="283" t="s">
        <v>169</v>
      </c>
      <c r="C696" s="283" t="s">
        <v>338</v>
      </c>
      <c r="D696" s="283">
        <v>135</v>
      </c>
      <c r="E696" s="283">
        <v>2.15345350135588E-2</v>
      </c>
      <c r="F696" s="283">
        <v>138</v>
      </c>
      <c r="G696" s="283">
        <v>2.11688909341924E-2</v>
      </c>
      <c r="H696" s="283">
        <v>-3</v>
      </c>
      <c r="I696" s="283">
        <v>-2.1739130434782599</v>
      </c>
    </row>
    <row r="697" spans="1:9" x14ac:dyDescent="0.2">
      <c r="A697" s="283" t="s">
        <v>434</v>
      </c>
      <c r="B697" s="283" t="s">
        <v>192</v>
      </c>
      <c r="C697" s="283" t="s">
        <v>338</v>
      </c>
      <c r="D697" s="283">
        <v>433</v>
      </c>
      <c r="E697" s="283">
        <v>0.41795366795366801</v>
      </c>
      <c r="F697" s="283">
        <v>436</v>
      </c>
      <c r="G697" s="283">
        <v>0.40709617180205399</v>
      </c>
      <c r="H697" s="283">
        <v>-3</v>
      </c>
      <c r="I697" s="283">
        <v>-0.68807339449541405</v>
      </c>
    </row>
    <row r="698" spans="1:9" x14ac:dyDescent="0.2">
      <c r="A698" s="283" t="s">
        <v>437</v>
      </c>
      <c r="B698" s="283" t="s">
        <v>196</v>
      </c>
      <c r="C698" s="283" t="s">
        <v>340</v>
      </c>
      <c r="D698" s="283">
        <v>35</v>
      </c>
      <c r="E698" s="283">
        <v>4.7361299052774003E-2</v>
      </c>
      <c r="F698" s="283">
        <v>38</v>
      </c>
      <c r="G698" s="283">
        <v>5.2126200274348403E-2</v>
      </c>
      <c r="H698" s="283">
        <v>-3</v>
      </c>
      <c r="I698" s="283">
        <v>-7.8947368421052699</v>
      </c>
    </row>
    <row r="699" spans="1:9" x14ac:dyDescent="0.2">
      <c r="A699" s="283" t="s">
        <v>444</v>
      </c>
      <c r="B699" s="283" t="s">
        <v>160</v>
      </c>
      <c r="C699" s="283" t="s">
        <v>336</v>
      </c>
      <c r="D699" s="283">
        <v>30</v>
      </c>
      <c r="E699" s="283">
        <v>1.30491518051327E-2</v>
      </c>
      <c r="F699" s="283">
        <v>33</v>
      </c>
      <c r="G699" s="283">
        <v>1.4218009478673001E-2</v>
      </c>
      <c r="H699" s="283">
        <v>-3</v>
      </c>
      <c r="I699" s="283">
        <v>-9.0909090909090899</v>
      </c>
    </row>
    <row r="700" spans="1:9" x14ac:dyDescent="0.2">
      <c r="A700" s="283" t="s">
        <v>446</v>
      </c>
      <c r="B700" s="283" t="s">
        <v>201</v>
      </c>
      <c r="C700" s="283" t="s">
        <v>343</v>
      </c>
      <c r="D700" s="283">
        <v>36</v>
      </c>
      <c r="E700" s="283">
        <v>5.4462934947049901E-2</v>
      </c>
      <c r="F700" s="283">
        <v>39</v>
      </c>
      <c r="G700" s="283">
        <v>5.8823529411764698E-2</v>
      </c>
      <c r="H700" s="283">
        <v>-3</v>
      </c>
      <c r="I700" s="283">
        <v>-7.6923076923076898</v>
      </c>
    </row>
    <row r="701" spans="1:9" x14ac:dyDescent="0.2">
      <c r="A701" s="283" t="s">
        <v>452</v>
      </c>
      <c r="B701" s="283" t="s">
        <v>167</v>
      </c>
      <c r="C701" s="283" t="s">
        <v>341</v>
      </c>
      <c r="D701" s="283">
        <v>183</v>
      </c>
      <c r="E701" s="283">
        <v>0.117007672634271</v>
      </c>
      <c r="F701" s="283">
        <v>186</v>
      </c>
      <c r="G701" s="283">
        <v>0.121489222730242</v>
      </c>
      <c r="H701" s="283">
        <v>-3</v>
      </c>
      <c r="I701" s="283">
        <v>-1.61290322580645</v>
      </c>
    </row>
    <row r="702" spans="1:9" x14ac:dyDescent="0.2">
      <c r="A702" s="283" t="s">
        <v>454</v>
      </c>
      <c r="B702" s="283" t="s">
        <v>152</v>
      </c>
      <c r="C702" s="283" t="s">
        <v>344</v>
      </c>
      <c r="D702" s="283">
        <v>38</v>
      </c>
      <c r="E702" s="283">
        <v>1.0098325803879901E-3</v>
      </c>
      <c r="F702" s="283">
        <v>41</v>
      </c>
      <c r="G702" s="283">
        <v>1.0704960835509101E-3</v>
      </c>
      <c r="H702" s="283">
        <v>-3</v>
      </c>
      <c r="I702" s="283">
        <v>-7.3170731707316996</v>
      </c>
    </row>
    <row r="703" spans="1:9" x14ac:dyDescent="0.2">
      <c r="A703" s="283" t="s">
        <v>459</v>
      </c>
      <c r="B703" s="283" t="s">
        <v>233</v>
      </c>
      <c r="C703" s="283" t="s">
        <v>338</v>
      </c>
      <c r="D703" s="283">
        <v>73</v>
      </c>
      <c r="E703" s="283">
        <v>0.14867617107942999</v>
      </c>
      <c r="F703" s="283">
        <v>76</v>
      </c>
      <c r="G703" s="283">
        <v>0.149019607843137</v>
      </c>
      <c r="H703" s="283">
        <v>-3</v>
      </c>
      <c r="I703" s="283">
        <v>-3.9473684210526301</v>
      </c>
    </row>
    <row r="704" spans="1:9" x14ac:dyDescent="0.2">
      <c r="A704" s="283" t="s">
        <v>467</v>
      </c>
      <c r="B704" s="283" t="s">
        <v>163</v>
      </c>
      <c r="C704" s="283" t="s">
        <v>337</v>
      </c>
      <c r="D704" s="283">
        <v>128</v>
      </c>
      <c r="E704" s="283">
        <v>2.7251437087502699E-2</v>
      </c>
      <c r="F704" s="283">
        <v>131</v>
      </c>
      <c r="G704" s="283">
        <v>2.8459700195524702E-2</v>
      </c>
      <c r="H704" s="283">
        <v>-3</v>
      </c>
      <c r="I704" s="283">
        <v>-2.29007633587787</v>
      </c>
    </row>
    <row r="705" spans="1:9" x14ac:dyDescent="0.2">
      <c r="A705" s="283" t="s">
        <v>472</v>
      </c>
      <c r="B705" s="283" t="s">
        <v>221</v>
      </c>
      <c r="C705" s="283" t="s">
        <v>343</v>
      </c>
      <c r="D705" s="283">
        <v>6</v>
      </c>
      <c r="E705" s="283">
        <v>0.17142857142857101</v>
      </c>
      <c r="F705" s="283">
        <v>9</v>
      </c>
      <c r="G705" s="283">
        <v>0.23684210526315799</v>
      </c>
      <c r="H705" s="283">
        <v>-3</v>
      </c>
      <c r="I705" s="283">
        <v>-33.3333333333333</v>
      </c>
    </row>
    <row r="706" spans="1:9" x14ac:dyDescent="0.2">
      <c r="A706" s="283" t="s">
        <v>483</v>
      </c>
      <c r="B706" s="283" t="s">
        <v>165</v>
      </c>
      <c r="C706" s="283" t="s">
        <v>336</v>
      </c>
      <c r="D706" s="283">
        <v>145</v>
      </c>
      <c r="E706" s="283">
        <v>2.43003184179655E-2</v>
      </c>
      <c r="F706" s="283">
        <v>148</v>
      </c>
      <c r="G706" s="283">
        <v>2.42503686711453E-2</v>
      </c>
      <c r="H706" s="283">
        <v>-3</v>
      </c>
      <c r="I706" s="283">
        <v>-2.0270270270270299</v>
      </c>
    </row>
    <row r="707" spans="1:9" x14ac:dyDescent="0.2">
      <c r="A707" s="283" t="s">
        <v>486</v>
      </c>
      <c r="B707" s="283" t="s">
        <v>154</v>
      </c>
      <c r="C707" s="283" t="s">
        <v>344</v>
      </c>
      <c r="D707" s="283">
        <v>34</v>
      </c>
      <c r="E707" s="283">
        <v>5.7500422797226404E-3</v>
      </c>
      <c r="F707" s="283">
        <v>37</v>
      </c>
      <c r="G707" s="283">
        <v>5.3460482589221198E-3</v>
      </c>
      <c r="H707" s="283">
        <v>-3</v>
      </c>
      <c r="I707" s="283">
        <v>-8.1081081081080999</v>
      </c>
    </row>
    <row r="708" spans="1:9" x14ac:dyDescent="0.2">
      <c r="A708" s="283" t="s">
        <v>486</v>
      </c>
      <c r="B708" s="283" t="s">
        <v>154</v>
      </c>
      <c r="C708" s="283" t="s">
        <v>337</v>
      </c>
      <c r="D708" s="283">
        <v>258</v>
      </c>
      <c r="E708" s="283">
        <v>4.3632673769660103E-2</v>
      </c>
      <c r="F708" s="283">
        <v>261</v>
      </c>
      <c r="G708" s="283">
        <v>3.7711313394018203E-2</v>
      </c>
      <c r="H708" s="283">
        <v>-3</v>
      </c>
      <c r="I708" s="283">
        <v>-1.14942528735632</v>
      </c>
    </row>
    <row r="709" spans="1:9" x14ac:dyDescent="0.2">
      <c r="A709" s="283" t="s">
        <v>486</v>
      </c>
      <c r="B709" s="283" t="s">
        <v>154</v>
      </c>
      <c r="C709" s="283" t="s">
        <v>336</v>
      </c>
      <c r="D709" s="283">
        <v>565</v>
      </c>
      <c r="E709" s="283">
        <v>9.5552173177743893E-2</v>
      </c>
      <c r="F709" s="283">
        <v>568</v>
      </c>
      <c r="G709" s="283">
        <v>8.2069065163993593E-2</v>
      </c>
      <c r="H709" s="283">
        <v>-3</v>
      </c>
      <c r="I709" s="283">
        <v>-0.528169014084512</v>
      </c>
    </row>
    <row r="710" spans="1:9" x14ac:dyDescent="0.2">
      <c r="A710" s="283" t="s">
        <v>489</v>
      </c>
      <c r="B710" s="283" t="s">
        <v>189</v>
      </c>
      <c r="C710" s="283" t="s">
        <v>337</v>
      </c>
      <c r="D710" s="283">
        <v>3</v>
      </c>
      <c r="E710" s="283">
        <v>2.5295109612141699E-3</v>
      </c>
      <c r="F710" s="283">
        <v>6</v>
      </c>
      <c r="G710" s="283">
        <v>5.2356020942408397E-3</v>
      </c>
      <c r="H710" s="283">
        <v>-3</v>
      </c>
      <c r="I710" s="283">
        <v>-50</v>
      </c>
    </row>
    <row r="711" spans="1:9" x14ac:dyDescent="0.2">
      <c r="A711" s="283" t="s">
        <v>501</v>
      </c>
      <c r="B711" s="283" t="s">
        <v>259</v>
      </c>
      <c r="C711" s="283" t="s">
        <v>340</v>
      </c>
      <c r="D711" s="283">
        <v>253</v>
      </c>
      <c r="E711" s="283">
        <v>7.3632130384167604E-2</v>
      </c>
      <c r="F711" s="283">
        <v>256</v>
      </c>
      <c r="G711" s="283">
        <v>7.3457675753228105E-2</v>
      </c>
      <c r="H711" s="283">
        <v>-3</v>
      </c>
      <c r="I711" s="283">
        <v>-1.171875</v>
      </c>
    </row>
    <row r="712" spans="1:9" x14ac:dyDescent="0.2">
      <c r="A712" s="283" t="s">
        <v>495</v>
      </c>
      <c r="B712" s="283" t="s">
        <v>252</v>
      </c>
      <c r="C712" s="283" t="s">
        <v>336</v>
      </c>
      <c r="D712" s="283">
        <v>505</v>
      </c>
      <c r="E712" s="283">
        <v>5.2758044295862901E-2</v>
      </c>
      <c r="F712" s="283">
        <v>508</v>
      </c>
      <c r="G712" s="283">
        <v>5.2317198764160702E-2</v>
      </c>
      <c r="H712" s="283">
        <v>-3</v>
      </c>
      <c r="I712" s="283">
        <v>-0.59055118110236104</v>
      </c>
    </row>
    <row r="713" spans="1:9" x14ac:dyDescent="0.2">
      <c r="A713" s="283" t="s">
        <v>559</v>
      </c>
      <c r="B713" s="283" t="s">
        <v>255</v>
      </c>
      <c r="C713" s="283" t="s">
        <v>338</v>
      </c>
      <c r="D713" s="283">
        <v>332</v>
      </c>
      <c r="E713" s="283">
        <v>0.87598944591029004</v>
      </c>
      <c r="F713" s="283">
        <v>336</v>
      </c>
      <c r="G713" s="283">
        <v>0.88188976377952799</v>
      </c>
      <c r="H713" s="283">
        <v>-4</v>
      </c>
      <c r="I713" s="283">
        <v>-1.19047619047619</v>
      </c>
    </row>
    <row r="714" spans="1:9" x14ac:dyDescent="0.2">
      <c r="A714" s="283" t="s">
        <v>543</v>
      </c>
      <c r="B714" s="283" t="s">
        <v>143</v>
      </c>
      <c r="C714" s="283" t="s">
        <v>337</v>
      </c>
      <c r="D714" s="283">
        <v>45461</v>
      </c>
      <c r="E714" s="283">
        <v>9.7500348514256902E-2</v>
      </c>
      <c r="F714" s="283">
        <v>45465</v>
      </c>
      <c r="G714" s="283">
        <v>9.7343579049238099E-2</v>
      </c>
      <c r="H714" s="283">
        <v>-4</v>
      </c>
      <c r="I714" s="283">
        <v>-8.7979764654133596E-3</v>
      </c>
    </row>
    <row r="715" spans="1:9" x14ac:dyDescent="0.2">
      <c r="A715" s="283" t="s">
        <v>552</v>
      </c>
      <c r="B715" s="283" t="s">
        <v>228</v>
      </c>
      <c r="C715" s="283" t="s">
        <v>343</v>
      </c>
      <c r="D715" s="283">
        <v>524</v>
      </c>
      <c r="E715" s="283">
        <v>7.7274738239197796E-2</v>
      </c>
      <c r="F715" s="283">
        <v>528</v>
      </c>
      <c r="G715" s="283">
        <v>7.3732718894009203E-2</v>
      </c>
      <c r="H715" s="283">
        <v>-4</v>
      </c>
      <c r="I715" s="283">
        <v>-0.75757575757575701</v>
      </c>
    </row>
    <row r="716" spans="1:9" x14ac:dyDescent="0.2">
      <c r="A716" s="283" t="s">
        <v>552</v>
      </c>
      <c r="B716" s="283" t="s">
        <v>228</v>
      </c>
      <c r="C716" s="283" t="s">
        <v>336</v>
      </c>
      <c r="D716" s="283">
        <v>221</v>
      </c>
      <c r="E716" s="283">
        <v>3.2591063265005202E-2</v>
      </c>
      <c r="F716" s="283">
        <v>225</v>
      </c>
      <c r="G716" s="283">
        <v>3.1420192710515299E-2</v>
      </c>
      <c r="H716" s="283">
        <v>-4</v>
      </c>
      <c r="I716" s="283">
        <v>-1.7777777777777799</v>
      </c>
    </row>
    <row r="717" spans="1:9" x14ac:dyDescent="0.2">
      <c r="A717" s="283" t="s">
        <v>421</v>
      </c>
      <c r="B717" s="283" t="s">
        <v>174</v>
      </c>
      <c r="C717" s="283" t="s">
        <v>337</v>
      </c>
      <c r="D717" s="283">
        <v>16</v>
      </c>
      <c r="E717" s="283">
        <v>4.26666666666667E-2</v>
      </c>
      <c r="F717" s="283">
        <v>20</v>
      </c>
      <c r="G717" s="283">
        <v>6.3897763578274799E-2</v>
      </c>
      <c r="H717" s="283">
        <v>-4</v>
      </c>
      <c r="I717" s="283">
        <v>-20</v>
      </c>
    </row>
    <row r="718" spans="1:9" x14ac:dyDescent="0.2">
      <c r="A718" s="283" t="s">
        <v>423</v>
      </c>
      <c r="B718" s="283" t="s">
        <v>171</v>
      </c>
      <c r="C718" s="283" t="s">
        <v>337</v>
      </c>
      <c r="D718" s="283">
        <v>240</v>
      </c>
      <c r="E718" s="283">
        <v>0.11828486939379</v>
      </c>
      <c r="F718" s="283">
        <v>244</v>
      </c>
      <c r="G718" s="283">
        <v>0.118217054263566</v>
      </c>
      <c r="H718" s="283">
        <v>-4</v>
      </c>
      <c r="I718" s="283">
        <v>-1.63934426229508</v>
      </c>
    </row>
    <row r="719" spans="1:9" x14ac:dyDescent="0.2">
      <c r="A719" s="283" t="s">
        <v>505</v>
      </c>
      <c r="B719" s="283" t="s">
        <v>158</v>
      </c>
      <c r="C719" s="283" t="s">
        <v>337</v>
      </c>
      <c r="D719" s="283">
        <v>42</v>
      </c>
      <c r="E719" s="283">
        <v>2.3294509151414299E-2</v>
      </c>
      <c r="F719" s="283">
        <v>46</v>
      </c>
      <c r="G719" s="283">
        <v>2.4864864864864899E-2</v>
      </c>
      <c r="H719" s="283">
        <v>-4</v>
      </c>
      <c r="I719" s="283">
        <v>-8.6956521739130501</v>
      </c>
    </row>
    <row r="720" spans="1:9" x14ac:dyDescent="0.2">
      <c r="A720" s="283" t="s">
        <v>431</v>
      </c>
      <c r="B720" s="283" t="s">
        <v>169</v>
      </c>
      <c r="C720" s="283" t="s">
        <v>341</v>
      </c>
      <c r="D720" s="283">
        <v>1364</v>
      </c>
      <c r="E720" s="283">
        <v>0.21757856117403099</v>
      </c>
      <c r="F720" s="283">
        <v>1368</v>
      </c>
      <c r="G720" s="283">
        <v>0.20984813621721099</v>
      </c>
      <c r="H720" s="283">
        <v>-4</v>
      </c>
      <c r="I720" s="283">
        <v>-0.29239766081871099</v>
      </c>
    </row>
    <row r="721" spans="1:9" x14ac:dyDescent="0.2">
      <c r="A721" s="283" t="s">
        <v>438</v>
      </c>
      <c r="B721" s="283" t="s">
        <v>199</v>
      </c>
      <c r="C721" s="283" t="s">
        <v>336</v>
      </c>
      <c r="D721" s="283">
        <v>391</v>
      </c>
      <c r="E721" s="283">
        <v>0.15442338072669801</v>
      </c>
      <c r="F721" s="283">
        <v>395</v>
      </c>
      <c r="G721" s="283">
        <v>0.155573060259945</v>
      </c>
      <c r="H721" s="283">
        <v>-4</v>
      </c>
      <c r="I721" s="283">
        <v>-1.01265822784811</v>
      </c>
    </row>
    <row r="722" spans="1:9" x14ac:dyDescent="0.2">
      <c r="A722" s="283" t="s">
        <v>444</v>
      </c>
      <c r="B722" s="283" t="s">
        <v>160</v>
      </c>
      <c r="C722" s="283" t="s">
        <v>341</v>
      </c>
      <c r="D722" s="283">
        <v>210</v>
      </c>
      <c r="E722" s="283">
        <v>9.1344062635928702E-2</v>
      </c>
      <c r="F722" s="283">
        <v>214</v>
      </c>
      <c r="G722" s="283">
        <v>9.2201637225333893E-2</v>
      </c>
      <c r="H722" s="283">
        <v>-4</v>
      </c>
      <c r="I722" s="283">
        <v>-1.86915887850467</v>
      </c>
    </row>
    <row r="723" spans="1:9" x14ac:dyDescent="0.2">
      <c r="A723" s="283" t="s">
        <v>444</v>
      </c>
      <c r="B723" s="283" t="s">
        <v>160</v>
      </c>
      <c r="C723" s="283" t="s">
        <v>339</v>
      </c>
      <c r="D723" s="283">
        <v>42</v>
      </c>
      <c r="E723" s="283">
        <v>1.82688125271857E-2</v>
      </c>
      <c r="F723" s="283">
        <v>46</v>
      </c>
      <c r="G723" s="283">
        <v>1.9819043515726002E-2</v>
      </c>
      <c r="H723" s="283">
        <v>-4</v>
      </c>
      <c r="I723" s="283">
        <v>-8.6956521739130501</v>
      </c>
    </row>
    <row r="724" spans="1:9" x14ac:dyDescent="0.2">
      <c r="A724" s="283" t="s">
        <v>445</v>
      </c>
      <c r="B724" s="283" t="s">
        <v>247</v>
      </c>
      <c r="C724" s="283" t="s">
        <v>342</v>
      </c>
      <c r="D724" s="283">
        <v>47</v>
      </c>
      <c r="E724" s="283">
        <v>6.4242755604155301E-3</v>
      </c>
      <c r="F724" s="283">
        <v>51</v>
      </c>
      <c r="G724" s="283">
        <v>7.0539419087136896E-3</v>
      </c>
      <c r="H724" s="283">
        <v>-4</v>
      </c>
      <c r="I724" s="283">
        <v>-7.8431372549019702</v>
      </c>
    </row>
    <row r="725" spans="1:9" x14ac:dyDescent="0.2">
      <c r="A725" s="283" t="s">
        <v>507</v>
      </c>
      <c r="B725" s="283" t="s">
        <v>173</v>
      </c>
      <c r="C725" s="283" t="s">
        <v>337</v>
      </c>
      <c r="D725" s="283">
        <v>86</v>
      </c>
      <c r="E725" s="283">
        <v>1.3182096873084E-2</v>
      </c>
      <c r="F725" s="283">
        <v>90</v>
      </c>
      <c r="G725" s="283">
        <v>1.5861825872400401E-2</v>
      </c>
      <c r="H725" s="283">
        <v>-4</v>
      </c>
      <c r="I725" s="283">
        <v>-4.4444444444444402</v>
      </c>
    </row>
    <row r="726" spans="1:9" x14ac:dyDescent="0.2">
      <c r="A726" s="283" t="s">
        <v>478</v>
      </c>
      <c r="B726" s="283" t="s">
        <v>181</v>
      </c>
      <c r="C726" s="283" t="s">
        <v>343</v>
      </c>
      <c r="D726" s="283">
        <v>44</v>
      </c>
      <c r="E726" s="283">
        <v>3.3690658499234298E-2</v>
      </c>
      <c r="F726" s="283">
        <v>48</v>
      </c>
      <c r="G726" s="283">
        <v>3.5346097201767297E-2</v>
      </c>
      <c r="H726" s="283">
        <v>-4</v>
      </c>
      <c r="I726" s="283">
        <v>-8.3333333333333393</v>
      </c>
    </row>
    <row r="727" spans="1:9" x14ac:dyDescent="0.2">
      <c r="A727" s="283" t="s">
        <v>494</v>
      </c>
      <c r="B727" s="283" t="s">
        <v>260</v>
      </c>
      <c r="C727" s="283" t="s">
        <v>343</v>
      </c>
      <c r="D727" s="283">
        <v>2763</v>
      </c>
      <c r="E727" s="283">
        <v>6.9378531073446298E-2</v>
      </c>
      <c r="F727" s="283">
        <v>2767</v>
      </c>
      <c r="G727" s="283">
        <v>6.9298003957023693E-2</v>
      </c>
      <c r="H727" s="283">
        <v>-4</v>
      </c>
      <c r="I727" s="283">
        <v>-0.144560896277557</v>
      </c>
    </row>
    <row r="728" spans="1:9" x14ac:dyDescent="0.2">
      <c r="A728" s="283" t="s">
        <v>497</v>
      </c>
      <c r="B728" s="283" t="s">
        <v>195</v>
      </c>
      <c r="C728" s="283" t="s">
        <v>338</v>
      </c>
      <c r="D728" s="283">
        <v>191</v>
      </c>
      <c r="E728" s="283">
        <v>0.36801541425818901</v>
      </c>
      <c r="F728" s="283">
        <v>195</v>
      </c>
      <c r="G728" s="283">
        <v>0.38011695906432702</v>
      </c>
      <c r="H728" s="283">
        <v>-4</v>
      </c>
      <c r="I728" s="283">
        <v>-2.05128205128206</v>
      </c>
    </row>
    <row r="729" spans="1:9" x14ac:dyDescent="0.2">
      <c r="A729" s="283" t="s">
        <v>560</v>
      </c>
      <c r="B729" s="283" t="s">
        <v>185</v>
      </c>
      <c r="C729" s="283" t="s">
        <v>337</v>
      </c>
      <c r="D729" s="283">
        <v>33</v>
      </c>
      <c r="E729" s="283">
        <v>2.0458772473651601E-2</v>
      </c>
      <c r="F729" s="283">
        <v>38</v>
      </c>
      <c r="G729" s="283">
        <v>2.3617153511497801E-2</v>
      </c>
      <c r="H729" s="283">
        <v>-5</v>
      </c>
      <c r="I729" s="283">
        <v>-13.157894736842101</v>
      </c>
    </row>
    <row r="730" spans="1:9" x14ac:dyDescent="0.2">
      <c r="A730" s="283" t="s">
        <v>555</v>
      </c>
      <c r="B730" s="283" t="s">
        <v>264</v>
      </c>
      <c r="C730" s="283" t="s">
        <v>339</v>
      </c>
      <c r="D730" s="283">
        <v>544</v>
      </c>
      <c r="E730" s="283">
        <v>0.16539981757373101</v>
      </c>
      <c r="F730" s="283">
        <v>549</v>
      </c>
      <c r="G730" s="283">
        <v>0.163782816229117</v>
      </c>
      <c r="H730" s="283">
        <v>-5</v>
      </c>
      <c r="I730" s="283">
        <v>-0.91074681238615396</v>
      </c>
    </row>
    <row r="731" spans="1:9" x14ac:dyDescent="0.2">
      <c r="A731" s="283" t="s">
        <v>564</v>
      </c>
      <c r="B731" s="283" t="s">
        <v>243</v>
      </c>
      <c r="C731" s="283" t="s">
        <v>337</v>
      </c>
      <c r="D731" s="283">
        <v>83</v>
      </c>
      <c r="E731" s="283">
        <v>0.148745519713262</v>
      </c>
      <c r="F731" s="283">
        <v>88</v>
      </c>
      <c r="G731" s="283">
        <v>0.15146299483648901</v>
      </c>
      <c r="H731" s="283">
        <v>-5</v>
      </c>
      <c r="I731" s="283">
        <v>-5.6818181818181799</v>
      </c>
    </row>
    <row r="732" spans="1:9" x14ac:dyDescent="0.2">
      <c r="A732" s="283" t="s">
        <v>420</v>
      </c>
      <c r="B732" s="283" t="s">
        <v>261</v>
      </c>
      <c r="C732" s="283" t="s">
        <v>337</v>
      </c>
      <c r="D732" s="283">
        <v>22</v>
      </c>
      <c r="E732" s="283">
        <v>3.9855072463768099E-2</v>
      </c>
      <c r="F732" s="283">
        <v>27</v>
      </c>
      <c r="G732" s="283">
        <v>4.7619047619047603E-2</v>
      </c>
      <c r="H732" s="283">
        <v>-5</v>
      </c>
      <c r="I732" s="283">
        <v>-18.518518518518501</v>
      </c>
    </row>
    <row r="733" spans="1:9" x14ac:dyDescent="0.2">
      <c r="A733" s="283" t="s">
        <v>425</v>
      </c>
      <c r="B733" s="283" t="s">
        <v>166</v>
      </c>
      <c r="C733" s="283" t="s">
        <v>336</v>
      </c>
      <c r="D733" s="283">
        <v>183</v>
      </c>
      <c r="E733" s="283">
        <v>5.2495697074010299E-2</v>
      </c>
      <c r="F733" s="283">
        <v>188</v>
      </c>
      <c r="G733" s="283">
        <v>4.3357933579335803E-2</v>
      </c>
      <c r="H733" s="283">
        <v>-5</v>
      </c>
      <c r="I733" s="283">
        <v>-2.6595744680851001</v>
      </c>
    </row>
    <row r="734" spans="1:9" x14ac:dyDescent="0.2">
      <c r="A734" s="283" t="s">
        <v>429</v>
      </c>
      <c r="B734" s="283" t="s">
        <v>230</v>
      </c>
      <c r="C734" s="283" t="s">
        <v>337</v>
      </c>
      <c r="D734" s="283">
        <v>16</v>
      </c>
      <c r="E734" s="283">
        <v>0.24242424242424199</v>
      </c>
      <c r="F734" s="283">
        <v>21</v>
      </c>
      <c r="G734" s="283">
        <v>0.29577464788732399</v>
      </c>
      <c r="H734" s="283">
        <v>-5</v>
      </c>
      <c r="I734" s="283">
        <v>-23.8095238095238</v>
      </c>
    </row>
    <row r="735" spans="1:9" x14ac:dyDescent="0.2">
      <c r="A735" s="283" t="s">
        <v>436</v>
      </c>
      <c r="B735" s="283" t="s">
        <v>170</v>
      </c>
      <c r="C735" s="283" t="s">
        <v>341</v>
      </c>
      <c r="D735" s="283">
        <v>699</v>
      </c>
      <c r="E735" s="283">
        <v>0.19235002751788699</v>
      </c>
      <c r="F735" s="283">
        <v>704</v>
      </c>
      <c r="G735" s="283">
        <v>0.18980857373955201</v>
      </c>
      <c r="H735" s="283">
        <v>-5</v>
      </c>
      <c r="I735" s="283">
        <v>-0.71022727272727104</v>
      </c>
    </row>
    <row r="736" spans="1:9" x14ac:dyDescent="0.2">
      <c r="A736" s="283" t="s">
        <v>502</v>
      </c>
      <c r="B736" s="283" t="s">
        <v>197</v>
      </c>
      <c r="C736" s="283" t="s">
        <v>338</v>
      </c>
      <c r="D736" s="283">
        <v>72</v>
      </c>
      <c r="E736" s="283">
        <v>0.73469387755102</v>
      </c>
      <c r="F736" s="283">
        <v>77</v>
      </c>
      <c r="G736" s="283">
        <v>0.77</v>
      </c>
      <c r="H736" s="283">
        <v>-5</v>
      </c>
      <c r="I736" s="283">
        <v>-6.4935064935064997</v>
      </c>
    </row>
    <row r="737" spans="1:9" x14ac:dyDescent="0.2">
      <c r="A737" s="283" t="s">
        <v>449</v>
      </c>
      <c r="B737" s="283" t="s">
        <v>253</v>
      </c>
      <c r="C737" s="283" t="s">
        <v>336</v>
      </c>
      <c r="D737" s="283">
        <v>252</v>
      </c>
      <c r="E737" s="283">
        <v>0.14541257934218099</v>
      </c>
      <c r="F737" s="283">
        <v>257</v>
      </c>
      <c r="G737" s="283">
        <v>0.150292397660819</v>
      </c>
      <c r="H737" s="283">
        <v>-5</v>
      </c>
      <c r="I737" s="283">
        <v>-1.9455252918288</v>
      </c>
    </row>
    <row r="738" spans="1:9" x14ac:dyDescent="0.2">
      <c r="A738" s="283" t="s">
        <v>508</v>
      </c>
      <c r="B738" s="283" t="s">
        <v>177</v>
      </c>
      <c r="C738" s="283" t="s">
        <v>340</v>
      </c>
      <c r="D738" s="283">
        <v>46</v>
      </c>
      <c r="E738" s="283">
        <v>1.2914093206064001E-2</v>
      </c>
      <c r="F738" s="283">
        <v>51</v>
      </c>
      <c r="G738" s="283">
        <v>1.4182424916574E-2</v>
      </c>
      <c r="H738" s="283">
        <v>-5</v>
      </c>
      <c r="I738" s="283">
        <v>-9.8039215686274499</v>
      </c>
    </row>
    <row r="739" spans="1:9" x14ac:dyDescent="0.2">
      <c r="A739" s="283" t="s">
        <v>451</v>
      </c>
      <c r="B739" s="283" t="s">
        <v>153</v>
      </c>
      <c r="C739" s="283" t="s">
        <v>336</v>
      </c>
      <c r="D739" s="283">
        <v>137</v>
      </c>
      <c r="E739" s="283">
        <v>2.1687509893937001E-2</v>
      </c>
      <c r="F739" s="283">
        <v>142</v>
      </c>
      <c r="G739" s="283">
        <v>2.19068188830608E-2</v>
      </c>
      <c r="H739" s="283">
        <v>-5</v>
      </c>
      <c r="I739" s="283">
        <v>-3.52112676056338</v>
      </c>
    </row>
    <row r="740" spans="1:9" x14ac:dyDescent="0.2">
      <c r="A740" s="283" t="s">
        <v>458</v>
      </c>
      <c r="B740" s="283" t="s">
        <v>215</v>
      </c>
      <c r="C740" s="283" t="s">
        <v>336</v>
      </c>
      <c r="D740" s="283">
        <v>3</v>
      </c>
      <c r="E740" s="283">
        <v>1.7045454545454499E-2</v>
      </c>
      <c r="F740" s="283">
        <v>8</v>
      </c>
      <c r="G740" s="283">
        <v>4.7619047619047603E-2</v>
      </c>
      <c r="H740" s="283">
        <v>-5</v>
      </c>
      <c r="I740" s="283">
        <v>-62.5</v>
      </c>
    </row>
    <row r="741" spans="1:9" x14ac:dyDescent="0.2">
      <c r="A741" s="283" t="s">
        <v>459</v>
      </c>
      <c r="B741" s="283" t="s">
        <v>233</v>
      </c>
      <c r="C741" s="283" t="s">
        <v>337</v>
      </c>
      <c r="D741" s="283">
        <v>7</v>
      </c>
      <c r="E741" s="283">
        <v>1.4256619144602901E-2</v>
      </c>
      <c r="F741" s="283">
        <v>12</v>
      </c>
      <c r="G741" s="283">
        <v>2.3529411764705899E-2</v>
      </c>
      <c r="H741" s="283">
        <v>-5</v>
      </c>
      <c r="I741" s="283">
        <v>-41.6666666666667</v>
      </c>
    </row>
    <row r="742" spans="1:9" x14ac:dyDescent="0.2">
      <c r="A742" s="283" t="s">
        <v>477</v>
      </c>
      <c r="B742" s="283" t="s">
        <v>208</v>
      </c>
      <c r="C742" s="283" t="s">
        <v>341</v>
      </c>
      <c r="D742" s="283">
        <v>3</v>
      </c>
      <c r="E742" s="283">
        <v>4.8387096774193498E-2</v>
      </c>
      <c r="F742" s="283">
        <v>8</v>
      </c>
      <c r="G742" s="283">
        <v>0.11764705882352899</v>
      </c>
      <c r="H742" s="283">
        <v>-5</v>
      </c>
      <c r="I742" s="283">
        <v>-62.5</v>
      </c>
    </row>
    <row r="743" spans="1:9" x14ac:dyDescent="0.2">
      <c r="A743" s="283" t="s">
        <v>492</v>
      </c>
      <c r="B743" s="283" t="s">
        <v>179</v>
      </c>
      <c r="C743" s="283" t="s">
        <v>339</v>
      </c>
      <c r="D743" s="283">
        <v>346</v>
      </c>
      <c r="E743" s="283">
        <v>0.27613727055067799</v>
      </c>
      <c r="F743" s="283">
        <v>351</v>
      </c>
      <c r="G743" s="283">
        <v>0.28079999999999999</v>
      </c>
      <c r="H743" s="283">
        <v>-5</v>
      </c>
      <c r="I743" s="283">
        <v>-1.42450142450142</v>
      </c>
    </row>
    <row r="744" spans="1:9" x14ac:dyDescent="0.2">
      <c r="A744" s="283" t="s">
        <v>503</v>
      </c>
      <c r="B744" s="283" t="s">
        <v>175</v>
      </c>
      <c r="C744" s="283" t="s">
        <v>336</v>
      </c>
      <c r="D744" s="283">
        <v>332</v>
      </c>
      <c r="E744" s="283">
        <v>5.9615729933560797E-2</v>
      </c>
      <c r="F744" s="283">
        <v>338</v>
      </c>
      <c r="G744" s="283">
        <v>6.09228550829128E-2</v>
      </c>
      <c r="H744" s="283">
        <v>-6</v>
      </c>
      <c r="I744" s="283">
        <v>-1.7751479289940799</v>
      </c>
    </row>
    <row r="745" spans="1:9" x14ac:dyDescent="0.2">
      <c r="A745" s="283" t="s">
        <v>557</v>
      </c>
      <c r="B745" s="283" t="s">
        <v>190</v>
      </c>
      <c r="C745" s="283" t="s">
        <v>336</v>
      </c>
      <c r="D745" s="283">
        <v>89</v>
      </c>
      <c r="E745" s="283">
        <v>0.20601851851851899</v>
      </c>
      <c r="F745" s="283">
        <v>95</v>
      </c>
      <c r="G745" s="283">
        <v>0.232273838630807</v>
      </c>
      <c r="H745" s="283">
        <v>-6</v>
      </c>
      <c r="I745" s="283">
        <v>-6.3157894736842097</v>
      </c>
    </row>
    <row r="746" spans="1:9" x14ac:dyDescent="0.2">
      <c r="A746" s="283" t="s">
        <v>416</v>
      </c>
      <c r="B746" s="283" t="s">
        <v>256</v>
      </c>
      <c r="C746" s="283" t="s">
        <v>340</v>
      </c>
      <c r="D746" s="283">
        <v>387</v>
      </c>
      <c r="E746" s="283">
        <v>3.3956304290602798E-2</v>
      </c>
      <c r="F746" s="283">
        <v>393</v>
      </c>
      <c r="G746" s="283">
        <v>3.5539880629408598E-2</v>
      </c>
      <c r="H746" s="283">
        <v>-6</v>
      </c>
      <c r="I746" s="283">
        <v>-1.5267175572519101</v>
      </c>
    </row>
    <row r="747" spans="1:9" x14ac:dyDescent="0.2">
      <c r="A747" s="283" t="s">
        <v>423</v>
      </c>
      <c r="B747" s="283" t="s">
        <v>171</v>
      </c>
      <c r="C747" s="283" t="s">
        <v>341</v>
      </c>
      <c r="D747" s="283">
        <v>737</v>
      </c>
      <c r="E747" s="283">
        <v>0.36323311976342998</v>
      </c>
      <c r="F747" s="283">
        <v>743</v>
      </c>
      <c r="G747" s="283">
        <v>0.35998062015503901</v>
      </c>
      <c r="H747" s="283">
        <v>-6</v>
      </c>
      <c r="I747" s="283">
        <v>-0.80753701211305795</v>
      </c>
    </row>
    <row r="748" spans="1:9" x14ac:dyDescent="0.2">
      <c r="A748" s="283" t="s">
        <v>436</v>
      </c>
      <c r="B748" s="283" t="s">
        <v>170</v>
      </c>
      <c r="C748" s="283" t="s">
        <v>336</v>
      </c>
      <c r="D748" s="283">
        <v>146</v>
      </c>
      <c r="E748" s="283">
        <v>4.01761144744084E-2</v>
      </c>
      <c r="F748" s="283">
        <v>152</v>
      </c>
      <c r="G748" s="283">
        <v>4.0981396602857899E-2</v>
      </c>
      <c r="H748" s="283">
        <v>-6</v>
      </c>
      <c r="I748" s="283">
        <v>-3.9473684210526301</v>
      </c>
    </row>
    <row r="749" spans="1:9" x14ac:dyDescent="0.2">
      <c r="A749" s="283" t="s">
        <v>444</v>
      </c>
      <c r="B749" s="283" t="s">
        <v>160</v>
      </c>
      <c r="C749" s="283" t="s">
        <v>337</v>
      </c>
      <c r="D749" s="283">
        <v>239</v>
      </c>
      <c r="E749" s="283">
        <v>0.10395824271422401</v>
      </c>
      <c r="F749" s="283">
        <v>245</v>
      </c>
      <c r="G749" s="283">
        <v>0.105557949159845</v>
      </c>
      <c r="H749" s="283">
        <v>-6</v>
      </c>
      <c r="I749" s="283">
        <v>-2.4489795918367299</v>
      </c>
    </row>
    <row r="750" spans="1:9" x14ac:dyDescent="0.2">
      <c r="A750" s="283" t="s">
        <v>446</v>
      </c>
      <c r="B750" s="283" t="s">
        <v>201</v>
      </c>
      <c r="C750" s="283" t="s">
        <v>337</v>
      </c>
      <c r="D750" s="283">
        <v>14</v>
      </c>
      <c r="E750" s="283">
        <v>2.1180030257186101E-2</v>
      </c>
      <c r="F750" s="283">
        <v>20</v>
      </c>
      <c r="G750" s="283">
        <v>3.0165912518853699E-2</v>
      </c>
      <c r="H750" s="283">
        <v>-6</v>
      </c>
      <c r="I750" s="283">
        <v>-30</v>
      </c>
    </row>
    <row r="751" spans="1:9" x14ac:dyDescent="0.2">
      <c r="A751" s="283" t="s">
        <v>508</v>
      </c>
      <c r="B751" s="283" t="s">
        <v>177</v>
      </c>
      <c r="C751" s="283" t="s">
        <v>337</v>
      </c>
      <c r="D751" s="283">
        <v>106</v>
      </c>
      <c r="E751" s="283">
        <v>2.97585626052779E-2</v>
      </c>
      <c r="F751" s="283">
        <v>112</v>
      </c>
      <c r="G751" s="283">
        <v>3.1145717463848699E-2</v>
      </c>
      <c r="H751" s="283">
        <v>-6</v>
      </c>
      <c r="I751" s="283">
        <v>-5.3571428571428603</v>
      </c>
    </row>
    <row r="752" spans="1:9" x14ac:dyDescent="0.2">
      <c r="A752" s="283" t="s">
        <v>451</v>
      </c>
      <c r="B752" s="283" t="s">
        <v>153</v>
      </c>
      <c r="C752" s="283" t="s">
        <v>341</v>
      </c>
      <c r="D752" s="283">
        <v>624</v>
      </c>
      <c r="E752" s="283">
        <v>9.8781066962165598E-2</v>
      </c>
      <c r="F752" s="283">
        <v>630</v>
      </c>
      <c r="G752" s="283">
        <v>9.7192224622030199E-2</v>
      </c>
      <c r="H752" s="283">
        <v>-6</v>
      </c>
      <c r="I752" s="283">
        <v>-0.952380952380949</v>
      </c>
    </row>
    <row r="753" spans="1:9" x14ac:dyDescent="0.2">
      <c r="A753" s="283" t="s">
        <v>452</v>
      </c>
      <c r="B753" s="283" t="s">
        <v>167</v>
      </c>
      <c r="C753" s="283" t="s">
        <v>340</v>
      </c>
      <c r="D753" s="283">
        <v>330</v>
      </c>
      <c r="E753" s="283">
        <v>0.21099744245524299</v>
      </c>
      <c r="F753" s="283">
        <v>336</v>
      </c>
      <c r="G753" s="283">
        <v>0.21946440235140399</v>
      </c>
      <c r="H753" s="283">
        <v>-6</v>
      </c>
      <c r="I753" s="283">
        <v>-1.78571428571429</v>
      </c>
    </row>
    <row r="754" spans="1:9" x14ac:dyDescent="0.2">
      <c r="A754" s="283" t="s">
        <v>507</v>
      </c>
      <c r="B754" s="283" t="s">
        <v>173</v>
      </c>
      <c r="C754" s="283" t="s">
        <v>340</v>
      </c>
      <c r="D754" s="283">
        <v>215</v>
      </c>
      <c r="E754" s="283">
        <v>3.2955242182710003E-2</v>
      </c>
      <c r="F754" s="283">
        <v>221</v>
      </c>
      <c r="G754" s="283">
        <v>3.8949594642227699E-2</v>
      </c>
      <c r="H754" s="283">
        <v>-6</v>
      </c>
      <c r="I754" s="283">
        <v>-2.71493212669683</v>
      </c>
    </row>
    <row r="755" spans="1:9" x14ac:dyDescent="0.2">
      <c r="A755" s="283" t="s">
        <v>511</v>
      </c>
      <c r="B755" s="283" t="s">
        <v>149</v>
      </c>
      <c r="C755" s="283" t="s">
        <v>336</v>
      </c>
      <c r="D755" s="283">
        <v>523</v>
      </c>
      <c r="E755" s="283">
        <v>3.90502501306653E-2</v>
      </c>
      <c r="F755" s="283">
        <v>529</v>
      </c>
      <c r="G755" s="283">
        <v>4.0237316498060401E-2</v>
      </c>
      <c r="H755" s="283">
        <v>-6</v>
      </c>
      <c r="I755" s="283">
        <v>-1.13421550094518</v>
      </c>
    </row>
    <row r="756" spans="1:9" x14ac:dyDescent="0.2">
      <c r="A756" s="283" t="s">
        <v>548</v>
      </c>
      <c r="B756" s="283" t="s">
        <v>250</v>
      </c>
      <c r="C756" s="283" t="s">
        <v>340</v>
      </c>
      <c r="D756" s="283">
        <v>122</v>
      </c>
      <c r="E756" s="283">
        <v>0.226345083487941</v>
      </c>
      <c r="F756" s="283">
        <v>129</v>
      </c>
      <c r="G756" s="283">
        <v>0.18887262079063</v>
      </c>
      <c r="H756" s="283">
        <v>-7</v>
      </c>
      <c r="I756" s="283">
        <v>-5.4263565891472902</v>
      </c>
    </row>
    <row r="757" spans="1:9" x14ac:dyDescent="0.2">
      <c r="A757" s="283" t="s">
        <v>504</v>
      </c>
      <c r="B757" s="283" t="s">
        <v>187</v>
      </c>
      <c r="C757" s="283" t="s">
        <v>336</v>
      </c>
      <c r="D757" s="283">
        <v>200</v>
      </c>
      <c r="E757" s="283">
        <v>1.50003750093752E-2</v>
      </c>
      <c r="F757" s="283">
        <v>207</v>
      </c>
      <c r="G757" s="283">
        <v>1.5331062064879299E-2</v>
      </c>
      <c r="H757" s="283">
        <v>-7</v>
      </c>
      <c r="I757" s="283">
        <v>-3.3816425120772999</v>
      </c>
    </row>
    <row r="758" spans="1:9" x14ac:dyDescent="0.2">
      <c r="A758" s="283" t="s">
        <v>509</v>
      </c>
      <c r="B758" s="283" t="s">
        <v>254</v>
      </c>
      <c r="C758" s="283" t="s">
        <v>338</v>
      </c>
      <c r="D758" s="283">
        <v>337</v>
      </c>
      <c r="E758" s="283">
        <v>0.59435626102292805</v>
      </c>
      <c r="F758" s="283">
        <v>344</v>
      </c>
      <c r="G758" s="283">
        <v>0.61428571428571399</v>
      </c>
      <c r="H758" s="283">
        <v>-7</v>
      </c>
      <c r="I758" s="283">
        <v>-2.0348837209302402</v>
      </c>
    </row>
    <row r="759" spans="1:9" x14ac:dyDescent="0.2">
      <c r="A759" s="283" t="s">
        <v>423</v>
      </c>
      <c r="B759" s="283" t="s">
        <v>171</v>
      </c>
      <c r="C759" s="283" t="s">
        <v>336</v>
      </c>
      <c r="D759" s="283">
        <v>34</v>
      </c>
      <c r="E759" s="283">
        <v>1.67570231641203E-2</v>
      </c>
      <c r="F759" s="283">
        <v>41</v>
      </c>
      <c r="G759" s="283">
        <v>1.9864341085271301E-2</v>
      </c>
      <c r="H759" s="283">
        <v>-7</v>
      </c>
      <c r="I759" s="283">
        <v>-17.0731707317073</v>
      </c>
    </row>
    <row r="760" spans="1:9" x14ac:dyDescent="0.2">
      <c r="A760" s="283" t="s">
        <v>464</v>
      </c>
      <c r="B760" s="283" t="s">
        <v>148</v>
      </c>
      <c r="C760" s="283" t="s">
        <v>338</v>
      </c>
      <c r="D760" s="283">
        <v>192</v>
      </c>
      <c r="E760" s="283">
        <v>8.3235791390297801E-3</v>
      </c>
      <c r="F760" s="283">
        <v>199</v>
      </c>
      <c r="G760" s="283">
        <v>8.6634740966478E-3</v>
      </c>
      <c r="H760" s="283">
        <v>-7</v>
      </c>
      <c r="I760" s="283">
        <v>-3.5175879396985001</v>
      </c>
    </row>
    <row r="761" spans="1:9" x14ac:dyDescent="0.2">
      <c r="A761" s="283" t="s">
        <v>468</v>
      </c>
      <c r="B761" s="283" t="s">
        <v>145</v>
      </c>
      <c r="C761" s="283" t="s">
        <v>338</v>
      </c>
      <c r="D761" s="283">
        <v>469</v>
      </c>
      <c r="E761" s="283">
        <v>5.9099271655031604E-3</v>
      </c>
      <c r="F761" s="283">
        <v>476</v>
      </c>
      <c r="G761" s="283">
        <v>6.01237842617153E-3</v>
      </c>
      <c r="H761" s="283">
        <v>-7</v>
      </c>
      <c r="I761" s="283">
        <v>-1.47058823529411</v>
      </c>
    </row>
    <row r="762" spans="1:9" x14ac:dyDescent="0.2">
      <c r="A762" s="283" t="s">
        <v>486</v>
      </c>
      <c r="B762" s="283" t="s">
        <v>154</v>
      </c>
      <c r="C762" s="283" t="s">
        <v>340</v>
      </c>
      <c r="D762" s="283">
        <v>527</v>
      </c>
      <c r="E762" s="283">
        <v>8.9125655335701007E-2</v>
      </c>
      <c r="F762" s="283">
        <v>534</v>
      </c>
      <c r="G762" s="283">
        <v>7.7156480277416603E-2</v>
      </c>
      <c r="H762" s="283">
        <v>-7</v>
      </c>
      <c r="I762" s="283">
        <v>-1.3108614232209801</v>
      </c>
    </row>
    <row r="763" spans="1:9" x14ac:dyDescent="0.2">
      <c r="A763" s="283" t="s">
        <v>558</v>
      </c>
      <c r="B763" s="283" t="s">
        <v>159</v>
      </c>
      <c r="C763" s="283" t="s">
        <v>336</v>
      </c>
      <c r="D763" s="283">
        <v>39</v>
      </c>
      <c r="E763" s="283">
        <v>1.29181848294137E-2</v>
      </c>
      <c r="F763" s="283">
        <v>47</v>
      </c>
      <c r="G763" s="283">
        <v>1.5132002575659999E-2</v>
      </c>
      <c r="H763" s="283">
        <v>-8</v>
      </c>
      <c r="I763" s="283">
        <v>-17.021276595744698</v>
      </c>
    </row>
    <row r="764" spans="1:9" x14ac:dyDescent="0.2">
      <c r="A764" s="283" t="s">
        <v>425</v>
      </c>
      <c r="B764" s="283" t="s">
        <v>166</v>
      </c>
      <c r="C764" s="283" t="s">
        <v>341</v>
      </c>
      <c r="D764" s="283">
        <v>659</v>
      </c>
      <c r="E764" s="283">
        <v>0.189041881812966</v>
      </c>
      <c r="F764" s="283">
        <v>667</v>
      </c>
      <c r="G764" s="283">
        <v>0.15382841328413299</v>
      </c>
      <c r="H764" s="283">
        <v>-8</v>
      </c>
      <c r="I764" s="283">
        <v>-1.1994002998500699</v>
      </c>
    </row>
    <row r="765" spans="1:9" x14ac:dyDescent="0.2">
      <c r="A765" s="283" t="s">
        <v>434</v>
      </c>
      <c r="B765" s="283" t="s">
        <v>192</v>
      </c>
      <c r="C765" s="283" t="s">
        <v>341</v>
      </c>
      <c r="D765" s="283">
        <v>174</v>
      </c>
      <c r="E765" s="283">
        <v>0.16795366795366801</v>
      </c>
      <c r="F765" s="283">
        <v>182</v>
      </c>
      <c r="G765" s="283">
        <v>0.16993464052287599</v>
      </c>
      <c r="H765" s="283">
        <v>-8</v>
      </c>
      <c r="I765" s="283">
        <v>-4.3956043956043898</v>
      </c>
    </row>
    <row r="766" spans="1:9" x14ac:dyDescent="0.2">
      <c r="A766" s="283" t="s">
        <v>438</v>
      </c>
      <c r="B766" s="283" t="s">
        <v>199</v>
      </c>
      <c r="C766" s="283" t="s">
        <v>341</v>
      </c>
      <c r="D766" s="283">
        <v>1046</v>
      </c>
      <c r="E766" s="283">
        <v>0.41311216429699799</v>
      </c>
      <c r="F766" s="283">
        <v>1054</v>
      </c>
      <c r="G766" s="283">
        <v>0.41512406459235901</v>
      </c>
      <c r="H766" s="283">
        <v>-8</v>
      </c>
      <c r="I766" s="283">
        <v>-0.75901328273244595</v>
      </c>
    </row>
    <row r="767" spans="1:9" x14ac:dyDescent="0.2">
      <c r="A767" s="283" t="s">
        <v>478</v>
      </c>
      <c r="B767" s="283" t="s">
        <v>181</v>
      </c>
      <c r="C767" s="283" t="s">
        <v>341</v>
      </c>
      <c r="D767" s="283">
        <v>290</v>
      </c>
      <c r="E767" s="283">
        <v>0.222052067381317</v>
      </c>
      <c r="F767" s="283">
        <v>298</v>
      </c>
      <c r="G767" s="283">
        <v>0.21944035346097199</v>
      </c>
      <c r="H767" s="283">
        <v>-8</v>
      </c>
      <c r="I767" s="283">
        <v>-2.6845637583892601</v>
      </c>
    </row>
    <row r="768" spans="1:9" x14ac:dyDescent="0.2">
      <c r="A768" s="283" t="s">
        <v>480</v>
      </c>
      <c r="B768" s="283" t="s">
        <v>239</v>
      </c>
      <c r="C768" s="283" t="s">
        <v>341</v>
      </c>
      <c r="D768" s="283">
        <v>264</v>
      </c>
      <c r="E768" s="283">
        <v>0.114782608695652</v>
      </c>
      <c r="F768" s="283">
        <v>272</v>
      </c>
      <c r="G768" s="283">
        <v>0.108194112967383</v>
      </c>
      <c r="H768" s="283">
        <v>-8</v>
      </c>
      <c r="I768" s="283">
        <v>-2.9411764705882399</v>
      </c>
    </row>
    <row r="769" spans="1:9" x14ac:dyDescent="0.2">
      <c r="A769" s="283" t="s">
        <v>550</v>
      </c>
      <c r="B769" s="283" t="s">
        <v>258</v>
      </c>
      <c r="C769" s="283" t="s">
        <v>337</v>
      </c>
      <c r="D769" s="283">
        <v>63</v>
      </c>
      <c r="E769" s="283">
        <v>2.6337792642140499E-2</v>
      </c>
      <c r="F769" s="283">
        <v>72</v>
      </c>
      <c r="G769" s="283">
        <v>2.9962546816479401E-2</v>
      </c>
      <c r="H769" s="283">
        <v>-9</v>
      </c>
      <c r="I769" s="283">
        <v>-12.5</v>
      </c>
    </row>
    <row r="770" spans="1:9" x14ac:dyDescent="0.2">
      <c r="A770" s="283" t="s">
        <v>550</v>
      </c>
      <c r="B770" s="283" t="s">
        <v>258</v>
      </c>
      <c r="C770" s="283" t="s">
        <v>339</v>
      </c>
      <c r="D770" s="283">
        <v>638</v>
      </c>
      <c r="E770" s="283">
        <v>0.26672240802675601</v>
      </c>
      <c r="F770" s="283">
        <v>647</v>
      </c>
      <c r="G770" s="283">
        <v>0.26924677486475201</v>
      </c>
      <c r="H770" s="283">
        <v>-9</v>
      </c>
      <c r="I770" s="283">
        <v>-1.39103554868625</v>
      </c>
    </row>
    <row r="771" spans="1:9" x14ac:dyDescent="0.2">
      <c r="A771" s="283" t="s">
        <v>564</v>
      </c>
      <c r="B771" s="283" t="s">
        <v>243</v>
      </c>
      <c r="C771" s="283" t="s">
        <v>343</v>
      </c>
      <c r="D771" s="283">
        <v>87</v>
      </c>
      <c r="E771" s="283">
        <v>0.15591397849462399</v>
      </c>
      <c r="F771" s="283">
        <v>96</v>
      </c>
      <c r="G771" s="283">
        <v>0.16523235800344199</v>
      </c>
      <c r="H771" s="283">
        <v>-9</v>
      </c>
      <c r="I771" s="283">
        <v>-9.375</v>
      </c>
    </row>
    <row r="772" spans="1:9" x14ac:dyDescent="0.2">
      <c r="A772" s="283" t="s">
        <v>440</v>
      </c>
      <c r="B772" s="283" t="s">
        <v>55</v>
      </c>
      <c r="C772" s="283" t="s">
        <v>344</v>
      </c>
      <c r="D772" s="283">
        <v>4031</v>
      </c>
      <c r="E772" s="283">
        <v>5.79604701254109E-3</v>
      </c>
      <c r="F772" s="283">
        <v>4040</v>
      </c>
      <c r="G772" s="283">
        <v>5.8398296619981797E-3</v>
      </c>
      <c r="H772" s="283">
        <v>-9</v>
      </c>
      <c r="I772" s="283">
        <v>-0.222772277227723</v>
      </c>
    </row>
    <row r="773" spans="1:9" x14ac:dyDescent="0.2">
      <c r="A773" s="283" t="s">
        <v>508</v>
      </c>
      <c r="B773" s="283" t="s">
        <v>177</v>
      </c>
      <c r="C773" s="283" t="s">
        <v>336</v>
      </c>
      <c r="D773" s="283">
        <v>140</v>
      </c>
      <c r="E773" s="283">
        <v>3.9303761931499197E-2</v>
      </c>
      <c r="F773" s="283">
        <v>149</v>
      </c>
      <c r="G773" s="283">
        <v>4.1434927697441601E-2</v>
      </c>
      <c r="H773" s="283">
        <v>-9</v>
      </c>
      <c r="I773" s="283">
        <v>-6.0402684563758404</v>
      </c>
    </row>
    <row r="774" spans="1:9" x14ac:dyDescent="0.2">
      <c r="A774" s="283" t="s">
        <v>454</v>
      </c>
      <c r="B774" s="283" t="s">
        <v>152</v>
      </c>
      <c r="C774" s="283" t="s">
        <v>341</v>
      </c>
      <c r="D774" s="283">
        <v>4174</v>
      </c>
      <c r="E774" s="283">
        <v>0.110922136593144</v>
      </c>
      <c r="F774" s="283">
        <v>4183</v>
      </c>
      <c r="G774" s="283">
        <v>0.109216710182768</v>
      </c>
      <c r="H774" s="283">
        <v>-9</v>
      </c>
      <c r="I774" s="283">
        <v>-0.21515658618216399</v>
      </c>
    </row>
    <row r="775" spans="1:9" x14ac:dyDescent="0.2">
      <c r="A775" s="283" t="s">
        <v>470</v>
      </c>
      <c r="B775" s="283" t="s">
        <v>220</v>
      </c>
      <c r="C775" s="283" t="s">
        <v>338</v>
      </c>
      <c r="D775" s="283">
        <v>2</v>
      </c>
      <c r="E775" s="283">
        <v>0.28571428571428598</v>
      </c>
      <c r="F775" s="283">
        <v>11</v>
      </c>
      <c r="G775" s="283">
        <v>0.6875</v>
      </c>
      <c r="H775" s="283">
        <v>-9</v>
      </c>
      <c r="I775" s="283">
        <v>-81.818181818181799</v>
      </c>
    </row>
    <row r="776" spans="1:9" x14ac:dyDescent="0.2">
      <c r="A776" s="283" t="s">
        <v>471</v>
      </c>
      <c r="B776" s="283" t="s">
        <v>157</v>
      </c>
      <c r="C776" s="283" t="s">
        <v>336</v>
      </c>
      <c r="D776" s="283">
        <v>334</v>
      </c>
      <c r="E776" s="283">
        <v>4.9113313531158999E-3</v>
      </c>
      <c r="F776" s="283">
        <v>343</v>
      </c>
      <c r="G776" s="283">
        <v>4.9827130364043098E-3</v>
      </c>
      <c r="H776" s="283">
        <v>-9</v>
      </c>
      <c r="I776" s="283">
        <v>-2.6239067055393601</v>
      </c>
    </row>
    <row r="777" spans="1:9" x14ac:dyDescent="0.2">
      <c r="A777" s="283" t="s">
        <v>474</v>
      </c>
      <c r="B777" s="283" t="s">
        <v>183</v>
      </c>
      <c r="C777" s="283" t="s">
        <v>336</v>
      </c>
      <c r="D777" s="283">
        <v>607</v>
      </c>
      <c r="E777" s="283">
        <v>3.6388705713086701E-2</v>
      </c>
      <c r="F777" s="283">
        <v>616</v>
      </c>
      <c r="G777" s="283">
        <v>3.6917176075752102E-2</v>
      </c>
      <c r="H777" s="283">
        <v>-9</v>
      </c>
      <c r="I777" s="283">
        <v>-1.46103896103896</v>
      </c>
    </row>
    <row r="778" spans="1:9" x14ac:dyDescent="0.2">
      <c r="A778" s="283" t="s">
        <v>483</v>
      </c>
      <c r="B778" s="283" t="s">
        <v>165</v>
      </c>
      <c r="C778" s="283" t="s">
        <v>343</v>
      </c>
      <c r="D778" s="283">
        <v>293</v>
      </c>
      <c r="E778" s="283">
        <v>4.9103402044578498E-2</v>
      </c>
      <c r="F778" s="283">
        <v>302</v>
      </c>
      <c r="G778" s="283">
        <v>4.9483860396526302E-2</v>
      </c>
      <c r="H778" s="283">
        <v>-9</v>
      </c>
      <c r="I778" s="283">
        <v>-2.9801324503311299</v>
      </c>
    </row>
    <row r="779" spans="1:9" x14ac:dyDescent="0.2">
      <c r="A779" s="283" t="s">
        <v>495</v>
      </c>
      <c r="B779" s="283" t="s">
        <v>252</v>
      </c>
      <c r="C779" s="283" t="s">
        <v>343</v>
      </c>
      <c r="D779" s="283">
        <v>419</v>
      </c>
      <c r="E779" s="283">
        <v>4.3773506059339697E-2</v>
      </c>
      <c r="F779" s="283">
        <v>428</v>
      </c>
      <c r="G779" s="283">
        <v>4.40782698249228E-2</v>
      </c>
      <c r="H779" s="283">
        <v>-9</v>
      </c>
      <c r="I779" s="283">
        <v>-2.10280373831776</v>
      </c>
    </row>
    <row r="780" spans="1:9" x14ac:dyDescent="0.2">
      <c r="A780" s="283" t="s">
        <v>564</v>
      </c>
      <c r="B780" s="283" t="s">
        <v>243</v>
      </c>
      <c r="C780" s="283" t="s">
        <v>341</v>
      </c>
      <c r="D780" s="283">
        <v>243</v>
      </c>
      <c r="E780" s="283">
        <v>0.43548387096774199</v>
      </c>
      <c r="F780" s="283">
        <v>253</v>
      </c>
      <c r="G780" s="283">
        <v>0.43545611015490499</v>
      </c>
      <c r="H780" s="283">
        <v>-10</v>
      </c>
      <c r="I780" s="283">
        <v>-3.9525691699604701</v>
      </c>
    </row>
    <row r="781" spans="1:9" x14ac:dyDescent="0.2">
      <c r="A781" s="283" t="s">
        <v>416</v>
      </c>
      <c r="B781" s="283" t="s">
        <v>256</v>
      </c>
      <c r="C781" s="283" t="s">
        <v>341</v>
      </c>
      <c r="D781" s="283">
        <v>2254</v>
      </c>
      <c r="E781" s="283">
        <v>0.19777134333596599</v>
      </c>
      <c r="F781" s="283">
        <v>2264</v>
      </c>
      <c r="G781" s="283">
        <v>0.204738650750588</v>
      </c>
      <c r="H781" s="283">
        <v>-10</v>
      </c>
      <c r="I781" s="283">
        <v>-0.44169611307420797</v>
      </c>
    </row>
    <row r="782" spans="1:9" x14ac:dyDescent="0.2">
      <c r="A782" s="283" t="s">
        <v>420</v>
      </c>
      <c r="B782" s="283" t="s">
        <v>261</v>
      </c>
      <c r="C782" s="283" t="s">
        <v>342</v>
      </c>
      <c r="D782" s="283">
        <v>519</v>
      </c>
      <c r="E782" s="283">
        <v>0.940217391304348</v>
      </c>
      <c r="F782" s="283">
        <v>529</v>
      </c>
      <c r="G782" s="283">
        <v>0.93298059964726598</v>
      </c>
      <c r="H782" s="283">
        <v>-10</v>
      </c>
      <c r="I782" s="283">
        <v>-1.89035916824196</v>
      </c>
    </row>
    <row r="783" spans="1:9" x14ac:dyDescent="0.2">
      <c r="A783" s="283" t="s">
        <v>512</v>
      </c>
      <c r="B783" s="283" t="s">
        <v>244</v>
      </c>
      <c r="C783" s="283" t="s">
        <v>336</v>
      </c>
      <c r="D783" s="283">
        <v>120</v>
      </c>
      <c r="E783" s="283">
        <v>1.78147268408551E-2</v>
      </c>
      <c r="F783" s="283">
        <v>130</v>
      </c>
      <c r="G783" s="283">
        <v>1.8235376630663502E-2</v>
      </c>
      <c r="H783" s="283">
        <v>-10</v>
      </c>
      <c r="I783" s="283">
        <v>-7.6923076923076898</v>
      </c>
    </row>
    <row r="784" spans="1:9" x14ac:dyDescent="0.2">
      <c r="A784" s="283" t="s">
        <v>425</v>
      </c>
      <c r="B784" s="283" t="s">
        <v>166</v>
      </c>
      <c r="C784" s="283" t="s">
        <v>337</v>
      </c>
      <c r="D784" s="283">
        <v>49</v>
      </c>
      <c r="E784" s="283">
        <v>1.40562248995984E-2</v>
      </c>
      <c r="F784" s="283">
        <v>59</v>
      </c>
      <c r="G784" s="283">
        <v>1.3607011070110701E-2</v>
      </c>
      <c r="H784" s="283">
        <v>-10</v>
      </c>
      <c r="I784" s="283">
        <v>-16.9491525423729</v>
      </c>
    </row>
    <row r="785" spans="1:9" x14ac:dyDescent="0.2">
      <c r="A785" s="283" t="s">
        <v>501</v>
      </c>
      <c r="B785" s="283" t="s">
        <v>259</v>
      </c>
      <c r="C785" s="283" t="s">
        <v>339</v>
      </c>
      <c r="D785" s="283">
        <v>1365</v>
      </c>
      <c r="E785" s="283">
        <v>0.39726426076833499</v>
      </c>
      <c r="F785" s="283">
        <v>1375</v>
      </c>
      <c r="G785" s="283">
        <v>0.39454806312768997</v>
      </c>
      <c r="H785" s="283">
        <v>-10</v>
      </c>
      <c r="I785" s="283">
        <v>-0.72727272727273196</v>
      </c>
    </row>
    <row r="786" spans="1:9" x14ac:dyDescent="0.2">
      <c r="A786" s="283" t="s">
        <v>558</v>
      </c>
      <c r="B786" s="283" t="s">
        <v>159</v>
      </c>
      <c r="C786" s="283" t="s">
        <v>340</v>
      </c>
      <c r="D786" s="283">
        <v>95</v>
      </c>
      <c r="E786" s="283">
        <v>3.1467373302418E-2</v>
      </c>
      <c r="F786" s="283">
        <v>106</v>
      </c>
      <c r="G786" s="283">
        <v>3.4127495170637498E-2</v>
      </c>
      <c r="H786" s="283">
        <v>-11</v>
      </c>
      <c r="I786" s="283">
        <v>-10.377358490565999</v>
      </c>
    </row>
    <row r="787" spans="1:9" x14ac:dyDescent="0.2">
      <c r="A787" s="283" t="s">
        <v>553</v>
      </c>
      <c r="B787" s="283" t="s">
        <v>150</v>
      </c>
      <c r="C787" s="283" t="s">
        <v>337</v>
      </c>
      <c r="D787" s="283">
        <v>211</v>
      </c>
      <c r="E787" s="283">
        <v>3.8066029226050901E-2</v>
      </c>
      <c r="F787" s="283">
        <v>222</v>
      </c>
      <c r="G787" s="283">
        <v>3.9978390059427299E-2</v>
      </c>
      <c r="H787" s="283">
        <v>-11</v>
      </c>
      <c r="I787" s="283">
        <v>-4.9549549549549603</v>
      </c>
    </row>
    <row r="788" spans="1:9" x14ac:dyDescent="0.2">
      <c r="A788" s="283" t="s">
        <v>510</v>
      </c>
      <c r="B788" s="283" t="s">
        <v>212</v>
      </c>
      <c r="C788" s="283" t="s">
        <v>339</v>
      </c>
      <c r="D788" s="283">
        <v>51</v>
      </c>
      <c r="E788" s="283">
        <v>0.62962962962962998</v>
      </c>
      <c r="F788" s="283">
        <v>63</v>
      </c>
      <c r="G788" s="283">
        <v>0.70786516853932602</v>
      </c>
      <c r="H788" s="283">
        <v>-12</v>
      </c>
      <c r="I788" s="283">
        <v>-19.047619047619001</v>
      </c>
    </row>
    <row r="789" spans="1:9" x14ac:dyDescent="0.2">
      <c r="A789" s="283" t="s">
        <v>416</v>
      </c>
      <c r="B789" s="283" t="s">
        <v>256</v>
      </c>
      <c r="C789" s="283" t="s">
        <v>336</v>
      </c>
      <c r="D789" s="283">
        <v>1609</v>
      </c>
      <c r="E789" s="283">
        <v>0.141177502851628</v>
      </c>
      <c r="F789" s="283">
        <v>1621</v>
      </c>
      <c r="G789" s="283">
        <v>0.146590703563031</v>
      </c>
      <c r="H789" s="283">
        <v>-12</v>
      </c>
      <c r="I789" s="283">
        <v>-0.74028377544725898</v>
      </c>
    </row>
    <row r="790" spans="1:9" x14ac:dyDescent="0.2">
      <c r="A790" s="283" t="s">
        <v>436</v>
      </c>
      <c r="B790" s="283" t="s">
        <v>170</v>
      </c>
      <c r="C790" s="283" t="s">
        <v>337</v>
      </c>
      <c r="D790" s="283">
        <v>281</v>
      </c>
      <c r="E790" s="283">
        <v>7.7325261419922894E-2</v>
      </c>
      <c r="F790" s="283">
        <v>293</v>
      </c>
      <c r="G790" s="283">
        <v>7.8997034241035297E-2</v>
      </c>
      <c r="H790" s="283">
        <v>-12</v>
      </c>
      <c r="I790" s="283">
        <v>-4.09556313993175</v>
      </c>
    </row>
    <row r="791" spans="1:9" x14ac:dyDescent="0.2">
      <c r="A791" s="283" t="s">
        <v>474</v>
      </c>
      <c r="B791" s="283" t="s">
        <v>183</v>
      </c>
      <c r="C791" s="283" t="s">
        <v>341</v>
      </c>
      <c r="D791" s="283">
        <v>2204</v>
      </c>
      <c r="E791" s="283">
        <v>0.13212637132066399</v>
      </c>
      <c r="F791" s="283">
        <v>2216</v>
      </c>
      <c r="G791" s="283">
        <v>0.13280594510367999</v>
      </c>
      <c r="H791" s="283">
        <v>-12</v>
      </c>
      <c r="I791" s="283">
        <v>-0.54151624548736099</v>
      </c>
    </row>
    <row r="792" spans="1:9" x14ac:dyDescent="0.2">
      <c r="A792" s="283" t="s">
        <v>494</v>
      </c>
      <c r="B792" s="283" t="s">
        <v>260</v>
      </c>
      <c r="C792" s="283" t="s">
        <v>339</v>
      </c>
      <c r="D792" s="283">
        <v>11611</v>
      </c>
      <c r="E792" s="283">
        <v>0.291550533584432</v>
      </c>
      <c r="F792" s="283">
        <v>11623</v>
      </c>
      <c r="G792" s="283">
        <v>0.29109168774574901</v>
      </c>
      <c r="H792" s="283">
        <v>-12</v>
      </c>
      <c r="I792" s="283">
        <v>-0.103243568786027</v>
      </c>
    </row>
    <row r="793" spans="1:9" x14ac:dyDescent="0.2">
      <c r="A793" s="283" t="s">
        <v>553</v>
      </c>
      <c r="B793" s="283" t="s">
        <v>150</v>
      </c>
      <c r="C793" s="283" t="s">
        <v>338</v>
      </c>
      <c r="D793" s="283">
        <v>2132</v>
      </c>
      <c r="E793" s="283">
        <v>0.38462926213241899</v>
      </c>
      <c r="F793" s="283">
        <v>2146</v>
      </c>
      <c r="G793" s="283">
        <v>0.38645777057446401</v>
      </c>
      <c r="H793" s="283">
        <v>-14</v>
      </c>
      <c r="I793" s="283">
        <v>-0.65237651444548495</v>
      </c>
    </row>
    <row r="794" spans="1:9" x14ac:dyDescent="0.2">
      <c r="A794" s="283" t="s">
        <v>553</v>
      </c>
      <c r="B794" s="283" t="s">
        <v>150</v>
      </c>
      <c r="C794" s="283" t="s">
        <v>336</v>
      </c>
      <c r="D794" s="283">
        <v>289</v>
      </c>
      <c r="E794" s="283">
        <v>5.21378314991882E-2</v>
      </c>
      <c r="F794" s="283">
        <v>303</v>
      </c>
      <c r="G794" s="283">
        <v>5.45650999459752E-2</v>
      </c>
      <c r="H794" s="283">
        <v>-14</v>
      </c>
      <c r="I794" s="283">
        <v>-4.6204620462046204</v>
      </c>
    </row>
    <row r="795" spans="1:9" x14ac:dyDescent="0.2">
      <c r="A795" s="283" t="s">
        <v>554</v>
      </c>
      <c r="B795" s="283" t="s">
        <v>194</v>
      </c>
      <c r="C795" s="283" t="s">
        <v>336</v>
      </c>
      <c r="D795" s="283">
        <v>229</v>
      </c>
      <c r="E795" s="283">
        <v>0.164748201438849</v>
      </c>
      <c r="F795" s="283">
        <v>243</v>
      </c>
      <c r="G795" s="283">
        <v>0.17672727272727301</v>
      </c>
      <c r="H795" s="283">
        <v>-14</v>
      </c>
      <c r="I795" s="283">
        <v>-5.7613168724279804</v>
      </c>
    </row>
    <row r="796" spans="1:9" x14ac:dyDescent="0.2">
      <c r="A796" s="283" t="s">
        <v>419</v>
      </c>
      <c r="B796" s="283" t="s">
        <v>266</v>
      </c>
      <c r="C796" s="283" t="s">
        <v>340</v>
      </c>
      <c r="D796" s="283">
        <v>305</v>
      </c>
      <c r="E796" s="283">
        <v>5.3117380703587597E-2</v>
      </c>
      <c r="F796" s="283">
        <v>319</v>
      </c>
      <c r="G796" s="283">
        <v>5.7035580189522601E-2</v>
      </c>
      <c r="H796" s="283">
        <v>-14</v>
      </c>
      <c r="I796" s="283">
        <v>-4.3887147335423196</v>
      </c>
    </row>
    <row r="797" spans="1:9" x14ac:dyDescent="0.2">
      <c r="A797" s="283" t="s">
        <v>449</v>
      </c>
      <c r="B797" s="283" t="s">
        <v>253</v>
      </c>
      <c r="C797" s="283" t="s">
        <v>339</v>
      </c>
      <c r="D797" s="283">
        <v>892</v>
      </c>
      <c r="E797" s="283">
        <v>0.51471436814772098</v>
      </c>
      <c r="F797" s="283">
        <v>906</v>
      </c>
      <c r="G797" s="283">
        <v>0.52982456140350898</v>
      </c>
      <c r="H797" s="283">
        <v>-14</v>
      </c>
      <c r="I797" s="283">
        <v>-1.54525386313465</v>
      </c>
    </row>
    <row r="798" spans="1:9" x14ac:dyDescent="0.2">
      <c r="A798" s="283" t="s">
        <v>459</v>
      </c>
      <c r="B798" s="283" t="s">
        <v>233</v>
      </c>
      <c r="C798" s="283" t="s">
        <v>336</v>
      </c>
      <c r="D798" s="283">
        <v>49</v>
      </c>
      <c r="E798" s="283">
        <v>9.9796334012220003E-2</v>
      </c>
      <c r="F798" s="283">
        <v>63</v>
      </c>
      <c r="G798" s="283">
        <v>0.123529411764706</v>
      </c>
      <c r="H798" s="283">
        <v>-14</v>
      </c>
      <c r="I798" s="283">
        <v>-22.2222222222222</v>
      </c>
    </row>
    <row r="799" spans="1:9" x14ac:dyDescent="0.2">
      <c r="A799" s="283" t="s">
        <v>478</v>
      </c>
      <c r="B799" s="283" t="s">
        <v>181</v>
      </c>
      <c r="C799" s="283" t="s">
        <v>338</v>
      </c>
      <c r="D799" s="283">
        <v>289</v>
      </c>
      <c r="E799" s="283">
        <v>0.22128637059724299</v>
      </c>
      <c r="F799" s="283">
        <v>303</v>
      </c>
      <c r="G799" s="283">
        <v>0.22312223858615601</v>
      </c>
      <c r="H799" s="283">
        <v>-14</v>
      </c>
      <c r="I799" s="283">
        <v>-4.6204620462046204</v>
      </c>
    </row>
    <row r="800" spans="1:9" x14ac:dyDescent="0.2">
      <c r="A800" s="283" t="s">
        <v>490</v>
      </c>
      <c r="B800" s="283" t="s">
        <v>225</v>
      </c>
      <c r="C800" s="283" t="s">
        <v>338</v>
      </c>
      <c r="D800" s="283">
        <v>737</v>
      </c>
      <c r="E800" s="283">
        <v>0.94974226804123696</v>
      </c>
      <c r="F800" s="283">
        <v>751</v>
      </c>
      <c r="G800" s="283">
        <v>0.95063291139240502</v>
      </c>
      <c r="H800" s="283">
        <v>-14</v>
      </c>
      <c r="I800" s="283">
        <v>-1.8641810918774899</v>
      </c>
    </row>
    <row r="801" spans="1:9" x14ac:dyDescent="0.2">
      <c r="A801" s="283" t="s">
        <v>423</v>
      </c>
      <c r="B801" s="283" t="s">
        <v>171</v>
      </c>
      <c r="C801" s="283" t="s">
        <v>339</v>
      </c>
      <c r="D801" s="283">
        <v>100</v>
      </c>
      <c r="E801" s="283">
        <v>4.9285362247412499E-2</v>
      </c>
      <c r="F801" s="283">
        <v>115</v>
      </c>
      <c r="G801" s="283">
        <v>5.57170542635659E-2</v>
      </c>
      <c r="H801" s="283">
        <v>-15</v>
      </c>
      <c r="I801" s="283">
        <v>-13.0434782608696</v>
      </c>
    </row>
    <row r="802" spans="1:9" x14ac:dyDescent="0.2">
      <c r="A802" s="283" t="s">
        <v>449</v>
      </c>
      <c r="B802" s="283" t="s">
        <v>253</v>
      </c>
      <c r="C802" s="283" t="s">
        <v>337</v>
      </c>
      <c r="D802" s="283">
        <v>66</v>
      </c>
      <c r="E802" s="283">
        <v>3.8084246970571299E-2</v>
      </c>
      <c r="F802" s="283">
        <v>81</v>
      </c>
      <c r="G802" s="283">
        <v>4.7368421052631601E-2</v>
      </c>
      <c r="H802" s="283">
        <v>-15</v>
      </c>
      <c r="I802" s="283">
        <v>-18.518518518518501</v>
      </c>
    </row>
    <row r="803" spans="1:9" x14ac:dyDescent="0.2">
      <c r="A803" s="283" t="s">
        <v>508</v>
      </c>
      <c r="B803" s="283" t="s">
        <v>177</v>
      </c>
      <c r="C803" s="283" t="s">
        <v>339</v>
      </c>
      <c r="D803" s="283">
        <v>1354</v>
      </c>
      <c r="E803" s="283">
        <v>0.38012352610892802</v>
      </c>
      <c r="F803" s="283">
        <v>1369</v>
      </c>
      <c r="G803" s="283">
        <v>0.380700778642937</v>
      </c>
      <c r="H803" s="283">
        <v>-15</v>
      </c>
      <c r="I803" s="283">
        <v>-1.0956902848794701</v>
      </c>
    </row>
    <row r="804" spans="1:9" x14ac:dyDescent="0.2">
      <c r="A804" s="283" t="s">
        <v>464</v>
      </c>
      <c r="B804" s="283" t="s">
        <v>148</v>
      </c>
      <c r="C804" s="283" t="s">
        <v>336</v>
      </c>
      <c r="D804" s="283">
        <v>2263</v>
      </c>
      <c r="E804" s="283">
        <v>9.8105518706377098E-2</v>
      </c>
      <c r="F804" s="283">
        <v>2278</v>
      </c>
      <c r="G804" s="283">
        <v>9.9172834131475804E-2</v>
      </c>
      <c r="H804" s="283">
        <v>-15</v>
      </c>
      <c r="I804" s="283">
        <v>-0.65847234416154299</v>
      </c>
    </row>
    <row r="805" spans="1:9" x14ac:dyDescent="0.2">
      <c r="A805" s="283" t="s">
        <v>468</v>
      </c>
      <c r="B805" s="283" t="s">
        <v>145</v>
      </c>
      <c r="C805" s="283" t="s">
        <v>340</v>
      </c>
      <c r="D805" s="283">
        <v>4498</v>
      </c>
      <c r="E805" s="283">
        <v>5.6679855843141197E-2</v>
      </c>
      <c r="F805" s="283">
        <v>4513</v>
      </c>
      <c r="G805" s="283">
        <v>5.70039156246053E-2</v>
      </c>
      <c r="H805" s="283">
        <v>-15</v>
      </c>
      <c r="I805" s="283">
        <v>-0.33237314424994202</v>
      </c>
    </row>
    <row r="806" spans="1:9" x14ac:dyDescent="0.2">
      <c r="A806" s="283" t="s">
        <v>479</v>
      </c>
      <c r="B806" s="283" t="s">
        <v>182</v>
      </c>
      <c r="C806" s="283" t="s">
        <v>338</v>
      </c>
      <c r="D806" s="283">
        <v>1368</v>
      </c>
      <c r="E806" s="283">
        <v>0.34131736526946099</v>
      </c>
      <c r="F806" s="283">
        <v>1383</v>
      </c>
      <c r="G806" s="283">
        <v>0.34497380892990798</v>
      </c>
      <c r="H806" s="283">
        <v>-15</v>
      </c>
      <c r="I806" s="283">
        <v>-1.0845986984815601</v>
      </c>
    </row>
    <row r="807" spans="1:9" x14ac:dyDescent="0.2">
      <c r="A807" s="283" t="s">
        <v>498</v>
      </c>
      <c r="B807" s="283" t="s">
        <v>144</v>
      </c>
      <c r="C807" s="283" t="s">
        <v>342</v>
      </c>
      <c r="D807" s="283">
        <v>189</v>
      </c>
      <c r="E807" s="283">
        <v>1.6211626051825701E-3</v>
      </c>
      <c r="F807" s="283">
        <v>205</v>
      </c>
      <c r="G807" s="283">
        <v>1.77249775195407E-3</v>
      </c>
      <c r="H807" s="283">
        <v>-16</v>
      </c>
      <c r="I807" s="283">
        <v>-7.8048780487804796</v>
      </c>
    </row>
    <row r="808" spans="1:9" x14ac:dyDescent="0.2">
      <c r="A808" s="283" t="s">
        <v>551</v>
      </c>
      <c r="B808" s="283" t="s">
        <v>263</v>
      </c>
      <c r="C808" s="283" t="s">
        <v>339</v>
      </c>
      <c r="D808" s="283">
        <v>195</v>
      </c>
      <c r="E808" s="283">
        <v>0.12564432989690699</v>
      </c>
      <c r="F808" s="283">
        <v>212</v>
      </c>
      <c r="G808" s="283">
        <v>0.124340175953079</v>
      </c>
      <c r="H808" s="283">
        <v>-17</v>
      </c>
      <c r="I808" s="283">
        <v>-8.0188679245282994</v>
      </c>
    </row>
    <row r="809" spans="1:9" x14ac:dyDescent="0.2">
      <c r="A809" s="283" t="s">
        <v>465</v>
      </c>
      <c r="B809" s="283" t="s">
        <v>246</v>
      </c>
      <c r="C809" s="283" t="s">
        <v>339</v>
      </c>
      <c r="D809" s="283">
        <v>88</v>
      </c>
      <c r="E809" s="283">
        <v>0.12884333821376301</v>
      </c>
      <c r="F809" s="283">
        <v>105</v>
      </c>
      <c r="G809" s="283">
        <v>0.15350877192982501</v>
      </c>
      <c r="H809" s="283">
        <v>-17</v>
      </c>
      <c r="I809" s="283">
        <v>-16.1904761904762</v>
      </c>
    </row>
    <row r="810" spans="1:9" x14ac:dyDescent="0.2">
      <c r="A810" s="283" t="s">
        <v>561</v>
      </c>
      <c r="B810" s="283" t="s">
        <v>265</v>
      </c>
      <c r="C810" s="283" t="s">
        <v>341</v>
      </c>
      <c r="D810" s="283">
        <v>532</v>
      </c>
      <c r="E810" s="283">
        <v>0.198064035740879</v>
      </c>
      <c r="F810" s="283">
        <v>550</v>
      </c>
      <c r="G810" s="283">
        <v>0.227837613918807</v>
      </c>
      <c r="H810" s="283">
        <v>-18</v>
      </c>
      <c r="I810" s="283">
        <v>-3.2727272727272698</v>
      </c>
    </row>
    <row r="811" spans="1:9" x14ac:dyDescent="0.2">
      <c r="A811" s="283" t="s">
        <v>475</v>
      </c>
      <c r="B811" s="283" t="s">
        <v>222</v>
      </c>
      <c r="C811" s="283" t="s">
        <v>336</v>
      </c>
      <c r="D811" s="283">
        <v>21</v>
      </c>
      <c r="E811" s="283">
        <v>2.1084337349397599E-2</v>
      </c>
      <c r="F811" s="283">
        <v>40</v>
      </c>
      <c r="G811" s="283">
        <v>3.9840637450199202E-2</v>
      </c>
      <c r="H811" s="283">
        <v>-19</v>
      </c>
      <c r="I811" s="283">
        <v>-47.5</v>
      </c>
    </row>
    <row r="812" spans="1:9" x14ac:dyDescent="0.2">
      <c r="A812" s="283" t="s">
        <v>549</v>
      </c>
      <c r="B812" s="283" t="s">
        <v>251</v>
      </c>
      <c r="C812" s="283" t="s">
        <v>338</v>
      </c>
      <c r="D812" s="283">
        <v>350</v>
      </c>
      <c r="E812" s="283">
        <v>0.25510204081632698</v>
      </c>
      <c r="F812" s="283">
        <v>370</v>
      </c>
      <c r="G812" s="283">
        <v>0.271858927259368</v>
      </c>
      <c r="H812" s="283">
        <v>-20</v>
      </c>
      <c r="I812" s="283">
        <v>-5.4054054054054097</v>
      </c>
    </row>
    <row r="813" spans="1:9" x14ac:dyDescent="0.2">
      <c r="A813" s="283" t="s">
        <v>423</v>
      </c>
      <c r="B813" s="283" t="s">
        <v>171</v>
      </c>
      <c r="C813" s="283" t="s">
        <v>338</v>
      </c>
      <c r="D813" s="283">
        <v>162</v>
      </c>
      <c r="E813" s="283">
        <v>7.9842286840808296E-2</v>
      </c>
      <c r="F813" s="283">
        <v>182</v>
      </c>
      <c r="G813" s="283">
        <v>8.8178294573643401E-2</v>
      </c>
      <c r="H813" s="283">
        <v>-20</v>
      </c>
      <c r="I813" s="283">
        <v>-10.989010989011</v>
      </c>
    </row>
    <row r="814" spans="1:9" x14ac:dyDescent="0.2">
      <c r="A814" s="283" t="s">
        <v>501</v>
      </c>
      <c r="B814" s="283" t="s">
        <v>259</v>
      </c>
      <c r="C814" s="283" t="s">
        <v>338</v>
      </c>
      <c r="D814" s="283">
        <v>169</v>
      </c>
      <c r="E814" s="283">
        <v>4.91850989522701E-2</v>
      </c>
      <c r="F814" s="283">
        <v>189</v>
      </c>
      <c r="G814" s="283">
        <v>5.4232424677187897E-2</v>
      </c>
      <c r="H814" s="283">
        <v>-20</v>
      </c>
      <c r="I814" s="283">
        <v>-10.5820105820106</v>
      </c>
    </row>
    <row r="815" spans="1:9" x14ac:dyDescent="0.2">
      <c r="A815" s="283" t="s">
        <v>426</v>
      </c>
      <c r="B815" s="283" t="s">
        <v>229</v>
      </c>
      <c r="C815" s="283" t="s">
        <v>336</v>
      </c>
      <c r="D815" s="283">
        <v>46</v>
      </c>
      <c r="E815" s="283">
        <v>7.6411960132890394E-2</v>
      </c>
      <c r="F815" s="283">
        <v>67</v>
      </c>
      <c r="G815" s="283">
        <v>0.110197368421053</v>
      </c>
      <c r="H815" s="283">
        <v>-21</v>
      </c>
      <c r="I815" s="283">
        <v>-31.343283582089601</v>
      </c>
    </row>
    <row r="816" spans="1:9" x14ac:dyDescent="0.2">
      <c r="A816" s="283" t="s">
        <v>487</v>
      </c>
      <c r="B816" s="283" t="s">
        <v>156</v>
      </c>
      <c r="C816" s="283" t="s">
        <v>337</v>
      </c>
      <c r="D816" s="283">
        <v>456</v>
      </c>
      <c r="E816" s="283">
        <v>0.16067653276955601</v>
      </c>
      <c r="F816" s="283">
        <v>478</v>
      </c>
      <c r="G816" s="283">
        <v>0.185847589424572</v>
      </c>
      <c r="H816" s="283">
        <v>-22</v>
      </c>
      <c r="I816" s="283">
        <v>-4.6025104602510396</v>
      </c>
    </row>
    <row r="817" spans="1:9" x14ac:dyDescent="0.2">
      <c r="A817" s="283" t="s">
        <v>552</v>
      </c>
      <c r="B817" s="283" t="s">
        <v>228</v>
      </c>
      <c r="C817" s="283" t="s">
        <v>341</v>
      </c>
      <c r="D817" s="283">
        <v>1930</v>
      </c>
      <c r="E817" s="283">
        <v>0.28461878778941202</v>
      </c>
      <c r="F817" s="283">
        <v>1953</v>
      </c>
      <c r="G817" s="283">
        <v>0.27272727272727298</v>
      </c>
      <c r="H817" s="283">
        <v>-23</v>
      </c>
      <c r="I817" s="283">
        <v>-1.17767537122376</v>
      </c>
    </row>
    <row r="818" spans="1:9" x14ac:dyDescent="0.2">
      <c r="A818" s="283" t="s">
        <v>474</v>
      </c>
      <c r="B818" s="283" t="s">
        <v>183</v>
      </c>
      <c r="C818" s="283" t="s">
        <v>337</v>
      </c>
      <c r="D818" s="283">
        <v>694</v>
      </c>
      <c r="E818" s="283">
        <v>4.16042203704814E-2</v>
      </c>
      <c r="F818" s="283">
        <v>717</v>
      </c>
      <c r="G818" s="283">
        <v>4.2970154620640098E-2</v>
      </c>
      <c r="H818" s="283">
        <v>-23</v>
      </c>
      <c r="I818" s="283">
        <v>-3.20781032078103</v>
      </c>
    </row>
    <row r="819" spans="1:9" x14ac:dyDescent="0.2">
      <c r="A819" s="283" t="s">
        <v>545</v>
      </c>
      <c r="B819" s="283" t="s">
        <v>155</v>
      </c>
      <c r="C819" s="283" t="s">
        <v>343</v>
      </c>
      <c r="D819" s="283">
        <v>3643</v>
      </c>
      <c r="E819" s="283">
        <v>0.1122235228883</v>
      </c>
      <c r="F819" s="283">
        <v>3667</v>
      </c>
      <c r="G819" s="283">
        <v>0.113266409266409</v>
      </c>
      <c r="H819" s="283">
        <v>-24</v>
      </c>
      <c r="I819" s="283">
        <v>-0.65448595582219304</v>
      </c>
    </row>
    <row r="820" spans="1:9" x14ac:dyDescent="0.2">
      <c r="A820" s="283" t="s">
        <v>547</v>
      </c>
      <c r="B820" s="283" t="s">
        <v>249</v>
      </c>
      <c r="C820" s="283" t="s">
        <v>339</v>
      </c>
      <c r="D820" s="283">
        <v>919</v>
      </c>
      <c r="E820" s="283">
        <v>0.46484572584724299</v>
      </c>
      <c r="F820" s="283">
        <v>945</v>
      </c>
      <c r="G820" s="283">
        <v>0.480916030534351</v>
      </c>
      <c r="H820" s="283">
        <v>-26</v>
      </c>
      <c r="I820" s="283">
        <v>-2.7513227513227498</v>
      </c>
    </row>
    <row r="821" spans="1:9" x14ac:dyDescent="0.2">
      <c r="A821" s="283" t="s">
        <v>508</v>
      </c>
      <c r="B821" s="283" t="s">
        <v>177</v>
      </c>
      <c r="C821" s="283" t="s">
        <v>338</v>
      </c>
      <c r="D821" s="283">
        <v>1739</v>
      </c>
      <c r="E821" s="283">
        <v>0.48820887142054997</v>
      </c>
      <c r="F821" s="283">
        <v>1765</v>
      </c>
      <c r="G821" s="283">
        <v>0.490823136818687</v>
      </c>
      <c r="H821" s="283">
        <v>-26</v>
      </c>
      <c r="I821" s="283">
        <v>-1.4730878186968801</v>
      </c>
    </row>
    <row r="822" spans="1:9" x14ac:dyDescent="0.2">
      <c r="A822" s="283" t="s">
        <v>434</v>
      </c>
      <c r="B822" s="283" t="s">
        <v>192</v>
      </c>
      <c r="C822" s="283" t="s">
        <v>339</v>
      </c>
      <c r="D822" s="283">
        <v>296</v>
      </c>
      <c r="E822" s="283">
        <v>0.28571428571428598</v>
      </c>
      <c r="F822" s="283">
        <v>323</v>
      </c>
      <c r="G822" s="283">
        <v>0.30158730158730201</v>
      </c>
      <c r="H822" s="283">
        <v>-27</v>
      </c>
      <c r="I822" s="283">
        <v>-8.3591331269349798</v>
      </c>
    </row>
    <row r="823" spans="1:9" x14ac:dyDescent="0.2">
      <c r="A823" s="283" t="s">
        <v>478</v>
      </c>
      <c r="B823" s="283" t="s">
        <v>181</v>
      </c>
      <c r="C823" s="283" t="s">
        <v>337</v>
      </c>
      <c r="D823" s="283">
        <v>372</v>
      </c>
      <c r="E823" s="283">
        <v>0.28483920367534499</v>
      </c>
      <c r="F823" s="283">
        <v>399</v>
      </c>
      <c r="G823" s="283">
        <v>0.29381443298969101</v>
      </c>
      <c r="H823" s="283">
        <v>-27</v>
      </c>
      <c r="I823" s="283">
        <v>-6.7669172932330897</v>
      </c>
    </row>
    <row r="824" spans="1:9" x14ac:dyDescent="0.2">
      <c r="A824" s="283" t="s">
        <v>512</v>
      </c>
      <c r="B824" s="283" t="s">
        <v>244</v>
      </c>
      <c r="C824" s="283" t="s">
        <v>339</v>
      </c>
      <c r="D824" s="283">
        <v>3492</v>
      </c>
      <c r="E824" s="283">
        <v>0.51840855106888395</v>
      </c>
      <c r="F824" s="283">
        <v>3520</v>
      </c>
      <c r="G824" s="283">
        <v>0.49375789030719602</v>
      </c>
      <c r="H824" s="283">
        <v>-28</v>
      </c>
      <c r="I824" s="283">
        <v>-0.79545454545454397</v>
      </c>
    </row>
    <row r="825" spans="1:9" x14ac:dyDescent="0.2">
      <c r="A825" s="283" t="s">
        <v>448</v>
      </c>
      <c r="B825" s="283" t="s">
        <v>180</v>
      </c>
      <c r="C825" s="283" t="s">
        <v>339</v>
      </c>
      <c r="D825" s="283">
        <v>476</v>
      </c>
      <c r="E825" s="283">
        <v>0.37187500000000001</v>
      </c>
      <c r="F825" s="283">
        <v>505</v>
      </c>
      <c r="G825" s="283">
        <v>0.38816295157571101</v>
      </c>
      <c r="H825" s="283">
        <v>-29</v>
      </c>
      <c r="I825" s="283">
        <v>-5.7425742574257503</v>
      </c>
    </row>
    <row r="826" spans="1:9" x14ac:dyDescent="0.2">
      <c r="A826" s="283" t="s">
        <v>424</v>
      </c>
      <c r="B826" s="283" t="s">
        <v>147</v>
      </c>
      <c r="C826" s="283" t="s">
        <v>337</v>
      </c>
      <c r="D826" s="283">
        <v>1725</v>
      </c>
      <c r="E826" s="283">
        <v>4.7308230260812302E-2</v>
      </c>
      <c r="F826" s="283">
        <v>1756</v>
      </c>
      <c r="G826" s="283">
        <v>4.64968490176349E-2</v>
      </c>
      <c r="H826" s="283">
        <v>-31</v>
      </c>
      <c r="I826" s="283">
        <v>-1.76537585421412</v>
      </c>
    </row>
    <row r="827" spans="1:9" x14ac:dyDescent="0.2">
      <c r="A827" s="283" t="s">
        <v>422</v>
      </c>
      <c r="B827" s="283" t="s">
        <v>188</v>
      </c>
      <c r="C827" s="283" t="s">
        <v>338</v>
      </c>
      <c r="D827" s="283">
        <v>1651</v>
      </c>
      <c r="E827" s="283">
        <v>0.58421797593772096</v>
      </c>
      <c r="F827" s="283">
        <v>1683</v>
      </c>
      <c r="G827" s="283">
        <v>0.59978617248752697</v>
      </c>
      <c r="H827" s="283">
        <v>-32</v>
      </c>
      <c r="I827" s="283">
        <v>-1.9013666072489599</v>
      </c>
    </row>
    <row r="828" spans="1:9" x14ac:dyDescent="0.2">
      <c r="A828" s="283" t="s">
        <v>504</v>
      </c>
      <c r="B828" s="283" t="s">
        <v>187</v>
      </c>
      <c r="C828" s="283" t="s">
        <v>338</v>
      </c>
      <c r="D828" s="283">
        <v>1292</v>
      </c>
      <c r="E828" s="283">
        <v>9.6902422560564E-2</v>
      </c>
      <c r="F828" s="283">
        <v>1325</v>
      </c>
      <c r="G828" s="283">
        <v>9.8133609835579894E-2</v>
      </c>
      <c r="H828" s="283">
        <v>-33</v>
      </c>
      <c r="I828" s="283">
        <v>-2.4905660377358498</v>
      </c>
    </row>
    <row r="829" spans="1:9" x14ac:dyDescent="0.2">
      <c r="A829" s="283" t="s">
        <v>507</v>
      </c>
      <c r="B829" s="283" t="s">
        <v>173</v>
      </c>
      <c r="C829" s="283" t="s">
        <v>336</v>
      </c>
      <c r="D829" s="283">
        <v>142</v>
      </c>
      <c r="E829" s="283">
        <v>2.17657878602085E-2</v>
      </c>
      <c r="F829" s="283">
        <v>175</v>
      </c>
      <c r="G829" s="283">
        <v>3.0842439196334202E-2</v>
      </c>
      <c r="H829" s="283">
        <v>-33</v>
      </c>
      <c r="I829" s="283">
        <v>-18.8571428571429</v>
      </c>
    </row>
    <row r="830" spans="1:9" x14ac:dyDescent="0.2">
      <c r="A830" s="283" t="s">
        <v>496</v>
      </c>
      <c r="B830" s="283" t="s">
        <v>162</v>
      </c>
      <c r="C830" s="283" t="s">
        <v>338</v>
      </c>
      <c r="D830" s="283">
        <v>65</v>
      </c>
      <c r="E830" s="283">
        <v>0.13104838709677399</v>
      </c>
      <c r="F830" s="283">
        <v>100</v>
      </c>
      <c r="G830" s="283">
        <v>0.4</v>
      </c>
      <c r="H830" s="283">
        <v>-35</v>
      </c>
      <c r="I830" s="283">
        <v>-35</v>
      </c>
    </row>
    <row r="831" spans="1:9" x14ac:dyDescent="0.2">
      <c r="A831" s="283" t="s">
        <v>424</v>
      </c>
      <c r="B831" s="283" t="s">
        <v>147</v>
      </c>
      <c r="C831" s="283" t="s">
        <v>340</v>
      </c>
      <c r="D831" s="283">
        <v>1843</v>
      </c>
      <c r="E831" s="283">
        <v>5.0544387461262101E-2</v>
      </c>
      <c r="F831" s="283">
        <v>1885</v>
      </c>
      <c r="G831" s="283">
        <v>4.9912619816766403E-2</v>
      </c>
      <c r="H831" s="283">
        <v>-42</v>
      </c>
      <c r="I831" s="283">
        <v>-2.2281167108753301</v>
      </c>
    </row>
    <row r="832" spans="1:9" x14ac:dyDescent="0.2">
      <c r="A832" s="283" t="s">
        <v>501</v>
      </c>
      <c r="B832" s="283" t="s">
        <v>259</v>
      </c>
      <c r="C832" s="283" t="s">
        <v>337</v>
      </c>
      <c r="D832" s="283">
        <v>220</v>
      </c>
      <c r="E832" s="283">
        <v>6.4027939464493602E-2</v>
      </c>
      <c r="F832" s="283">
        <v>266</v>
      </c>
      <c r="G832" s="283">
        <v>7.6327116212338605E-2</v>
      </c>
      <c r="H832" s="283">
        <v>-46</v>
      </c>
      <c r="I832" s="283">
        <v>-17.293233082706799</v>
      </c>
    </row>
    <row r="833" spans="1:9" x14ac:dyDescent="0.2">
      <c r="A833" s="283" t="s">
        <v>495</v>
      </c>
      <c r="B833" s="283" t="s">
        <v>252</v>
      </c>
      <c r="C833" s="283" t="s">
        <v>337</v>
      </c>
      <c r="D833" s="283">
        <v>976</v>
      </c>
      <c r="E833" s="283">
        <v>0.101964061847054</v>
      </c>
      <c r="F833" s="283">
        <v>1025</v>
      </c>
      <c r="G833" s="283">
        <v>0.105561277033986</v>
      </c>
      <c r="H833" s="283">
        <v>-49</v>
      </c>
      <c r="I833" s="283">
        <v>-4.7804878048780504</v>
      </c>
    </row>
    <row r="834" spans="1:9" x14ac:dyDescent="0.2">
      <c r="A834" s="283" t="s">
        <v>511</v>
      </c>
      <c r="B834" s="283" t="s">
        <v>149</v>
      </c>
      <c r="C834" s="283" t="s">
        <v>337</v>
      </c>
      <c r="D834" s="283">
        <v>727</v>
      </c>
      <c r="E834" s="283">
        <v>5.4282087657731702E-2</v>
      </c>
      <c r="F834" s="283">
        <v>779</v>
      </c>
      <c r="G834" s="283">
        <v>5.9253061534950899E-2</v>
      </c>
      <c r="H834" s="283">
        <v>-52</v>
      </c>
      <c r="I834" s="283">
        <v>-6.6752246469833096</v>
      </c>
    </row>
    <row r="835" spans="1:9" x14ac:dyDescent="0.2">
      <c r="A835" s="283" t="s">
        <v>545</v>
      </c>
      <c r="B835" s="283" t="s">
        <v>155</v>
      </c>
      <c r="C835" s="283" t="s">
        <v>344</v>
      </c>
      <c r="D835" s="283">
        <v>197</v>
      </c>
      <c r="E835" s="283">
        <v>6.0686340952498304E-3</v>
      </c>
      <c r="F835" s="283">
        <v>250</v>
      </c>
      <c r="G835" s="283">
        <v>7.7220077220077196E-3</v>
      </c>
      <c r="H835" s="283">
        <v>-53</v>
      </c>
      <c r="I835" s="283">
        <v>-21.2</v>
      </c>
    </row>
    <row r="836" spans="1:9" x14ac:dyDescent="0.2">
      <c r="A836" s="283" t="s">
        <v>505</v>
      </c>
      <c r="B836" s="283" t="s">
        <v>158</v>
      </c>
      <c r="C836" s="283" t="s">
        <v>338</v>
      </c>
      <c r="D836" s="283">
        <v>964</v>
      </c>
      <c r="E836" s="283">
        <v>0.53466444814198599</v>
      </c>
      <c r="F836" s="283">
        <v>1018</v>
      </c>
      <c r="G836" s="283">
        <v>0.55027027027026998</v>
      </c>
      <c r="H836" s="283">
        <v>-54</v>
      </c>
      <c r="I836" s="283">
        <v>-5.3045186640471496</v>
      </c>
    </row>
    <row r="837" spans="1:9" x14ac:dyDescent="0.2">
      <c r="A837" s="283" t="s">
        <v>424</v>
      </c>
      <c r="B837" s="283" t="s">
        <v>147</v>
      </c>
      <c r="C837" s="283" t="s">
        <v>336</v>
      </c>
      <c r="D837" s="283">
        <v>3882</v>
      </c>
      <c r="E837" s="283">
        <v>0.106464086882593</v>
      </c>
      <c r="F837" s="283">
        <v>3940</v>
      </c>
      <c r="G837" s="283">
        <v>0.104326643012233</v>
      </c>
      <c r="H837" s="283">
        <v>-58</v>
      </c>
      <c r="I837" s="283">
        <v>-1.4720812182741101</v>
      </c>
    </row>
    <row r="838" spans="1:9" x14ac:dyDescent="0.2">
      <c r="A838" s="283" t="s">
        <v>569</v>
      </c>
      <c r="B838" s="283" t="s">
        <v>257</v>
      </c>
      <c r="C838" s="283" t="s">
        <v>338</v>
      </c>
      <c r="D838" s="283">
        <v>949</v>
      </c>
      <c r="E838" s="283">
        <v>0.95568982880161102</v>
      </c>
      <c r="F838" s="283">
        <v>1013</v>
      </c>
      <c r="G838" s="283">
        <v>0.95746691871455603</v>
      </c>
      <c r="H838" s="283">
        <v>-64</v>
      </c>
      <c r="I838" s="283">
        <v>-6.31786771964462</v>
      </c>
    </row>
    <row r="839" spans="1:9" x14ac:dyDescent="0.2">
      <c r="A839" s="283" t="s">
        <v>451</v>
      </c>
      <c r="B839" s="283" t="s">
        <v>153</v>
      </c>
      <c r="C839" s="283" t="s">
        <v>339</v>
      </c>
      <c r="D839" s="283">
        <v>96</v>
      </c>
      <c r="E839" s="283">
        <v>1.5197087224948599E-2</v>
      </c>
      <c r="F839" s="283">
        <v>164</v>
      </c>
      <c r="G839" s="283">
        <v>2.5300833076211001E-2</v>
      </c>
      <c r="H839" s="283">
        <v>-68</v>
      </c>
      <c r="I839" s="283">
        <v>-41.463414634146297</v>
      </c>
    </row>
    <row r="840" spans="1:9" x14ac:dyDescent="0.2">
      <c r="A840" s="283" t="s">
        <v>551</v>
      </c>
      <c r="B840" s="283" t="s">
        <v>263</v>
      </c>
      <c r="C840" s="283" t="s">
        <v>337</v>
      </c>
      <c r="D840" s="283">
        <v>461</v>
      </c>
      <c r="E840" s="283">
        <v>0.29703608247422703</v>
      </c>
      <c r="F840" s="283">
        <v>530</v>
      </c>
      <c r="G840" s="283">
        <v>0.310850439882698</v>
      </c>
      <c r="H840" s="283">
        <v>-69</v>
      </c>
      <c r="I840" s="283">
        <v>-13.018867924528299</v>
      </c>
    </row>
    <row r="841" spans="1:9" x14ac:dyDescent="0.2">
      <c r="A841" s="283" t="s">
        <v>431</v>
      </c>
      <c r="B841" s="283" t="s">
        <v>169</v>
      </c>
      <c r="C841" s="283" t="s">
        <v>336</v>
      </c>
      <c r="D841" s="283">
        <v>571</v>
      </c>
      <c r="E841" s="283">
        <v>9.1083107353644902E-2</v>
      </c>
      <c r="F841" s="283">
        <v>642</v>
      </c>
      <c r="G841" s="283">
        <v>9.8481362172112299E-2</v>
      </c>
      <c r="H841" s="283">
        <v>-71</v>
      </c>
      <c r="I841" s="283">
        <v>-11.0591900311526</v>
      </c>
    </row>
    <row r="842" spans="1:9" x14ac:dyDescent="0.2">
      <c r="A842" s="283" t="s">
        <v>551</v>
      </c>
      <c r="B842" s="283" t="s">
        <v>263</v>
      </c>
      <c r="C842" s="283" t="s">
        <v>343</v>
      </c>
      <c r="D842" s="283">
        <v>319</v>
      </c>
      <c r="E842" s="283">
        <v>0.205541237113402</v>
      </c>
      <c r="F842" s="283">
        <v>391</v>
      </c>
      <c r="G842" s="283">
        <v>0.22932551319648101</v>
      </c>
      <c r="H842" s="283">
        <v>-72</v>
      </c>
      <c r="I842" s="283">
        <v>-18.414322250639401</v>
      </c>
    </row>
    <row r="843" spans="1:9" x14ac:dyDescent="0.2">
      <c r="A843" s="283" t="s">
        <v>555</v>
      </c>
      <c r="B843" s="283" t="s">
        <v>264</v>
      </c>
      <c r="C843" s="283" t="s">
        <v>338</v>
      </c>
      <c r="D843" s="283">
        <v>1986</v>
      </c>
      <c r="E843" s="283">
        <v>0.60383095165703904</v>
      </c>
      <c r="F843" s="283">
        <v>2060</v>
      </c>
      <c r="G843" s="283">
        <v>0.614558472553699</v>
      </c>
      <c r="H843" s="283">
        <v>-74</v>
      </c>
      <c r="I843" s="283">
        <v>-3.5922330097087301</v>
      </c>
    </row>
    <row r="844" spans="1:9" x14ac:dyDescent="0.2">
      <c r="A844" s="283" t="s">
        <v>445</v>
      </c>
      <c r="B844" s="283" t="s">
        <v>247</v>
      </c>
      <c r="C844" s="283" t="s">
        <v>339</v>
      </c>
      <c r="D844" s="283">
        <v>4416</v>
      </c>
      <c r="E844" s="283">
        <v>0.60360852925095698</v>
      </c>
      <c r="F844" s="283">
        <v>4490</v>
      </c>
      <c r="G844" s="283">
        <v>0.62102351313969595</v>
      </c>
      <c r="H844" s="283">
        <v>-74</v>
      </c>
      <c r="I844" s="283">
        <v>-1.6481069042316301</v>
      </c>
    </row>
    <row r="845" spans="1:9" x14ac:dyDescent="0.2">
      <c r="A845" s="283" t="s">
        <v>494</v>
      </c>
      <c r="B845" s="283" t="s">
        <v>260</v>
      </c>
      <c r="C845" s="283" t="s">
        <v>338</v>
      </c>
      <c r="D845" s="283">
        <v>6853</v>
      </c>
      <c r="E845" s="283">
        <v>0.17207784055241701</v>
      </c>
      <c r="F845" s="283">
        <v>6928</v>
      </c>
      <c r="G845" s="283">
        <v>0.17350797665856901</v>
      </c>
      <c r="H845" s="283">
        <v>-75</v>
      </c>
      <c r="I845" s="283">
        <v>-1.0825635103926099</v>
      </c>
    </row>
    <row r="846" spans="1:9" x14ac:dyDescent="0.2">
      <c r="A846" s="283" t="s">
        <v>480</v>
      </c>
      <c r="B846" s="283" t="s">
        <v>239</v>
      </c>
      <c r="C846" s="283" t="s">
        <v>339</v>
      </c>
      <c r="D846" s="283">
        <v>590</v>
      </c>
      <c r="E846" s="283">
        <v>0.25652173913043502</v>
      </c>
      <c r="F846" s="283">
        <v>678</v>
      </c>
      <c r="G846" s="283">
        <v>0.269689737470167</v>
      </c>
      <c r="H846" s="283">
        <v>-88</v>
      </c>
      <c r="I846" s="283">
        <v>-12.979351032448401</v>
      </c>
    </row>
    <row r="847" spans="1:9" x14ac:dyDescent="0.2">
      <c r="A847" s="283" t="s">
        <v>417</v>
      </c>
      <c r="B847" s="283" t="s">
        <v>262</v>
      </c>
      <c r="C847" s="283" t="s">
        <v>338</v>
      </c>
      <c r="D847" s="283">
        <v>727</v>
      </c>
      <c r="E847" s="283">
        <v>0.187564499484004</v>
      </c>
      <c r="F847" s="283">
        <v>818</v>
      </c>
      <c r="G847" s="283">
        <v>0.20856705762366101</v>
      </c>
      <c r="H847" s="283">
        <v>-91</v>
      </c>
      <c r="I847" s="283">
        <v>-11.124694376528099</v>
      </c>
    </row>
    <row r="848" spans="1:9" x14ac:dyDescent="0.2">
      <c r="A848" s="283" t="s">
        <v>558</v>
      </c>
      <c r="B848" s="283" t="s">
        <v>159</v>
      </c>
      <c r="C848" s="283" t="s">
        <v>338</v>
      </c>
      <c r="D848" s="283">
        <v>914</v>
      </c>
      <c r="E848" s="283">
        <v>0.302749254720106</v>
      </c>
      <c r="F848" s="283">
        <v>1012</v>
      </c>
      <c r="G848" s="283">
        <v>0.32582099162910499</v>
      </c>
      <c r="H848" s="283">
        <v>-98</v>
      </c>
      <c r="I848" s="283">
        <v>-9.6837944664031603</v>
      </c>
    </row>
    <row r="849" spans="1:9" x14ac:dyDescent="0.2">
      <c r="A849" s="283" t="s">
        <v>436</v>
      </c>
      <c r="B849" s="283" t="s">
        <v>170</v>
      </c>
      <c r="C849" s="283" t="s">
        <v>343</v>
      </c>
      <c r="D849" s="283">
        <v>558</v>
      </c>
      <c r="E849" s="283">
        <v>0.15354980737479401</v>
      </c>
      <c r="F849" s="283">
        <v>662</v>
      </c>
      <c r="G849" s="283">
        <v>0.1784847667835</v>
      </c>
      <c r="H849" s="283">
        <v>-104</v>
      </c>
      <c r="I849" s="283">
        <v>-15.709969788519601</v>
      </c>
    </row>
    <row r="850" spans="1:9" x14ac:dyDescent="0.2">
      <c r="A850" s="283" t="s">
        <v>454</v>
      </c>
      <c r="B850" s="283" t="s">
        <v>152</v>
      </c>
      <c r="C850" s="283" t="s">
        <v>336</v>
      </c>
      <c r="D850" s="283">
        <v>2863</v>
      </c>
      <c r="E850" s="283">
        <v>7.6082912569758201E-2</v>
      </c>
      <c r="F850" s="283">
        <v>2968</v>
      </c>
      <c r="G850" s="283">
        <v>7.7493472584856393E-2</v>
      </c>
      <c r="H850" s="283">
        <v>-105</v>
      </c>
      <c r="I850" s="283">
        <v>-3.5377358490566002</v>
      </c>
    </row>
    <row r="851" spans="1:9" x14ac:dyDescent="0.2">
      <c r="A851" s="283" t="s">
        <v>484</v>
      </c>
      <c r="B851" s="283" t="s">
        <v>161</v>
      </c>
      <c r="C851" s="283" t="s">
        <v>339</v>
      </c>
      <c r="D851" s="283">
        <v>2506</v>
      </c>
      <c r="E851" s="283">
        <v>0.164230945671407</v>
      </c>
      <c r="F851" s="283">
        <v>2613</v>
      </c>
      <c r="G851" s="283">
        <v>0.17764633897613699</v>
      </c>
      <c r="H851" s="283">
        <v>-107</v>
      </c>
      <c r="I851" s="283">
        <v>-4.0949100650593202</v>
      </c>
    </row>
    <row r="852" spans="1:9" x14ac:dyDescent="0.2">
      <c r="A852" s="283" t="s">
        <v>468</v>
      </c>
      <c r="B852" s="283" t="s">
        <v>145</v>
      </c>
      <c r="C852" s="283" t="s">
        <v>336</v>
      </c>
      <c r="D852" s="283">
        <v>10417</v>
      </c>
      <c r="E852" s="283">
        <v>0.131265908919076</v>
      </c>
      <c r="F852" s="283">
        <v>10525</v>
      </c>
      <c r="G852" s="283">
        <v>0.13294177087280501</v>
      </c>
      <c r="H852" s="283">
        <v>-108</v>
      </c>
      <c r="I852" s="283">
        <v>-1.02612826603325</v>
      </c>
    </row>
    <row r="853" spans="1:9" x14ac:dyDescent="0.2">
      <c r="A853" s="283" t="s">
        <v>464</v>
      </c>
      <c r="B853" s="283" t="s">
        <v>148</v>
      </c>
      <c r="C853" s="283" t="s">
        <v>343</v>
      </c>
      <c r="D853" s="283">
        <v>2509</v>
      </c>
      <c r="E853" s="283">
        <v>0.10877010447825899</v>
      </c>
      <c r="F853" s="283">
        <v>2618</v>
      </c>
      <c r="G853" s="283">
        <v>0.113974749673487</v>
      </c>
      <c r="H853" s="283">
        <v>-109</v>
      </c>
      <c r="I853" s="283">
        <v>-4.1634835752482804</v>
      </c>
    </row>
    <row r="854" spans="1:9" x14ac:dyDescent="0.2">
      <c r="A854" s="283" t="s">
        <v>468</v>
      </c>
      <c r="B854" s="283" t="s">
        <v>145</v>
      </c>
      <c r="C854" s="283" t="s">
        <v>337</v>
      </c>
      <c r="D854" s="283">
        <v>8784</v>
      </c>
      <c r="E854" s="283">
        <v>0.110688273393987</v>
      </c>
      <c r="F854" s="283">
        <v>8894</v>
      </c>
      <c r="G854" s="283">
        <v>0.112340533030188</v>
      </c>
      <c r="H854" s="283">
        <v>-110</v>
      </c>
      <c r="I854" s="283">
        <v>-1.2367888464133201</v>
      </c>
    </row>
    <row r="855" spans="1:9" x14ac:dyDescent="0.2">
      <c r="A855" s="283" t="s">
        <v>480</v>
      </c>
      <c r="B855" s="283" t="s">
        <v>239</v>
      </c>
      <c r="C855" s="283" t="s">
        <v>338</v>
      </c>
      <c r="D855" s="283">
        <v>1160</v>
      </c>
      <c r="E855" s="283">
        <v>0.50434782608695605</v>
      </c>
      <c r="F855" s="283">
        <v>1288</v>
      </c>
      <c r="G855" s="283">
        <v>0.512330946698488</v>
      </c>
      <c r="H855" s="283">
        <v>-128</v>
      </c>
      <c r="I855" s="283">
        <v>-9.9378881987577596</v>
      </c>
    </row>
    <row r="856" spans="1:9" x14ac:dyDescent="0.2">
      <c r="A856" s="283" t="s">
        <v>562</v>
      </c>
      <c r="B856" s="283" t="s">
        <v>151</v>
      </c>
      <c r="C856" s="283" t="s">
        <v>339</v>
      </c>
      <c r="D856" s="283">
        <v>2369</v>
      </c>
      <c r="E856" s="283">
        <v>0.86302367941712199</v>
      </c>
      <c r="F856" s="283">
        <v>2505</v>
      </c>
      <c r="G856" s="283">
        <v>0.910909090909091</v>
      </c>
      <c r="H856" s="283">
        <v>-136</v>
      </c>
      <c r="I856" s="283">
        <v>-5.4291417165668703</v>
      </c>
    </row>
    <row r="857" spans="1:9" x14ac:dyDescent="0.2">
      <c r="A857" s="283" t="s">
        <v>483</v>
      </c>
      <c r="B857" s="283" t="s">
        <v>165</v>
      </c>
      <c r="C857" s="283" t="s">
        <v>338</v>
      </c>
      <c r="D857" s="283">
        <v>3838</v>
      </c>
      <c r="E857" s="283">
        <v>0.64320429026311399</v>
      </c>
      <c r="F857" s="283">
        <v>3974</v>
      </c>
      <c r="G857" s="283">
        <v>0.65115516958872699</v>
      </c>
      <c r="H857" s="283">
        <v>-136</v>
      </c>
      <c r="I857" s="283">
        <v>-3.42224458983392</v>
      </c>
    </row>
    <row r="858" spans="1:9" x14ac:dyDescent="0.2">
      <c r="A858" s="283" t="s">
        <v>494</v>
      </c>
      <c r="B858" s="283" t="s">
        <v>260</v>
      </c>
      <c r="C858" s="283" t="s">
        <v>337</v>
      </c>
      <c r="D858" s="283">
        <v>4373</v>
      </c>
      <c r="E858" s="283">
        <v>0.10980539861895799</v>
      </c>
      <c r="F858" s="283">
        <v>4511</v>
      </c>
      <c r="G858" s="283">
        <v>0.112975531568534</v>
      </c>
      <c r="H858" s="283">
        <v>-138</v>
      </c>
      <c r="I858" s="283">
        <v>-3.05918864996675</v>
      </c>
    </row>
    <row r="859" spans="1:9" x14ac:dyDescent="0.2">
      <c r="A859" s="283" t="s">
        <v>548</v>
      </c>
      <c r="B859" s="283" t="s">
        <v>250</v>
      </c>
      <c r="C859" s="283" t="s">
        <v>343</v>
      </c>
      <c r="D859" s="283">
        <v>255</v>
      </c>
      <c r="E859" s="283">
        <v>0.47309833024118703</v>
      </c>
      <c r="F859" s="283">
        <v>394</v>
      </c>
      <c r="G859" s="283">
        <v>0.57686676427525596</v>
      </c>
      <c r="H859" s="283">
        <v>-139</v>
      </c>
      <c r="I859" s="283">
        <v>-35.279187817258901</v>
      </c>
    </row>
    <row r="860" spans="1:9" x14ac:dyDescent="0.2">
      <c r="A860" s="283" t="s">
        <v>545</v>
      </c>
      <c r="B860" s="283" t="s">
        <v>155</v>
      </c>
      <c r="C860" s="283" t="s">
        <v>336</v>
      </c>
      <c r="D860" s="283">
        <v>4364</v>
      </c>
      <c r="E860" s="283">
        <v>0.13443410757193</v>
      </c>
      <c r="F860" s="283">
        <v>4504</v>
      </c>
      <c r="G860" s="283">
        <v>0.139119691119691</v>
      </c>
      <c r="H860" s="283">
        <v>-140</v>
      </c>
      <c r="I860" s="283">
        <v>-3.1083481349911199</v>
      </c>
    </row>
    <row r="861" spans="1:9" x14ac:dyDescent="0.2">
      <c r="A861" s="283" t="s">
        <v>451</v>
      </c>
      <c r="B861" s="283" t="s">
        <v>153</v>
      </c>
      <c r="C861" s="283" t="s">
        <v>338</v>
      </c>
      <c r="D861" s="283">
        <v>4140</v>
      </c>
      <c r="E861" s="283">
        <v>0.65537438657590597</v>
      </c>
      <c r="F861" s="283">
        <v>4292</v>
      </c>
      <c r="G861" s="283">
        <v>0.66214131440913304</v>
      </c>
      <c r="H861" s="283">
        <v>-152</v>
      </c>
      <c r="I861" s="283">
        <v>-3.5414725069897499</v>
      </c>
    </row>
    <row r="862" spans="1:9" x14ac:dyDescent="0.2">
      <c r="A862" s="283" t="s">
        <v>498</v>
      </c>
      <c r="B862" s="283" t="s">
        <v>144</v>
      </c>
      <c r="C862" s="283" t="s">
        <v>336</v>
      </c>
      <c r="D862" s="283">
        <v>8208</v>
      </c>
      <c r="E862" s="283">
        <v>7.0404775996500302E-2</v>
      </c>
      <c r="F862" s="283">
        <v>8368</v>
      </c>
      <c r="G862" s="283">
        <v>7.2352493601715404E-2</v>
      </c>
      <c r="H862" s="283">
        <v>-160</v>
      </c>
      <c r="I862" s="283">
        <v>-1.9120458891013401</v>
      </c>
    </row>
    <row r="863" spans="1:9" x14ac:dyDescent="0.2">
      <c r="A863" s="283" t="s">
        <v>471</v>
      </c>
      <c r="B863" s="283" t="s">
        <v>157</v>
      </c>
      <c r="C863" s="283" t="s">
        <v>337</v>
      </c>
      <c r="D863" s="283">
        <v>3587</v>
      </c>
      <c r="E863" s="283">
        <v>5.2745345998882497E-2</v>
      </c>
      <c r="F863" s="283">
        <v>3771</v>
      </c>
      <c r="G863" s="283">
        <v>5.47807896801185E-2</v>
      </c>
      <c r="H863" s="283">
        <v>-184</v>
      </c>
      <c r="I863" s="283">
        <v>-4.8793423495094199</v>
      </c>
    </row>
    <row r="864" spans="1:9" x14ac:dyDescent="0.2">
      <c r="A864" s="283" t="s">
        <v>504</v>
      </c>
      <c r="B864" s="283" t="s">
        <v>187</v>
      </c>
      <c r="C864" s="283" t="s">
        <v>339</v>
      </c>
      <c r="D864" s="283">
        <v>5964</v>
      </c>
      <c r="E864" s="283">
        <v>0.44731118277956899</v>
      </c>
      <c r="F864" s="283">
        <v>6157</v>
      </c>
      <c r="G864" s="283">
        <v>0.45600651755295502</v>
      </c>
      <c r="H864" s="283">
        <v>-193</v>
      </c>
      <c r="I864" s="283">
        <v>-3.1346434952087101</v>
      </c>
    </row>
    <row r="865" spans="1:9" x14ac:dyDescent="0.2">
      <c r="A865" s="283" t="s">
        <v>431</v>
      </c>
      <c r="B865" s="283" t="s">
        <v>169</v>
      </c>
      <c r="C865" s="283" t="s">
        <v>343</v>
      </c>
      <c r="D865" s="283">
        <v>1672</v>
      </c>
      <c r="E865" s="283">
        <v>0.26670920401977999</v>
      </c>
      <c r="F865" s="283">
        <v>1911</v>
      </c>
      <c r="G865" s="283">
        <v>0.29314312011044602</v>
      </c>
      <c r="H865" s="283">
        <v>-239</v>
      </c>
      <c r="I865" s="283">
        <v>-12.506541077969599</v>
      </c>
    </row>
    <row r="866" spans="1:9" x14ac:dyDescent="0.2">
      <c r="A866" s="283" t="s">
        <v>495</v>
      </c>
      <c r="B866" s="283" t="s">
        <v>252</v>
      </c>
      <c r="C866" s="283" t="s">
        <v>338</v>
      </c>
      <c r="D866" s="283">
        <v>3230</v>
      </c>
      <c r="E866" s="283">
        <v>0.33744254074383601</v>
      </c>
      <c r="F866" s="283">
        <v>3509</v>
      </c>
      <c r="G866" s="283">
        <v>0.36138002059732199</v>
      </c>
      <c r="H866" s="283">
        <v>-279</v>
      </c>
      <c r="I866" s="283">
        <v>-7.9509831860929099</v>
      </c>
    </row>
    <row r="867" spans="1:9" x14ac:dyDescent="0.2">
      <c r="A867" s="283" t="s">
        <v>456</v>
      </c>
      <c r="B867" s="283" t="s">
        <v>245</v>
      </c>
      <c r="C867" s="283" t="s">
        <v>343</v>
      </c>
      <c r="D867" s="283">
        <v>315</v>
      </c>
      <c r="E867" s="283">
        <v>0.26537489469250197</v>
      </c>
      <c r="F867" s="283">
        <v>601</v>
      </c>
      <c r="G867" s="283">
        <v>0.41852367688022302</v>
      </c>
      <c r="H867" s="283">
        <v>-286</v>
      </c>
      <c r="I867" s="283">
        <v>-47.587354409317797</v>
      </c>
    </row>
    <row r="868" spans="1:9" x14ac:dyDescent="0.2">
      <c r="A868" s="283" t="s">
        <v>543</v>
      </c>
      <c r="B868" s="283" t="s">
        <v>143</v>
      </c>
      <c r="C868" s="283" t="s">
        <v>340</v>
      </c>
      <c r="D868" s="283">
        <v>13501</v>
      </c>
      <c r="E868" s="283">
        <v>2.8955636815973799E-2</v>
      </c>
      <c r="F868" s="283">
        <v>13798</v>
      </c>
      <c r="G868" s="283">
        <v>2.95424327223444E-2</v>
      </c>
      <c r="H868" s="283">
        <v>-297</v>
      </c>
      <c r="I868" s="283">
        <v>-2.1524858675170302</v>
      </c>
    </row>
    <row r="869" spans="1:9" x14ac:dyDescent="0.2">
      <c r="A869" s="283" t="s">
        <v>471</v>
      </c>
      <c r="B869" s="283" t="s">
        <v>157</v>
      </c>
      <c r="C869" s="283" t="s">
        <v>339</v>
      </c>
      <c r="D869" s="283">
        <v>49424</v>
      </c>
      <c r="E869" s="283">
        <v>0.72675940358203694</v>
      </c>
      <c r="F869" s="283">
        <v>49752</v>
      </c>
      <c r="G869" s="283">
        <v>0.72274034690142097</v>
      </c>
      <c r="H869" s="283">
        <v>-328</v>
      </c>
      <c r="I869" s="283">
        <v>-0.65926997909632201</v>
      </c>
    </row>
    <row r="870" spans="1:9" x14ac:dyDescent="0.2">
      <c r="A870" s="283" t="s">
        <v>499</v>
      </c>
      <c r="B870" s="283" t="s">
        <v>146</v>
      </c>
      <c r="C870" s="283" t="s">
        <v>336</v>
      </c>
      <c r="D870" s="283">
        <v>10156</v>
      </c>
      <c r="E870" s="283">
        <v>7.6730709660846594E-2</v>
      </c>
      <c r="F870" s="283">
        <v>10497</v>
      </c>
      <c r="G870" s="283">
        <v>7.9642190558565099E-2</v>
      </c>
      <c r="H870" s="283">
        <v>-341</v>
      </c>
      <c r="I870" s="283">
        <v>-3.2485472039630401</v>
      </c>
    </row>
    <row r="871" spans="1:9" x14ac:dyDescent="0.2">
      <c r="A871" s="283" t="s">
        <v>499</v>
      </c>
      <c r="B871" s="283" t="s">
        <v>146</v>
      </c>
      <c r="C871" s="283" t="s">
        <v>337</v>
      </c>
      <c r="D871" s="283">
        <v>9401</v>
      </c>
      <c r="E871" s="283">
        <v>7.1026526341238599E-2</v>
      </c>
      <c r="F871" s="283">
        <v>9756</v>
      </c>
      <c r="G871" s="283">
        <v>7.4020121090727004E-2</v>
      </c>
      <c r="H871" s="283">
        <v>-355</v>
      </c>
      <c r="I871" s="283">
        <v>-3.6387863878638802</v>
      </c>
    </row>
    <row r="872" spans="1:9" x14ac:dyDescent="0.2">
      <c r="A872" s="283" t="s">
        <v>552</v>
      </c>
      <c r="B872" s="283" t="s">
        <v>228</v>
      </c>
      <c r="C872" s="283" t="s">
        <v>339</v>
      </c>
      <c r="D872" s="283">
        <v>2324</v>
      </c>
      <c r="E872" s="283">
        <v>0.34272231234331202</v>
      </c>
      <c r="F872" s="283">
        <v>2694</v>
      </c>
      <c r="G872" s="283">
        <v>0.37620444072057002</v>
      </c>
      <c r="H872" s="283">
        <v>-370</v>
      </c>
      <c r="I872" s="283">
        <v>-13.7342242019302</v>
      </c>
    </row>
    <row r="873" spans="1:9" x14ac:dyDescent="0.2">
      <c r="A873" s="283" t="s">
        <v>512</v>
      </c>
      <c r="B873" s="283" t="s">
        <v>244</v>
      </c>
      <c r="C873" s="283" t="s">
        <v>338</v>
      </c>
      <c r="D873" s="283">
        <v>1032</v>
      </c>
      <c r="E873" s="283">
        <v>0.15320665083135401</v>
      </c>
      <c r="F873" s="283">
        <v>1411</v>
      </c>
      <c r="G873" s="283">
        <v>0.19792397250666299</v>
      </c>
      <c r="H873" s="283">
        <v>-379</v>
      </c>
      <c r="I873" s="283">
        <v>-26.860382707299799</v>
      </c>
    </row>
    <row r="874" spans="1:9" x14ac:dyDescent="0.2">
      <c r="A874" s="283" t="s">
        <v>471</v>
      </c>
      <c r="B874" s="283" t="s">
        <v>157</v>
      </c>
      <c r="C874" s="283" t="s">
        <v>343</v>
      </c>
      <c r="D874" s="283">
        <v>3047</v>
      </c>
      <c r="E874" s="283">
        <v>4.4804870158515399E-2</v>
      </c>
      <c r="F874" s="283">
        <v>3485</v>
      </c>
      <c r="G874" s="283">
        <v>5.0626107673087499E-2</v>
      </c>
      <c r="H874" s="283">
        <v>-438</v>
      </c>
      <c r="I874" s="283">
        <v>-12.568149210903901</v>
      </c>
    </row>
    <row r="875" spans="1:9" x14ac:dyDescent="0.2">
      <c r="A875" s="283" t="s">
        <v>443</v>
      </c>
      <c r="B875" s="283" t="s">
        <v>176</v>
      </c>
      <c r="C875" s="283" t="s">
        <v>343</v>
      </c>
      <c r="D875" s="283">
        <v>853</v>
      </c>
      <c r="E875" s="283">
        <v>0.88119834710743805</v>
      </c>
      <c r="F875" s="283">
        <v>1449</v>
      </c>
      <c r="G875" s="283">
        <v>0.92706333973128596</v>
      </c>
      <c r="H875" s="283">
        <v>-596</v>
      </c>
      <c r="I875" s="283">
        <v>-41.131815044858499</v>
      </c>
    </row>
    <row r="876" spans="1:9" x14ac:dyDescent="0.2">
      <c r="A876" s="283" t="s">
        <v>440</v>
      </c>
      <c r="B876" s="283" t="s">
        <v>55</v>
      </c>
      <c r="C876" s="283" t="s">
        <v>336</v>
      </c>
      <c r="D876" s="283">
        <v>178913</v>
      </c>
      <c r="E876" s="283">
        <v>0.257253326508252</v>
      </c>
      <c r="F876" s="283">
        <v>179584</v>
      </c>
      <c r="G876" s="283">
        <v>0.25958910149016801</v>
      </c>
      <c r="H876" s="283">
        <v>-671</v>
      </c>
      <c r="I876" s="283">
        <v>-0.373641304347827</v>
      </c>
    </row>
    <row r="877" spans="1:9" x14ac:dyDescent="0.2">
      <c r="A877" s="283" t="s">
        <v>543</v>
      </c>
      <c r="B877" s="283" t="s">
        <v>143</v>
      </c>
      <c r="C877" s="283" t="s">
        <v>339</v>
      </c>
      <c r="D877" s="283">
        <v>135082</v>
      </c>
      <c r="E877" s="283">
        <v>0.28971078678433898</v>
      </c>
      <c r="F877" s="283">
        <v>135831</v>
      </c>
      <c r="G877" s="283">
        <v>0.29082317575799099</v>
      </c>
      <c r="H877" s="283">
        <v>-749</v>
      </c>
      <c r="I877" s="283">
        <v>-0.55142051519903001</v>
      </c>
    </row>
    <row r="878" spans="1:9" x14ac:dyDescent="0.2">
      <c r="A878" s="283" t="s">
        <v>425</v>
      </c>
      <c r="B878" s="283" t="s">
        <v>166</v>
      </c>
      <c r="C878" s="283" t="s">
        <v>338</v>
      </c>
      <c r="D878" s="283">
        <v>1412</v>
      </c>
      <c r="E878" s="283">
        <v>0.40504876649455002</v>
      </c>
      <c r="F878" s="283">
        <v>2258</v>
      </c>
      <c r="G878" s="283">
        <v>0.520756457564576</v>
      </c>
      <c r="H878" s="283">
        <v>-846</v>
      </c>
      <c r="I878" s="283">
        <v>-37.466784765279002</v>
      </c>
    </row>
    <row r="879" spans="1:9" x14ac:dyDescent="0.2">
      <c r="A879" s="283" t="s">
        <v>454</v>
      </c>
      <c r="B879" s="283" t="s">
        <v>152</v>
      </c>
      <c r="C879" s="283" t="s">
        <v>338</v>
      </c>
      <c r="D879" s="283">
        <v>4056</v>
      </c>
      <c r="E879" s="283">
        <v>0.107786340685623</v>
      </c>
      <c r="F879" s="283">
        <v>4906</v>
      </c>
      <c r="G879" s="283">
        <v>0.12809399477806799</v>
      </c>
      <c r="H879" s="283">
        <v>-850</v>
      </c>
      <c r="I879" s="283">
        <v>-17.3257236037505</v>
      </c>
    </row>
    <row r="880" spans="1:9" x14ac:dyDescent="0.2">
      <c r="A880" s="283" t="s">
        <v>486</v>
      </c>
      <c r="B880" s="283" t="s">
        <v>154</v>
      </c>
      <c r="C880" s="283" t="s">
        <v>338</v>
      </c>
      <c r="D880" s="283">
        <v>2211</v>
      </c>
      <c r="E880" s="283">
        <v>0.37392186707255198</v>
      </c>
      <c r="F880" s="283">
        <v>3200</v>
      </c>
      <c r="G880" s="283">
        <v>0.462360930501373</v>
      </c>
      <c r="H880" s="283">
        <v>-989</v>
      </c>
      <c r="I880" s="283">
        <v>-30.90625</v>
      </c>
    </row>
    <row r="881" spans="1:9" x14ac:dyDescent="0.2">
      <c r="A881" s="283" t="s">
        <v>424</v>
      </c>
      <c r="B881" s="283" t="s">
        <v>147</v>
      </c>
      <c r="C881" s="283" t="s">
        <v>338</v>
      </c>
      <c r="D881" s="283">
        <v>14737</v>
      </c>
      <c r="E881" s="283">
        <v>0.40416312426295098</v>
      </c>
      <c r="F881" s="283">
        <v>15957</v>
      </c>
      <c r="G881" s="283">
        <v>0.42252290419954502</v>
      </c>
      <c r="H881" s="283">
        <v>-1220</v>
      </c>
      <c r="I881" s="283">
        <v>-7.6455474086607804</v>
      </c>
    </row>
    <row r="882" spans="1:9" x14ac:dyDescent="0.2">
      <c r="A882" s="283" t="s">
        <v>543</v>
      </c>
      <c r="B882" s="283" t="s">
        <v>143</v>
      </c>
      <c r="C882" s="283" t="s">
        <v>336</v>
      </c>
      <c r="D882" s="283">
        <v>42133</v>
      </c>
      <c r="E882" s="283">
        <v>9.0362776532658506E-2</v>
      </c>
      <c r="F882" s="283">
        <v>43417</v>
      </c>
      <c r="G882" s="283">
        <v>9.2958675279462694E-2</v>
      </c>
      <c r="H882" s="283">
        <v>-1284</v>
      </c>
      <c r="I882" s="283">
        <v>-2.9573669300043801</v>
      </c>
    </row>
  </sheetData>
  <mergeCells count="1">
    <mergeCell ref="H1:I1"/>
  </mergeCells>
  <hyperlinks>
    <hyperlink ref="H1:I1" location="Index!A1" display="Regresar al Índice" xr:uid="{0CAE9A3D-7B18-4AF1-9E7C-139996DB2B73}"/>
  </hyperlink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D0329-6117-4552-B7A8-C80279CE7DBE}">
  <sheetPr codeName="Hoja18"/>
  <dimension ref="A1:AB250"/>
  <sheetViews>
    <sheetView zoomScaleNormal="100" workbookViewId="0">
      <selection activeCell="F17" sqref="F17"/>
    </sheetView>
  </sheetViews>
  <sheetFormatPr baseColWidth="10" defaultColWidth="11.42578125" defaultRowHeight="12.75" x14ac:dyDescent="0.2"/>
  <cols>
    <col min="1" max="1" width="23.28515625" style="227" customWidth="1"/>
    <col min="2" max="2" width="27.85546875" style="72" bestFit="1" customWidth="1"/>
    <col min="3" max="3" width="15.5703125" style="227" bestFit="1" customWidth="1"/>
    <col min="4" max="4" width="20.140625" style="227" bestFit="1" customWidth="1"/>
    <col min="5" max="5" width="17.140625" style="227" bestFit="1" customWidth="1"/>
    <col min="6" max="6" width="11.42578125" style="227"/>
    <col min="7" max="7" width="13.5703125" style="227" customWidth="1"/>
    <col min="8" max="8" width="22.140625" style="227" bestFit="1" customWidth="1"/>
    <col min="9" max="9" width="15.28515625" style="227" bestFit="1" customWidth="1"/>
    <col min="10" max="10" width="13.5703125" style="227" bestFit="1" customWidth="1"/>
    <col min="11" max="11" width="12" style="227" bestFit="1" customWidth="1"/>
    <col min="12" max="14" width="11.42578125" style="227"/>
    <col min="15" max="15" width="11.85546875" style="227" bestFit="1" customWidth="1"/>
    <col min="16" max="16" width="9.7109375" style="227" bestFit="1" customWidth="1"/>
    <col min="17" max="17" width="27.85546875" style="227" bestFit="1" customWidth="1"/>
    <col min="18" max="18" width="12.42578125" style="227" bestFit="1" customWidth="1"/>
    <col min="19" max="19" width="15.28515625" style="227" bestFit="1" customWidth="1"/>
    <col min="20" max="23" width="11.42578125" style="227"/>
    <col min="24" max="24" width="22.42578125" style="227" bestFit="1" customWidth="1"/>
    <col min="25" max="25" width="12.42578125" style="227" bestFit="1" customWidth="1"/>
    <col min="26" max="26" width="15.28515625" style="227" bestFit="1" customWidth="1"/>
    <col min="27" max="28" width="12" style="227" bestFit="1" customWidth="1"/>
    <col min="29" max="16384" width="11.42578125" style="227"/>
  </cols>
  <sheetData>
    <row r="1" spans="1:13" x14ac:dyDescent="0.2">
      <c r="A1" s="28" t="s">
        <v>4520</v>
      </c>
      <c r="H1" s="284" t="s">
        <v>1306</v>
      </c>
      <c r="I1" s="284"/>
    </row>
    <row r="2" spans="1:13" x14ac:dyDescent="0.2">
      <c r="A2" s="227" t="s">
        <v>1304</v>
      </c>
    </row>
    <row r="5" spans="1:13" ht="25.5" x14ac:dyDescent="0.2">
      <c r="A5" s="497" t="s">
        <v>541</v>
      </c>
      <c r="B5" s="497" t="s">
        <v>1009</v>
      </c>
      <c r="C5" s="497" t="s">
        <v>995</v>
      </c>
      <c r="D5" s="497" t="s">
        <v>3045</v>
      </c>
      <c r="E5" s="497" t="s">
        <v>3046</v>
      </c>
      <c r="M5" s="73"/>
    </row>
    <row r="6" spans="1:13" x14ac:dyDescent="0.2">
      <c r="A6" s="505" t="s">
        <v>55</v>
      </c>
      <c r="B6" s="504">
        <v>695474</v>
      </c>
      <c r="C6" s="504">
        <v>54528</v>
      </c>
      <c r="D6" s="457">
        <v>7.8399999999999997E-2</v>
      </c>
      <c r="E6" s="457">
        <v>0.37219999999999998</v>
      </c>
      <c r="M6" s="73"/>
    </row>
    <row r="7" spans="1:13" x14ac:dyDescent="0.2">
      <c r="A7" s="505" t="s">
        <v>143</v>
      </c>
      <c r="B7" s="502">
        <v>466265</v>
      </c>
      <c r="C7" s="502">
        <v>29319</v>
      </c>
      <c r="D7" s="458">
        <v>6.2899999999999998E-2</v>
      </c>
      <c r="E7" s="458">
        <v>0.2001</v>
      </c>
      <c r="M7" s="73"/>
    </row>
    <row r="8" spans="1:13" x14ac:dyDescent="0.2">
      <c r="A8" s="505" t="s">
        <v>145</v>
      </c>
      <c r="B8" s="504">
        <v>79358</v>
      </c>
      <c r="C8" s="504">
        <v>27092</v>
      </c>
      <c r="D8" s="457">
        <v>0.34139999999999998</v>
      </c>
      <c r="E8" s="457">
        <v>0.18490000000000001</v>
      </c>
      <c r="M8" s="73"/>
    </row>
    <row r="9" spans="1:13" x14ac:dyDescent="0.2">
      <c r="A9" s="505" t="s">
        <v>144</v>
      </c>
      <c r="B9" s="502">
        <v>116583</v>
      </c>
      <c r="C9" s="502">
        <v>8161</v>
      </c>
      <c r="D9" s="458">
        <v>7.0000000000000007E-2</v>
      </c>
      <c r="E9" s="458">
        <v>5.57E-2</v>
      </c>
      <c r="M9" s="73"/>
    </row>
    <row r="10" spans="1:13" x14ac:dyDescent="0.2">
      <c r="A10" s="505" t="s">
        <v>3047</v>
      </c>
      <c r="B10" s="504">
        <v>132359</v>
      </c>
      <c r="C10" s="504">
        <v>5997</v>
      </c>
      <c r="D10" s="457">
        <v>4.53E-2</v>
      </c>
      <c r="E10" s="457">
        <v>4.0899999999999999E-2</v>
      </c>
      <c r="M10" s="73"/>
    </row>
    <row r="11" spans="1:13" x14ac:dyDescent="0.2">
      <c r="A11" s="505" t="s">
        <v>155</v>
      </c>
      <c r="B11" s="502">
        <v>32462</v>
      </c>
      <c r="C11" s="502">
        <v>3135</v>
      </c>
      <c r="D11" s="458">
        <v>9.6600000000000005E-2</v>
      </c>
      <c r="E11" s="458">
        <v>2.1399999999999999E-2</v>
      </c>
      <c r="M11" s="73"/>
    </row>
    <row r="12" spans="1:13" x14ac:dyDescent="0.2">
      <c r="A12" s="505" t="s">
        <v>157</v>
      </c>
      <c r="B12" s="504">
        <v>68006</v>
      </c>
      <c r="C12" s="504">
        <v>1732</v>
      </c>
      <c r="D12" s="457">
        <v>2.5499999999999998E-2</v>
      </c>
      <c r="E12" s="457">
        <v>1.18E-2</v>
      </c>
      <c r="M12" s="73"/>
    </row>
    <row r="13" spans="1:13" x14ac:dyDescent="0.2">
      <c r="A13" s="505" t="s">
        <v>147</v>
      </c>
      <c r="B13" s="502">
        <v>36463</v>
      </c>
      <c r="C13" s="502">
        <v>1631</v>
      </c>
      <c r="D13" s="458">
        <v>4.4699999999999997E-2</v>
      </c>
      <c r="E13" s="458">
        <v>1.11E-2</v>
      </c>
      <c r="M13" s="73"/>
    </row>
    <row r="14" spans="1:13" x14ac:dyDescent="0.2">
      <c r="A14" s="505" t="s">
        <v>260</v>
      </c>
      <c r="B14" s="504">
        <v>39825</v>
      </c>
      <c r="C14" s="504">
        <v>1623</v>
      </c>
      <c r="D14" s="457">
        <v>4.0800000000000003E-2</v>
      </c>
      <c r="E14" s="457">
        <v>1.11E-2</v>
      </c>
      <c r="M14" s="73"/>
    </row>
    <row r="15" spans="1:13" x14ac:dyDescent="0.2">
      <c r="A15" s="505" t="s">
        <v>148</v>
      </c>
      <c r="B15" s="502">
        <v>23067</v>
      </c>
      <c r="C15" s="502">
        <v>1418</v>
      </c>
      <c r="D15" s="458">
        <v>6.1499999999999999E-2</v>
      </c>
      <c r="E15" s="458">
        <v>9.7000000000000003E-3</v>
      </c>
      <c r="M15" s="73"/>
    </row>
    <row r="16" spans="1:13" x14ac:dyDescent="0.2">
      <c r="A16" s="28"/>
      <c r="B16" s="28"/>
      <c r="C16" s="28"/>
      <c r="D16" s="28"/>
      <c r="E16" s="28"/>
      <c r="F16" s="28"/>
      <c r="M16" s="73"/>
    </row>
    <row r="17" spans="1:28" x14ac:dyDescent="0.2">
      <c r="A17" s="73"/>
      <c r="B17" s="5"/>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row>
    <row r="18" spans="1:28" x14ac:dyDescent="0.2">
      <c r="G18" s="73"/>
      <c r="H18" s="73"/>
      <c r="I18" s="73"/>
      <c r="J18" s="73"/>
      <c r="K18" s="73"/>
      <c r="L18" s="73"/>
      <c r="M18" s="73"/>
      <c r="N18" s="73"/>
      <c r="O18" s="73"/>
      <c r="P18" s="73"/>
      <c r="Q18" s="73"/>
      <c r="R18" s="73"/>
      <c r="S18" s="73"/>
      <c r="T18" s="73"/>
      <c r="U18" s="73"/>
      <c r="V18" s="73"/>
      <c r="W18" s="73"/>
      <c r="X18" s="73"/>
      <c r="Y18" s="73"/>
      <c r="Z18" s="73"/>
      <c r="AA18" s="73"/>
      <c r="AB18" s="73"/>
    </row>
    <row r="19" spans="1:28" x14ac:dyDescent="0.2">
      <c r="F19" s="73"/>
      <c r="G19" s="73"/>
      <c r="H19" s="73"/>
      <c r="I19" s="73"/>
      <c r="J19" s="73"/>
      <c r="K19" s="73"/>
      <c r="L19" s="73"/>
      <c r="M19" s="73"/>
      <c r="N19" s="73"/>
      <c r="O19" s="73"/>
      <c r="P19" s="73"/>
      <c r="Q19" s="73"/>
      <c r="R19" s="73"/>
      <c r="S19" s="73"/>
      <c r="T19" s="73"/>
      <c r="U19" s="73"/>
      <c r="V19" s="73"/>
      <c r="W19" s="73"/>
      <c r="X19" s="73"/>
      <c r="Y19" s="73"/>
      <c r="Z19" s="73"/>
      <c r="AA19" s="73"/>
      <c r="AB19" s="73"/>
    </row>
    <row r="20" spans="1:28" x14ac:dyDescent="0.2">
      <c r="F20" s="73"/>
      <c r="G20" s="73"/>
      <c r="H20" s="73"/>
      <c r="I20" s="73"/>
      <c r="J20" s="73"/>
      <c r="K20" s="73"/>
      <c r="L20" s="73"/>
      <c r="M20" s="73"/>
      <c r="N20" s="73"/>
      <c r="O20" s="73"/>
      <c r="P20" s="73"/>
      <c r="Q20" s="73"/>
      <c r="R20" s="73"/>
      <c r="S20" s="73"/>
      <c r="T20" s="73"/>
      <c r="U20" s="73"/>
      <c r="V20" s="73"/>
      <c r="W20" s="73"/>
      <c r="X20" s="73"/>
      <c r="Y20" s="73"/>
      <c r="Z20" s="73"/>
      <c r="AA20" s="73"/>
      <c r="AB20" s="73"/>
    </row>
    <row r="21" spans="1:28" x14ac:dyDescent="0.2">
      <c r="F21" s="73" t="s">
        <v>1268</v>
      </c>
      <c r="G21" s="73"/>
      <c r="H21" s="73"/>
      <c r="I21" s="73"/>
      <c r="J21" s="73"/>
      <c r="K21" s="73"/>
      <c r="L21" s="73"/>
      <c r="M21" s="73"/>
      <c r="N21" s="73"/>
      <c r="O21" s="73"/>
      <c r="P21" s="73"/>
      <c r="Q21" s="73"/>
      <c r="R21" s="73"/>
      <c r="S21" s="73"/>
      <c r="T21" s="73"/>
      <c r="U21" s="73"/>
      <c r="V21" s="73"/>
      <c r="W21" s="73"/>
      <c r="X21" s="73"/>
      <c r="Y21" s="73"/>
      <c r="Z21" s="73"/>
      <c r="AA21" s="73"/>
      <c r="AB21" s="73"/>
    </row>
    <row r="22" spans="1:28" x14ac:dyDescent="0.2">
      <c r="F22" s="73"/>
      <c r="G22" s="73"/>
      <c r="H22" s="73"/>
      <c r="I22" s="73"/>
      <c r="J22" s="73"/>
      <c r="K22" s="73"/>
      <c r="L22" s="73"/>
      <c r="M22" s="73"/>
      <c r="N22" s="73"/>
      <c r="O22" s="73"/>
      <c r="P22" s="73"/>
      <c r="Q22" s="73"/>
      <c r="R22" s="73"/>
      <c r="S22" s="73"/>
      <c r="T22" s="73"/>
      <c r="U22" s="73"/>
      <c r="V22" s="73"/>
      <c r="W22" s="73"/>
      <c r="X22" s="73"/>
      <c r="Y22" s="73"/>
      <c r="Z22" s="73"/>
      <c r="AA22" s="73"/>
      <c r="AB22" s="73"/>
    </row>
    <row r="23" spans="1:28" x14ac:dyDescent="0.2">
      <c r="F23" s="73"/>
      <c r="G23" s="73"/>
      <c r="H23" s="73"/>
      <c r="I23" s="73"/>
      <c r="J23" s="73"/>
      <c r="K23" s="73"/>
      <c r="L23" s="73"/>
      <c r="M23" s="73"/>
      <c r="N23" s="73"/>
      <c r="O23" s="73"/>
      <c r="P23" s="73"/>
      <c r="Q23" s="73"/>
      <c r="R23" s="73"/>
      <c r="S23" s="73"/>
      <c r="T23" s="73"/>
      <c r="U23" s="73"/>
      <c r="V23" s="73"/>
      <c r="W23" s="73"/>
      <c r="X23" s="73"/>
      <c r="Y23" s="73"/>
      <c r="Z23" s="73"/>
      <c r="AA23" s="73"/>
      <c r="AB23" s="73"/>
    </row>
    <row r="24" spans="1:28" x14ac:dyDescent="0.2">
      <c r="F24" s="73"/>
      <c r="G24" s="73"/>
      <c r="H24" s="73"/>
      <c r="I24" s="73"/>
      <c r="J24" s="73"/>
      <c r="K24" s="73"/>
      <c r="L24" s="73"/>
      <c r="M24" s="73"/>
      <c r="N24" s="73"/>
      <c r="O24" s="73"/>
      <c r="P24" s="73"/>
      <c r="Q24" s="73"/>
      <c r="R24" s="73"/>
      <c r="S24" s="73"/>
      <c r="T24" s="73"/>
      <c r="U24" s="73"/>
      <c r="V24" s="73"/>
      <c r="W24" s="73"/>
      <c r="X24" s="73"/>
      <c r="Y24" s="73"/>
      <c r="Z24" s="73"/>
      <c r="AA24" s="73"/>
      <c r="AB24" s="73"/>
    </row>
    <row r="25" spans="1:28" x14ac:dyDescent="0.2">
      <c r="F25" s="73"/>
      <c r="G25" s="73"/>
      <c r="H25" s="73"/>
      <c r="I25" s="73"/>
      <c r="J25" s="73"/>
      <c r="K25" s="73"/>
      <c r="L25" s="73"/>
      <c r="M25" s="73"/>
      <c r="N25" s="73"/>
      <c r="O25" s="73"/>
      <c r="P25" s="73"/>
      <c r="Q25" s="73"/>
      <c r="R25" s="73"/>
      <c r="S25" s="73"/>
      <c r="T25" s="73"/>
      <c r="U25" s="73"/>
      <c r="V25" s="73"/>
      <c r="W25" s="73"/>
      <c r="X25" s="73"/>
      <c r="Y25" s="73"/>
      <c r="Z25" s="73"/>
      <c r="AA25" s="73"/>
      <c r="AB25" s="73"/>
    </row>
    <row r="26" spans="1:28" x14ac:dyDescent="0.2">
      <c r="F26" s="73"/>
      <c r="G26" s="73"/>
      <c r="H26" s="73"/>
      <c r="I26" s="73"/>
      <c r="J26" s="73"/>
      <c r="K26" s="73"/>
      <c r="L26" s="73"/>
      <c r="M26" s="73"/>
      <c r="N26" s="73"/>
      <c r="O26" s="73"/>
      <c r="P26" s="73"/>
      <c r="Q26" s="73"/>
      <c r="R26" s="73"/>
      <c r="S26" s="73"/>
      <c r="T26" s="73"/>
      <c r="U26" s="73"/>
      <c r="V26" s="73"/>
      <c r="W26" s="73"/>
      <c r="X26" s="73"/>
      <c r="Y26" s="73"/>
      <c r="Z26" s="73"/>
      <c r="AA26" s="73"/>
      <c r="AB26" s="73"/>
    </row>
    <row r="27" spans="1:28" x14ac:dyDescent="0.2">
      <c r="F27" s="73"/>
      <c r="G27" s="73"/>
      <c r="H27" s="73"/>
      <c r="I27" s="73"/>
      <c r="J27" s="73"/>
      <c r="K27" s="73"/>
      <c r="L27" s="73"/>
      <c r="M27" s="73"/>
      <c r="N27" s="73"/>
      <c r="O27" s="73"/>
      <c r="P27" s="73"/>
      <c r="Q27" s="73"/>
      <c r="R27" s="73"/>
      <c r="S27" s="73"/>
      <c r="T27" s="73"/>
      <c r="U27" s="73"/>
      <c r="V27" s="73"/>
      <c r="W27" s="73"/>
      <c r="X27" s="73"/>
      <c r="Y27" s="73"/>
      <c r="Z27" s="73"/>
      <c r="AA27" s="73"/>
      <c r="AB27" s="73"/>
    </row>
    <row r="28" spans="1:28" x14ac:dyDescent="0.2">
      <c r="F28" s="73"/>
      <c r="G28" s="73"/>
      <c r="H28" s="73"/>
      <c r="I28" s="73"/>
      <c r="J28" s="73"/>
      <c r="K28" s="73"/>
      <c r="L28" s="73"/>
      <c r="M28" s="73"/>
      <c r="N28" s="73"/>
      <c r="O28" s="73"/>
      <c r="P28" s="73"/>
      <c r="Q28" s="73"/>
      <c r="R28" s="73"/>
      <c r="S28" s="73"/>
      <c r="T28" s="73"/>
      <c r="U28" s="73"/>
      <c r="V28" s="73"/>
      <c r="W28" s="73"/>
      <c r="X28" s="73"/>
      <c r="Y28" s="73"/>
      <c r="Z28" s="73"/>
      <c r="AA28" s="73"/>
      <c r="AB28" s="73"/>
    </row>
    <row r="29" spans="1:28" x14ac:dyDescent="0.2">
      <c r="F29" s="73"/>
      <c r="G29" s="73"/>
      <c r="H29" s="73"/>
      <c r="I29" s="73"/>
      <c r="J29" s="73"/>
      <c r="K29" s="73"/>
      <c r="L29" s="73"/>
      <c r="M29" s="73"/>
      <c r="N29" s="73"/>
      <c r="O29" s="73"/>
      <c r="P29" s="73"/>
      <c r="Q29" s="73"/>
      <c r="R29" s="73"/>
      <c r="S29" s="73"/>
      <c r="T29" s="73"/>
      <c r="U29" s="73"/>
      <c r="V29" s="73"/>
      <c r="W29" s="73"/>
      <c r="X29" s="73"/>
      <c r="Y29" s="73"/>
      <c r="Z29" s="73"/>
      <c r="AA29" s="73"/>
      <c r="AB29" s="73"/>
    </row>
    <row r="30" spans="1:28" x14ac:dyDescent="0.2">
      <c r="F30" s="73"/>
      <c r="G30" s="73"/>
      <c r="H30" s="73"/>
      <c r="I30" s="73"/>
      <c r="J30" s="73"/>
      <c r="K30" s="73"/>
      <c r="L30" s="73"/>
      <c r="M30" s="73"/>
      <c r="N30" s="73"/>
      <c r="O30" s="73"/>
      <c r="P30" s="73"/>
      <c r="Q30" s="73"/>
      <c r="R30" s="73"/>
      <c r="S30" s="73"/>
      <c r="T30" s="73"/>
      <c r="U30" s="73"/>
      <c r="V30" s="73"/>
      <c r="W30" s="73"/>
      <c r="X30" s="73"/>
      <c r="Y30" s="73"/>
      <c r="Z30" s="73"/>
      <c r="AA30" s="73"/>
      <c r="AB30" s="73"/>
    </row>
    <row r="31" spans="1:28" x14ac:dyDescent="0.2">
      <c r="F31" s="73"/>
      <c r="G31" s="73"/>
      <c r="H31" s="73"/>
      <c r="I31" s="73"/>
      <c r="J31" s="73"/>
      <c r="K31" s="73"/>
      <c r="L31" s="73"/>
      <c r="M31" s="73"/>
      <c r="N31" s="73"/>
      <c r="O31" s="73"/>
      <c r="P31" s="73"/>
      <c r="Q31" s="73"/>
      <c r="R31" s="73"/>
      <c r="S31" s="73"/>
      <c r="T31" s="73"/>
      <c r="U31" s="73"/>
      <c r="V31" s="73"/>
      <c r="W31" s="73"/>
      <c r="X31" s="73"/>
      <c r="Y31" s="73"/>
      <c r="Z31" s="73"/>
      <c r="AA31" s="73"/>
      <c r="AB31" s="73"/>
    </row>
    <row r="32" spans="1:28" x14ac:dyDescent="0.2">
      <c r="F32" s="73"/>
      <c r="G32" s="73"/>
      <c r="H32" s="73"/>
      <c r="I32" s="73"/>
      <c r="J32" s="73"/>
      <c r="K32" s="73"/>
      <c r="L32" s="73"/>
      <c r="M32" s="73"/>
      <c r="N32" s="73"/>
      <c r="O32" s="73"/>
      <c r="P32" s="73"/>
      <c r="Q32" s="73"/>
      <c r="R32" s="73"/>
      <c r="S32" s="73"/>
      <c r="T32" s="73"/>
      <c r="U32" s="73"/>
      <c r="V32" s="73"/>
      <c r="W32" s="73"/>
      <c r="X32" s="73"/>
      <c r="Y32" s="73"/>
      <c r="Z32" s="73"/>
      <c r="AA32" s="73"/>
      <c r="AB32" s="73"/>
    </row>
    <row r="33" spans="6:28" x14ac:dyDescent="0.2">
      <c r="F33" s="73"/>
      <c r="G33" s="73"/>
      <c r="H33" s="73"/>
      <c r="I33" s="73"/>
      <c r="J33" s="73"/>
      <c r="K33" s="73"/>
      <c r="L33" s="73"/>
      <c r="M33" s="73"/>
      <c r="N33" s="73"/>
      <c r="O33" s="73"/>
      <c r="P33" s="73"/>
      <c r="Q33" s="73"/>
      <c r="R33" s="73"/>
      <c r="S33" s="73"/>
      <c r="T33" s="73"/>
      <c r="U33" s="73"/>
      <c r="V33" s="73"/>
      <c r="W33" s="73"/>
      <c r="X33" s="73"/>
      <c r="Y33" s="73"/>
      <c r="Z33" s="73"/>
      <c r="AA33" s="73"/>
      <c r="AB33" s="73"/>
    </row>
    <row r="34" spans="6:28" x14ac:dyDescent="0.2">
      <c r="F34" s="73"/>
      <c r="G34" s="73"/>
      <c r="H34" s="73"/>
      <c r="I34" s="73"/>
      <c r="J34" s="73"/>
      <c r="K34" s="73"/>
      <c r="L34" s="73"/>
      <c r="M34" s="73"/>
      <c r="N34" s="73"/>
      <c r="O34" s="73"/>
      <c r="P34" s="73"/>
      <c r="Q34" s="73"/>
      <c r="R34" s="73"/>
      <c r="S34" s="73"/>
      <c r="T34" s="73"/>
      <c r="U34" s="73"/>
      <c r="V34" s="73"/>
      <c r="W34" s="73"/>
      <c r="X34" s="73"/>
      <c r="Y34" s="73"/>
      <c r="Z34" s="73"/>
      <c r="AA34" s="73"/>
      <c r="AB34" s="73"/>
    </row>
    <row r="35" spans="6:28" x14ac:dyDescent="0.2">
      <c r="F35" s="73"/>
      <c r="G35" s="73"/>
      <c r="H35" s="73"/>
      <c r="I35" s="73"/>
      <c r="J35" s="73"/>
      <c r="K35" s="73"/>
      <c r="L35" s="73"/>
      <c r="M35" s="73"/>
      <c r="N35" s="73"/>
      <c r="O35" s="73"/>
      <c r="P35" s="73"/>
      <c r="Q35" s="73"/>
      <c r="R35" s="73"/>
      <c r="S35" s="73"/>
      <c r="T35" s="73"/>
      <c r="U35" s="73"/>
      <c r="V35" s="73"/>
      <c r="W35" s="73"/>
      <c r="X35" s="73"/>
      <c r="Y35" s="73"/>
      <c r="Z35" s="73"/>
      <c r="AA35" s="73"/>
      <c r="AB35" s="73"/>
    </row>
    <row r="36" spans="6:28" x14ac:dyDescent="0.2">
      <c r="F36" s="73"/>
      <c r="G36" s="73"/>
      <c r="H36" s="73"/>
      <c r="I36" s="73"/>
      <c r="J36" s="73"/>
      <c r="K36" s="73"/>
      <c r="L36" s="73"/>
      <c r="M36" s="73"/>
      <c r="N36" s="73"/>
      <c r="O36" s="73"/>
      <c r="P36" s="73"/>
      <c r="Q36" s="73"/>
      <c r="R36" s="73"/>
      <c r="S36" s="73"/>
      <c r="T36" s="73"/>
      <c r="U36" s="73"/>
      <c r="V36" s="73"/>
      <c r="W36" s="73"/>
      <c r="X36" s="73"/>
      <c r="Y36" s="73"/>
      <c r="Z36" s="73"/>
      <c r="AA36" s="73"/>
      <c r="AB36" s="73"/>
    </row>
    <row r="37" spans="6:28" x14ac:dyDescent="0.2">
      <c r="F37" s="73"/>
      <c r="G37" s="73"/>
      <c r="H37" s="73"/>
      <c r="I37" s="73"/>
      <c r="J37" s="73"/>
      <c r="K37" s="73"/>
      <c r="L37" s="73"/>
      <c r="M37" s="73"/>
      <c r="N37" s="73"/>
      <c r="O37" s="73"/>
      <c r="P37" s="73"/>
      <c r="Q37" s="73"/>
      <c r="R37" s="73"/>
      <c r="S37" s="73"/>
      <c r="T37" s="73"/>
      <c r="U37" s="73"/>
      <c r="V37" s="73"/>
      <c r="W37" s="73"/>
      <c r="X37" s="73"/>
      <c r="Y37" s="73"/>
      <c r="Z37" s="73"/>
      <c r="AA37" s="73"/>
      <c r="AB37" s="73"/>
    </row>
    <row r="38" spans="6:28" x14ac:dyDescent="0.2">
      <c r="F38" s="73"/>
      <c r="G38" s="73"/>
      <c r="H38" s="73"/>
      <c r="I38" s="73"/>
      <c r="J38" s="73"/>
      <c r="K38" s="73"/>
      <c r="L38" s="73"/>
      <c r="M38" s="73"/>
      <c r="N38" s="73"/>
      <c r="O38" s="73"/>
      <c r="P38" s="73"/>
      <c r="Q38" s="73"/>
      <c r="R38" s="73"/>
      <c r="S38" s="73"/>
      <c r="T38" s="73"/>
      <c r="U38" s="73"/>
      <c r="V38" s="73"/>
      <c r="W38" s="73"/>
      <c r="X38" s="73"/>
      <c r="Y38" s="73"/>
      <c r="Z38" s="73"/>
      <c r="AA38" s="73"/>
      <c r="AB38" s="73"/>
    </row>
    <row r="39" spans="6:28" x14ac:dyDescent="0.2">
      <c r="F39" s="73"/>
      <c r="G39" s="73"/>
      <c r="H39" s="73"/>
      <c r="I39" s="73"/>
      <c r="J39" s="73"/>
      <c r="K39" s="73"/>
      <c r="L39" s="73"/>
      <c r="M39" s="73"/>
      <c r="N39" s="73"/>
      <c r="O39" s="73"/>
      <c r="P39" s="73"/>
      <c r="Q39" s="73"/>
      <c r="R39" s="73"/>
      <c r="S39" s="73"/>
      <c r="T39" s="73"/>
      <c r="U39" s="73"/>
      <c r="V39" s="73"/>
      <c r="W39" s="73"/>
      <c r="X39" s="73"/>
      <c r="Y39" s="73"/>
      <c r="Z39" s="73"/>
      <c r="AA39" s="73"/>
      <c r="AB39" s="73"/>
    </row>
    <row r="40" spans="6:28" x14ac:dyDescent="0.2">
      <c r="F40" s="73"/>
      <c r="G40" s="73"/>
      <c r="H40" s="73"/>
      <c r="I40" s="73"/>
      <c r="J40" s="73"/>
      <c r="K40" s="73"/>
      <c r="L40" s="73"/>
      <c r="M40" s="73"/>
      <c r="N40" s="73"/>
      <c r="O40" s="73"/>
      <c r="P40" s="73"/>
      <c r="Q40" s="73"/>
      <c r="R40" s="73"/>
      <c r="S40" s="73"/>
      <c r="T40" s="73"/>
      <c r="U40" s="73"/>
      <c r="V40" s="73"/>
      <c r="W40" s="73"/>
      <c r="X40" s="73"/>
      <c r="Y40" s="73"/>
      <c r="Z40" s="73"/>
      <c r="AA40" s="73"/>
      <c r="AB40" s="73"/>
    </row>
    <row r="41" spans="6:28" x14ac:dyDescent="0.2">
      <c r="F41" s="73"/>
      <c r="G41" s="73"/>
      <c r="H41" s="73"/>
      <c r="I41" s="73"/>
      <c r="J41" s="73"/>
      <c r="K41" s="73"/>
      <c r="L41" s="73"/>
      <c r="M41" s="73"/>
      <c r="N41" s="73"/>
      <c r="O41" s="73"/>
      <c r="P41" s="73"/>
      <c r="Q41" s="73"/>
      <c r="R41" s="73"/>
      <c r="S41" s="73"/>
      <c r="T41" s="73"/>
      <c r="U41" s="73"/>
      <c r="V41" s="73"/>
      <c r="W41" s="73"/>
      <c r="X41" s="73"/>
      <c r="Y41" s="73"/>
      <c r="Z41" s="73"/>
      <c r="AA41" s="73"/>
      <c r="AB41" s="73"/>
    </row>
    <row r="42" spans="6:28" x14ac:dyDescent="0.2">
      <c r="F42" s="73"/>
      <c r="G42" s="73"/>
      <c r="H42" s="73"/>
      <c r="I42" s="73"/>
      <c r="J42" s="73"/>
      <c r="K42" s="73"/>
      <c r="L42" s="73"/>
      <c r="M42" s="73"/>
      <c r="N42" s="73"/>
      <c r="O42" s="73"/>
      <c r="P42" s="73"/>
      <c r="Q42" s="73"/>
      <c r="R42" s="73"/>
      <c r="S42" s="73"/>
      <c r="T42" s="73"/>
      <c r="U42" s="73"/>
      <c r="V42" s="73"/>
      <c r="W42" s="73"/>
      <c r="X42" s="73"/>
      <c r="Y42" s="73"/>
      <c r="Z42" s="73"/>
      <c r="AA42" s="73"/>
      <c r="AB42" s="73"/>
    </row>
    <row r="43" spans="6:28" x14ac:dyDescent="0.2">
      <c r="F43" s="73"/>
      <c r="G43" s="73"/>
      <c r="H43" s="73"/>
      <c r="I43" s="73"/>
      <c r="J43" s="73"/>
      <c r="K43" s="73"/>
      <c r="L43" s="73"/>
      <c r="M43" s="73"/>
      <c r="N43" s="73"/>
      <c r="O43" s="73"/>
      <c r="P43" s="73"/>
      <c r="Q43" s="73"/>
      <c r="R43" s="73"/>
      <c r="S43" s="73"/>
      <c r="T43" s="73"/>
      <c r="U43" s="73"/>
      <c r="V43" s="73"/>
      <c r="W43" s="73"/>
      <c r="X43" s="73"/>
      <c r="Y43" s="73"/>
      <c r="Z43" s="73"/>
      <c r="AA43" s="73"/>
      <c r="AB43" s="73"/>
    </row>
    <row r="44" spans="6:28" x14ac:dyDescent="0.2">
      <c r="F44" s="73"/>
      <c r="G44" s="73"/>
      <c r="H44" s="73"/>
      <c r="I44" s="73"/>
      <c r="J44" s="73"/>
      <c r="K44" s="73"/>
      <c r="L44" s="73"/>
      <c r="M44" s="73"/>
      <c r="N44" s="73"/>
      <c r="O44" s="73"/>
      <c r="P44" s="73"/>
      <c r="Q44" s="73"/>
      <c r="R44" s="73"/>
      <c r="S44" s="73"/>
      <c r="T44" s="73"/>
      <c r="U44" s="73"/>
      <c r="V44" s="73"/>
      <c r="W44" s="73"/>
      <c r="X44" s="73"/>
      <c r="Y44" s="73"/>
      <c r="Z44" s="73"/>
      <c r="AA44" s="73"/>
      <c r="AB44" s="73"/>
    </row>
    <row r="45" spans="6:28" x14ac:dyDescent="0.2">
      <c r="F45" s="73"/>
      <c r="G45" s="73"/>
      <c r="H45" s="73"/>
      <c r="I45" s="73"/>
      <c r="J45" s="73"/>
      <c r="K45" s="73"/>
      <c r="L45" s="73"/>
      <c r="M45" s="73"/>
      <c r="N45" s="73"/>
      <c r="O45" s="73"/>
      <c r="P45" s="73"/>
      <c r="Q45" s="73"/>
      <c r="R45" s="73"/>
      <c r="S45" s="73"/>
      <c r="T45" s="73"/>
      <c r="U45" s="73"/>
      <c r="V45" s="73"/>
      <c r="W45" s="73"/>
      <c r="X45" s="73"/>
      <c r="Y45" s="73"/>
      <c r="Z45" s="73"/>
      <c r="AA45" s="73"/>
      <c r="AB45" s="73"/>
    </row>
    <row r="46" spans="6:28" x14ac:dyDescent="0.2">
      <c r="F46" s="73"/>
      <c r="G46" s="73"/>
      <c r="H46" s="73"/>
      <c r="I46" s="73"/>
      <c r="J46" s="73"/>
      <c r="K46" s="73"/>
      <c r="L46" s="73"/>
      <c r="M46" s="73"/>
      <c r="N46" s="73"/>
      <c r="O46" s="73"/>
      <c r="P46" s="73"/>
      <c r="Q46" s="73"/>
      <c r="R46" s="73"/>
      <c r="S46" s="73"/>
      <c r="T46" s="73"/>
      <c r="U46" s="73"/>
      <c r="V46" s="73"/>
      <c r="W46" s="73"/>
      <c r="X46" s="73"/>
      <c r="Y46" s="73"/>
      <c r="Z46" s="73"/>
      <c r="AA46" s="73"/>
      <c r="AB46" s="73"/>
    </row>
    <row r="47" spans="6:28" x14ac:dyDescent="0.2">
      <c r="F47" s="73"/>
      <c r="G47" s="73"/>
      <c r="H47" s="73"/>
      <c r="I47" s="73"/>
      <c r="J47" s="73"/>
      <c r="K47" s="73"/>
      <c r="L47" s="73"/>
      <c r="M47" s="73"/>
      <c r="N47" s="73"/>
      <c r="O47" s="73"/>
      <c r="P47" s="73"/>
      <c r="Q47" s="73"/>
      <c r="R47" s="73"/>
      <c r="S47" s="73"/>
      <c r="T47" s="73"/>
      <c r="U47" s="73"/>
      <c r="V47" s="73"/>
      <c r="W47" s="73"/>
      <c r="X47" s="73"/>
      <c r="Y47" s="73"/>
      <c r="Z47" s="73"/>
      <c r="AA47" s="73"/>
      <c r="AB47" s="73"/>
    </row>
    <row r="48" spans="6:28" x14ac:dyDescent="0.2">
      <c r="F48" s="73"/>
      <c r="G48" s="73"/>
      <c r="H48" s="73"/>
      <c r="I48" s="73"/>
      <c r="J48" s="73"/>
      <c r="K48" s="73"/>
      <c r="L48" s="73"/>
      <c r="M48" s="73"/>
      <c r="N48" s="73"/>
      <c r="O48" s="73"/>
      <c r="P48" s="73"/>
      <c r="Q48" s="73"/>
      <c r="R48" s="73"/>
      <c r="S48" s="73"/>
      <c r="T48" s="73"/>
      <c r="U48" s="73"/>
      <c r="V48" s="73"/>
      <c r="W48" s="73"/>
      <c r="X48" s="73"/>
      <c r="Y48" s="73"/>
      <c r="Z48" s="73"/>
      <c r="AA48" s="73"/>
      <c r="AB48" s="73"/>
    </row>
    <row r="49" spans="6:28" x14ac:dyDescent="0.2">
      <c r="F49" s="73"/>
      <c r="G49" s="73"/>
      <c r="H49" s="73"/>
      <c r="I49" s="73"/>
      <c r="J49" s="73"/>
      <c r="K49" s="73"/>
      <c r="L49" s="73"/>
      <c r="M49" s="73"/>
      <c r="N49" s="73"/>
      <c r="O49" s="73"/>
      <c r="P49" s="73"/>
      <c r="Q49" s="73"/>
      <c r="R49" s="73"/>
      <c r="S49" s="73"/>
      <c r="T49" s="73"/>
      <c r="U49" s="73"/>
      <c r="V49" s="73"/>
      <c r="W49" s="73"/>
      <c r="X49" s="73"/>
      <c r="Y49" s="73"/>
      <c r="Z49" s="73"/>
      <c r="AA49" s="73"/>
      <c r="AB49" s="73"/>
    </row>
    <row r="50" spans="6:28" x14ac:dyDescent="0.2">
      <c r="F50" s="73"/>
      <c r="G50" s="73"/>
      <c r="H50" s="73"/>
      <c r="I50" s="73"/>
      <c r="J50" s="73"/>
      <c r="K50" s="73"/>
      <c r="L50" s="73"/>
      <c r="M50" s="73"/>
      <c r="N50" s="73"/>
      <c r="O50" s="73"/>
      <c r="P50" s="73"/>
      <c r="Q50" s="73"/>
      <c r="R50" s="73"/>
      <c r="S50" s="73"/>
      <c r="T50" s="73"/>
      <c r="U50" s="73"/>
      <c r="V50" s="73"/>
      <c r="W50" s="73"/>
      <c r="X50" s="73"/>
      <c r="Y50" s="73"/>
      <c r="Z50" s="73"/>
      <c r="AA50" s="73"/>
      <c r="AB50" s="73"/>
    </row>
    <row r="51" spans="6:28" x14ac:dyDescent="0.2">
      <c r="F51" s="73"/>
      <c r="G51" s="73"/>
      <c r="H51" s="73"/>
      <c r="I51" s="73"/>
      <c r="J51" s="73"/>
      <c r="K51" s="73"/>
      <c r="L51" s="73"/>
      <c r="M51" s="73"/>
      <c r="N51" s="73"/>
      <c r="O51" s="73"/>
      <c r="P51" s="73"/>
      <c r="Q51" s="73"/>
      <c r="R51" s="73"/>
      <c r="S51" s="73"/>
      <c r="T51" s="73"/>
      <c r="U51" s="73"/>
      <c r="V51" s="73"/>
      <c r="W51" s="73"/>
      <c r="X51" s="73"/>
      <c r="Y51" s="73"/>
      <c r="Z51" s="73"/>
      <c r="AA51" s="73"/>
      <c r="AB51" s="73"/>
    </row>
    <row r="52" spans="6:28" x14ac:dyDescent="0.2">
      <c r="F52" s="73"/>
      <c r="G52" s="73"/>
      <c r="H52" s="73"/>
      <c r="I52" s="73"/>
      <c r="J52" s="73"/>
      <c r="K52" s="73"/>
      <c r="L52" s="73"/>
      <c r="M52" s="73"/>
      <c r="N52" s="73"/>
      <c r="O52" s="73"/>
      <c r="P52" s="73"/>
      <c r="Q52" s="73"/>
      <c r="R52" s="73"/>
      <c r="S52" s="73"/>
      <c r="T52" s="73"/>
      <c r="U52" s="73"/>
      <c r="V52" s="73"/>
      <c r="W52" s="73"/>
      <c r="X52" s="73"/>
      <c r="Y52" s="73"/>
      <c r="Z52" s="73"/>
      <c r="AA52" s="73"/>
      <c r="AB52" s="73"/>
    </row>
    <row r="53" spans="6:28" x14ac:dyDescent="0.2">
      <c r="F53" s="73"/>
      <c r="G53" s="73"/>
      <c r="H53" s="73"/>
      <c r="I53" s="73"/>
      <c r="J53" s="73"/>
      <c r="K53" s="73"/>
      <c r="L53" s="73"/>
      <c r="M53" s="73"/>
      <c r="N53" s="73"/>
      <c r="O53" s="73"/>
      <c r="P53" s="73"/>
      <c r="Q53" s="73"/>
      <c r="R53" s="73"/>
      <c r="S53" s="73"/>
      <c r="T53" s="73"/>
      <c r="U53" s="73"/>
      <c r="V53" s="73"/>
      <c r="W53" s="73"/>
      <c r="X53" s="73"/>
      <c r="Y53" s="73"/>
      <c r="Z53" s="73"/>
      <c r="AA53" s="73"/>
      <c r="AB53" s="73"/>
    </row>
    <row r="54" spans="6:28" x14ac:dyDescent="0.2">
      <c r="F54" s="73"/>
      <c r="G54" s="73"/>
      <c r="H54" s="73"/>
      <c r="I54" s="73"/>
      <c r="J54" s="73"/>
      <c r="K54" s="73"/>
      <c r="L54" s="73"/>
      <c r="M54" s="73"/>
      <c r="N54" s="73"/>
      <c r="O54" s="73"/>
      <c r="P54" s="73"/>
      <c r="Q54" s="73"/>
      <c r="R54" s="73"/>
      <c r="S54" s="73"/>
      <c r="T54" s="73"/>
      <c r="U54" s="73"/>
      <c r="V54" s="73"/>
      <c r="W54" s="73"/>
      <c r="X54" s="73"/>
      <c r="Y54" s="73"/>
      <c r="Z54" s="73"/>
      <c r="AA54" s="73"/>
      <c r="AB54" s="73"/>
    </row>
    <row r="55" spans="6:28" x14ac:dyDescent="0.2">
      <c r="F55" s="73"/>
      <c r="G55" s="73"/>
      <c r="H55" s="73"/>
      <c r="I55" s="73"/>
      <c r="J55" s="73"/>
      <c r="K55" s="73"/>
      <c r="L55" s="73"/>
      <c r="M55" s="73"/>
      <c r="N55" s="73"/>
      <c r="O55" s="73"/>
      <c r="P55" s="73"/>
      <c r="Q55" s="73"/>
      <c r="R55" s="73"/>
      <c r="S55" s="73"/>
      <c r="T55" s="73"/>
      <c r="U55" s="73"/>
      <c r="V55" s="73"/>
      <c r="W55" s="73"/>
      <c r="X55" s="73"/>
      <c r="Y55" s="73"/>
      <c r="Z55" s="73"/>
      <c r="AA55" s="73"/>
      <c r="AB55" s="73"/>
    </row>
    <row r="56" spans="6:28" x14ac:dyDescent="0.2">
      <c r="F56" s="73"/>
      <c r="G56" s="73"/>
      <c r="H56" s="73"/>
      <c r="I56" s="73"/>
      <c r="J56" s="73"/>
      <c r="K56" s="73"/>
      <c r="L56" s="73"/>
      <c r="M56" s="73"/>
      <c r="N56" s="73"/>
      <c r="O56" s="73"/>
      <c r="P56" s="73"/>
      <c r="Q56" s="73"/>
      <c r="R56" s="73"/>
      <c r="S56" s="73"/>
      <c r="T56" s="73"/>
      <c r="U56" s="73"/>
      <c r="V56" s="73"/>
      <c r="W56" s="73"/>
      <c r="X56" s="73"/>
      <c r="Y56" s="73"/>
      <c r="Z56" s="73"/>
      <c r="AA56" s="73"/>
      <c r="AB56" s="73"/>
    </row>
    <row r="57" spans="6:28" x14ac:dyDescent="0.2">
      <c r="F57" s="73"/>
      <c r="G57" s="73"/>
      <c r="H57" s="73"/>
      <c r="I57" s="73"/>
      <c r="J57" s="73"/>
      <c r="K57" s="73"/>
      <c r="L57" s="73"/>
      <c r="M57" s="73"/>
      <c r="N57" s="73"/>
      <c r="O57" s="73"/>
      <c r="P57" s="73"/>
      <c r="Q57" s="73"/>
      <c r="R57" s="73"/>
      <c r="S57" s="73"/>
      <c r="T57" s="73"/>
      <c r="U57" s="73"/>
      <c r="V57" s="73"/>
      <c r="W57" s="73"/>
      <c r="X57" s="73"/>
      <c r="Y57" s="73"/>
      <c r="Z57" s="73"/>
      <c r="AA57" s="73"/>
      <c r="AB57" s="73"/>
    </row>
    <row r="58" spans="6:28" x14ac:dyDescent="0.2">
      <c r="F58" s="73"/>
      <c r="G58" s="73"/>
      <c r="H58" s="73"/>
      <c r="I58" s="73"/>
      <c r="J58" s="73"/>
      <c r="K58" s="73"/>
      <c r="L58" s="73"/>
      <c r="M58" s="73"/>
      <c r="N58" s="73"/>
      <c r="O58" s="73"/>
      <c r="P58" s="73"/>
      <c r="Q58" s="73"/>
      <c r="R58" s="73"/>
      <c r="S58" s="73"/>
      <c r="T58" s="73"/>
      <c r="U58" s="73"/>
      <c r="V58" s="73"/>
      <c r="W58" s="73"/>
      <c r="X58" s="73"/>
      <c r="Y58" s="73"/>
      <c r="Z58" s="73"/>
      <c r="AA58" s="73"/>
      <c r="AB58" s="73"/>
    </row>
    <row r="59" spans="6:28" x14ac:dyDescent="0.2">
      <c r="F59" s="73"/>
      <c r="G59" s="73"/>
      <c r="H59" s="73"/>
      <c r="I59" s="73"/>
      <c r="J59" s="73"/>
      <c r="K59" s="73"/>
      <c r="L59" s="73"/>
      <c r="M59" s="73"/>
      <c r="N59" s="73"/>
      <c r="O59" s="73"/>
      <c r="P59" s="73"/>
      <c r="Q59" s="73"/>
      <c r="R59" s="73"/>
      <c r="S59" s="73"/>
      <c r="T59" s="73"/>
      <c r="U59" s="73"/>
      <c r="V59" s="73"/>
      <c r="W59" s="73"/>
      <c r="X59" s="73"/>
      <c r="Y59" s="73"/>
      <c r="Z59" s="73"/>
      <c r="AA59" s="73"/>
      <c r="AB59" s="73"/>
    </row>
    <row r="60" spans="6:28" x14ac:dyDescent="0.2">
      <c r="F60" s="73"/>
      <c r="G60" s="73"/>
      <c r="H60" s="73"/>
      <c r="I60" s="73"/>
      <c r="J60" s="73"/>
      <c r="K60" s="73"/>
      <c r="L60" s="73"/>
      <c r="M60" s="73"/>
      <c r="N60" s="73"/>
      <c r="O60" s="73"/>
      <c r="P60" s="73"/>
      <c r="Q60" s="73"/>
      <c r="R60" s="73"/>
      <c r="S60" s="73"/>
      <c r="T60" s="73"/>
      <c r="U60" s="73"/>
      <c r="V60" s="73"/>
      <c r="W60" s="73"/>
      <c r="X60" s="73"/>
      <c r="Y60" s="73"/>
      <c r="Z60" s="73"/>
      <c r="AA60" s="73"/>
      <c r="AB60" s="73"/>
    </row>
    <row r="61" spans="6:28" x14ac:dyDescent="0.2">
      <c r="F61" s="73"/>
      <c r="G61" s="73"/>
      <c r="H61" s="73"/>
      <c r="I61" s="73"/>
      <c r="J61" s="73"/>
      <c r="K61" s="73"/>
      <c r="L61" s="73"/>
      <c r="M61" s="73"/>
      <c r="N61" s="73"/>
      <c r="O61" s="73"/>
      <c r="P61" s="73"/>
      <c r="Q61" s="73"/>
      <c r="R61" s="73"/>
      <c r="S61" s="73"/>
      <c r="T61" s="73"/>
      <c r="U61" s="73"/>
      <c r="V61" s="73"/>
      <c r="W61" s="73"/>
      <c r="X61" s="73"/>
      <c r="Y61" s="73"/>
      <c r="Z61" s="73"/>
      <c r="AA61" s="73"/>
      <c r="AB61" s="73"/>
    </row>
    <row r="62" spans="6:28" x14ac:dyDescent="0.2">
      <c r="F62" s="73"/>
      <c r="G62" s="73"/>
      <c r="H62" s="73"/>
      <c r="I62" s="73"/>
      <c r="J62" s="73"/>
      <c r="K62" s="73"/>
      <c r="L62" s="73"/>
      <c r="M62" s="73"/>
      <c r="N62" s="73"/>
      <c r="O62" s="73"/>
      <c r="P62" s="73"/>
      <c r="Q62" s="73"/>
      <c r="R62" s="73"/>
      <c r="S62" s="73"/>
      <c r="T62" s="73"/>
      <c r="U62" s="73"/>
      <c r="V62" s="73"/>
      <c r="W62" s="73"/>
      <c r="X62" s="73"/>
      <c r="Y62" s="73"/>
      <c r="Z62" s="73"/>
      <c r="AA62" s="73"/>
      <c r="AB62" s="73"/>
    </row>
    <row r="63" spans="6:28" x14ac:dyDescent="0.2">
      <c r="F63" s="73"/>
      <c r="G63" s="73"/>
      <c r="H63" s="73"/>
      <c r="I63" s="73"/>
      <c r="J63" s="73"/>
      <c r="K63" s="73"/>
      <c r="L63" s="73"/>
      <c r="M63" s="73"/>
      <c r="N63" s="73"/>
      <c r="O63" s="73"/>
      <c r="P63" s="73"/>
      <c r="Q63" s="73"/>
      <c r="R63" s="73"/>
      <c r="S63" s="73"/>
      <c r="T63" s="73"/>
      <c r="U63" s="73"/>
      <c r="V63" s="73"/>
      <c r="W63" s="73"/>
      <c r="X63" s="73"/>
      <c r="Y63" s="73"/>
      <c r="Z63" s="73"/>
      <c r="AA63" s="73"/>
      <c r="AB63" s="73"/>
    </row>
    <row r="64" spans="6:28" x14ac:dyDescent="0.2">
      <c r="F64" s="73"/>
      <c r="G64" s="73"/>
      <c r="H64" s="73"/>
      <c r="I64" s="73"/>
      <c r="J64" s="73"/>
      <c r="K64" s="73"/>
      <c r="L64" s="73"/>
      <c r="M64" s="73"/>
      <c r="N64" s="73"/>
      <c r="O64" s="73"/>
      <c r="P64" s="73"/>
      <c r="Q64" s="73"/>
      <c r="R64" s="73"/>
      <c r="S64" s="73"/>
      <c r="T64" s="73"/>
      <c r="U64" s="73"/>
      <c r="V64" s="73"/>
      <c r="W64" s="73"/>
      <c r="X64" s="73"/>
      <c r="Y64" s="73"/>
      <c r="Z64" s="73"/>
      <c r="AA64" s="73"/>
      <c r="AB64" s="73"/>
    </row>
    <row r="65" spans="6:28" x14ac:dyDescent="0.2">
      <c r="F65" s="73"/>
      <c r="G65" s="73"/>
      <c r="H65" s="73"/>
      <c r="I65" s="73"/>
      <c r="J65" s="73"/>
      <c r="K65" s="73"/>
      <c r="L65" s="73"/>
      <c r="M65" s="73"/>
      <c r="N65" s="73"/>
      <c r="O65" s="73"/>
      <c r="P65" s="73"/>
      <c r="Q65" s="73"/>
      <c r="R65" s="73"/>
      <c r="S65" s="73"/>
      <c r="T65" s="73"/>
      <c r="U65" s="73"/>
      <c r="V65" s="73"/>
      <c r="W65" s="73"/>
      <c r="X65" s="73"/>
      <c r="Y65" s="73"/>
      <c r="Z65" s="73"/>
      <c r="AA65" s="73"/>
      <c r="AB65" s="73"/>
    </row>
    <row r="66" spans="6:28" x14ac:dyDescent="0.2">
      <c r="F66" s="73"/>
      <c r="G66" s="73"/>
      <c r="H66" s="73"/>
      <c r="I66" s="73"/>
      <c r="J66" s="73"/>
      <c r="K66" s="73"/>
      <c r="L66" s="73"/>
      <c r="M66" s="73"/>
      <c r="N66" s="73"/>
      <c r="O66" s="73"/>
      <c r="P66" s="73"/>
      <c r="Q66" s="73"/>
      <c r="R66" s="73"/>
      <c r="S66" s="73"/>
      <c r="T66" s="73"/>
      <c r="U66" s="73"/>
      <c r="V66" s="73"/>
      <c r="W66" s="73"/>
      <c r="X66" s="73"/>
      <c r="Y66" s="73"/>
      <c r="Z66" s="73"/>
      <c r="AA66" s="73"/>
      <c r="AB66" s="73"/>
    </row>
    <row r="67" spans="6:28" x14ac:dyDescent="0.2">
      <c r="F67" s="73"/>
      <c r="G67" s="73"/>
      <c r="H67" s="73"/>
      <c r="I67" s="73"/>
      <c r="J67" s="73"/>
      <c r="K67" s="73"/>
      <c r="L67" s="73"/>
      <c r="M67" s="73"/>
      <c r="N67" s="73"/>
      <c r="O67" s="73"/>
      <c r="P67" s="73"/>
      <c r="Q67" s="73"/>
      <c r="R67" s="73"/>
      <c r="S67" s="73"/>
      <c r="T67" s="73"/>
      <c r="U67" s="73"/>
      <c r="V67" s="73"/>
      <c r="W67" s="73"/>
      <c r="X67" s="73"/>
      <c r="Y67" s="73"/>
      <c r="Z67" s="73"/>
      <c r="AA67" s="73"/>
      <c r="AB67" s="73"/>
    </row>
    <row r="68" spans="6:28" x14ac:dyDescent="0.2">
      <c r="F68" s="73"/>
      <c r="G68" s="73"/>
      <c r="H68" s="73"/>
      <c r="I68" s="73"/>
      <c r="J68" s="73"/>
      <c r="K68" s="73"/>
      <c r="L68" s="73"/>
      <c r="M68" s="73"/>
      <c r="N68" s="73"/>
      <c r="O68" s="73"/>
      <c r="P68" s="73"/>
      <c r="Q68" s="73"/>
      <c r="R68" s="73"/>
      <c r="S68" s="73"/>
      <c r="T68" s="73"/>
      <c r="U68" s="73"/>
      <c r="V68" s="73"/>
      <c r="W68" s="73"/>
      <c r="X68" s="73"/>
      <c r="Y68" s="73"/>
      <c r="Z68" s="73"/>
      <c r="AA68" s="73"/>
      <c r="AB68" s="73"/>
    </row>
    <row r="69" spans="6:28" x14ac:dyDescent="0.2">
      <c r="F69" s="73"/>
      <c r="G69" s="73"/>
      <c r="H69" s="73"/>
      <c r="I69" s="73"/>
      <c r="J69" s="73"/>
      <c r="K69" s="73"/>
      <c r="L69" s="73"/>
      <c r="M69" s="73"/>
      <c r="N69" s="73"/>
      <c r="O69" s="73"/>
      <c r="P69" s="73"/>
      <c r="Q69" s="73"/>
      <c r="R69" s="73"/>
      <c r="S69" s="73"/>
      <c r="T69" s="73"/>
      <c r="U69" s="73"/>
      <c r="V69" s="73"/>
      <c r="W69" s="73"/>
      <c r="X69" s="73"/>
      <c r="Y69" s="73"/>
      <c r="Z69" s="73"/>
      <c r="AA69" s="73"/>
      <c r="AB69" s="73"/>
    </row>
    <row r="70" spans="6:28" x14ac:dyDescent="0.2">
      <c r="F70" s="73"/>
      <c r="G70" s="73"/>
      <c r="H70" s="73"/>
      <c r="I70" s="73"/>
      <c r="J70" s="73"/>
      <c r="K70" s="73"/>
      <c r="L70" s="73"/>
      <c r="M70" s="73"/>
      <c r="N70" s="73"/>
      <c r="O70" s="73"/>
      <c r="P70" s="73"/>
      <c r="Q70" s="73"/>
      <c r="R70" s="73"/>
      <c r="S70" s="73"/>
      <c r="T70" s="73"/>
      <c r="U70" s="73"/>
      <c r="V70" s="73"/>
      <c r="W70" s="73"/>
      <c r="X70" s="73"/>
      <c r="Y70" s="73"/>
      <c r="Z70" s="73"/>
      <c r="AA70" s="73"/>
      <c r="AB70" s="73"/>
    </row>
    <row r="71" spans="6:28" x14ac:dyDescent="0.2">
      <c r="F71" s="73"/>
      <c r="G71" s="73"/>
      <c r="H71" s="73"/>
      <c r="I71" s="73"/>
      <c r="J71" s="73"/>
      <c r="K71" s="73"/>
      <c r="L71" s="73"/>
      <c r="M71" s="73"/>
      <c r="N71" s="73"/>
      <c r="O71" s="73"/>
      <c r="P71" s="73"/>
      <c r="Q71" s="73"/>
      <c r="R71" s="73"/>
      <c r="S71" s="73"/>
      <c r="T71" s="73"/>
      <c r="U71" s="73"/>
      <c r="V71" s="73"/>
      <c r="W71" s="73"/>
      <c r="X71" s="73"/>
      <c r="Y71" s="73"/>
      <c r="Z71" s="73"/>
      <c r="AA71" s="73"/>
      <c r="AB71" s="73"/>
    </row>
    <row r="72" spans="6:28" x14ac:dyDescent="0.2">
      <c r="F72" s="73"/>
      <c r="G72" s="73"/>
      <c r="H72" s="73"/>
      <c r="I72" s="73"/>
      <c r="J72" s="73"/>
      <c r="K72" s="73"/>
      <c r="L72" s="73"/>
      <c r="M72" s="73"/>
      <c r="N72" s="73"/>
      <c r="O72" s="73"/>
      <c r="P72" s="73"/>
      <c r="Q72" s="73"/>
      <c r="R72" s="73"/>
      <c r="S72" s="73"/>
      <c r="T72" s="73"/>
      <c r="U72" s="73"/>
      <c r="V72" s="73"/>
      <c r="W72" s="73"/>
      <c r="X72" s="73"/>
      <c r="Y72" s="73"/>
      <c r="Z72" s="73"/>
      <c r="AA72" s="73"/>
      <c r="AB72" s="73"/>
    </row>
    <row r="73" spans="6:28" x14ac:dyDescent="0.2">
      <c r="F73" s="73"/>
      <c r="G73" s="73"/>
      <c r="H73" s="73"/>
      <c r="I73" s="73"/>
      <c r="J73" s="73"/>
      <c r="K73" s="73"/>
      <c r="L73" s="73"/>
      <c r="M73" s="73"/>
      <c r="N73" s="73"/>
      <c r="O73" s="73"/>
      <c r="P73" s="73"/>
      <c r="Q73" s="73"/>
      <c r="R73" s="73"/>
      <c r="S73" s="73"/>
      <c r="T73" s="73"/>
      <c r="U73" s="73"/>
      <c r="V73" s="73"/>
      <c r="W73" s="73"/>
      <c r="X73" s="73"/>
      <c r="Y73" s="73"/>
      <c r="Z73" s="73"/>
      <c r="AA73" s="73"/>
      <c r="AB73" s="73"/>
    </row>
    <row r="74" spans="6:28" x14ac:dyDescent="0.2">
      <c r="F74" s="73"/>
      <c r="G74" s="73"/>
      <c r="H74" s="73"/>
      <c r="I74" s="73"/>
      <c r="J74" s="73"/>
      <c r="K74" s="73"/>
      <c r="L74" s="73"/>
      <c r="M74" s="73"/>
      <c r="N74" s="73"/>
      <c r="O74" s="73"/>
      <c r="P74" s="73"/>
      <c r="Q74" s="73"/>
      <c r="R74" s="73"/>
      <c r="S74" s="73"/>
      <c r="T74" s="73"/>
      <c r="U74" s="73"/>
      <c r="V74" s="73"/>
      <c r="W74" s="73"/>
      <c r="X74" s="73"/>
      <c r="Y74" s="73"/>
      <c r="Z74" s="73"/>
      <c r="AA74" s="73"/>
      <c r="AB74" s="73"/>
    </row>
    <row r="75" spans="6:28" x14ac:dyDescent="0.2">
      <c r="F75" s="73"/>
      <c r="G75" s="73"/>
      <c r="H75" s="73"/>
      <c r="I75" s="73"/>
      <c r="J75" s="73"/>
      <c r="K75" s="73"/>
      <c r="L75" s="73"/>
      <c r="M75" s="73"/>
      <c r="N75" s="73"/>
      <c r="O75" s="73"/>
      <c r="P75" s="73"/>
      <c r="Q75" s="73"/>
      <c r="R75" s="73"/>
      <c r="S75" s="73"/>
      <c r="T75" s="73"/>
      <c r="U75" s="73"/>
      <c r="V75" s="73"/>
      <c r="W75" s="73"/>
      <c r="X75" s="73"/>
      <c r="Y75" s="73"/>
      <c r="Z75" s="73"/>
      <c r="AA75" s="73"/>
      <c r="AB75" s="73"/>
    </row>
    <row r="76" spans="6:28" x14ac:dyDescent="0.2">
      <c r="F76" s="73"/>
      <c r="G76" s="73"/>
      <c r="H76" s="73"/>
      <c r="I76" s="73"/>
      <c r="J76" s="73"/>
      <c r="K76" s="73"/>
      <c r="L76" s="73"/>
      <c r="M76" s="73"/>
      <c r="N76" s="73"/>
      <c r="O76" s="73"/>
      <c r="P76" s="73"/>
      <c r="Q76" s="73"/>
      <c r="R76" s="73"/>
      <c r="S76" s="73"/>
      <c r="T76" s="73"/>
      <c r="U76" s="73"/>
      <c r="V76" s="73"/>
      <c r="W76" s="73"/>
      <c r="X76" s="73"/>
      <c r="Y76" s="73"/>
      <c r="Z76" s="73"/>
      <c r="AA76" s="73"/>
      <c r="AB76" s="73"/>
    </row>
    <row r="77" spans="6:28" x14ac:dyDescent="0.2">
      <c r="F77" s="73"/>
      <c r="G77" s="73"/>
      <c r="H77" s="73"/>
      <c r="I77" s="73"/>
      <c r="J77" s="73"/>
      <c r="K77" s="73"/>
      <c r="L77" s="73"/>
      <c r="M77" s="73"/>
      <c r="N77" s="73"/>
      <c r="O77" s="73"/>
      <c r="P77" s="73"/>
      <c r="Q77" s="73"/>
      <c r="R77" s="73"/>
      <c r="S77" s="73"/>
      <c r="T77" s="73"/>
      <c r="U77" s="73"/>
      <c r="V77" s="73"/>
      <c r="W77" s="73"/>
      <c r="X77" s="73"/>
      <c r="Y77" s="73"/>
      <c r="Z77" s="73"/>
      <c r="AA77" s="73"/>
      <c r="AB77" s="73"/>
    </row>
    <row r="78" spans="6:28" x14ac:dyDescent="0.2">
      <c r="F78" s="73"/>
      <c r="G78" s="73"/>
      <c r="H78" s="73"/>
      <c r="I78" s="73"/>
      <c r="J78" s="73"/>
      <c r="K78" s="73"/>
      <c r="L78" s="73"/>
      <c r="M78" s="73"/>
      <c r="N78" s="73"/>
      <c r="O78" s="73"/>
      <c r="P78" s="73"/>
      <c r="Q78" s="73"/>
      <c r="R78" s="73"/>
      <c r="S78" s="73"/>
      <c r="T78" s="73"/>
      <c r="U78" s="73"/>
      <c r="V78" s="73"/>
      <c r="W78" s="73"/>
      <c r="X78" s="73"/>
      <c r="Y78" s="73"/>
      <c r="Z78" s="73"/>
      <c r="AA78" s="73"/>
      <c r="AB78" s="73"/>
    </row>
    <row r="79" spans="6:28" x14ac:dyDescent="0.2">
      <c r="F79" s="73"/>
      <c r="G79" s="73"/>
      <c r="H79" s="73"/>
      <c r="I79" s="73"/>
      <c r="J79" s="73"/>
      <c r="K79" s="73"/>
      <c r="L79" s="73"/>
      <c r="M79" s="73"/>
      <c r="N79" s="73"/>
      <c r="O79" s="73"/>
      <c r="P79" s="73"/>
      <c r="Q79" s="73"/>
      <c r="R79" s="73"/>
      <c r="S79" s="73"/>
      <c r="T79" s="73"/>
      <c r="U79" s="73"/>
      <c r="V79" s="73"/>
      <c r="W79" s="73"/>
      <c r="X79" s="73"/>
      <c r="Y79" s="73"/>
      <c r="Z79" s="73"/>
      <c r="AA79" s="73"/>
      <c r="AB79" s="73"/>
    </row>
    <row r="80" spans="6:28" x14ac:dyDescent="0.2">
      <c r="F80" s="73"/>
      <c r="G80" s="73"/>
      <c r="H80" s="73"/>
      <c r="I80" s="73"/>
      <c r="J80" s="73"/>
      <c r="K80" s="73"/>
      <c r="L80" s="73"/>
      <c r="M80" s="73"/>
      <c r="N80" s="73"/>
      <c r="O80" s="73"/>
      <c r="P80" s="73"/>
      <c r="Q80" s="73"/>
      <c r="R80" s="73"/>
      <c r="S80" s="73"/>
      <c r="T80" s="73"/>
      <c r="U80" s="73"/>
      <c r="V80" s="73"/>
      <c r="W80" s="73"/>
      <c r="X80" s="73"/>
      <c r="Y80" s="73"/>
      <c r="Z80" s="73"/>
      <c r="AA80" s="73"/>
      <c r="AB80" s="73"/>
    </row>
    <row r="81" spans="6:28" x14ac:dyDescent="0.2">
      <c r="F81" s="73"/>
      <c r="G81" s="73"/>
      <c r="H81" s="73"/>
      <c r="I81" s="73"/>
      <c r="J81" s="73"/>
      <c r="K81" s="73"/>
      <c r="L81" s="73"/>
      <c r="M81" s="73"/>
      <c r="N81" s="73"/>
      <c r="O81" s="73"/>
      <c r="P81" s="73"/>
      <c r="Q81" s="73"/>
      <c r="R81" s="73"/>
      <c r="S81" s="73"/>
      <c r="T81" s="73"/>
      <c r="U81" s="73"/>
      <c r="V81" s="73"/>
      <c r="W81" s="73"/>
      <c r="X81" s="73"/>
      <c r="Y81" s="73"/>
      <c r="Z81" s="73"/>
      <c r="AA81" s="73"/>
      <c r="AB81" s="73"/>
    </row>
    <row r="82" spans="6:28" x14ac:dyDescent="0.2">
      <c r="F82" s="73"/>
      <c r="G82" s="73"/>
      <c r="H82" s="73"/>
      <c r="I82" s="73"/>
      <c r="J82" s="73"/>
      <c r="K82" s="73"/>
      <c r="L82" s="73"/>
      <c r="M82" s="73"/>
      <c r="N82" s="73"/>
      <c r="O82" s="73"/>
      <c r="P82" s="73"/>
      <c r="Q82" s="73"/>
      <c r="R82" s="73"/>
      <c r="S82" s="73"/>
      <c r="T82" s="73"/>
      <c r="U82" s="73"/>
      <c r="V82" s="73"/>
      <c r="W82" s="73"/>
      <c r="X82" s="73"/>
      <c r="Y82" s="73"/>
      <c r="Z82" s="73"/>
      <c r="AA82" s="73"/>
      <c r="AB82" s="73"/>
    </row>
    <row r="83" spans="6:28" x14ac:dyDescent="0.2">
      <c r="F83" s="73"/>
      <c r="G83" s="73"/>
      <c r="H83" s="73"/>
      <c r="I83" s="73"/>
      <c r="J83" s="73"/>
      <c r="K83" s="73"/>
      <c r="L83" s="73"/>
      <c r="M83" s="73"/>
      <c r="N83" s="73"/>
      <c r="O83" s="73"/>
      <c r="P83" s="73"/>
      <c r="Q83" s="73"/>
      <c r="R83" s="73"/>
      <c r="S83" s="73"/>
      <c r="T83" s="73"/>
      <c r="U83" s="73"/>
      <c r="V83" s="73"/>
      <c r="W83" s="73"/>
      <c r="X83" s="73"/>
      <c r="Y83" s="73"/>
      <c r="Z83" s="73"/>
      <c r="AA83" s="73"/>
      <c r="AB83" s="73"/>
    </row>
    <row r="84" spans="6:28" x14ac:dyDescent="0.2">
      <c r="F84" s="73"/>
      <c r="G84" s="73"/>
      <c r="H84" s="73"/>
      <c r="I84" s="73"/>
      <c r="J84" s="73"/>
      <c r="K84" s="73"/>
      <c r="L84" s="73"/>
      <c r="M84" s="73"/>
      <c r="N84" s="73"/>
      <c r="O84" s="73"/>
      <c r="P84" s="73"/>
      <c r="Q84" s="73"/>
      <c r="R84" s="73"/>
      <c r="S84" s="73"/>
      <c r="T84" s="73"/>
      <c r="U84" s="73"/>
      <c r="V84" s="73"/>
      <c r="W84" s="73"/>
      <c r="X84" s="73"/>
      <c r="Y84" s="73"/>
      <c r="Z84" s="73"/>
      <c r="AA84" s="73"/>
      <c r="AB84" s="73"/>
    </row>
    <row r="85" spans="6:28" x14ac:dyDescent="0.2">
      <c r="F85" s="73"/>
      <c r="G85" s="73"/>
      <c r="H85" s="73"/>
      <c r="I85" s="73"/>
      <c r="J85" s="73"/>
      <c r="K85" s="73"/>
      <c r="L85" s="73"/>
      <c r="M85" s="73"/>
      <c r="N85" s="73"/>
      <c r="O85" s="73"/>
      <c r="P85" s="73"/>
      <c r="Q85" s="73"/>
      <c r="R85" s="73"/>
      <c r="S85" s="73"/>
      <c r="T85" s="73"/>
      <c r="U85" s="73"/>
      <c r="V85" s="73"/>
      <c r="W85" s="73"/>
      <c r="X85" s="73"/>
      <c r="Y85" s="73"/>
      <c r="Z85" s="73"/>
      <c r="AA85" s="73"/>
      <c r="AB85" s="73"/>
    </row>
    <row r="86" spans="6:28" x14ac:dyDescent="0.2">
      <c r="F86" s="73"/>
      <c r="G86" s="73"/>
      <c r="H86" s="73"/>
      <c r="I86" s="73"/>
      <c r="J86" s="73"/>
      <c r="K86" s="73"/>
      <c r="L86" s="73"/>
      <c r="M86" s="73"/>
      <c r="N86" s="73"/>
      <c r="O86" s="73"/>
      <c r="P86" s="73"/>
      <c r="Q86" s="73"/>
      <c r="R86" s="73"/>
      <c r="S86" s="73"/>
      <c r="T86" s="73"/>
      <c r="U86" s="73"/>
      <c r="V86" s="73"/>
      <c r="W86" s="73"/>
      <c r="X86" s="73"/>
      <c r="Y86" s="73"/>
      <c r="Z86" s="73"/>
      <c r="AA86" s="73"/>
      <c r="AB86" s="73"/>
    </row>
    <row r="87" spans="6:28" x14ac:dyDescent="0.2">
      <c r="F87" s="73"/>
      <c r="G87" s="73"/>
      <c r="H87" s="73"/>
      <c r="I87" s="73"/>
      <c r="J87" s="73"/>
      <c r="K87" s="73"/>
      <c r="L87" s="73"/>
      <c r="M87" s="73"/>
      <c r="N87" s="73"/>
      <c r="O87" s="73"/>
      <c r="P87" s="73"/>
      <c r="Q87" s="73"/>
      <c r="R87" s="73"/>
      <c r="S87" s="73"/>
      <c r="T87" s="73"/>
      <c r="U87" s="73"/>
      <c r="V87" s="73"/>
      <c r="W87" s="73"/>
      <c r="X87" s="73"/>
      <c r="Y87" s="73"/>
      <c r="Z87" s="73"/>
      <c r="AA87" s="73"/>
      <c r="AB87" s="73"/>
    </row>
    <row r="88" spans="6:28" x14ac:dyDescent="0.2">
      <c r="F88" s="73"/>
      <c r="G88" s="73"/>
      <c r="H88" s="73"/>
      <c r="I88" s="73"/>
      <c r="J88" s="73"/>
      <c r="K88" s="73"/>
      <c r="L88" s="73"/>
      <c r="M88" s="73"/>
      <c r="N88" s="73"/>
      <c r="O88" s="73"/>
      <c r="P88" s="73"/>
      <c r="Q88" s="73"/>
      <c r="R88" s="73"/>
      <c r="S88" s="73"/>
      <c r="T88" s="73"/>
      <c r="U88" s="73"/>
      <c r="V88" s="73"/>
      <c r="W88" s="73"/>
      <c r="X88" s="73"/>
      <c r="Y88" s="73"/>
      <c r="Z88" s="73"/>
      <c r="AA88" s="73"/>
      <c r="AB88" s="73"/>
    </row>
    <row r="89" spans="6:28" x14ac:dyDescent="0.2">
      <c r="F89" s="73"/>
      <c r="G89" s="73"/>
      <c r="H89" s="73"/>
      <c r="I89" s="73"/>
      <c r="J89" s="73"/>
      <c r="K89" s="73"/>
      <c r="L89" s="73"/>
      <c r="M89" s="73"/>
      <c r="N89" s="73"/>
      <c r="O89" s="73"/>
      <c r="P89" s="73"/>
      <c r="Q89" s="73"/>
      <c r="R89" s="73"/>
      <c r="S89" s="73"/>
      <c r="T89" s="73"/>
      <c r="U89" s="73"/>
      <c r="V89" s="73"/>
      <c r="W89" s="73"/>
      <c r="X89" s="73"/>
      <c r="Y89" s="73"/>
      <c r="Z89" s="73"/>
      <c r="AA89" s="73"/>
      <c r="AB89" s="73"/>
    </row>
    <row r="90" spans="6:28" x14ac:dyDescent="0.2">
      <c r="F90" s="73"/>
      <c r="G90" s="73"/>
      <c r="H90" s="73"/>
      <c r="I90" s="73"/>
      <c r="J90" s="73"/>
      <c r="K90" s="73"/>
      <c r="L90" s="73"/>
      <c r="M90" s="73"/>
      <c r="N90" s="73"/>
      <c r="O90" s="73"/>
      <c r="P90" s="73"/>
      <c r="Q90" s="73"/>
      <c r="R90" s="73"/>
      <c r="S90" s="73"/>
      <c r="T90" s="73"/>
      <c r="U90" s="73"/>
      <c r="V90" s="73"/>
      <c r="W90" s="73"/>
      <c r="X90" s="73"/>
      <c r="Y90" s="73"/>
      <c r="Z90" s="73"/>
      <c r="AA90" s="73"/>
      <c r="AB90" s="73"/>
    </row>
    <row r="91" spans="6:28" x14ac:dyDescent="0.2">
      <c r="F91" s="73"/>
      <c r="G91" s="73"/>
      <c r="H91" s="73"/>
      <c r="I91" s="73"/>
      <c r="J91" s="73"/>
      <c r="K91" s="73"/>
      <c r="L91" s="73"/>
      <c r="M91" s="73"/>
      <c r="N91" s="73"/>
      <c r="O91" s="73"/>
      <c r="P91" s="73"/>
      <c r="Q91" s="73"/>
      <c r="R91" s="73"/>
      <c r="S91" s="73"/>
      <c r="T91" s="73"/>
      <c r="U91" s="73"/>
      <c r="V91" s="73"/>
      <c r="W91" s="73"/>
      <c r="X91" s="73"/>
      <c r="Y91" s="73"/>
      <c r="Z91" s="73"/>
      <c r="AA91" s="73"/>
      <c r="AB91" s="73"/>
    </row>
    <row r="92" spans="6:28" x14ac:dyDescent="0.2">
      <c r="F92" s="73"/>
      <c r="G92" s="73"/>
      <c r="H92" s="73"/>
      <c r="I92" s="73"/>
      <c r="J92" s="73"/>
      <c r="K92" s="73"/>
      <c r="L92" s="73"/>
      <c r="M92" s="73"/>
      <c r="N92" s="73"/>
      <c r="O92" s="73"/>
      <c r="P92" s="73"/>
      <c r="Q92" s="73"/>
      <c r="R92" s="73"/>
      <c r="S92" s="73"/>
      <c r="T92" s="73"/>
      <c r="U92" s="73"/>
      <c r="V92" s="73"/>
      <c r="W92" s="73"/>
      <c r="X92" s="73"/>
      <c r="Y92" s="73"/>
      <c r="Z92" s="73"/>
      <c r="AA92" s="73"/>
      <c r="AB92" s="73"/>
    </row>
    <row r="93" spans="6:28" x14ac:dyDescent="0.2">
      <c r="F93" s="73"/>
      <c r="G93" s="73"/>
      <c r="H93" s="73"/>
      <c r="I93" s="73"/>
      <c r="J93" s="73"/>
      <c r="K93" s="73"/>
      <c r="L93" s="73"/>
      <c r="M93" s="73"/>
      <c r="N93" s="73"/>
      <c r="O93" s="73"/>
      <c r="P93" s="73"/>
      <c r="Q93" s="73"/>
      <c r="R93" s="73"/>
      <c r="S93" s="73"/>
      <c r="T93" s="73"/>
      <c r="U93" s="73"/>
      <c r="V93" s="73"/>
      <c r="W93" s="73"/>
      <c r="X93" s="73"/>
      <c r="Y93" s="73"/>
      <c r="Z93" s="73"/>
      <c r="AA93" s="73"/>
      <c r="AB93" s="73"/>
    </row>
    <row r="94" spans="6:28" x14ac:dyDescent="0.2">
      <c r="F94" s="73"/>
      <c r="G94" s="73"/>
      <c r="H94" s="73"/>
      <c r="I94" s="73"/>
      <c r="J94" s="73"/>
      <c r="K94" s="73"/>
      <c r="L94" s="73"/>
      <c r="M94" s="73"/>
      <c r="N94" s="73"/>
      <c r="O94" s="73"/>
      <c r="P94" s="73"/>
      <c r="Q94" s="73"/>
      <c r="R94" s="73"/>
      <c r="S94" s="73"/>
      <c r="T94" s="73"/>
      <c r="U94" s="73"/>
      <c r="V94" s="73"/>
      <c r="W94" s="73"/>
      <c r="X94" s="73"/>
      <c r="Y94" s="73"/>
      <c r="Z94" s="73"/>
      <c r="AA94" s="73"/>
      <c r="AB94" s="73"/>
    </row>
    <row r="95" spans="6:28" x14ac:dyDescent="0.2">
      <c r="F95" s="73"/>
      <c r="G95" s="73"/>
      <c r="H95" s="73"/>
      <c r="I95" s="73"/>
      <c r="J95" s="73"/>
      <c r="K95" s="73"/>
      <c r="L95" s="73"/>
      <c r="M95" s="73"/>
      <c r="N95" s="73"/>
      <c r="O95" s="73"/>
      <c r="P95" s="73"/>
      <c r="Q95" s="73"/>
      <c r="R95" s="73"/>
      <c r="S95" s="73"/>
      <c r="T95" s="73"/>
      <c r="U95" s="73"/>
      <c r="V95" s="73"/>
      <c r="W95" s="73"/>
      <c r="X95" s="73"/>
      <c r="Y95" s="73"/>
      <c r="Z95" s="73"/>
      <c r="AA95" s="73"/>
      <c r="AB95" s="73"/>
    </row>
    <row r="96" spans="6:28" x14ac:dyDescent="0.2">
      <c r="F96" s="73"/>
      <c r="G96" s="73"/>
      <c r="H96" s="73"/>
      <c r="I96" s="73"/>
      <c r="J96" s="73"/>
      <c r="K96" s="73"/>
      <c r="L96" s="73"/>
      <c r="M96" s="73"/>
      <c r="N96" s="73"/>
      <c r="O96" s="73"/>
      <c r="P96" s="73"/>
      <c r="Q96" s="73"/>
      <c r="R96" s="73"/>
      <c r="S96" s="73"/>
      <c r="T96" s="73"/>
      <c r="U96" s="73"/>
      <c r="V96" s="73"/>
      <c r="W96" s="73"/>
      <c r="X96" s="73"/>
      <c r="Y96" s="73"/>
      <c r="Z96" s="73"/>
      <c r="AA96" s="73"/>
      <c r="AB96" s="73"/>
    </row>
    <row r="97" spans="6:28" x14ac:dyDescent="0.2">
      <c r="F97" s="73"/>
      <c r="G97" s="73"/>
      <c r="H97" s="73"/>
      <c r="I97" s="73"/>
      <c r="J97" s="73"/>
      <c r="K97" s="73"/>
      <c r="L97" s="73"/>
      <c r="M97" s="73"/>
      <c r="N97" s="73"/>
      <c r="O97" s="73"/>
      <c r="P97" s="73"/>
      <c r="Q97" s="73"/>
      <c r="R97" s="73"/>
      <c r="S97" s="73"/>
      <c r="T97" s="73"/>
      <c r="U97" s="73"/>
      <c r="V97" s="73"/>
      <c r="W97" s="73"/>
      <c r="X97" s="73"/>
      <c r="Y97" s="73"/>
      <c r="Z97" s="73"/>
      <c r="AA97" s="73"/>
      <c r="AB97" s="73"/>
    </row>
    <row r="98" spans="6:28" x14ac:dyDescent="0.2">
      <c r="F98" s="73"/>
      <c r="G98" s="73"/>
      <c r="H98" s="73"/>
      <c r="I98" s="73"/>
      <c r="J98" s="73"/>
      <c r="K98" s="73"/>
      <c r="L98" s="73"/>
      <c r="M98" s="73"/>
      <c r="N98" s="73"/>
      <c r="O98" s="73"/>
      <c r="P98" s="73"/>
      <c r="Q98" s="73"/>
      <c r="R98" s="73"/>
      <c r="S98" s="73"/>
      <c r="T98" s="73"/>
      <c r="U98" s="73"/>
      <c r="V98" s="73"/>
      <c r="W98" s="73"/>
      <c r="X98" s="73"/>
      <c r="Y98" s="73"/>
      <c r="Z98" s="73"/>
      <c r="AA98" s="73"/>
      <c r="AB98" s="73"/>
    </row>
    <row r="99" spans="6:28" x14ac:dyDescent="0.2">
      <c r="F99" s="73"/>
      <c r="G99" s="73"/>
      <c r="H99" s="73"/>
      <c r="I99" s="73"/>
      <c r="J99" s="73"/>
      <c r="K99" s="73"/>
      <c r="L99" s="73"/>
      <c r="M99" s="73"/>
      <c r="N99" s="73"/>
      <c r="O99" s="73"/>
      <c r="P99" s="73"/>
      <c r="Q99" s="73"/>
      <c r="R99" s="73"/>
      <c r="S99" s="73"/>
      <c r="T99" s="73"/>
      <c r="U99" s="73"/>
      <c r="V99" s="73"/>
      <c r="W99" s="73"/>
      <c r="X99" s="73"/>
      <c r="Y99" s="73"/>
      <c r="Z99" s="73"/>
      <c r="AA99" s="73"/>
      <c r="AB99" s="73"/>
    </row>
    <row r="100" spans="6:28" x14ac:dyDescent="0.2">
      <c r="F100" s="73"/>
      <c r="G100" s="73"/>
      <c r="H100" s="73"/>
      <c r="I100" s="73"/>
      <c r="J100" s="73"/>
      <c r="K100" s="73"/>
      <c r="L100" s="73"/>
      <c r="M100" s="73"/>
      <c r="N100" s="73"/>
      <c r="O100" s="73"/>
      <c r="P100" s="73"/>
      <c r="Q100" s="73"/>
      <c r="R100" s="73"/>
      <c r="S100" s="73"/>
      <c r="T100" s="73"/>
      <c r="U100" s="73"/>
      <c r="V100" s="73"/>
      <c r="W100" s="73"/>
      <c r="X100" s="73"/>
      <c r="Y100" s="73"/>
      <c r="Z100" s="73"/>
      <c r="AA100" s="73"/>
      <c r="AB100" s="73"/>
    </row>
    <row r="101" spans="6:28" x14ac:dyDescent="0.2">
      <c r="F101" s="73"/>
      <c r="G101" s="73"/>
      <c r="H101" s="73"/>
      <c r="I101" s="73"/>
      <c r="J101" s="73"/>
      <c r="K101" s="73"/>
      <c r="L101" s="73"/>
      <c r="M101" s="73"/>
      <c r="N101" s="73"/>
      <c r="O101" s="73"/>
      <c r="P101" s="73"/>
      <c r="Q101" s="73"/>
      <c r="R101" s="73"/>
      <c r="S101" s="73"/>
      <c r="T101" s="73"/>
      <c r="U101" s="73"/>
      <c r="V101" s="73"/>
      <c r="W101" s="73"/>
      <c r="X101" s="73"/>
      <c r="Y101" s="73"/>
      <c r="Z101" s="73"/>
      <c r="AA101" s="73"/>
      <c r="AB101" s="73"/>
    </row>
    <row r="102" spans="6:28" x14ac:dyDescent="0.2">
      <c r="F102" s="73"/>
      <c r="G102" s="73"/>
      <c r="H102" s="73"/>
      <c r="I102" s="73"/>
      <c r="J102" s="73"/>
      <c r="K102" s="73"/>
      <c r="L102" s="73"/>
      <c r="M102" s="73"/>
      <c r="N102" s="73"/>
      <c r="O102" s="73"/>
      <c r="P102" s="73"/>
      <c r="Q102" s="73"/>
      <c r="R102" s="73"/>
      <c r="S102" s="73"/>
      <c r="T102" s="73"/>
      <c r="U102" s="73"/>
      <c r="V102" s="73"/>
      <c r="W102" s="73"/>
      <c r="X102" s="73"/>
      <c r="Y102" s="73"/>
      <c r="Z102" s="73"/>
      <c r="AA102" s="73"/>
      <c r="AB102" s="73"/>
    </row>
    <row r="103" spans="6:28" x14ac:dyDescent="0.2">
      <c r="F103" s="73"/>
      <c r="G103" s="73"/>
      <c r="H103" s="73"/>
      <c r="I103" s="73"/>
      <c r="J103" s="73"/>
      <c r="K103" s="73"/>
      <c r="L103" s="73"/>
      <c r="M103" s="73"/>
      <c r="N103" s="73"/>
      <c r="O103" s="73"/>
      <c r="P103" s="73"/>
      <c r="Q103" s="73"/>
      <c r="R103" s="73"/>
      <c r="S103" s="73"/>
      <c r="T103" s="73"/>
      <c r="U103" s="73"/>
      <c r="V103" s="73"/>
      <c r="W103" s="73"/>
      <c r="X103" s="73"/>
      <c r="Y103" s="73"/>
      <c r="Z103" s="73"/>
      <c r="AA103" s="73"/>
      <c r="AB103" s="73"/>
    </row>
    <row r="104" spans="6:28" x14ac:dyDescent="0.2">
      <c r="F104" s="73"/>
      <c r="G104" s="73"/>
      <c r="H104" s="73"/>
      <c r="I104" s="73"/>
      <c r="J104" s="73"/>
      <c r="K104" s="73"/>
      <c r="L104" s="73"/>
      <c r="M104" s="73"/>
      <c r="N104" s="73"/>
      <c r="O104" s="73"/>
      <c r="P104" s="73"/>
      <c r="Q104" s="73"/>
      <c r="R104" s="73"/>
      <c r="S104" s="73"/>
      <c r="T104" s="73"/>
      <c r="U104" s="73"/>
      <c r="V104" s="73"/>
      <c r="W104" s="73"/>
      <c r="X104" s="73"/>
      <c r="Y104" s="73"/>
      <c r="Z104" s="73"/>
      <c r="AA104" s="73"/>
      <c r="AB104" s="73"/>
    </row>
    <row r="105" spans="6:28" x14ac:dyDescent="0.2">
      <c r="F105" s="73"/>
      <c r="G105" s="73"/>
      <c r="H105" s="73"/>
      <c r="I105" s="73"/>
      <c r="J105" s="73"/>
      <c r="K105" s="73"/>
      <c r="L105" s="73"/>
      <c r="M105" s="73"/>
      <c r="N105" s="73"/>
      <c r="O105" s="73"/>
      <c r="P105" s="73"/>
      <c r="Q105" s="73"/>
      <c r="R105" s="73"/>
      <c r="S105" s="73"/>
      <c r="T105" s="73"/>
      <c r="U105" s="73"/>
      <c r="V105" s="73"/>
      <c r="W105" s="73"/>
      <c r="X105" s="73"/>
      <c r="Y105" s="73"/>
      <c r="Z105" s="73"/>
      <c r="AA105" s="73"/>
      <c r="AB105" s="73"/>
    </row>
    <row r="106" spans="6:28" x14ac:dyDescent="0.2">
      <c r="F106" s="73"/>
      <c r="G106" s="73"/>
      <c r="H106" s="73"/>
      <c r="I106" s="73"/>
      <c r="J106" s="73"/>
      <c r="K106" s="73"/>
      <c r="L106" s="73"/>
      <c r="M106" s="73"/>
      <c r="N106" s="73"/>
      <c r="O106" s="73"/>
      <c r="P106" s="73"/>
      <c r="Q106" s="73"/>
      <c r="R106" s="73"/>
      <c r="S106" s="73"/>
      <c r="T106" s="73"/>
      <c r="U106" s="73"/>
      <c r="V106" s="73"/>
      <c r="W106" s="73"/>
      <c r="X106" s="73"/>
      <c r="Y106" s="73"/>
      <c r="Z106" s="73"/>
      <c r="AA106" s="73"/>
      <c r="AB106" s="73"/>
    </row>
    <row r="107" spans="6:28" x14ac:dyDescent="0.2">
      <c r="F107" s="73"/>
      <c r="G107" s="73"/>
      <c r="H107" s="73"/>
      <c r="I107" s="73"/>
      <c r="J107" s="73"/>
      <c r="K107" s="73"/>
      <c r="L107" s="73"/>
      <c r="M107" s="73"/>
      <c r="N107" s="73"/>
      <c r="O107" s="73"/>
      <c r="P107" s="73"/>
      <c r="Q107" s="73"/>
      <c r="R107" s="73"/>
      <c r="S107" s="73"/>
      <c r="T107" s="73"/>
      <c r="U107" s="73"/>
      <c r="V107" s="73"/>
      <c r="W107" s="73"/>
      <c r="X107" s="73"/>
      <c r="Y107" s="73"/>
      <c r="Z107" s="73"/>
      <c r="AA107" s="73"/>
      <c r="AB107" s="73"/>
    </row>
    <row r="108" spans="6:28" x14ac:dyDescent="0.2">
      <c r="F108" s="73"/>
      <c r="G108" s="73"/>
      <c r="H108" s="73"/>
      <c r="I108" s="73"/>
      <c r="J108" s="73"/>
      <c r="K108" s="73"/>
      <c r="L108" s="73"/>
      <c r="M108" s="73"/>
      <c r="N108" s="73"/>
      <c r="O108" s="73"/>
      <c r="P108" s="73"/>
      <c r="Q108" s="73"/>
      <c r="R108" s="73"/>
      <c r="S108" s="73"/>
      <c r="T108" s="73"/>
      <c r="U108" s="73"/>
      <c r="V108" s="73"/>
      <c r="W108" s="73"/>
      <c r="X108" s="73"/>
      <c r="Y108" s="73"/>
      <c r="Z108" s="73"/>
      <c r="AA108" s="73"/>
      <c r="AB108" s="73"/>
    </row>
    <row r="109" spans="6:28" x14ac:dyDescent="0.2">
      <c r="F109" s="73"/>
      <c r="G109" s="73"/>
      <c r="H109" s="73"/>
      <c r="I109" s="73"/>
      <c r="J109" s="73"/>
      <c r="K109" s="73"/>
      <c r="L109" s="73"/>
      <c r="M109" s="73"/>
      <c r="N109" s="73"/>
      <c r="O109" s="73"/>
      <c r="P109" s="73"/>
      <c r="Q109" s="73"/>
      <c r="R109" s="73"/>
      <c r="S109" s="73"/>
      <c r="T109" s="73"/>
      <c r="U109" s="73"/>
      <c r="V109" s="73"/>
      <c r="W109" s="73"/>
      <c r="X109" s="73"/>
      <c r="Y109" s="73"/>
      <c r="Z109" s="73"/>
      <c r="AA109" s="73"/>
      <c r="AB109" s="73"/>
    </row>
    <row r="110" spans="6:28" x14ac:dyDescent="0.2">
      <c r="F110" s="73"/>
      <c r="G110" s="73"/>
      <c r="H110" s="73"/>
      <c r="I110" s="73"/>
      <c r="J110" s="73"/>
      <c r="K110" s="73"/>
      <c r="L110" s="73"/>
      <c r="M110" s="73"/>
      <c r="N110" s="73"/>
      <c r="O110" s="73"/>
      <c r="P110" s="73"/>
      <c r="Q110" s="73"/>
      <c r="R110" s="73"/>
      <c r="S110" s="73"/>
      <c r="T110" s="73"/>
      <c r="U110" s="73"/>
      <c r="V110" s="73"/>
      <c r="W110" s="73"/>
      <c r="X110" s="73"/>
      <c r="Y110" s="73"/>
      <c r="Z110" s="73"/>
      <c r="AA110" s="73"/>
      <c r="AB110" s="73"/>
    </row>
    <row r="111" spans="6:28" x14ac:dyDescent="0.2">
      <c r="F111" s="73"/>
      <c r="G111" s="73"/>
      <c r="H111" s="73"/>
      <c r="I111" s="73"/>
      <c r="J111" s="73"/>
      <c r="K111" s="73"/>
      <c r="L111" s="73"/>
      <c r="M111" s="73"/>
      <c r="N111" s="73"/>
      <c r="O111" s="73"/>
      <c r="P111" s="73"/>
      <c r="Q111" s="73"/>
      <c r="R111" s="73"/>
      <c r="S111" s="73"/>
      <c r="T111" s="73"/>
      <c r="U111" s="73"/>
      <c r="V111" s="73"/>
      <c r="W111" s="73"/>
      <c r="X111" s="73"/>
      <c r="Y111" s="73"/>
      <c r="Z111" s="73"/>
      <c r="AA111" s="73"/>
      <c r="AB111" s="73"/>
    </row>
    <row r="112" spans="6:28" x14ac:dyDescent="0.2">
      <c r="F112" s="73"/>
      <c r="G112" s="73"/>
      <c r="H112" s="73"/>
      <c r="I112" s="73"/>
      <c r="J112" s="73"/>
      <c r="K112" s="73"/>
      <c r="L112" s="73"/>
      <c r="M112" s="73"/>
      <c r="N112" s="73"/>
      <c r="O112" s="73"/>
      <c r="P112" s="73"/>
      <c r="Q112" s="73"/>
      <c r="R112" s="73"/>
      <c r="S112" s="73"/>
      <c r="T112" s="73"/>
      <c r="U112" s="73"/>
      <c r="V112" s="73"/>
      <c r="W112" s="73"/>
      <c r="X112" s="73"/>
      <c r="Y112" s="73"/>
      <c r="Z112" s="73"/>
      <c r="AA112" s="73"/>
      <c r="AB112" s="73"/>
    </row>
    <row r="113" spans="6:28" x14ac:dyDescent="0.2">
      <c r="F113" s="73"/>
      <c r="G113" s="73"/>
      <c r="H113" s="73"/>
      <c r="I113" s="73"/>
      <c r="J113" s="73"/>
      <c r="K113" s="73"/>
      <c r="L113" s="73"/>
      <c r="M113" s="73"/>
      <c r="N113" s="73"/>
      <c r="O113" s="73"/>
      <c r="P113" s="73"/>
      <c r="Q113" s="73"/>
      <c r="R113" s="73"/>
      <c r="S113" s="73"/>
      <c r="T113" s="73"/>
      <c r="U113" s="73"/>
      <c r="V113" s="73"/>
      <c r="W113" s="73"/>
      <c r="X113" s="73"/>
      <c r="Y113" s="73"/>
      <c r="Z113" s="73"/>
      <c r="AA113" s="73"/>
      <c r="AB113" s="73"/>
    </row>
    <row r="114" spans="6:28" x14ac:dyDescent="0.2">
      <c r="F114" s="73"/>
      <c r="G114" s="73"/>
      <c r="H114" s="73"/>
      <c r="I114" s="73"/>
      <c r="J114" s="73"/>
      <c r="K114" s="73"/>
      <c r="L114" s="73"/>
      <c r="M114" s="73"/>
      <c r="N114" s="73"/>
      <c r="O114" s="73"/>
      <c r="P114" s="73"/>
      <c r="Q114" s="73"/>
      <c r="R114" s="73"/>
      <c r="S114" s="73"/>
      <c r="T114" s="73"/>
      <c r="U114" s="73"/>
      <c r="V114" s="73"/>
      <c r="W114" s="73"/>
      <c r="X114" s="73"/>
      <c r="Y114" s="73"/>
      <c r="Z114" s="73"/>
      <c r="AA114" s="73"/>
      <c r="AB114" s="73"/>
    </row>
    <row r="115" spans="6:28" x14ac:dyDescent="0.2">
      <c r="F115" s="73"/>
      <c r="G115" s="73"/>
      <c r="H115" s="73"/>
      <c r="I115" s="73"/>
      <c r="J115" s="73"/>
      <c r="K115" s="73"/>
      <c r="L115" s="73"/>
      <c r="M115" s="73"/>
      <c r="N115" s="73"/>
      <c r="O115" s="73"/>
      <c r="P115" s="73"/>
      <c r="Q115" s="73"/>
      <c r="R115" s="73"/>
      <c r="S115" s="73"/>
      <c r="T115" s="73"/>
      <c r="U115" s="73"/>
      <c r="V115" s="73"/>
      <c r="W115" s="73"/>
      <c r="X115" s="73"/>
      <c r="Y115" s="73"/>
      <c r="Z115" s="73"/>
      <c r="AA115" s="73"/>
      <c r="AB115" s="73"/>
    </row>
    <row r="116" spans="6:28" x14ac:dyDescent="0.2">
      <c r="F116" s="73"/>
      <c r="G116" s="73"/>
      <c r="H116" s="73"/>
      <c r="I116" s="73"/>
      <c r="J116" s="73"/>
      <c r="K116" s="73"/>
      <c r="L116" s="73"/>
      <c r="M116" s="73"/>
      <c r="N116" s="73"/>
      <c r="O116" s="73"/>
      <c r="P116" s="73"/>
      <c r="Q116" s="73"/>
      <c r="R116" s="73"/>
      <c r="S116" s="73"/>
      <c r="T116" s="73"/>
      <c r="U116" s="73"/>
      <c r="V116" s="73"/>
      <c r="W116" s="73"/>
      <c r="X116" s="73"/>
      <c r="Y116" s="73"/>
      <c r="Z116" s="73"/>
      <c r="AA116" s="73"/>
      <c r="AB116" s="73"/>
    </row>
    <row r="117" spans="6:28" x14ac:dyDescent="0.2">
      <c r="F117" s="73"/>
      <c r="G117" s="73"/>
      <c r="H117" s="73"/>
      <c r="I117" s="73"/>
      <c r="J117" s="73"/>
      <c r="K117" s="73"/>
      <c r="L117" s="73"/>
      <c r="M117" s="73"/>
      <c r="N117" s="73"/>
      <c r="O117" s="73"/>
      <c r="P117" s="73"/>
      <c r="Q117" s="73"/>
      <c r="R117" s="73"/>
      <c r="S117" s="73"/>
      <c r="T117" s="73"/>
      <c r="U117" s="73"/>
      <c r="V117" s="73"/>
      <c r="W117" s="73"/>
      <c r="X117" s="73"/>
      <c r="Y117" s="73"/>
      <c r="Z117" s="73"/>
      <c r="AA117" s="73"/>
      <c r="AB117" s="73"/>
    </row>
    <row r="118" spans="6:28" x14ac:dyDescent="0.2">
      <c r="F118" s="73"/>
      <c r="G118" s="73"/>
      <c r="H118" s="73"/>
      <c r="I118" s="73"/>
      <c r="J118" s="73"/>
      <c r="K118" s="73"/>
      <c r="L118" s="73"/>
      <c r="M118" s="73"/>
      <c r="N118" s="73"/>
      <c r="O118" s="73"/>
      <c r="P118" s="73"/>
      <c r="Q118" s="73"/>
      <c r="R118" s="73"/>
      <c r="S118" s="73"/>
      <c r="T118" s="73"/>
      <c r="U118" s="73"/>
      <c r="V118" s="73"/>
      <c r="W118" s="73"/>
      <c r="X118" s="73"/>
      <c r="Y118" s="73"/>
      <c r="Z118" s="73"/>
      <c r="AA118" s="73"/>
      <c r="AB118" s="73"/>
    </row>
    <row r="119" spans="6:28" x14ac:dyDescent="0.2">
      <c r="F119" s="73"/>
      <c r="G119" s="73"/>
      <c r="H119" s="73"/>
      <c r="I119" s="73"/>
      <c r="J119" s="73"/>
      <c r="K119" s="73"/>
      <c r="L119" s="73"/>
      <c r="M119" s="73"/>
      <c r="N119" s="73"/>
      <c r="O119" s="73"/>
      <c r="P119" s="73"/>
      <c r="Q119" s="73"/>
      <c r="R119" s="73"/>
      <c r="S119" s="73"/>
      <c r="T119" s="73"/>
      <c r="U119" s="73"/>
      <c r="V119" s="73"/>
      <c r="W119" s="73"/>
      <c r="X119" s="73"/>
      <c r="Y119" s="73"/>
      <c r="Z119" s="73"/>
      <c r="AA119" s="73"/>
      <c r="AB119" s="73"/>
    </row>
    <row r="120" spans="6:28" x14ac:dyDescent="0.2">
      <c r="F120" s="73"/>
      <c r="G120" s="73"/>
      <c r="H120" s="73"/>
      <c r="I120" s="73"/>
      <c r="J120" s="73"/>
      <c r="K120" s="73"/>
      <c r="L120" s="73"/>
      <c r="M120" s="73"/>
      <c r="N120" s="73"/>
      <c r="O120" s="73"/>
      <c r="P120" s="73"/>
      <c r="Q120" s="73"/>
      <c r="R120" s="73"/>
      <c r="S120" s="73"/>
      <c r="T120" s="73"/>
      <c r="U120" s="73"/>
      <c r="V120" s="73"/>
      <c r="W120" s="73"/>
      <c r="X120" s="73"/>
      <c r="Y120" s="73"/>
      <c r="Z120" s="73"/>
      <c r="AA120" s="73"/>
      <c r="AB120" s="73"/>
    </row>
    <row r="121" spans="6:28" x14ac:dyDescent="0.2">
      <c r="F121" s="73"/>
      <c r="G121" s="73"/>
      <c r="H121" s="73"/>
      <c r="I121" s="73"/>
      <c r="J121" s="73"/>
      <c r="K121" s="73"/>
      <c r="L121" s="73"/>
      <c r="M121" s="73"/>
      <c r="N121" s="73"/>
      <c r="O121" s="73"/>
      <c r="P121" s="73"/>
      <c r="Q121" s="73"/>
      <c r="R121" s="73"/>
      <c r="S121" s="73"/>
      <c r="T121" s="73"/>
      <c r="U121" s="73"/>
      <c r="V121" s="73"/>
      <c r="W121" s="73"/>
      <c r="X121" s="73"/>
      <c r="Y121" s="73"/>
      <c r="Z121" s="73"/>
      <c r="AA121" s="73"/>
      <c r="AB121" s="73"/>
    </row>
    <row r="122" spans="6:28" x14ac:dyDescent="0.2">
      <c r="F122" s="73"/>
      <c r="G122" s="73"/>
      <c r="H122" s="73"/>
      <c r="I122" s="73"/>
      <c r="J122" s="73"/>
      <c r="K122" s="73"/>
      <c r="L122" s="73"/>
      <c r="M122" s="73"/>
      <c r="N122" s="73"/>
      <c r="O122" s="73"/>
      <c r="P122" s="73"/>
      <c r="Q122" s="73"/>
      <c r="R122" s="73"/>
      <c r="S122" s="73"/>
      <c r="T122" s="73"/>
      <c r="U122" s="73"/>
      <c r="V122" s="73"/>
      <c r="W122" s="73"/>
      <c r="X122" s="73"/>
      <c r="Y122" s="73"/>
      <c r="Z122" s="73"/>
      <c r="AA122" s="73"/>
      <c r="AB122" s="73"/>
    </row>
    <row r="123" spans="6:28" x14ac:dyDescent="0.2">
      <c r="F123" s="73"/>
      <c r="G123" s="73"/>
      <c r="H123" s="73"/>
      <c r="I123" s="73"/>
      <c r="J123" s="73"/>
      <c r="K123" s="73"/>
      <c r="L123" s="73"/>
      <c r="M123" s="73"/>
      <c r="N123" s="73"/>
      <c r="O123" s="73"/>
      <c r="P123" s="73"/>
      <c r="Q123" s="73"/>
      <c r="R123" s="73"/>
      <c r="S123" s="73"/>
      <c r="T123" s="73"/>
      <c r="U123" s="73"/>
      <c r="V123" s="73"/>
      <c r="W123" s="73"/>
      <c r="X123" s="73"/>
      <c r="Y123" s="73"/>
      <c r="Z123" s="73"/>
      <c r="AA123" s="73"/>
      <c r="AB123" s="73"/>
    </row>
    <row r="124" spans="6:28" x14ac:dyDescent="0.2">
      <c r="F124" s="73"/>
      <c r="G124" s="73"/>
      <c r="H124" s="73"/>
      <c r="I124" s="73"/>
      <c r="J124" s="73"/>
      <c r="K124" s="73"/>
      <c r="L124" s="73"/>
      <c r="M124" s="73"/>
      <c r="N124" s="73"/>
      <c r="O124" s="73"/>
      <c r="P124" s="73"/>
      <c r="Q124" s="73"/>
      <c r="R124" s="73"/>
      <c r="S124" s="73"/>
      <c r="T124" s="73"/>
      <c r="U124" s="73"/>
      <c r="V124" s="73"/>
      <c r="W124" s="73"/>
      <c r="X124" s="73"/>
      <c r="Y124" s="73"/>
      <c r="Z124" s="73"/>
      <c r="AA124" s="73"/>
      <c r="AB124" s="73"/>
    </row>
    <row r="125" spans="6:28" x14ac:dyDescent="0.2">
      <c r="F125" s="73"/>
      <c r="G125" s="73"/>
      <c r="H125" s="73"/>
      <c r="I125" s="73"/>
      <c r="J125" s="73"/>
      <c r="K125" s="73"/>
      <c r="L125" s="73"/>
      <c r="M125" s="73"/>
      <c r="N125" s="73"/>
      <c r="O125" s="73"/>
      <c r="P125" s="73"/>
      <c r="Q125" s="73"/>
      <c r="R125" s="73"/>
      <c r="S125" s="73"/>
      <c r="T125" s="73"/>
      <c r="U125" s="73"/>
      <c r="V125" s="73"/>
      <c r="W125" s="73"/>
      <c r="X125" s="73"/>
      <c r="Y125" s="73"/>
      <c r="Z125" s="73"/>
      <c r="AA125" s="73"/>
      <c r="AB125" s="73"/>
    </row>
    <row r="126" spans="6:28" x14ac:dyDescent="0.2">
      <c r="F126" s="73"/>
      <c r="G126" s="73"/>
      <c r="H126" s="73"/>
      <c r="I126" s="73"/>
      <c r="J126" s="73"/>
      <c r="K126" s="73"/>
      <c r="L126" s="73"/>
      <c r="M126" s="73"/>
      <c r="N126" s="73"/>
      <c r="O126" s="73"/>
      <c r="P126" s="73"/>
      <c r="Q126" s="73"/>
      <c r="R126" s="73"/>
      <c r="S126" s="73"/>
      <c r="T126" s="73"/>
      <c r="U126" s="73"/>
      <c r="V126" s="73"/>
      <c r="W126" s="73"/>
      <c r="X126" s="73"/>
      <c r="Y126" s="73"/>
      <c r="Z126" s="73"/>
      <c r="AA126" s="73"/>
      <c r="AB126" s="73"/>
    </row>
    <row r="127" spans="6:28" x14ac:dyDescent="0.2">
      <c r="F127" s="73"/>
      <c r="G127" s="73"/>
      <c r="H127" s="73"/>
      <c r="I127" s="73"/>
      <c r="J127" s="73"/>
      <c r="K127" s="73"/>
      <c r="L127" s="73"/>
      <c r="M127" s="73"/>
      <c r="N127" s="73"/>
      <c r="O127" s="73"/>
      <c r="P127" s="73"/>
      <c r="Q127" s="73"/>
      <c r="R127" s="73"/>
      <c r="S127" s="73"/>
      <c r="T127" s="73"/>
      <c r="U127" s="73"/>
      <c r="V127" s="73"/>
      <c r="W127" s="73"/>
      <c r="X127" s="73"/>
      <c r="Y127" s="73"/>
      <c r="Z127" s="73"/>
      <c r="AA127" s="73"/>
      <c r="AB127" s="73"/>
    </row>
    <row r="128" spans="6:28" x14ac:dyDescent="0.2">
      <c r="F128" s="73"/>
      <c r="G128" s="73"/>
      <c r="H128" s="73"/>
      <c r="I128" s="73"/>
      <c r="J128" s="73"/>
      <c r="K128" s="73"/>
      <c r="L128" s="73"/>
      <c r="M128" s="73"/>
      <c r="N128" s="73"/>
      <c r="O128" s="73"/>
      <c r="P128" s="73"/>
      <c r="Q128" s="73"/>
      <c r="R128" s="73"/>
      <c r="S128" s="73"/>
      <c r="T128" s="73"/>
      <c r="U128" s="73"/>
      <c r="V128" s="73"/>
      <c r="W128" s="73"/>
      <c r="X128" s="73"/>
      <c r="Y128" s="73"/>
      <c r="Z128" s="73"/>
      <c r="AA128" s="73"/>
      <c r="AB128" s="73"/>
    </row>
    <row r="129" spans="1:28" x14ac:dyDescent="0.2">
      <c r="F129" s="73"/>
      <c r="G129" s="73"/>
      <c r="H129" s="73"/>
      <c r="I129" s="73"/>
      <c r="J129" s="73"/>
      <c r="K129" s="73"/>
      <c r="L129" s="73"/>
      <c r="M129" s="73"/>
      <c r="N129" s="73"/>
      <c r="O129" s="73"/>
      <c r="P129" s="73"/>
      <c r="Q129" s="73"/>
      <c r="R129" s="73"/>
      <c r="S129" s="73"/>
      <c r="T129" s="73"/>
      <c r="U129" s="73"/>
      <c r="V129" s="73"/>
      <c r="W129" s="73"/>
      <c r="X129" s="73"/>
      <c r="Y129" s="73"/>
      <c r="Z129" s="73"/>
      <c r="AA129" s="73"/>
      <c r="AB129" s="73"/>
    </row>
    <row r="130" spans="1:28" x14ac:dyDescent="0.2">
      <c r="F130" s="73"/>
      <c r="G130" s="73"/>
      <c r="H130" s="73"/>
      <c r="I130" s="73"/>
      <c r="J130" s="73"/>
      <c r="K130" s="73"/>
      <c r="L130" s="73"/>
      <c r="M130" s="73"/>
      <c r="N130" s="73"/>
      <c r="O130" s="73"/>
      <c r="P130" s="73"/>
      <c r="Q130" s="73"/>
      <c r="R130" s="73"/>
      <c r="S130" s="73"/>
      <c r="T130" s="73"/>
      <c r="U130" s="73"/>
      <c r="V130" s="73"/>
      <c r="W130" s="73"/>
      <c r="X130" s="73"/>
      <c r="Y130" s="73"/>
      <c r="Z130" s="73"/>
      <c r="AA130" s="73"/>
      <c r="AB130" s="73"/>
    </row>
    <row r="131" spans="1:28" x14ac:dyDescent="0.2">
      <c r="F131" s="73"/>
      <c r="G131" s="73"/>
      <c r="H131" s="73"/>
      <c r="I131" s="73"/>
      <c r="J131" s="73"/>
      <c r="K131" s="73"/>
      <c r="L131" s="73"/>
      <c r="M131" s="73"/>
      <c r="N131" s="73"/>
      <c r="O131" s="73"/>
      <c r="P131" s="73"/>
      <c r="Q131" s="73"/>
      <c r="R131" s="73"/>
      <c r="S131" s="73"/>
      <c r="T131" s="73"/>
      <c r="U131" s="73"/>
      <c r="V131" s="73"/>
      <c r="W131" s="73"/>
      <c r="X131" s="73"/>
      <c r="Y131" s="73"/>
      <c r="Z131" s="73"/>
      <c r="AA131" s="73"/>
      <c r="AB131" s="73"/>
    </row>
    <row r="132" spans="1:28" x14ac:dyDescent="0.2">
      <c r="F132" s="73"/>
      <c r="G132" s="73"/>
      <c r="H132" s="73"/>
      <c r="I132" s="73"/>
      <c r="J132" s="73"/>
      <c r="K132" s="73"/>
      <c r="L132" s="73"/>
      <c r="M132" s="73"/>
      <c r="N132" s="73"/>
      <c r="O132" s="73"/>
      <c r="P132" s="73"/>
      <c r="Q132" s="73"/>
      <c r="R132" s="73"/>
      <c r="S132" s="73"/>
      <c r="T132" s="73"/>
      <c r="U132" s="73"/>
      <c r="V132" s="73"/>
      <c r="W132" s="73"/>
      <c r="X132" s="73"/>
      <c r="Y132" s="73"/>
      <c r="Z132" s="73"/>
      <c r="AA132" s="73"/>
      <c r="AB132" s="73"/>
    </row>
    <row r="133" spans="1:28" x14ac:dyDescent="0.2">
      <c r="F133" s="73"/>
      <c r="G133" s="73"/>
      <c r="H133" s="73"/>
      <c r="I133" s="73"/>
      <c r="J133" s="73"/>
      <c r="K133" s="73"/>
      <c r="L133" s="73"/>
      <c r="M133" s="73"/>
      <c r="N133" s="73"/>
      <c r="O133" s="73"/>
      <c r="P133" s="73"/>
      <c r="Q133" s="73"/>
      <c r="R133" s="73"/>
      <c r="S133" s="73"/>
      <c r="T133" s="73"/>
      <c r="U133" s="73"/>
      <c r="V133" s="73"/>
      <c r="W133" s="73"/>
      <c r="X133" s="73"/>
      <c r="Y133" s="73"/>
      <c r="Z133" s="73"/>
      <c r="AA133" s="73"/>
      <c r="AB133" s="73"/>
    </row>
    <row r="134" spans="1:28" x14ac:dyDescent="0.2">
      <c r="F134" s="73"/>
      <c r="G134" s="73"/>
      <c r="H134" s="73"/>
      <c r="I134" s="73"/>
      <c r="J134" s="73"/>
      <c r="K134" s="73"/>
      <c r="L134" s="73"/>
      <c r="M134" s="73"/>
      <c r="N134" s="73"/>
      <c r="O134" s="73"/>
      <c r="P134" s="73"/>
      <c r="Q134" s="73"/>
      <c r="R134" s="73"/>
      <c r="S134" s="73"/>
      <c r="T134" s="73"/>
      <c r="U134" s="73"/>
      <c r="V134" s="73"/>
      <c r="W134" s="73"/>
      <c r="X134" s="73"/>
      <c r="Y134" s="73"/>
      <c r="Z134" s="73"/>
      <c r="AA134" s="73"/>
      <c r="AB134" s="73"/>
    </row>
    <row r="135" spans="1:28" x14ac:dyDescent="0.2">
      <c r="F135" s="73"/>
      <c r="G135" s="73"/>
      <c r="H135" s="73"/>
      <c r="I135" s="73"/>
      <c r="J135" s="73"/>
      <c r="K135" s="73"/>
      <c r="L135" s="73"/>
      <c r="M135" s="73"/>
      <c r="N135" s="73"/>
      <c r="O135" s="73"/>
      <c r="P135" s="73"/>
      <c r="Q135" s="73"/>
      <c r="R135" s="73"/>
      <c r="S135" s="73"/>
      <c r="T135" s="73"/>
      <c r="U135" s="73"/>
      <c r="V135" s="73"/>
      <c r="W135" s="73"/>
      <c r="X135" s="73"/>
      <c r="Y135" s="73"/>
      <c r="Z135" s="73"/>
      <c r="AA135" s="73"/>
      <c r="AB135" s="73"/>
    </row>
    <row r="136" spans="1:28" x14ac:dyDescent="0.2">
      <c r="A136" s="73"/>
      <c r="B136" s="5"/>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row>
    <row r="137" spans="1:28" x14ac:dyDescent="0.2">
      <c r="A137" s="73"/>
      <c r="B137" s="5"/>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row>
    <row r="138" spans="1:28" x14ac:dyDescent="0.2">
      <c r="A138" s="73"/>
      <c r="B138" s="5"/>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row>
    <row r="139" spans="1:28" x14ac:dyDescent="0.2">
      <c r="A139" s="73"/>
      <c r="B139" s="5"/>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row>
    <row r="140" spans="1:28" x14ac:dyDescent="0.2">
      <c r="A140" s="73"/>
      <c r="B140" s="5"/>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row>
    <row r="141" spans="1:28" x14ac:dyDescent="0.2">
      <c r="A141" s="73"/>
      <c r="B141" s="5"/>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row>
    <row r="142" spans="1:28" x14ac:dyDescent="0.2">
      <c r="A142" s="73"/>
      <c r="B142" s="5"/>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row>
    <row r="143" spans="1:28" x14ac:dyDescent="0.2">
      <c r="A143" s="73"/>
      <c r="B143" s="5"/>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row>
    <row r="144" spans="1:28" x14ac:dyDescent="0.2">
      <c r="A144" s="73"/>
      <c r="B144" s="5"/>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row>
    <row r="145" spans="1:28" x14ac:dyDescent="0.2">
      <c r="A145" s="73"/>
      <c r="B145" s="5"/>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row>
    <row r="146" spans="1:28" x14ac:dyDescent="0.2">
      <c r="A146" s="73"/>
      <c r="B146" s="5"/>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row>
    <row r="147" spans="1:28" x14ac:dyDescent="0.2">
      <c r="A147" s="73"/>
      <c r="B147" s="5"/>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row>
    <row r="148" spans="1:28" x14ac:dyDescent="0.2">
      <c r="A148" s="73"/>
      <c r="B148" s="5"/>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row>
    <row r="149" spans="1:28" x14ac:dyDescent="0.2">
      <c r="A149" s="73"/>
      <c r="B149" s="5"/>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row>
    <row r="150" spans="1:28" x14ac:dyDescent="0.2">
      <c r="A150" s="73"/>
      <c r="B150" s="5"/>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row>
    <row r="151" spans="1:28" x14ac:dyDescent="0.2">
      <c r="A151" s="73"/>
      <c r="B151" s="5"/>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row>
    <row r="152" spans="1:28" x14ac:dyDescent="0.2">
      <c r="A152" s="73"/>
      <c r="B152" s="5"/>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row>
    <row r="153" spans="1:28" x14ac:dyDescent="0.2">
      <c r="A153" s="73"/>
      <c r="B153" s="5"/>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row>
    <row r="154" spans="1:28" x14ac:dyDescent="0.2">
      <c r="A154" s="73"/>
      <c r="B154" s="5"/>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row>
    <row r="155" spans="1:28" x14ac:dyDescent="0.2">
      <c r="A155" s="73"/>
      <c r="B155" s="5"/>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row>
    <row r="156" spans="1:28" x14ac:dyDescent="0.2">
      <c r="A156" s="73"/>
      <c r="B156" s="5"/>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row>
    <row r="157" spans="1:28" x14ac:dyDescent="0.2">
      <c r="A157" s="73"/>
      <c r="B157" s="5"/>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row>
    <row r="158" spans="1:28" x14ac:dyDescent="0.2">
      <c r="A158" s="73"/>
      <c r="B158" s="5"/>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row>
    <row r="159" spans="1:28" x14ac:dyDescent="0.2">
      <c r="A159" s="73"/>
      <c r="B159" s="5"/>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row>
    <row r="160" spans="1:28" x14ac:dyDescent="0.2">
      <c r="A160" s="73"/>
      <c r="B160" s="5"/>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row>
    <row r="161" spans="1:28" x14ac:dyDescent="0.2">
      <c r="A161" s="73"/>
      <c r="B161" s="5"/>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row>
    <row r="162" spans="1:28" x14ac:dyDescent="0.2">
      <c r="A162" s="73"/>
      <c r="B162" s="5"/>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row>
    <row r="163" spans="1:28" x14ac:dyDescent="0.2">
      <c r="A163" s="73"/>
      <c r="B163" s="5"/>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row>
    <row r="164" spans="1:28" x14ac:dyDescent="0.2">
      <c r="A164" s="73"/>
      <c r="B164" s="5"/>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row>
    <row r="165" spans="1:28" x14ac:dyDescent="0.2">
      <c r="A165" s="73"/>
      <c r="B165" s="5"/>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row>
    <row r="166" spans="1:28" x14ac:dyDescent="0.2">
      <c r="A166" s="73"/>
      <c r="B166" s="5"/>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row>
    <row r="167" spans="1:28" x14ac:dyDescent="0.2">
      <c r="A167" s="73"/>
      <c r="B167" s="5"/>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row>
    <row r="168" spans="1:28" x14ac:dyDescent="0.2">
      <c r="A168" s="73"/>
      <c r="B168" s="5"/>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row>
    <row r="169" spans="1:28" x14ac:dyDescent="0.2">
      <c r="A169" s="73"/>
      <c r="B169" s="5"/>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row>
    <row r="170" spans="1:28" x14ac:dyDescent="0.2">
      <c r="A170" s="73"/>
      <c r="B170" s="5"/>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row>
    <row r="171" spans="1:28" x14ac:dyDescent="0.2">
      <c r="A171" s="73"/>
      <c r="B171" s="5"/>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row>
    <row r="172" spans="1:28" x14ac:dyDescent="0.2">
      <c r="A172" s="73"/>
      <c r="B172" s="5"/>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row>
    <row r="173" spans="1:28" x14ac:dyDescent="0.2">
      <c r="A173" s="73"/>
      <c r="B173" s="5"/>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row>
    <row r="174" spans="1:28" x14ac:dyDescent="0.2">
      <c r="A174" s="73"/>
      <c r="B174" s="5"/>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row>
    <row r="175" spans="1:28" x14ac:dyDescent="0.2">
      <c r="A175" s="73"/>
      <c r="B175" s="5"/>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row>
    <row r="176" spans="1:28" x14ac:dyDescent="0.2">
      <c r="A176" s="73"/>
      <c r="B176" s="5"/>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row>
    <row r="177" spans="1:28" x14ac:dyDescent="0.2">
      <c r="A177" s="73"/>
      <c r="B177" s="5"/>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row>
    <row r="178" spans="1:28" x14ac:dyDescent="0.2">
      <c r="A178" s="73"/>
      <c r="B178" s="5"/>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row>
    <row r="179" spans="1:28" x14ac:dyDescent="0.2">
      <c r="A179" s="73"/>
      <c r="B179" s="5"/>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row>
    <row r="180" spans="1:28" x14ac:dyDescent="0.2">
      <c r="A180" s="73"/>
      <c r="B180" s="5"/>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row>
    <row r="181" spans="1:28" x14ac:dyDescent="0.2">
      <c r="A181" s="73"/>
      <c r="B181" s="5"/>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row>
    <row r="182" spans="1:28" x14ac:dyDescent="0.2">
      <c r="A182" s="73"/>
      <c r="B182" s="5"/>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row>
    <row r="183" spans="1:28" x14ac:dyDescent="0.2">
      <c r="A183" s="73"/>
      <c r="B183" s="5"/>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row>
    <row r="184" spans="1:28" x14ac:dyDescent="0.2">
      <c r="A184" s="73"/>
      <c r="B184" s="5"/>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row>
    <row r="185" spans="1:28" x14ac:dyDescent="0.2">
      <c r="A185" s="73"/>
      <c r="B185" s="5"/>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row>
    <row r="186" spans="1:28" x14ac:dyDescent="0.2">
      <c r="A186" s="73"/>
      <c r="B186" s="5"/>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row>
    <row r="187" spans="1:28" x14ac:dyDescent="0.2">
      <c r="A187" s="73"/>
      <c r="B187" s="5"/>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row>
    <row r="188" spans="1:28" x14ac:dyDescent="0.2">
      <c r="A188" s="73"/>
      <c r="B188" s="5"/>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row>
    <row r="189" spans="1:28" x14ac:dyDescent="0.2">
      <c r="A189" s="73"/>
      <c r="B189" s="5"/>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row>
    <row r="190" spans="1:28" x14ac:dyDescent="0.2">
      <c r="A190" s="73"/>
      <c r="B190" s="5"/>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row>
    <row r="191" spans="1:28" x14ac:dyDescent="0.2">
      <c r="A191" s="73"/>
      <c r="B191" s="5"/>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row>
    <row r="192" spans="1:28" x14ac:dyDescent="0.2">
      <c r="A192" s="73"/>
      <c r="B192" s="5"/>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row>
    <row r="193" spans="1:28" x14ac:dyDescent="0.2">
      <c r="A193" s="73"/>
      <c r="B193" s="5"/>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row>
    <row r="194" spans="1:28" x14ac:dyDescent="0.2">
      <c r="A194" s="73"/>
      <c r="B194" s="5"/>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row>
    <row r="195" spans="1:28" x14ac:dyDescent="0.2">
      <c r="A195" s="73"/>
      <c r="B195" s="5"/>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row>
    <row r="196" spans="1:28" x14ac:dyDescent="0.2">
      <c r="A196" s="73"/>
      <c r="B196" s="5"/>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row>
    <row r="197" spans="1:28" x14ac:dyDescent="0.2">
      <c r="A197" s="73"/>
      <c r="B197" s="5"/>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row>
    <row r="198" spans="1:28" x14ac:dyDescent="0.2">
      <c r="A198" s="73"/>
      <c r="B198" s="5"/>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row>
    <row r="199" spans="1:28" x14ac:dyDescent="0.2">
      <c r="A199" s="73"/>
      <c r="B199" s="5"/>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row>
    <row r="200" spans="1:28" x14ac:dyDescent="0.2">
      <c r="A200" s="73"/>
      <c r="B200" s="5"/>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row>
    <row r="201" spans="1:28" x14ac:dyDescent="0.2">
      <c r="A201" s="73"/>
      <c r="B201" s="5"/>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row>
    <row r="202" spans="1:28" x14ac:dyDescent="0.2">
      <c r="A202" s="73"/>
      <c r="B202" s="5"/>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row>
    <row r="203" spans="1:28" x14ac:dyDescent="0.2">
      <c r="A203" s="73"/>
      <c r="B203" s="5"/>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row>
    <row r="204" spans="1:28" x14ac:dyDescent="0.2">
      <c r="A204" s="73"/>
      <c r="B204" s="5"/>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row>
    <row r="205" spans="1:28" x14ac:dyDescent="0.2">
      <c r="A205" s="73"/>
      <c r="B205" s="5"/>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row>
    <row r="206" spans="1:28" x14ac:dyDescent="0.2">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row>
    <row r="207" spans="1:28"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row>
    <row r="208" spans="1:28" x14ac:dyDescent="0.2">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row>
    <row r="209" spans="1:28" x14ac:dyDescent="0.2">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row>
    <row r="210" spans="1:28"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row>
    <row r="211" spans="1:28"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row>
    <row r="212" spans="1:28" x14ac:dyDescent="0.2">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row>
    <row r="213" spans="1:28"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row>
    <row r="214" spans="1:28" x14ac:dyDescent="0.2">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row>
    <row r="215" spans="1:28" x14ac:dyDescent="0.2">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row>
    <row r="216" spans="1:28" x14ac:dyDescent="0.2">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row>
    <row r="217" spans="1:28" x14ac:dyDescent="0.2">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row>
    <row r="218" spans="1:28" x14ac:dyDescent="0.2">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row>
    <row r="219" spans="1:28" x14ac:dyDescent="0.2">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row>
    <row r="220" spans="1:28" x14ac:dyDescent="0.2">
      <c r="Q220" s="227">
        <v>1257</v>
      </c>
      <c r="R220" s="227">
        <v>7</v>
      </c>
      <c r="S220" s="227">
        <v>5.5688146380270488E-3</v>
      </c>
      <c r="T220" s="227">
        <v>5.367274957828554E-5</v>
      </c>
    </row>
    <row r="221" spans="1:28" x14ac:dyDescent="0.2">
      <c r="Q221" s="227">
        <v>542</v>
      </c>
      <c r="R221" s="227">
        <v>3</v>
      </c>
      <c r="S221" s="227">
        <v>5.5350553505535052E-3</v>
      </c>
      <c r="T221" s="227">
        <v>2.3002606962122375E-5</v>
      </c>
    </row>
    <row r="222" spans="1:28" x14ac:dyDescent="0.2">
      <c r="Q222" s="227">
        <v>1920</v>
      </c>
      <c r="R222" s="227">
        <v>10</v>
      </c>
      <c r="S222" s="227">
        <v>5.208333333333333E-3</v>
      </c>
      <c r="T222" s="227">
        <v>7.6675356540407909E-5</v>
      </c>
    </row>
    <row r="223" spans="1:28" x14ac:dyDescent="0.2">
      <c r="Q223" s="227">
        <v>194</v>
      </c>
      <c r="R223" s="227">
        <v>1</v>
      </c>
      <c r="S223" s="227">
        <v>5.1546391752577319E-3</v>
      </c>
      <c r="T223" s="227">
        <v>7.6675356540407912E-6</v>
      </c>
    </row>
    <row r="224" spans="1:28" x14ac:dyDescent="0.2">
      <c r="Q224" s="227">
        <v>597</v>
      </c>
      <c r="R224" s="227">
        <v>3</v>
      </c>
      <c r="S224" s="227">
        <v>5.0251256281407036E-3</v>
      </c>
      <c r="T224" s="227">
        <v>2.3002606962122375E-5</v>
      </c>
    </row>
    <row r="225" spans="17:20" x14ac:dyDescent="0.2">
      <c r="Q225" s="227">
        <v>2199</v>
      </c>
      <c r="R225" s="227">
        <v>11</v>
      </c>
      <c r="S225" s="227">
        <v>5.0022737608003635E-3</v>
      </c>
      <c r="T225" s="227">
        <v>8.4342892194448705E-5</v>
      </c>
    </row>
    <row r="226" spans="17:20" x14ac:dyDescent="0.2">
      <c r="Q226" s="227">
        <v>214</v>
      </c>
      <c r="R226" s="227">
        <v>1</v>
      </c>
      <c r="S226" s="227">
        <v>4.6728971962616819E-3</v>
      </c>
      <c r="T226" s="227">
        <v>7.6675356540407912E-6</v>
      </c>
    </row>
    <row r="227" spans="17:20" x14ac:dyDescent="0.2">
      <c r="Q227" s="227">
        <v>880</v>
      </c>
      <c r="R227" s="227">
        <v>4</v>
      </c>
      <c r="S227" s="227">
        <v>4.5454545454545452E-3</v>
      </c>
      <c r="T227" s="227">
        <v>3.0670142616163165E-5</v>
      </c>
    </row>
    <row r="228" spans="17:20" x14ac:dyDescent="0.2">
      <c r="Q228" s="227">
        <v>834</v>
      </c>
      <c r="R228" s="227">
        <v>3</v>
      </c>
      <c r="S228" s="227">
        <v>3.5971223021582736E-3</v>
      </c>
      <c r="T228" s="227">
        <v>2.3002606962122375E-5</v>
      </c>
    </row>
    <row r="229" spans="17:20" x14ac:dyDescent="0.2">
      <c r="Q229" s="227">
        <v>4174</v>
      </c>
      <c r="R229" s="227">
        <v>14</v>
      </c>
      <c r="S229" s="227">
        <v>3.3540967896502154E-3</v>
      </c>
      <c r="T229" s="227">
        <v>1.0734549915657108E-4</v>
      </c>
    </row>
    <row r="230" spans="17:20" x14ac:dyDescent="0.2">
      <c r="Q230" s="227">
        <v>598</v>
      </c>
      <c r="R230" s="227">
        <v>1</v>
      </c>
      <c r="S230" s="227">
        <v>1.6722408026755853E-3</v>
      </c>
      <c r="T230" s="227">
        <v>7.6675356540407912E-6</v>
      </c>
    </row>
    <row r="231" spans="17:20" x14ac:dyDescent="0.2">
      <c r="Q231" s="227">
        <v>2522</v>
      </c>
      <c r="R231" s="227">
        <v>3</v>
      </c>
      <c r="S231" s="227">
        <v>1.1895321173671688E-3</v>
      </c>
      <c r="T231" s="227">
        <v>2.3002606962122375E-5</v>
      </c>
    </row>
    <row r="232" spans="17:20" x14ac:dyDescent="0.2">
      <c r="Q232" s="227">
        <v>675</v>
      </c>
      <c r="R232" s="227">
        <v>0</v>
      </c>
      <c r="S232" s="227">
        <v>0</v>
      </c>
      <c r="T232" s="227">
        <v>0</v>
      </c>
    </row>
    <row r="233" spans="17:20" x14ac:dyDescent="0.2">
      <c r="Q233" s="227">
        <v>58</v>
      </c>
      <c r="R233" s="227">
        <v>0</v>
      </c>
      <c r="S233" s="227">
        <v>0</v>
      </c>
      <c r="T233" s="227">
        <v>0</v>
      </c>
    </row>
    <row r="234" spans="17:20" x14ac:dyDescent="0.2">
      <c r="Q234" s="227">
        <v>3</v>
      </c>
      <c r="R234" s="227">
        <v>0</v>
      </c>
      <c r="S234" s="227">
        <v>0</v>
      </c>
      <c r="T234" s="227">
        <v>0</v>
      </c>
    </row>
    <row r="235" spans="17:20" x14ac:dyDescent="0.2">
      <c r="Q235" s="227">
        <v>8</v>
      </c>
      <c r="R235" s="227">
        <v>0</v>
      </c>
      <c r="S235" s="227">
        <v>0</v>
      </c>
      <c r="T235" s="227">
        <v>0</v>
      </c>
    </row>
    <row r="236" spans="17:20" x14ac:dyDescent="0.2">
      <c r="Q236" s="227">
        <v>151</v>
      </c>
      <c r="R236" s="227">
        <v>0</v>
      </c>
      <c r="S236" s="227">
        <v>0</v>
      </c>
      <c r="T236" s="227">
        <v>0</v>
      </c>
    </row>
    <row r="237" spans="17:20" x14ac:dyDescent="0.2">
      <c r="Q237" s="227">
        <v>96</v>
      </c>
      <c r="R237" s="227">
        <v>0</v>
      </c>
      <c r="S237" s="227">
        <v>0</v>
      </c>
      <c r="T237" s="227">
        <v>0</v>
      </c>
    </row>
    <row r="238" spans="17:20" x14ac:dyDescent="0.2">
      <c r="Q238" s="227">
        <v>57</v>
      </c>
      <c r="R238" s="227">
        <v>0</v>
      </c>
      <c r="S238" s="227">
        <v>0</v>
      </c>
      <c r="T238" s="227">
        <v>0</v>
      </c>
    </row>
    <row r="239" spans="17:20" x14ac:dyDescent="0.2">
      <c r="Q239" s="227">
        <v>85</v>
      </c>
      <c r="R239" s="227">
        <v>0</v>
      </c>
      <c r="S239" s="227">
        <v>0</v>
      </c>
      <c r="T239" s="227">
        <v>0</v>
      </c>
    </row>
    <row r="240" spans="17:20" x14ac:dyDescent="0.2">
      <c r="Q240" s="227">
        <v>14</v>
      </c>
      <c r="R240" s="227">
        <v>0</v>
      </c>
      <c r="S240" s="227">
        <v>0</v>
      </c>
      <c r="T240" s="227">
        <v>0</v>
      </c>
    </row>
    <row r="241" spans="17:20" x14ac:dyDescent="0.2">
      <c r="Q241" s="227">
        <v>206</v>
      </c>
      <c r="R241" s="227">
        <v>0</v>
      </c>
      <c r="S241" s="227">
        <v>0</v>
      </c>
      <c r="T241" s="227">
        <v>0</v>
      </c>
    </row>
    <row r="242" spans="17:20" x14ac:dyDescent="0.2">
      <c r="Q242" s="227">
        <v>37</v>
      </c>
      <c r="R242" s="227">
        <v>0</v>
      </c>
      <c r="S242" s="227">
        <v>0</v>
      </c>
      <c r="T242" s="227">
        <v>0</v>
      </c>
    </row>
    <row r="243" spans="17:20" x14ac:dyDescent="0.2">
      <c r="Q243" s="227">
        <v>13</v>
      </c>
      <c r="R243" s="227">
        <v>0</v>
      </c>
      <c r="S243" s="227">
        <v>0</v>
      </c>
      <c r="T243" s="227">
        <v>0</v>
      </c>
    </row>
    <row r="244" spans="17:20" x14ac:dyDescent="0.2">
      <c r="Q244" s="227">
        <v>103</v>
      </c>
      <c r="R244" s="227">
        <v>0</v>
      </c>
      <c r="S244" s="227">
        <v>0</v>
      </c>
      <c r="T244" s="227">
        <v>0</v>
      </c>
    </row>
    <row r="245" spans="17:20" x14ac:dyDescent="0.2">
      <c r="Q245" s="227">
        <v>8</v>
      </c>
      <c r="R245" s="227">
        <v>0</v>
      </c>
      <c r="S245" s="227">
        <v>0</v>
      </c>
      <c r="T245" s="227">
        <v>0</v>
      </c>
    </row>
    <row r="246" spans="17:20" x14ac:dyDescent="0.2">
      <c r="Q246" s="227">
        <v>347</v>
      </c>
      <c r="R246" s="227">
        <v>0</v>
      </c>
      <c r="S246" s="227">
        <v>0</v>
      </c>
      <c r="T246" s="227">
        <v>0</v>
      </c>
    </row>
    <row r="247" spans="17:20" x14ac:dyDescent="0.2">
      <c r="Q247" s="227">
        <v>476</v>
      </c>
      <c r="R247" s="227">
        <v>0</v>
      </c>
      <c r="S247" s="227">
        <v>0</v>
      </c>
      <c r="T247" s="227">
        <v>0</v>
      </c>
    </row>
    <row r="248" spans="17:20" x14ac:dyDescent="0.2">
      <c r="Q248" s="227">
        <v>50</v>
      </c>
      <c r="R248" s="227">
        <v>0</v>
      </c>
      <c r="S248" s="227">
        <v>0</v>
      </c>
      <c r="T248" s="227">
        <v>0</v>
      </c>
    </row>
    <row r="249" spans="17:20" x14ac:dyDescent="0.2">
      <c r="Q249" s="227">
        <v>302</v>
      </c>
      <c r="R249" s="227">
        <v>0</v>
      </c>
      <c r="S249" s="227">
        <v>0</v>
      </c>
      <c r="T249" s="227">
        <v>0</v>
      </c>
    </row>
    <row r="250" spans="17:20" x14ac:dyDescent="0.2">
      <c r="Q250" s="227">
        <v>41</v>
      </c>
      <c r="R250" s="227">
        <v>0</v>
      </c>
      <c r="S250" s="227">
        <v>0</v>
      </c>
      <c r="T250" s="227">
        <v>0</v>
      </c>
    </row>
  </sheetData>
  <mergeCells count="1">
    <mergeCell ref="H1:I1"/>
  </mergeCells>
  <hyperlinks>
    <hyperlink ref="H1:I1" location="Index!A1" display="Regresar al Índice" xr:uid="{A47CD381-1383-43F4-BB14-322CECD898E7}"/>
  </hyperlink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98B4E-C8A6-40B9-8694-08D33CAEF13D}">
  <sheetPr codeName="Hoja19"/>
  <dimension ref="A1:K203"/>
  <sheetViews>
    <sheetView zoomScaleNormal="100" workbookViewId="0">
      <selection activeCell="F17" sqref="F17"/>
    </sheetView>
  </sheetViews>
  <sheetFormatPr baseColWidth="10" defaultColWidth="11.42578125" defaultRowHeight="12.75" x14ac:dyDescent="0.2"/>
  <cols>
    <col min="1" max="1" width="21.7109375" style="73" customWidth="1"/>
    <col min="2" max="2" width="12.28515625" style="73" bestFit="1" customWidth="1"/>
    <col min="3" max="3" width="15.5703125" style="73" bestFit="1" customWidth="1"/>
    <col min="4" max="4" width="20.140625" style="73" bestFit="1" customWidth="1"/>
    <col min="5" max="5" width="17.140625" style="73" bestFit="1" customWidth="1"/>
    <col min="6" max="16384" width="11.42578125" style="73"/>
  </cols>
  <sheetData>
    <row r="1" spans="1:9" x14ac:dyDescent="0.2">
      <c r="A1" s="28" t="s">
        <v>4521</v>
      </c>
      <c r="H1" s="284" t="s">
        <v>1306</v>
      </c>
      <c r="I1" s="284"/>
    </row>
    <row r="2" spans="1:9" x14ac:dyDescent="0.2">
      <c r="A2" s="227" t="s">
        <v>1304</v>
      </c>
    </row>
    <row r="5" spans="1:9" x14ac:dyDescent="0.2">
      <c r="B5" s="5"/>
    </row>
    <row r="6" spans="1:9" ht="25.5" x14ac:dyDescent="0.2">
      <c r="A6" s="497" t="s">
        <v>541</v>
      </c>
      <c r="B6" s="497" t="s">
        <v>1009</v>
      </c>
      <c r="C6" s="497" t="s">
        <v>995</v>
      </c>
      <c r="D6" s="497" t="s">
        <v>3045</v>
      </c>
      <c r="E6" s="497" t="s">
        <v>3046</v>
      </c>
    </row>
    <row r="7" spans="1:9" x14ac:dyDescent="0.2">
      <c r="A7" s="505" t="s">
        <v>174</v>
      </c>
      <c r="B7" s="500">
        <v>375</v>
      </c>
      <c r="C7" s="500">
        <v>178</v>
      </c>
      <c r="D7" s="457">
        <v>0.47470000000000001</v>
      </c>
      <c r="E7" s="457">
        <v>1.1999999999999999E-3</v>
      </c>
    </row>
    <row r="8" spans="1:9" x14ac:dyDescent="0.2">
      <c r="A8" s="505" t="s">
        <v>145</v>
      </c>
      <c r="B8" s="502">
        <v>79358</v>
      </c>
      <c r="C8" s="502">
        <v>27092</v>
      </c>
      <c r="D8" s="458">
        <v>0.34139999999999998</v>
      </c>
      <c r="E8" s="458">
        <v>0.18490000000000001</v>
      </c>
    </row>
    <row r="9" spans="1:9" x14ac:dyDescent="0.2">
      <c r="A9" s="505" t="s">
        <v>160</v>
      </c>
      <c r="B9" s="504">
        <v>2299</v>
      </c>
      <c r="C9" s="500">
        <v>709</v>
      </c>
      <c r="D9" s="457">
        <v>0.30840000000000001</v>
      </c>
      <c r="E9" s="457">
        <v>4.7999999999999996E-3</v>
      </c>
    </row>
    <row r="10" spans="1:9" x14ac:dyDescent="0.2">
      <c r="A10" s="505" t="s">
        <v>206</v>
      </c>
      <c r="B10" s="503">
        <v>216</v>
      </c>
      <c r="C10" s="503">
        <v>57</v>
      </c>
      <c r="D10" s="458">
        <v>0.26390000000000002</v>
      </c>
      <c r="E10" s="458">
        <v>4.0000000000000002E-4</v>
      </c>
    </row>
    <row r="11" spans="1:9" x14ac:dyDescent="0.2">
      <c r="A11" s="505" t="s">
        <v>241</v>
      </c>
      <c r="B11" s="504">
        <v>1000</v>
      </c>
      <c r="C11" s="500">
        <v>260</v>
      </c>
      <c r="D11" s="457">
        <v>0.26</v>
      </c>
      <c r="E11" s="457">
        <v>1.8E-3</v>
      </c>
    </row>
    <row r="12" spans="1:9" x14ac:dyDescent="0.2">
      <c r="A12" s="505" t="s">
        <v>167</v>
      </c>
      <c r="B12" s="502">
        <v>1564</v>
      </c>
      <c r="C12" s="503">
        <v>329</v>
      </c>
      <c r="D12" s="458">
        <v>0.2104</v>
      </c>
      <c r="E12" s="458">
        <v>2.2000000000000001E-3</v>
      </c>
    </row>
    <row r="13" spans="1:9" x14ac:dyDescent="0.2">
      <c r="A13" s="505" t="s">
        <v>240</v>
      </c>
      <c r="B13" s="500">
        <v>454</v>
      </c>
      <c r="C13" s="500">
        <v>82</v>
      </c>
      <c r="D13" s="457">
        <v>0.18060000000000001</v>
      </c>
      <c r="E13" s="457">
        <v>5.9999999999999995E-4</v>
      </c>
    </row>
    <row r="14" spans="1:9" x14ac:dyDescent="0.2">
      <c r="A14" s="505" t="s">
        <v>233</v>
      </c>
      <c r="B14" s="503">
        <v>491</v>
      </c>
      <c r="C14" s="503">
        <v>79</v>
      </c>
      <c r="D14" s="458">
        <v>0.16089999999999999</v>
      </c>
      <c r="E14" s="458">
        <v>5.0000000000000001E-4</v>
      </c>
    </row>
    <row r="15" spans="1:9" x14ac:dyDescent="0.2">
      <c r="A15" s="505" t="s">
        <v>171</v>
      </c>
      <c r="B15" s="504">
        <v>2029</v>
      </c>
      <c r="C15" s="500">
        <v>323</v>
      </c>
      <c r="D15" s="457">
        <v>0.15920000000000001</v>
      </c>
      <c r="E15" s="457">
        <v>2.2000000000000001E-3</v>
      </c>
    </row>
    <row r="16" spans="1:9" ht="25.5" x14ac:dyDescent="0.2">
      <c r="A16" s="505" t="s">
        <v>247</v>
      </c>
      <c r="B16" s="502">
        <v>7316</v>
      </c>
      <c r="C16" s="502">
        <v>1115</v>
      </c>
      <c r="D16" s="458">
        <v>0.15240000000000001</v>
      </c>
      <c r="E16" s="458">
        <v>7.6E-3</v>
      </c>
    </row>
    <row r="17" spans="1:11" x14ac:dyDescent="0.2">
      <c r="A17" s="28"/>
      <c r="B17" s="28"/>
      <c r="C17" s="28"/>
      <c r="D17" s="28"/>
      <c r="E17" s="28"/>
      <c r="F17" s="28"/>
      <c r="G17" s="28"/>
      <c r="H17" s="28"/>
      <c r="K17" s="272"/>
    </row>
    <row r="18" spans="1:11" x14ac:dyDescent="0.2">
      <c r="B18" s="5"/>
    </row>
    <row r="19" spans="1:11" x14ac:dyDescent="0.2">
      <c r="B19" s="5"/>
      <c r="D19" s="74"/>
      <c r="E19" s="74"/>
    </row>
    <row r="20" spans="1:11" x14ac:dyDescent="0.2">
      <c r="B20" s="5"/>
      <c r="D20" s="74"/>
      <c r="E20" s="74"/>
    </row>
    <row r="21" spans="1:11" x14ac:dyDescent="0.2">
      <c r="B21" s="5"/>
      <c r="D21" s="74"/>
      <c r="E21" s="74"/>
    </row>
    <row r="22" spans="1:11" x14ac:dyDescent="0.2">
      <c r="B22" s="5"/>
      <c r="D22" s="74"/>
      <c r="E22" s="74"/>
    </row>
    <row r="23" spans="1:11" x14ac:dyDescent="0.2">
      <c r="B23" s="5"/>
      <c r="D23" s="74"/>
      <c r="E23" s="74"/>
    </row>
    <row r="24" spans="1:11" x14ac:dyDescent="0.2">
      <c r="B24" s="5"/>
      <c r="D24" s="74"/>
      <c r="E24" s="74"/>
    </row>
    <row r="25" spans="1:11" x14ac:dyDescent="0.2">
      <c r="B25" s="5"/>
      <c r="D25" s="74"/>
      <c r="E25" s="74"/>
    </row>
    <row r="26" spans="1:11" x14ac:dyDescent="0.2">
      <c r="B26" s="5"/>
      <c r="D26" s="74"/>
      <c r="E26" s="74"/>
    </row>
    <row r="27" spans="1:11" x14ac:dyDescent="0.2">
      <c r="B27" s="5"/>
      <c r="D27" s="74"/>
      <c r="E27" s="74"/>
    </row>
    <row r="28" spans="1:11" x14ac:dyDescent="0.2">
      <c r="B28" s="5"/>
      <c r="D28" s="74"/>
      <c r="E28" s="74"/>
    </row>
    <row r="29" spans="1:11" x14ac:dyDescent="0.2">
      <c r="B29" s="5"/>
      <c r="D29" s="74"/>
      <c r="E29" s="74"/>
    </row>
    <row r="30" spans="1:11" x14ac:dyDescent="0.2">
      <c r="B30" s="5"/>
      <c r="D30" s="74"/>
      <c r="E30" s="74"/>
    </row>
    <row r="31" spans="1:11" x14ac:dyDescent="0.2">
      <c r="B31" s="5"/>
      <c r="D31" s="74"/>
      <c r="E31" s="74"/>
    </row>
    <row r="32" spans="1:11" x14ac:dyDescent="0.2">
      <c r="B32" s="5"/>
      <c r="D32" s="74"/>
      <c r="E32" s="74"/>
    </row>
    <row r="33" spans="2:5" x14ac:dyDescent="0.2">
      <c r="B33" s="5"/>
      <c r="D33" s="74"/>
      <c r="E33" s="74"/>
    </row>
    <row r="34" spans="2:5" x14ac:dyDescent="0.2">
      <c r="B34" s="5"/>
      <c r="D34" s="74"/>
      <c r="E34" s="74"/>
    </row>
    <row r="35" spans="2:5" x14ac:dyDescent="0.2">
      <c r="B35" s="5"/>
      <c r="D35" s="74"/>
      <c r="E35" s="74"/>
    </row>
    <row r="36" spans="2:5" x14ac:dyDescent="0.2">
      <c r="B36" s="5"/>
      <c r="D36" s="74"/>
      <c r="E36" s="74"/>
    </row>
    <row r="37" spans="2:5" x14ac:dyDescent="0.2">
      <c r="B37" s="5"/>
      <c r="D37" s="74"/>
      <c r="E37" s="74"/>
    </row>
    <row r="38" spans="2:5" x14ac:dyDescent="0.2">
      <c r="B38" s="5"/>
      <c r="D38" s="74"/>
      <c r="E38" s="74"/>
    </row>
    <row r="39" spans="2:5" x14ac:dyDescent="0.2">
      <c r="B39" s="5"/>
      <c r="D39" s="74"/>
      <c r="E39" s="74"/>
    </row>
    <row r="40" spans="2:5" x14ac:dyDescent="0.2">
      <c r="B40" s="5"/>
      <c r="D40" s="74"/>
      <c r="E40" s="74"/>
    </row>
    <row r="41" spans="2:5" x14ac:dyDescent="0.2">
      <c r="B41" s="5"/>
      <c r="D41" s="74"/>
      <c r="E41" s="74"/>
    </row>
    <row r="42" spans="2:5" x14ac:dyDescent="0.2">
      <c r="B42" s="5"/>
      <c r="D42" s="74"/>
      <c r="E42" s="74"/>
    </row>
    <row r="43" spans="2:5" x14ac:dyDescent="0.2">
      <c r="B43" s="5"/>
      <c r="D43" s="74"/>
      <c r="E43" s="74"/>
    </row>
    <row r="44" spans="2:5" x14ac:dyDescent="0.2">
      <c r="B44" s="5"/>
      <c r="D44" s="74"/>
      <c r="E44" s="74"/>
    </row>
    <row r="45" spans="2:5" x14ac:dyDescent="0.2">
      <c r="B45" s="5"/>
      <c r="D45" s="74"/>
      <c r="E45" s="74"/>
    </row>
    <row r="46" spans="2:5" x14ac:dyDescent="0.2">
      <c r="B46" s="5"/>
      <c r="D46" s="74"/>
      <c r="E46" s="74"/>
    </row>
    <row r="47" spans="2:5" x14ac:dyDescent="0.2">
      <c r="B47" s="5"/>
      <c r="D47" s="74"/>
      <c r="E47" s="74"/>
    </row>
    <row r="48" spans="2:5" x14ac:dyDescent="0.2">
      <c r="B48" s="5"/>
      <c r="D48" s="74"/>
      <c r="E48" s="74"/>
    </row>
    <row r="49" spans="1:5" x14ac:dyDescent="0.2">
      <c r="B49" s="5"/>
      <c r="D49" s="74"/>
      <c r="E49" s="74"/>
    </row>
    <row r="50" spans="1:5" x14ac:dyDescent="0.2">
      <c r="A50" s="227"/>
      <c r="B50" s="72"/>
      <c r="C50" s="227"/>
      <c r="D50" s="223"/>
      <c r="E50" s="223"/>
    </row>
    <row r="51" spans="1:5" x14ac:dyDescent="0.2">
      <c r="B51" s="5"/>
      <c r="D51" s="74"/>
      <c r="E51" s="74"/>
    </row>
    <row r="52" spans="1:5" x14ac:dyDescent="0.2">
      <c r="B52" s="5"/>
      <c r="D52" s="74"/>
      <c r="E52" s="74"/>
    </row>
    <row r="53" spans="1:5" x14ac:dyDescent="0.2">
      <c r="B53" s="5"/>
      <c r="D53" s="74"/>
      <c r="E53" s="74"/>
    </row>
    <row r="54" spans="1:5" x14ac:dyDescent="0.2">
      <c r="B54" s="5"/>
      <c r="D54" s="74"/>
      <c r="E54" s="74"/>
    </row>
    <row r="55" spans="1:5" x14ac:dyDescent="0.2">
      <c r="A55" s="227"/>
      <c r="B55" s="72"/>
      <c r="C55" s="227"/>
      <c r="D55" s="223"/>
      <c r="E55" s="223"/>
    </row>
    <row r="56" spans="1:5" x14ac:dyDescent="0.2">
      <c r="B56" s="5"/>
      <c r="D56" s="74"/>
      <c r="E56" s="74"/>
    </row>
    <row r="57" spans="1:5" x14ac:dyDescent="0.2">
      <c r="B57" s="5"/>
      <c r="D57" s="74"/>
      <c r="E57" s="74"/>
    </row>
    <row r="58" spans="1:5" x14ac:dyDescent="0.2">
      <c r="B58" s="5"/>
      <c r="D58" s="74"/>
      <c r="E58" s="74"/>
    </row>
    <row r="59" spans="1:5" x14ac:dyDescent="0.2">
      <c r="B59" s="5"/>
      <c r="D59" s="74"/>
      <c r="E59" s="74"/>
    </row>
    <row r="60" spans="1:5" x14ac:dyDescent="0.2">
      <c r="B60" s="5"/>
      <c r="D60" s="74"/>
      <c r="E60" s="74"/>
    </row>
    <row r="61" spans="1:5" x14ac:dyDescent="0.2">
      <c r="B61" s="5"/>
      <c r="D61" s="74"/>
      <c r="E61" s="74"/>
    </row>
    <row r="62" spans="1:5" x14ac:dyDescent="0.2">
      <c r="A62" s="227"/>
      <c r="B62" s="72"/>
      <c r="C62" s="227"/>
      <c r="D62" s="223"/>
      <c r="E62" s="223"/>
    </row>
    <row r="63" spans="1:5" x14ac:dyDescent="0.2">
      <c r="B63" s="5"/>
      <c r="D63" s="74"/>
      <c r="E63" s="74"/>
    </row>
    <row r="64" spans="1:5" x14ac:dyDescent="0.2">
      <c r="B64" s="5"/>
      <c r="D64" s="74"/>
      <c r="E64" s="74"/>
    </row>
    <row r="65" spans="1:5" x14ac:dyDescent="0.2">
      <c r="B65" s="5"/>
      <c r="D65" s="74"/>
      <c r="E65" s="74"/>
    </row>
    <row r="66" spans="1:5" x14ac:dyDescent="0.2">
      <c r="B66" s="5"/>
      <c r="D66" s="74"/>
      <c r="E66" s="74"/>
    </row>
    <row r="67" spans="1:5" x14ac:dyDescent="0.2">
      <c r="B67" s="5"/>
      <c r="D67" s="74"/>
      <c r="E67" s="74"/>
    </row>
    <row r="68" spans="1:5" x14ac:dyDescent="0.2">
      <c r="A68" s="227"/>
      <c r="B68" s="72"/>
      <c r="C68" s="227"/>
      <c r="D68" s="223"/>
      <c r="E68" s="223"/>
    </row>
    <row r="69" spans="1:5" x14ac:dyDescent="0.2">
      <c r="B69" s="5"/>
      <c r="D69" s="74"/>
      <c r="E69" s="74"/>
    </row>
    <row r="70" spans="1:5" x14ac:dyDescent="0.2">
      <c r="B70" s="5"/>
      <c r="D70" s="74"/>
      <c r="E70" s="74"/>
    </row>
    <row r="71" spans="1:5" x14ac:dyDescent="0.2">
      <c r="B71" s="5"/>
      <c r="D71" s="74"/>
      <c r="E71" s="74"/>
    </row>
    <row r="72" spans="1:5" x14ac:dyDescent="0.2">
      <c r="B72" s="5"/>
      <c r="D72" s="74"/>
      <c r="E72" s="74"/>
    </row>
    <row r="73" spans="1:5" x14ac:dyDescent="0.2">
      <c r="B73" s="5"/>
      <c r="D73" s="74"/>
      <c r="E73" s="74"/>
    </row>
    <row r="74" spans="1:5" x14ac:dyDescent="0.2">
      <c r="B74" s="5"/>
      <c r="D74" s="74"/>
      <c r="E74" s="74"/>
    </row>
    <row r="75" spans="1:5" x14ac:dyDescent="0.2">
      <c r="B75" s="5"/>
      <c r="D75" s="74"/>
      <c r="E75" s="74"/>
    </row>
    <row r="76" spans="1:5" x14ac:dyDescent="0.2">
      <c r="B76" s="5"/>
      <c r="D76" s="74"/>
      <c r="E76" s="74"/>
    </row>
    <row r="77" spans="1:5" x14ac:dyDescent="0.2">
      <c r="B77" s="5"/>
      <c r="D77" s="74"/>
      <c r="E77" s="74"/>
    </row>
    <row r="78" spans="1:5" x14ac:dyDescent="0.2">
      <c r="B78" s="5"/>
      <c r="D78" s="74"/>
      <c r="E78" s="74"/>
    </row>
    <row r="79" spans="1:5" x14ac:dyDescent="0.2">
      <c r="B79" s="5"/>
      <c r="D79" s="74"/>
      <c r="E79" s="74"/>
    </row>
    <row r="80" spans="1:5" x14ac:dyDescent="0.2">
      <c r="B80" s="5"/>
      <c r="D80" s="74"/>
      <c r="E80" s="74"/>
    </row>
    <row r="81" spans="1:5" x14ac:dyDescent="0.2">
      <c r="B81" s="5"/>
      <c r="D81" s="74"/>
      <c r="E81" s="74"/>
    </row>
    <row r="82" spans="1:5" x14ac:dyDescent="0.2">
      <c r="B82" s="5"/>
      <c r="D82" s="74"/>
      <c r="E82" s="74"/>
    </row>
    <row r="83" spans="1:5" x14ac:dyDescent="0.2">
      <c r="B83" s="5"/>
      <c r="D83" s="74"/>
      <c r="E83" s="74"/>
    </row>
    <row r="84" spans="1:5" x14ac:dyDescent="0.2">
      <c r="B84" s="5"/>
      <c r="D84" s="74"/>
      <c r="E84" s="74"/>
    </row>
    <row r="85" spans="1:5" x14ac:dyDescent="0.2">
      <c r="B85" s="5"/>
      <c r="D85" s="74"/>
      <c r="E85" s="74"/>
    </row>
    <row r="86" spans="1:5" x14ac:dyDescent="0.2">
      <c r="A86" s="227"/>
      <c r="B86" s="72"/>
      <c r="C86" s="227"/>
      <c r="D86" s="223"/>
      <c r="E86" s="223"/>
    </row>
    <row r="87" spans="1:5" x14ac:dyDescent="0.2">
      <c r="B87" s="5"/>
      <c r="D87" s="74"/>
      <c r="E87" s="74"/>
    </row>
    <row r="88" spans="1:5" x14ac:dyDescent="0.2">
      <c r="B88" s="5"/>
      <c r="D88" s="74"/>
      <c r="E88" s="74"/>
    </row>
    <row r="89" spans="1:5" x14ac:dyDescent="0.2">
      <c r="B89" s="5"/>
      <c r="D89" s="74"/>
      <c r="E89" s="74"/>
    </row>
    <row r="90" spans="1:5" x14ac:dyDescent="0.2">
      <c r="B90" s="5"/>
      <c r="D90" s="74"/>
      <c r="E90" s="74"/>
    </row>
    <row r="91" spans="1:5" x14ac:dyDescent="0.2">
      <c r="B91" s="5"/>
      <c r="D91" s="74"/>
      <c r="E91" s="74"/>
    </row>
    <row r="92" spans="1:5" x14ac:dyDescent="0.2">
      <c r="B92" s="5"/>
      <c r="D92" s="74"/>
      <c r="E92" s="74"/>
    </row>
    <row r="93" spans="1:5" x14ac:dyDescent="0.2">
      <c r="B93" s="5"/>
      <c r="D93" s="74"/>
      <c r="E93" s="74"/>
    </row>
    <row r="94" spans="1:5" x14ac:dyDescent="0.2">
      <c r="B94" s="5"/>
      <c r="D94" s="74"/>
      <c r="E94" s="74"/>
    </row>
    <row r="95" spans="1:5" x14ac:dyDescent="0.2">
      <c r="B95" s="5"/>
      <c r="D95" s="74"/>
      <c r="E95" s="74"/>
    </row>
    <row r="96" spans="1:5" x14ac:dyDescent="0.2">
      <c r="A96" s="227"/>
      <c r="B96" s="72"/>
      <c r="C96" s="227"/>
      <c r="D96" s="223"/>
      <c r="E96" s="223"/>
    </row>
    <row r="97" spans="1:5" x14ac:dyDescent="0.2">
      <c r="A97" s="227"/>
      <c r="B97" s="72"/>
      <c r="C97" s="227"/>
      <c r="D97" s="223"/>
      <c r="E97" s="223"/>
    </row>
    <row r="98" spans="1:5" x14ac:dyDescent="0.2">
      <c r="B98" s="5"/>
      <c r="D98" s="74"/>
      <c r="E98" s="74"/>
    </row>
    <row r="99" spans="1:5" x14ac:dyDescent="0.2">
      <c r="A99" s="227"/>
      <c r="B99" s="72"/>
      <c r="C99" s="227"/>
      <c r="D99" s="223"/>
      <c r="E99" s="223"/>
    </row>
    <row r="100" spans="1:5" x14ac:dyDescent="0.2">
      <c r="B100" s="5"/>
      <c r="D100" s="74"/>
      <c r="E100" s="74"/>
    </row>
    <row r="101" spans="1:5" x14ac:dyDescent="0.2">
      <c r="B101" s="5"/>
      <c r="D101" s="74"/>
      <c r="E101" s="74"/>
    </row>
    <row r="102" spans="1:5" x14ac:dyDescent="0.2">
      <c r="B102" s="5"/>
      <c r="D102" s="74"/>
      <c r="E102" s="74"/>
    </row>
    <row r="103" spans="1:5" x14ac:dyDescent="0.2">
      <c r="B103" s="5"/>
      <c r="D103" s="74"/>
      <c r="E103" s="74"/>
    </row>
    <row r="104" spans="1:5" x14ac:dyDescent="0.2">
      <c r="B104" s="5"/>
      <c r="D104" s="74"/>
      <c r="E104" s="74"/>
    </row>
    <row r="105" spans="1:5" x14ac:dyDescent="0.2">
      <c r="B105" s="5"/>
      <c r="D105" s="74"/>
      <c r="E105" s="74"/>
    </row>
    <row r="106" spans="1:5" x14ac:dyDescent="0.2">
      <c r="B106" s="5"/>
      <c r="D106" s="74"/>
      <c r="E106" s="74"/>
    </row>
    <row r="107" spans="1:5" x14ac:dyDescent="0.2">
      <c r="B107" s="5"/>
      <c r="D107" s="74"/>
      <c r="E107" s="74"/>
    </row>
    <row r="108" spans="1:5" x14ac:dyDescent="0.2">
      <c r="B108" s="5"/>
      <c r="D108" s="74"/>
      <c r="E108" s="74"/>
    </row>
    <row r="109" spans="1:5" x14ac:dyDescent="0.2">
      <c r="B109" s="5"/>
      <c r="D109" s="74"/>
      <c r="E109" s="74"/>
    </row>
    <row r="110" spans="1:5" x14ac:dyDescent="0.2">
      <c r="B110" s="5"/>
      <c r="D110" s="74"/>
      <c r="E110" s="74"/>
    </row>
    <row r="111" spans="1:5" x14ac:dyDescent="0.2">
      <c r="B111" s="5"/>
      <c r="D111" s="74"/>
      <c r="E111" s="74"/>
    </row>
    <row r="112" spans="1:5" x14ac:dyDescent="0.2">
      <c r="A112" s="227"/>
      <c r="B112" s="5"/>
      <c r="C112" s="227"/>
      <c r="D112" s="223"/>
      <c r="E112" s="223"/>
    </row>
    <row r="113" spans="2:5" x14ac:dyDescent="0.2">
      <c r="B113" s="5"/>
      <c r="D113" s="74"/>
      <c r="E113" s="74"/>
    </row>
    <row r="114" spans="2:5" x14ac:dyDescent="0.2">
      <c r="B114" s="5"/>
      <c r="D114" s="74"/>
      <c r="E114" s="74"/>
    </row>
    <row r="115" spans="2:5" x14ac:dyDescent="0.2">
      <c r="B115" s="5"/>
      <c r="D115" s="74"/>
      <c r="E115" s="74"/>
    </row>
    <row r="116" spans="2:5" x14ac:dyDescent="0.2">
      <c r="B116" s="5"/>
      <c r="D116" s="74"/>
      <c r="E116" s="74"/>
    </row>
    <row r="117" spans="2:5" x14ac:dyDescent="0.2">
      <c r="B117" s="5"/>
      <c r="D117" s="74"/>
      <c r="E117" s="74"/>
    </row>
    <row r="118" spans="2:5" x14ac:dyDescent="0.2">
      <c r="B118" s="5"/>
      <c r="D118" s="74"/>
      <c r="E118" s="74"/>
    </row>
    <row r="119" spans="2:5" x14ac:dyDescent="0.2">
      <c r="B119" s="5"/>
      <c r="D119" s="74"/>
      <c r="E119" s="74"/>
    </row>
    <row r="120" spans="2:5" x14ac:dyDescent="0.2">
      <c r="B120" s="5"/>
      <c r="D120" s="74"/>
      <c r="E120" s="74"/>
    </row>
    <row r="121" spans="2:5" x14ac:dyDescent="0.2">
      <c r="B121" s="5"/>
      <c r="D121" s="74"/>
      <c r="E121" s="74"/>
    </row>
    <row r="122" spans="2:5" x14ac:dyDescent="0.2">
      <c r="B122" s="5"/>
      <c r="D122" s="74"/>
      <c r="E122" s="74"/>
    </row>
    <row r="123" spans="2:5" x14ac:dyDescent="0.2">
      <c r="B123" s="5"/>
      <c r="D123" s="74"/>
      <c r="E123" s="74"/>
    </row>
    <row r="124" spans="2:5" x14ac:dyDescent="0.2">
      <c r="B124" s="5"/>
      <c r="D124" s="74"/>
      <c r="E124" s="74"/>
    </row>
    <row r="125" spans="2:5" x14ac:dyDescent="0.2">
      <c r="B125" s="5"/>
      <c r="D125" s="74"/>
      <c r="E125" s="74"/>
    </row>
    <row r="126" spans="2:5" x14ac:dyDescent="0.2">
      <c r="B126" s="5"/>
      <c r="D126" s="74"/>
      <c r="E126" s="74"/>
    </row>
    <row r="127" spans="2:5" x14ac:dyDescent="0.2">
      <c r="B127" s="5"/>
      <c r="D127" s="74"/>
      <c r="E127" s="74"/>
    </row>
    <row r="128" spans="2:5" x14ac:dyDescent="0.2">
      <c r="B128" s="5"/>
      <c r="D128" s="74"/>
      <c r="E128" s="74"/>
    </row>
    <row r="129" spans="2:5" x14ac:dyDescent="0.2">
      <c r="B129" s="5"/>
      <c r="D129" s="74"/>
      <c r="E129" s="74"/>
    </row>
    <row r="130" spans="2:5" x14ac:dyDescent="0.2">
      <c r="B130" s="5"/>
      <c r="D130" s="74"/>
      <c r="E130" s="74"/>
    </row>
    <row r="131" spans="2:5" x14ac:dyDescent="0.2">
      <c r="B131" s="5"/>
      <c r="D131" s="74"/>
      <c r="E131" s="74"/>
    </row>
    <row r="132" spans="2:5" x14ac:dyDescent="0.2">
      <c r="B132" s="5"/>
      <c r="D132" s="74"/>
      <c r="E132" s="74"/>
    </row>
    <row r="133" spans="2:5" x14ac:dyDescent="0.2">
      <c r="B133" s="5"/>
      <c r="D133" s="74"/>
      <c r="E133" s="74"/>
    </row>
    <row r="134" spans="2:5" x14ac:dyDescent="0.2">
      <c r="B134" s="5"/>
    </row>
    <row r="135" spans="2:5" x14ac:dyDescent="0.2">
      <c r="B135" s="5"/>
    </row>
    <row r="136" spans="2:5" x14ac:dyDescent="0.2">
      <c r="B136" s="5"/>
    </row>
    <row r="137" spans="2:5" x14ac:dyDescent="0.2">
      <c r="B137" s="5"/>
    </row>
    <row r="138" spans="2:5" x14ac:dyDescent="0.2">
      <c r="B138" s="5"/>
    </row>
    <row r="139" spans="2:5" x14ac:dyDescent="0.2">
      <c r="B139" s="5"/>
    </row>
    <row r="140" spans="2:5" x14ac:dyDescent="0.2">
      <c r="B140" s="5"/>
    </row>
    <row r="141" spans="2:5" x14ac:dyDescent="0.2">
      <c r="B141" s="5"/>
    </row>
    <row r="142" spans="2:5" x14ac:dyDescent="0.2">
      <c r="B142" s="5"/>
    </row>
    <row r="143" spans="2:5" x14ac:dyDescent="0.2">
      <c r="B143" s="5"/>
    </row>
    <row r="144" spans="2:5"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sheetData>
  <mergeCells count="1">
    <mergeCell ref="H1:I1"/>
  </mergeCells>
  <hyperlinks>
    <hyperlink ref="H1:I1" location="Index!A1" display="Regresar al Índice" xr:uid="{995D5E9C-F629-475B-AE75-E41566698075}"/>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0F2E6-8778-4C81-81F7-07CD48E2FA1F}">
  <sheetPr codeName="Hoja70"/>
  <dimension ref="A1:AA216"/>
  <sheetViews>
    <sheetView zoomScaleNormal="100" workbookViewId="0">
      <selection activeCell="F17" sqref="F17"/>
    </sheetView>
  </sheetViews>
  <sheetFormatPr baseColWidth="10" defaultColWidth="11.42578125" defaultRowHeight="12.75" x14ac:dyDescent="0.2"/>
  <cols>
    <col min="1" max="1" width="19.42578125" style="227" customWidth="1"/>
    <col min="2" max="2" width="18.5703125" style="72" bestFit="1" customWidth="1"/>
    <col min="3" max="3" width="15.5703125" style="227" bestFit="1" customWidth="1"/>
    <col min="4" max="4" width="28.7109375" style="227" bestFit="1" customWidth="1"/>
    <col min="5" max="5" width="27.140625" style="6" bestFit="1" customWidth="1"/>
    <col min="6" max="6" width="29.7109375" style="6" bestFit="1" customWidth="1"/>
    <col min="7" max="7" width="11.7109375" style="227" bestFit="1" customWidth="1"/>
    <col min="8" max="8" width="18.5703125" style="227" bestFit="1" customWidth="1"/>
    <col min="9" max="9" width="27.140625" style="227" bestFit="1" customWidth="1"/>
    <col min="10" max="11" width="11.42578125" style="227"/>
    <col min="12" max="12" width="18.5703125" style="227" bestFit="1" customWidth="1"/>
    <col min="13" max="13" width="6.28515625" style="227" bestFit="1" customWidth="1"/>
    <col min="14" max="14" width="7.28515625" style="227" bestFit="1" customWidth="1"/>
    <col min="15" max="15" width="18.5703125" style="227" bestFit="1" customWidth="1"/>
    <col min="16" max="16" width="29.7109375" style="227" bestFit="1" customWidth="1"/>
    <col min="17" max="17" width="14" style="227" bestFit="1" customWidth="1"/>
    <col min="18" max="18" width="11.42578125" style="227"/>
    <col min="19" max="19" width="18.5703125" style="227" bestFit="1" customWidth="1"/>
    <col min="20" max="20" width="5.85546875" style="227" bestFit="1" customWidth="1"/>
    <col min="21" max="21" width="7.28515625" style="227" bestFit="1" customWidth="1"/>
    <col min="22" max="22" width="13.5703125" style="227" bestFit="1" customWidth="1"/>
    <col min="23" max="23" width="12.85546875" style="227" bestFit="1" customWidth="1"/>
    <col min="24" max="24" width="14.42578125" style="227" bestFit="1" customWidth="1"/>
    <col min="25" max="25" width="11.42578125" style="227"/>
    <col min="26" max="26" width="27.140625" style="227" bestFit="1" customWidth="1"/>
    <col min="27" max="27" width="29.7109375" style="227" bestFit="1" customWidth="1"/>
    <col min="28" max="16384" width="11.42578125" style="227"/>
  </cols>
  <sheetData>
    <row r="1" spans="1:27" x14ac:dyDescent="0.2">
      <c r="A1" s="28" t="s">
        <v>4522</v>
      </c>
      <c r="G1" s="28"/>
      <c r="H1" s="343" t="s">
        <v>1306</v>
      </c>
      <c r="I1" s="343"/>
    </row>
    <row r="2" spans="1:27" x14ac:dyDescent="0.2">
      <c r="A2" s="227" t="s">
        <v>1304</v>
      </c>
    </row>
    <row r="5" spans="1:27" ht="25.5" customHeight="1" x14ac:dyDescent="0.2">
      <c r="Z5" s="20"/>
      <c r="AA5" s="20"/>
    </row>
    <row r="6" spans="1:27" ht="12.75" customHeight="1" x14ac:dyDescent="0.2">
      <c r="A6" s="497" t="s">
        <v>2</v>
      </c>
      <c r="B6" s="497" t="s">
        <v>995</v>
      </c>
      <c r="C6" s="497" t="s">
        <v>3048</v>
      </c>
      <c r="D6" s="497" t="s">
        <v>996</v>
      </c>
      <c r="E6" s="497" t="s">
        <v>994</v>
      </c>
      <c r="M6" s="271"/>
      <c r="N6" s="271"/>
      <c r="O6" s="271"/>
      <c r="P6" s="271"/>
      <c r="Q6" s="271"/>
      <c r="T6" s="271"/>
      <c r="U6" s="271"/>
      <c r="V6" s="271"/>
      <c r="W6" s="271"/>
      <c r="X6" s="271"/>
      <c r="Z6" s="20"/>
      <c r="AA6" s="20"/>
    </row>
    <row r="7" spans="1:27" x14ac:dyDescent="0.2">
      <c r="A7" s="505" t="s">
        <v>3</v>
      </c>
      <c r="B7" s="504">
        <v>22809</v>
      </c>
      <c r="C7" s="457">
        <v>6.4600000000000005E-2</v>
      </c>
      <c r="D7" s="457">
        <v>2.3E-2</v>
      </c>
      <c r="E7" s="457">
        <v>0.1014</v>
      </c>
      <c r="M7" s="271"/>
      <c r="N7" s="271"/>
      <c r="O7" s="271"/>
      <c r="P7" s="271"/>
      <c r="Q7" s="271"/>
      <c r="T7" s="271"/>
      <c r="U7" s="271"/>
      <c r="V7" s="271"/>
      <c r="W7" s="271"/>
      <c r="X7" s="271"/>
      <c r="Z7" s="20"/>
      <c r="AA7" s="20"/>
    </row>
    <row r="8" spans="1:27" x14ac:dyDescent="0.2">
      <c r="A8" s="505" t="s">
        <v>4</v>
      </c>
      <c r="B8" s="502">
        <v>75399</v>
      </c>
      <c r="C8" s="458">
        <v>7.22E-2</v>
      </c>
      <c r="D8" s="458">
        <v>8.9999999999999998E-4</v>
      </c>
      <c r="E8" s="458">
        <v>7.4099999999999999E-2</v>
      </c>
      <c r="M8" s="271"/>
      <c r="N8" s="271"/>
      <c r="O8" s="271"/>
      <c r="P8" s="271"/>
      <c r="Q8" s="271"/>
      <c r="T8" s="271"/>
      <c r="U8" s="271"/>
      <c r="V8" s="271"/>
      <c r="W8" s="271"/>
      <c r="X8" s="271"/>
      <c r="Z8" s="20"/>
      <c r="AA8" s="20"/>
    </row>
    <row r="9" spans="1:27" x14ac:dyDescent="0.2">
      <c r="A9" s="505" t="s">
        <v>5</v>
      </c>
      <c r="B9" s="504">
        <v>61597</v>
      </c>
      <c r="C9" s="457">
        <v>0.2777</v>
      </c>
      <c r="D9" s="457">
        <v>-5.0000000000000001E-3</v>
      </c>
      <c r="E9" s="457">
        <v>6.3E-2</v>
      </c>
      <c r="M9" s="271"/>
      <c r="N9" s="271"/>
      <c r="O9" s="271"/>
      <c r="P9" s="271"/>
      <c r="Q9" s="271"/>
      <c r="T9" s="271"/>
      <c r="U9" s="271"/>
      <c r="V9" s="271"/>
      <c r="W9" s="271"/>
      <c r="X9" s="271"/>
      <c r="Z9" s="20"/>
      <c r="AA9" s="20"/>
    </row>
    <row r="10" spans="1:27" x14ac:dyDescent="0.2">
      <c r="A10" s="505" t="s">
        <v>6</v>
      </c>
      <c r="B10" s="502">
        <v>7455</v>
      </c>
      <c r="C10" s="458">
        <v>5.28E-2</v>
      </c>
      <c r="D10" s="458">
        <v>-4.7000000000000002E-3</v>
      </c>
      <c r="E10" s="458">
        <v>2.87E-2</v>
      </c>
      <c r="M10" s="271"/>
      <c r="N10" s="271"/>
      <c r="O10" s="271"/>
      <c r="P10" s="271"/>
      <c r="Q10" s="271"/>
      <c r="T10" s="271"/>
      <c r="U10" s="271"/>
      <c r="V10" s="271"/>
      <c r="W10" s="271"/>
      <c r="X10" s="271"/>
      <c r="Z10" s="20"/>
      <c r="AA10" s="20"/>
    </row>
    <row r="11" spans="1:27" x14ac:dyDescent="0.2">
      <c r="A11" s="505" t="s">
        <v>7</v>
      </c>
      <c r="B11" s="504">
        <v>15448</v>
      </c>
      <c r="C11" s="457">
        <v>6.2700000000000006E-2</v>
      </c>
      <c r="D11" s="457">
        <v>-1.6000000000000001E-3</v>
      </c>
      <c r="E11" s="457">
        <v>4.2799999999999998E-2</v>
      </c>
      <c r="M11" s="271"/>
      <c r="N11" s="271"/>
      <c r="O11" s="271"/>
      <c r="P11" s="271"/>
      <c r="Q11" s="271"/>
      <c r="T11" s="271"/>
      <c r="U11" s="271"/>
      <c r="V11" s="271"/>
      <c r="W11" s="271"/>
      <c r="X11" s="271"/>
      <c r="Z11" s="20"/>
      <c r="AA11" s="20"/>
    </row>
    <row r="12" spans="1:27" x14ac:dyDescent="0.2">
      <c r="A12" s="505" t="s">
        <v>8</v>
      </c>
      <c r="B12" s="502">
        <v>55818</v>
      </c>
      <c r="C12" s="458">
        <v>5.6599999999999998E-2</v>
      </c>
      <c r="D12" s="458">
        <v>5.8999999999999999E-3</v>
      </c>
      <c r="E12" s="458">
        <v>6.4899999999999999E-2</v>
      </c>
      <c r="M12" s="271"/>
      <c r="N12" s="271"/>
      <c r="O12" s="271"/>
      <c r="P12" s="271"/>
      <c r="Q12" s="271"/>
      <c r="T12" s="271"/>
      <c r="U12" s="271"/>
      <c r="V12" s="271"/>
      <c r="W12" s="271"/>
      <c r="X12" s="271"/>
      <c r="Z12" s="20"/>
      <c r="AA12" s="20"/>
    </row>
    <row r="13" spans="1:27" x14ac:dyDescent="0.2">
      <c r="A13" s="505" t="s">
        <v>9</v>
      </c>
      <c r="B13" s="504">
        <v>329001</v>
      </c>
      <c r="C13" s="457">
        <v>9.5699999999999993E-2</v>
      </c>
      <c r="D13" s="457">
        <v>4.4000000000000003E-3</v>
      </c>
      <c r="E13" s="457">
        <v>6.0900000000000003E-2</v>
      </c>
      <c r="M13" s="271"/>
      <c r="N13" s="271"/>
      <c r="O13" s="271"/>
      <c r="P13" s="271"/>
      <c r="Q13" s="271"/>
      <c r="T13" s="271"/>
      <c r="U13" s="271"/>
      <c r="V13" s="271"/>
      <c r="W13" s="271"/>
      <c r="X13" s="271"/>
      <c r="Z13" s="20"/>
      <c r="AA13" s="20"/>
    </row>
    <row r="14" spans="1:27" x14ac:dyDescent="0.2">
      <c r="A14" s="505" t="s">
        <v>10</v>
      </c>
      <c r="B14" s="502">
        <v>43042</v>
      </c>
      <c r="C14" s="458">
        <v>5.0200000000000002E-2</v>
      </c>
      <c r="D14" s="458">
        <v>5.9999999999999995E-4</v>
      </c>
      <c r="E14" s="458">
        <v>3.3599999999999998E-2</v>
      </c>
      <c r="M14" s="271"/>
      <c r="N14" s="271"/>
      <c r="O14" s="271"/>
      <c r="P14" s="271"/>
      <c r="Q14" s="271"/>
      <c r="T14" s="271"/>
      <c r="U14" s="271"/>
      <c r="V14" s="271"/>
      <c r="W14" s="271"/>
      <c r="X14" s="271"/>
      <c r="Z14" s="20"/>
      <c r="AA14" s="20"/>
    </row>
    <row r="15" spans="1:27" x14ac:dyDescent="0.2">
      <c r="A15" s="505" t="s">
        <v>11</v>
      </c>
      <c r="B15" s="504">
        <v>11378</v>
      </c>
      <c r="C15" s="457">
        <v>7.6999999999999999E-2</v>
      </c>
      <c r="D15" s="457">
        <v>3.3E-3</v>
      </c>
      <c r="E15" s="457">
        <v>5.8500000000000003E-2</v>
      </c>
      <c r="M15" s="271"/>
      <c r="N15" s="271"/>
      <c r="O15" s="271"/>
      <c r="P15" s="271"/>
      <c r="Q15" s="271"/>
      <c r="T15" s="271"/>
      <c r="U15" s="271"/>
      <c r="V15" s="271"/>
      <c r="W15" s="271"/>
      <c r="X15" s="271"/>
      <c r="Z15" s="20"/>
      <c r="AA15" s="20"/>
    </row>
    <row r="16" spans="1:27" x14ac:dyDescent="0.2">
      <c r="A16" s="505" t="s">
        <v>12</v>
      </c>
      <c r="B16" s="502">
        <v>11698</v>
      </c>
      <c r="C16" s="458">
        <v>4.5100000000000001E-2</v>
      </c>
      <c r="D16" s="458">
        <v>-6.4999999999999997E-3</v>
      </c>
      <c r="E16" s="458">
        <v>4.4699999999999997E-2</v>
      </c>
      <c r="M16" s="271"/>
      <c r="N16" s="271"/>
      <c r="O16" s="271"/>
      <c r="P16" s="271"/>
      <c r="Q16" s="271"/>
      <c r="T16" s="271"/>
      <c r="U16" s="271"/>
      <c r="V16" s="271"/>
      <c r="W16" s="271"/>
      <c r="X16" s="271"/>
      <c r="Z16" s="20"/>
      <c r="AA16" s="20"/>
    </row>
    <row r="17" spans="1:27" x14ac:dyDescent="0.2">
      <c r="A17" s="505" t="s">
        <v>13</v>
      </c>
      <c r="B17" s="504">
        <v>85298</v>
      </c>
      <c r="C17" s="457">
        <v>4.8000000000000001E-2</v>
      </c>
      <c r="D17" s="457">
        <v>5.8999999999999999E-3</v>
      </c>
      <c r="E17" s="457">
        <v>0.1037</v>
      </c>
      <c r="M17" s="271"/>
      <c r="N17" s="271"/>
      <c r="O17" s="271"/>
      <c r="P17" s="271"/>
      <c r="Q17" s="271"/>
      <c r="T17" s="271"/>
      <c r="U17" s="271"/>
      <c r="V17" s="271"/>
      <c r="W17" s="271"/>
      <c r="X17" s="271"/>
      <c r="Z17" s="20"/>
      <c r="AA17" s="20"/>
    </row>
    <row r="18" spans="1:27" x14ac:dyDescent="0.2">
      <c r="A18" s="505" t="s">
        <v>14</v>
      </c>
      <c r="B18" s="502">
        <v>64256</v>
      </c>
      <c r="C18" s="458">
        <v>5.8999999999999997E-2</v>
      </c>
      <c r="D18" s="458">
        <v>1.4200000000000001E-2</v>
      </c>
      <c r="E18" s="458">
        <v>5.2900000000000003E-2</v>
      </c>
      <c r="M18" s="271"/>
      <c r="N18" s="271"/>
      <c r="O18" s="271"/>
      <c r="P18" s="271"/>
      <c r="Q18" s="271"/>
      <c r="T18" s="271"/>
      <c r="U18" s="271"/>
      <c r="V18" s="271"/>
      <c r="W18" s="271"/>
      <c r="X18" s="271"/>
      <c r="Z18" s="20"/>
      <c r="AA18" s="20"/>
    </row>
    <row r="19" spans="1:27" x14ac:dyDescent="0.2">
      <c r="A19" s="505" t="s">
        <v>15</v>
      </c>
      <c r="B19" s="504">
        <v>32514</v>
      </c>
      <c r="C19" s="457">
        <v>0.2011</v>
      </c>
      <c r="D19" s="457">
        <v>5.8000000000000003E-2</v>
      </c>
      <c r="E19" s="457">
        <v>6.8400000000000002E-2</v>
      </c>
      <c r="M19" s="271"/>
      <c r="N19" s="271"/>
      <c r="O19" s="271"/>
      <c r="P19" s="271"/>
      <c r="Q19" s="271"/>
      <c r="T19" s="271"/>
      <c r="U19" s="271"/>
      <c r="V19" s="271"/>
      <c r="W19" s="271"/>
      <c r="X19" s="271"/>
      <c r="Z19" s="20"/>
      <c r="AA19" s="20"/>
    </row>
    <row r="20" spans="1:27" x14ac:dyDescent="0.2">
      <c r="A20" s="505" t="s">
        <v>16</v>
      </c>
      <c r="B20" s="502">
        <v>12430</v>
      </c>
      <c r="C20" s="458">
        <v>4.6800000000000001E-2</v>
      </c>
      <c r="D20" s="458">
        <v>4.1000000000000003E-3</v>
      </c>
      <c r="E20" s="458">
        <v>7.3200000000000001E-2</v>
      </c>
      <c r="M20" s="271"/>
      <c r="N20" s="271"/>
      <c r="O20" s="271"/>
      <c r="P20" s="271"/>
      <c r="Q20" s="271"/>
      <c r="T20" s="271"/>
      <c r="U20" s="271"/>
      <c r="V20" s="271"/>
      <c r="W20" s="271"/>
      <c r="X20" s="271"/>
      <c r="Z20" s="20"/>
      <c r="AA20" s="20"/>
    </row>
    <row r="21" spans="1:27" x14ac:dyDescent="0.2">
      <c r="A21" s="515" t="s">
        <v>0</v>
      </c>
      <c r="B21" s="516">
        <v>146488</v>
      </c>
      <c r="C21" s="517">
        <v>7.3899999999999993E-2</v>
      </c>
      <c r="D21" s="517">
        <v>0.01</v>
      </c>
      <c r="E21" s="517">
        <v>9.74E-2</v>
      </c>
      <c r="M21" s="271"/>
      <c r="N21" s="271"/>
      <c r="O21" s="271"/>
      <c r="P21" s="271"/>
      <c r="Q21" s="271"/>
      <c r="T21" s="271"/>
      <c r="U21" s="271"/>
      <c r="V21" s="271"/>
      <c r="W21" s="271"/>
      <c r="X21" s="271"/>
      <c r="Z21" s="20"/>
      <c r="AA21" s="20"/>
    </row>
    <row r="22" spans="1:27" x14ac:dyDescent="0.2">
      <c r="A22" s="505" t="s">
        <v>17</v>
      </c>
      <c r="B22" s="502">
        <v>25905</v>
      </c>
      <c r="C22" s="458">
        <v>5.4699999999999999E-2</v>
      </c>
      <c r="D22" s="458">
        <v>6.6E-3</v>
      </c>
      <c r="E22" s="458">
        <v>3.8E-3</v>
      </c>
      <c r="M22" s="271"/>
      <c r="N22" s="271"/>
      <c r="O22" s="271"/>
      <c r="P22" s="271"/>
      <c r="Q22" s="271"/>
      <c r="T22" s="271"/>
      <c r="U22" s="271"/>
      <c r="V22" s="271"/>
      <c r="W22" s="271"/>
      <c r="X22" s="271"/>
      <c r="Z22" s="20"/>
      <c r="AA22" s="20"/>
    </row>
    <row r="23" spans="1:27" x14ac:dyDescent="0.2">
      <c r="A23" s="505" t="s">
        <v>18</v>
      </c>
      <c r="B23" s="504">
        <v>17208</v>
      </c>
      <c r="C23" s="457">
        <v>7.9200000000000007E-2</v>
      </c>
      <c r="D23" s="457">
        <v>1E-3</v>
      </c>
      <c r="E23" s="457">
        <v>4.0000000000000001E-3</v>
      </c>
      <c r="M23" s="271"/>
      <c r="N23" s="271"/>
      <c r="O23" s="271"/>
      <c r="P23" s="271"/>
      <c r="Q23" s="271"/>
      <c r="T23" s="271"/>
      <c r="U23" s="271"/>
      <c r="V23" s="271"/>
      <c r="W23" s="271"/>
      <c r="X23" s="271"/>
      <c r="Z23" s="20"/>
      <c r="AA23" s="20"/>
    </row>
    <row r="24" spans="1:27" x14ac:dyDescent="0.2">
      <c r="A24" s="505" t="s">
        <v>19</v>
      </c>
      <c r="B24" s="502">
        <v>35871</v>
      </c>
      <c r="C24" s="458">
        <v>0.19980000000000001</v>
      </c>
      <c r="D24" s="458">
        <v>7.4999999999999997E-3</v>
      </c>
      <c r="E24" s="458">
        <v>7.0900000000000005E-2</v>
      </c>
      <c r="M24" s="271"/>
      <c r="N24" s="271"/>
      <c r="O24" s="271"/>
      <c r="P24" s="271"/>
      <c r="Q24" s="271"/>
      <c r="T24" s="271"/>
      <c r="U24" s="271"/>
      <c r="V24" s="271"/>
      <c r="W24" s="271"/>
      <c r="X24" s="271"/>
      <c r="Z24" s="20"/>
      <c r="AA24" s="20"/>
    </row>
    <row r="25" spans="1:27" x14ac:dyDescent="0.2">
      <c r="A25" s="505" t="s">
        <v>20</v>
      </c>
      <c r="B25" s="504">
        <v>108993</v>
      </c>
      <c r="C25" s="457">
        <v>5.91E-2</v>
      </c>
      <c r="D25" s="457">
        <v>8.3999999999999995E-3</v>
      </c>
      <c r="E25" s="457">
        <v>7.1199999999999999E-2</v>
      </c>
      <c r="M25" s="271"/>
      <c r="N25" s="271"/>
      <c r="O25" s="271"/>
      <c r="P25" s="271"/>
      <c r="Q25" s="271"/>
      <c r="T25" s="271"/>
      <c r="U25" s="271"/>
      <c r="V25" s="271"/>
      <c r="W25" s="271"/>
      <c r="X25" s="271"/>
      <c r="Z25" s="20"/>
      <c r="AA25" s="20"/>
    </row>
    <row r="26" spans="1:27" x14ac:dyDescent="0.2">
      <c r="A26" s="505" t="s">
        <v>21</v>
      </c>
      <c r="B26" s="502">
        <v>18763</v>
      </c>
      <c r="C26" s="458">
        <v>8.3099999999999993E-2</v>
      </c>
      <c r="D26" s="458">
        <v>-1.2999999999999999E-2</v>
      </c>
      <c r="E26" s="458">
        <v>6.3E-2</v>
      </c>
      <c r="M26" s="271"/>
      <c r="N26" s="271"/>
      <c r="O26" s="271"/>
      <c r="P26" s="271"/>
      <c r="Q26" s="271"/>
      <c r="T26" s="271"/>
      <c r="U26" s="271"/>
      <c r="V26" s="271"/>
      <c r="W26" s="271"/>
      <c r="X26" s="271"/>
      <c r="Z26" s="20"/>
      <c r="AA26" s="20"/>
    </row>
    <row r="27" spans="1:27" x14ac:dyDescent="0.2">
      <c r="A27" s="505" t="s">
        <v>22</v>
      </c>
      <c r="B27" s="504">
        <v>36060</v>
      </c>
      <c r="C27" s="457">
        <v>5.6000000000000001E-2</v>
      </c>
      <c r="D27" s="457">
        <v>3.2000000000000002E-3</v>
      </c>
      <c r="E27" s="457">
        <v>7.4099999999999999E-2</v>
      </c>
      <c r="M27" s="271"/>
      <c r="N27" s="271"/>
      <c r="O27" s="271"/>
      <c r="P27" s="271"/>
      <c r="Q27" s="271"/>
      <c r="T27" s="271"/>
      <c r="U27" s="271"/>
      <c r="V27" s="271"/>
      <c r="W27" s="271"/>
      <c r="X27" s="271"/>
      <c r="Z27" s="20"/>
      <c r="AA27" s="20"/>
    </row>
    <row r="28" spans="1:27" x14ac:dyDescent="0.2">
      <c r="A28" s="505" t="s">
        <v>23</v>
      </c>
      <c r="B28" s="502">
        <v>39994</v>
      </c>
      <c r="C28" s="458">
        <v>5.8000000000000003E-2</v>
      </c>
      <c r="D28" s="458">
        <v>1.7600000000000001E-2</v>
      </c>
      <c r="E28" s="458">
        <v>0.1197</v>
      </c>
      <c r="M28" s="271"/>
      <c r="N28" s="271"/>
      <c r="O28" s="271"/>
      <c r="P28" s="271"/>
      <c r="Q28" s="271"/>
      <c r="T28" s="271"/>
      <c r="U28" s="271"/>
      <c r="V28" s="271"/>
      <c r="W28" s="271"/>
      <c r="X28" s="271"/>
      <c r="Z28" s="20"/>
      <c r="AA28" s="20"/>
    </row>
    <row r="29" spans="1:27" x14ac:dyDescent="0.2">
      <c r="A29" s="505" t="s">
        <v>24</v>
      </c>
      <c r="B29" s="504">
        <v>220056</v>
      </c>
      <c r="C29" s="457">
        <v>0.4375</v>
      </c>
      <c r="D29" s="457">
        <v>-3.2000000000000002E-3</v>
      </c>
      <c r="E29" s="457">
        <v>6.5799999999999997E-2</v>
      </c>
      <c r="M29" s="271"/>
      <c r="N29" s="271"/>
      <c r="O29" s="271"/>
      <c r="P29" s="271"/>
      <c r="Q29" s="271"/>
      <c r="T29" s="271"/>
      <c r="U29" s="271"/>
      <c r="V29" s="271"/>
      <c r="W29" s="271"/>
      <c r="X29" s="271"/>
      <c r="Z29" s="20"/>
      <c r="AA29" s="20"/>
    </row>
    <row r="30" spans="1:27" x14ac:dyDescent="0.2">
      <c r="A30" s="505" t="s">
        <v>25</v>
      </c>
      <c r="B30" s="502">
        <v>27699</v>
      </c>
      <c r="C30" s="458">
        <v>5.8500000000000003E-2</v>
      </c>
      <c r="D30" s="458">
        <v>7.3000000000000001E-3</v>
      </c>
      <c r="E30" s="458">
        <v>5.4100000000000002E-2</v>
      </c>
      <c r="M30" s="271"/>
      <c r="N30" s="271"/>
      <c r="O30" s="271"/>
      <c r="P30" s="271"/>
      <c r="Q30" s="271"/>
      <c r="T30" s="271"/>
      <c r="U30" s="271"/>
      <c r="V30" s="271"/>
      <c r="W30" s="271"/>
      <c r="X30" s="271"/>
      <c r="Z30" s="20"/>
      <c r="AA30" s="20"/>
    </row>
    <row r="31" spans="1:27" x14ac:dyDescent="0.2">
      <c r="A31" s="505" t="s">
        <v>26</v>
      </c>
      <c r="B31" s="504">
        <v>48262</v>
      </c>
      <c r="C31" s="457">
        <v>8.2900000000000001E-2</v>
      </c>
      <c r="D31" s="457">
        <v>0.01</v>
      </c>
      <c r="E31" s="457">
        <v>5.21E-2</v>
      </c>
      <c r="M31" s="271"/>
      <c r="N31" s="271"/>
      <c r="O31" s="271"/>
      <c r="P31" s="271"/>
      <c r="Q31" s="271"/>
      <c r="T31" s="271"/>
      <c r="U31" s="271"/>
      <c r="V31" s="271"/>
      <c r="W31" s="271"/>
      <c r="X31" s="271"/>
      <c r="Z31" s="20"/>
      <c r="AA31" s="20"/>
    </row>
    <row r="32" spans="1:27" x14ac:dyDescent="0.2">
      <c r="A32" s="505" t="s">
        <v>27</v>
      </c>
      <c r="B32" s="502">
        <v>44324</v>
      </c>
      <c r="C32" s="458">
        <v>6.8000000000000005E-2</v>
      </c>
      <c r="D32" s="458">
        <v>2E-3</v>
      </c>
      <c r="E32" s="458">
        <v>5.6500000000000002E-2</v>
      </c>
      <c r="M32" s="271"/>
      <c r="N32" s="271"/>
      <c r="O32" s="271"/>
      <c r="P32" s="271"/>
      <c r="Q32" s="271"/>
      <c r="T32" s="271"/>
      <c r="U32" s="271"/>
      <c r="V32" s="271"/>
      <c r="W32" s="271"/>
      <c r="X32" s="271"/>
      <c r="Z32" s="20"/>
      <c r="AA32" s="20"/>
    </row>
    <row r="33" spans="1:27" x14ac:dyDescent="0.2">
      <c r="A33" s="505" t="s">
        <v>28</v>
      </c>
      <c r="B33" s="504">
        <v>12909</v>
      </c>
      <c r="C33" s="457">
        <v>5.2600000000000001E-2</v>
      </c>
      <c r="D33" s="457">
        <v>7.4000000000000003E-3</v>
      </c>
      <c r="E33" s="457">
        <v>2.2800000000000001E-2</v>
      </c>
      <c r="M33" s="271"/>
      <c r="N33" s="271"/>
      <c r="O33" s="271"/>
      <c r="P33" s="271"/>
      <c r="Q33" s="271"/>
      <c r="T33" s="271"/>
      <c r="U33" s="271"/>
      <c r="V33" s="271"/>
      <c r="W33" s="271"/>
      <c r="X33" s="271"/>
      <c r="Z33" s="20"/>
      <c r="AA33" s="20"/>
    </row>
    <row r="34" spans="1:27" x14ac:dyDescent="0.2">
      <c r="A34" s="505" t="s">
        <v>29</v>
      </c>
      <c r="B34" s="502">
        <v>43707</v>
      </c>
      <c r="C34" s="458">
        <v>6.2799999999999995E-2</v>
      </c>
      <c r="D34" s="458">
        <v>2.2000000000000001E-3</v>
      </c>
      <c r="E34" s="458">
        <v>2.47E-2</v>
      </c>
      <c r="M34" s="271"/>
      <c r="N34" s="271"/>
      <c r="O34" s="271"/>
      <c r="P34" s="271"/>
      <c r="Q34" s="271"/>
      <c r="T34" s="271"/>
      <c r="U34" s="271"/>
      <c r="V34" s="271"/>
      <c r="W34" s="271"/>
      <c r="X34" s="271"/>
      <c r="Z34" s="20"/>
      <c r="AA34" s="20"/>
    </row>
    <row r="35" spans="1:27" x14ac:dyDescent="0.2">
      <c r="A35" s="505" t="s">
        <v>30</v>
      </c>
      <c r="B35" s="504">
        <v>3516</v>
      </c>
      <c r="C35" s="457">
        <v>3.0700000000000002E-2</v>
      </c>
      <c r="D35" s="457">
        <v>5.4000000000000003E-3</v>
      </c>
      <c r="E35" s="457">
        <v>5.8400000000000001E-2</v>
      </c>
      <c r="M35" s="271"/>
      <c r="N35" s="271"/>
      <c r="O35" s="271"/>
      <c r="P35" s="271"/>
      <c r="Q35" s="271"/>
      <c r="T35" s="271"/>
      <c r="U35" s="271"/>
      <c r="V35" s="271"/>
      <c r="W35" s="271"/>
      <c r="X35" s="271"/>
      <c r="Z35" s="20"/>
      <c r="AA35" s="20"/>
    </row>
    <row r="36" spans="1:27" x14ac:dyDescent="0.2">
      <c r="A36" s="505" t="s">
        <v>31</v>
      </c>
      <c r="B36" s="502">
        <v>49653</v>
      </c>
      <c r="C36" s="458">
        <v>6.59E-2</v>
      </c>
      <c r="D36" s="458">
        <v>3.5000000000000001E-3</v>
      </c>
      <c r="E36" s="458">
        <v>4.24E-2</v>
      </c>
      <c r="M36" s="271"/>
      <c r="N36" s="271"/>
      <c r="O36" s="271"/>
      <c r="P36" s="271"/>
      <c r="Q36" s="271"/>
      <c r="T36" s="271"/>
      <c r="U36" s="271"/>
      <c r="V36" s="271"/>
      <c r="W36" s="271"/>
      <c r="X36" s="271"/>
      <c r="Z36" s="20"/>
      <c r="AA36" s="20"/>
    </row>
    <row r="37" spans="1:27" x14ac:dyDescent="0.2">
      <c r="A37" s="505" t="s">
        <v>32</v>
      </c>
      <c r="B37" s="504">
        <v>27355</v>
      </c>
      <c r="C37" s="457">
        <v>6.4699999999999994E-2</v>
      </c>
      <c r="D37" s="457">
        <v>1.24E-2</v>
      </c>
      <c r="E37" s="457">
        <v>0.14410000000000001</v>
      </c>
      <c r="M37" s="271"/>
      <c r="N37" s="271"/>
      <c r="O37" s="271"/>
      <c r="P37" s="271"/>
      <c r="Q37" s="271"/>
      <c r="T37" s="271"/>
      <c r="U37" s="271"/>
      <c r="V37" s="271"/>
      <c r="W37" s="271"/>
      <c r="X37" s="271"/>
      <c r="Z37" s="20"/>
      <c r="AA37" s="20"/>
    </row>
    <row r="38" spans="1:27" x14ac:dyDescent="0.2">
      <c r="A38" s="505" t="s">
        <v>33</v>
      </c>
      <c r="B38" s="502">
        <v>7508</v>
      </c>
      <c r="C38" s="458">
        <v>3.7900000000000003E-2</v>
      </c>
      <c r="D38" s="458">
        <v>1.6400000000000001E-2</v>
      </c>
      <c r="E38" s="458">
        <v>1.4999999999999999E-2</v>
      </c>
      <c r="O38" s="6"/>
      <c r="P38" s="6"/>
      <c r="Q38" s="6"/>
      <c r="V38" s="6"/>
      <c r="W38" s="6"/>
      <c r="X38" s="6"/>
      <c r="Z38" s="20"/>
      <c r="AA38" s="20"/>
    </row>
    <row r="39" spans="1:27" x14ac:dyDescent="0.2">
      <c r="A39" s="515" t="s">
        <v>1</v>
      </c>
      <c r="B39" s="516">
        <v>1742414</v>
      </c>
      <c r="C39" s="517">
        <v>8.8599999999999998E-2</v>
      </c>
      <c r="D39" s="517">
        <v>6.4999999999999997E-3</v>
      </c>
      <c r="E39" s="517">
        <v>5.9700000000000003E-2</v>
      </c>
    </row>
    <row r="40" spans="1:27" x14ac:dyDescent="0.2">
      <c r="A40" s="28"/>
      <c r="B40" s="28"/>
      <c r="C40" s="28"/>
      <c r="D40" s="28"/>
      <c r="E40" s="28"/>
      <c r="F40" s="28"/>
    </row>
    <row r="41" spans="1:27" x14ac:dyDescent="0.2">
      <c r="A41" s="28"/>
      <c r="B41" s="28"/>
      <c r="C41" s="28"/>
      <c r="D41" s="28"/>
      <c r="E41" s="28"/>
      <c r="F41" s="28"/>
    </row>
    <row r="42" spans="1:27" x14ac:dyDescent="0.2">
      <c r="A42" s="28"/>
      <c r="B42" s="28"/>
      <c r="C42" s="28"/>
      <c r="D42" s="28"/>
      <c r="E42" s="28"/>
      <c r="F42" s="28"/>
    </row>
    <row r="50" spans="6:16" x14ac:dyDescent="0.2">
      <c r="F50" s="73"/>
      <c r="G50" s="73"/>
      <c r="H50" s="73"/>
      <c r="I50" s="73"/>
      <c r="J50" s="73"/>
      <c r="K50" s="73"/>
      <c r="L50" s="73"/>
      <c r="M50" s="73"/>
      <c r="N50" s="73"/>
      <c r="O50" s="73" t="s">
        <v>2</v>
      </c>
      <c r="P50" s="19" t="s">
        <v>996</v>
      </c>
    </row>
    <row r="51" spans="6:16" x14ac:dyDescent="0.2">
      <c r="F51" s="73"/>
      <c r="G51" s="73"/>
      <c r="H51" s="73"/>
      <c r="I51" s="73"/>
      <c r="J51" s="73"/>
      <c r="K51" s="73"/>
      <c r="L51" s="73"/>
      <c r="M51" s="73"/>
      <c r="N51" s="73"/>
      <c r="O51" s="73" t="s">
        <v>6</v>
      </c>
      <c r="P51" s="19">
        <v>2.6632667516645503E-2</v>
      </c>
    </row>
    <row r="52" spans="6:16" x14ac:dyDescent="0.2">
      <c r="F52" s="73"/>
      <c r="G52" s="73"/>
      <c r="H52" s="73"/>
      <c r="I52" s="73"/>
      <c r="J52" s="73"/>
      <c r="K52" s="73"/>
      <c r="L52" s="73"/>
      <c r="M52" s="73"/>
      <c r="N52" s="73"/>
      <c r="O52" s="73" t="s">
        <v>29</v>
      </c>
      <c r="P52" s="19">
        <v>2.1756511205330176E-2</v>
      </c>
    </row>
    <row r="53" spans="6:16" x14ac:dyDescent="0.2">
      <c r="F53" s="73"/>
      <c r="G53" s="73"/>
      <c r="H53" s="73"/>
      <c r="I53" s="73"/>
      <c r="J53" s="73"/>
      <c r="K53" s="73"/>
      <c r="L53" s="73"/>
      <c r="M53" s="73"/>
      <c r="N53" s="73"/>
      <c r="O53" s="73" t="s">
        <v>21</v>
      </c>
      <c r="P53" s="19">
        <v>2.019428907859866E-2</v>
      </c>
    </row>
    <row r="54" spans="6:16" x14ac:dyDescent="0.2">
      <c r="F54" s="73"/>
      <c r="G54" s="73"/>
      <c r="H54" s="73"/>
      <c r="I54" s="73"/>
      <c r="J54" s="73"/>
      <c r="K54" s="73"/>
      <c r="L54" s="73"/>
      <c r="M54" s="73"/>
      <c r="N54" s="73"/>
      <c r="O54" s="73" t="s">
        <v>22</v>
      </c>
      <c r="P54" s="19">
        <v>1.6201647729013002E-2</v>
      </c>
    </row>
    <row r="55" spans="6:16" x14ac:dyDescent="0.2">
      <c r="F55" s="73"/>
      <c r="G55" s="73"/>
      <c r="H55" s="73"/>
      <c r="I55" s="73"/>
      <c r="J55" s="73"/>
      <c r="K55" s="73"/>
      <c r="L55" s="73"/>
      <c r="M55" s="73"/>
      <c r="N55" s="73"/>
      <c r="O55" s="73" t="s">
        <v>32</v>
      </c>
      <c r="P55" s="19">
        <v>1.2579692781652385E-2</v>
      </c>
    </row>
    <row r="56" spans="6:16" x14ac:dyDescent="0.2">
      <c r="F56" s="73"/>
      <c r="G56" s="73"/>
      <c r="H56" s="73"/>
      <c r="I56" s="73"/>
      <c r="J56" s="73"/>
      <c r="K56" s="73"/>
      <c r="L56" s="73"/>
      <c r="M56" s="73"/>
      <c r="N56" s="73"/>
      <c r="O56" s="73" t="s">
        <v>12</v>
      </c>
      <c r="P56" s="19">
        <v>1.229060451565922E-2</v>
      </c>
    </row>
    <row r="57" spans="6:16" x14ac:dyDescent="0.2">
      <c r="F57" s="73"/>
      <c r="G57" s="73"/>
      <c r="H57" s="73"/>
      <c r="I57" s="73"/>
      <c r="J57" s="73"/>
      <c r="K57" s="73"/>
      <c r="L57" s="73"/>
      <c r="M57" s="73"/>
      <c r="N57" s="73"/>
      <c r="O57" s="73" t="s">
        <v>5</v>
      </c>
      <c r="P57" s="19">
        <v>1.1955833743582556E-2</v>
      </c>
    </row>
    <row r="58" spans="6:16" x14ac:dyDescent="0.2">
      <c r="F58" s="73"/>
      <c r="G58" s="73"/>
      <c r="H58" s="73"/>
      <c r="I58" s="73"/>
      <c r="J58" s="73"/>
      <c r="K58" s="73"/>
      <c r="L58" s="73"/>
      <c r="M58" s="73"/>
      <c r="N58" s="73"/>
      <c r="O58" s="73" t="s">
        <v>9</v>
      </c>
      <c r="P58" s="19">
        <v>1.1737316907556528E-2</v>
      </c>
    </row>
    <row r="59" spans="6:16" x14ac:dyDescent="0.2">
      <c r="F59" s="73"/>
      <c r="G59" s="73"/>
      <c r="H59" s="73"/>
      <c r="I59" s="73"/>
      <c r="J59" s="73"/>
      <c r="K59" s="73"/>
      <c r="L59" s="73"/>
      <c r="M59" s="73"/>
      <c r="N59" s="73"/>
      <c r="O59" s="73" t="s">
        <v>20</v>
      </c>
      <c r="P59" s="19">
        <v>1.1298861999716081E-2</v>
      </c>
    </row>
    <row r="60" spans="6:16" x14ac:dyDescent="0.2">
      <c r="F60" s="73"/>
      <c r="G60" s="73"/>
      <c r="H60" s="73"/>
      <c r="I60" s="73"/>
      <c r="J60" s="73"/>
      <c r="K60" s="73"/>
      <c r="L60" s="73"/>
      <c r="M60" s="73"/>
      <c r="N60" s="73"/>
      <c r="O60" s="73" t="s">
        <v>14</v>
      </c>
      <c r="P60" s="19">
        <v>1.0297056532195148E-2</v>
      </c>
    </row>
    <row r="61" spans="6:16" x14ac:dyDescent="0.2">
      <c r="F61" s="73"/>
      <c r="G61" s="73"/>
      <c r="H61" s="73"/>
      <c r="I61" s="73"/>
      <c r="J61" s="73"/>
      <c r="K61" s="73"/>
      <c r="L61" s="73"/>
      <c r="M61" s="73"/>
      <c r="N61" s="73"/>
      <c r="O61" s="73" t="s">
        <v>16</v>
      </c>
      <c r="P61" s="19">
        <v>9.8264872521245383E-3</v>
      </c>
    </row>
    <row r="62" spans="6:16" x14ac:dyDescent="0.2">
      <c r="F62" s="73"/>
      <c r="G62" s="73"/>
      <c r="H62" s="73"/>
      <c r="I62" s="73"/>
      <c r="J62" s="73"/>
      <c r="K62" s="73"/>
      <c r="L62" s="73"/>
      <c r="M62" s="73"/>
      <c r="N62" s="73"/>
      <c r="O62" s="73" t="s">
        <v>4</v>
      </c>
      <c r="P62" s="19">
        <v>9.5527316684849151E-3</v>
      </c>
    </row>
    <row r="63" spans="6:16" x14ac:dyDescent="0.2">
      <c r="F63" s="73"/>
      <c r="G63" s="73"/>
      <c r="H63" s="73"/>
      <c r="I63" s="73"/>
      <c r="J63" s="73"/>
      <c r="K63" s="73"/>
      <c r="L63" s="73"/>
      <c r="M63" s="73"/>
      <c r="N63" s="73"/>
      <c r="O63" s="73" t="s">
        <v>18</v>
      </c>
      <c r="P63" s="19">
        <v>9.2420332473144295E-3</v>
      </c>
    </row>
    <row r="64" spans="6:16" x14ac:dyDescent="0.2">
      <c r="F64" s="73"/>
      <c r="G64" s="73"/>
      <c r="H64" s="73"/>
      <c r="I64" s="73"/>
      <c r="J64" s="73"/>
      <c r="K64" s="73"/>
      <c r="L64" s="73"/>
      <c r="M64" s="73"/>
      <c r="N64" s="73"/>
      <c r="O64" s="73" t="s">
        <v>23</v>
      </c>
      <c r="P64" s="19">
        <v>8.7867818776272699E-3</v>
      </c>
    </row>
    <row r="65" spans="1:16" x14ac:dyDescent="0.2">
      <c r="F65" s="73"/>
      <c r="G65" s="73"/>
      <c r="H65" s="73"/>
      <c r="I65" s="73"/>
      <c r="J65" s="73"/>
      <c r="K65" s="73"/>
      <c r="L65" s="73"/>
      <c r="M65" s="73"/>
      <c r="N65" s="73"/>
      <c r="O65" s="73" t="s">
        <v>26</v>
      </c>
      <c r="P65" s="19">
        <v>8.6972277586518931E-3</v>
      </c>
    </row>
    <row r="66" spans="1:16" x14ac:dyDescent="0.2">
      <c r="F66" s="73"/>
      <c r="G66" s="73"/>
      <c r="H66" s="73"/>
      <c r="I66" s="73"/>
      <c r="J66" s="73"/>
      <c r="K66" s="73"/>
      <c r="L66" s="73"/>
      <c r="M66" s="73"/>
      <c r="N66" s="73"/>
      <c r="O66" s="73" t="s">
        <v>7</v>
      </c>
      <c r="P66" s="19">
        <v>7.9550130297627586E-3</v>
      </c>
    </row>
    <row r="67" spans="1:16" x14ac:dyDescent="0.2">
      <c r="F67" s="73"/>
      <c r="G67" s="73"/>
      <c r="H67" s="73"/>
      <c r="I67" s="73"/>
      <c r="J67" s="73"/>
      <c r="K67" s="73"/>
      <c r="L67" s="73"/>
      <c r="M67" s="73"/>
      <c r="N67" s="73"/>
      <c r="O67" s="73" t="s">
        <v>8</v>
      </c>
      <c r="P67" s="19">
        <v>7.9274097965686963E-3</v>
      </c>
    </row>
    <row r="68" spans="1:16" x14ac:dyDescent="0.2">
      <c r="F68" s="73"/>
      <c r="G68" s="73"/>
      <c r="H68" s="73"/>
      <c r="I68" s="73"/>
      <c r="J68" s="73"/>
      <c r="K68" s="73"/>
      <c r="L68" s="73"/>
      <c r="M68" s="73"/>
      <c r="N68" s="73"/>
      <c r="O68" s="73" t="s">
        <v>31</v>
      </c>
      <c r="P68" s="19">
        <v>7.4056734268264091E-3</v>
      </c>
    </row>
    <row r="69" spans="1:16" x14ac:dyDescent="0.2">
      <c r="F69" s="73"/>
      <c r="G69" s="73"/>
      <c r="H69" s="73"/>
      <c r="I69" s="73"/>
      <c r="J69" s="73"/>
      <c r="K69" s="73"/>
      <c r="L69" s="73"/>
      <c r="M69" s="73"/>
      <c r="N69" s="73"/>
      <c r="O69" s="73" t="s">
        <v>1</v>
      </c>
      <c r="P69" s="19">
        <v>6.6350681108129361E-3</v>
      </c>
    </row>
    <row r="70" spans="1:16" x14ac:dyDescent="0.2">
      <c r="F70" s="73"/>
      <c r="G70" s="73"/>
      <c r="H70" s="73"/>
      <c r="I70" s="73"/>
      <c r="J70" s="73"/>
      <c r="K70" s="73"/>
      <c r="L70" s="73"/>
      <c r="M70" s="73"/>
      <c r="N70" s="73"/>
      <c r="O70" s="73" t="s">
        <v>0</v>
      </c>
      <c r="P70" s="19">
        <v>5.0222358533966727E-3</v>
      </c>
    </row>
    <row r="71" spans="1:16" x14ac:dyDescent="0.2">
      <c r="F71" s="73"/>
      <c r="G71" s="73"/>
      <c r="H71" s="73"/>
      <c r="I71" s="73"/>
      <c r="J71" s="73"/>
      <c r="K71" s="73"/>
      <c r="L71" s="73"/>
      <c r="M71" s="73"/>
      <c r="N71" s="73"/>
      <c r="O71" s="73" t="s">
        <v>24</v>
      </c>
      <c r="P71" s="19">
        <v>4.1302271624938935E-3</v>
      </c>
    </row>
    <row r="72" spans="1:16" x14ac:dyDescent="0.2">
      <c r="F72" s="73"/>
      <c r="G72" s="73"/>
      <c r="H72" s="73"/>
      <c r="I72" s="73"/>
      <c r="J72" s="73"/>
      <c r="K72" s="73"/>
      <c r="L72" s="73"/>
      <c r="M72" s="73"/>
      <c r="N72" s="73"/>
      <c r="O72" s="73" t="s">
        <v>11</v>
      </c>
      <c r="P72" s="19">
        <v>3.808798324128837E-3</v>
      </c>
    </row>
    <row r="73" spans="1:16" x14ac:dyDescent="0.2">
      <c r="F73" s="73"/>
      <c r="G73" s="73"/>
      <c r="H73" s="73"/>
      <c r="I73" s="73"/>
      <c r="J73" s="73"/>
      <c r="K73" s="73"/>
      <c r="L73" s="73"/>
      <c r="M73" s="73"/>
      <c r="N73" s="73"/>
      <c r="O73" s="73" t="s">
        <v>30</v>
      </c>
      <c r="P73" s="19">
        <v>3.3152501506932275E-3</v>
      </c>
    </row>
    <row r="74" spans="1:16" x14ac:dyDescent="0.2">
      <c r="F74" s="73"/>
      <c r="G74" s="73"/>
      <c r="H74" s="73"/>
      <c r="I74" s="73"/>
      <c r="J74" s="73"/>
      <c r="K74" s="73"/>
      <c r="L74" s="73"/>
      <c r="M74" s="73"/>
      <c r="N74" s="73"/>
      <c r="O74" s="73" t="s">
        <v>25</v>
      </c>
      <c r="P74" s="19">
        <v>3.2271861269879132E-3</v>
      </c>
    </row>
    <row r="75" spans="1:16" x14ac:dyDescent="0.2">
      <c r="F75" s="73"/>
      <c r="G75" s="73"/>
      <c r="H75" s="73"/>
      <c r="I75" s="73"/>
      <c r="J75" s="73"/>
      <c r="K75" s="73"/>
      <c r="L75" s="73"/>
      <c r="M75" s="73"/>
      <c r="N75" s="73"/>
      <c r="O75" s="73" t="s">
        <v>27</v>
      </c>
      <c r="P75" s="19">
        <v>2.6266507770509318E-3</v>
      </c>
    </row>
    <row r="76" spans="1:16" x14ac:dyDescent="0.2">
      <c r="F76" s="73"/>
      <c r="G76" s="73"/>
      <c r="H76" s="73"/>
      <c r="I76" s="73"/>
      <c r="J76" s="73"/>
      <c r="K76" s="73"/>
      <c r="L76" s="73"/>
      <c r="M76" s="73"/>
      <c r="N76" s="73"/>
      <c r="O76" s="73" t="s">
        <v>28</v>
      </c>
      <c r="P76" s="19">
        <v>2.3882633913339113E-3</v>
      </c>
    </row>
    <row r="77" spans="1:16" x14ac:dyDescent="0.2">
      <c r="F77" s="73"/>
      <c r="G77" s="73"/>
      <c r="H77" s="73"/>
      <c r="I77" s="73"/>
      <c r="J77" s="73"/>
      <c r="K77" s="73"/>
      <c r="L77" s="73"/>
      <c r="M77" s="73"/>
      <c r="N77" s="73"/>
      <c r="O77" s="73" t="s">
        <v>10</v>
      </c>
      <c r="P77" s="19">
        <v>1.2962238309528473E-3</v>
      </c>
    </row>
    <row r="78" spans="1:16" x14ac:dyDescent="0.2">
      <c r="F78" s="73"/>
      <c r="G78" s="73"/>
      <c r="H78" s="73"/>
      <c r="I78" s="73"/>
      <c r="J78" s="73"/>
      <c r="K78" s="73"/>
      <c r="L78" s="73"/>
      <c r="M78" s="73"/>
      <c r="N78" s="73"/>
      <c r="O78" s="73" t="s">
        <v>33</v>
      </c>
      <c r="P78" s="19">
        <v>-8.2999031677966073E-4</v>
      </c>
    </row>
    <row r="79" spans="1:16" x14ac:dyDescent="0.2">
      <c r="A79" s="73"/>
      <c r="B79" s="5"/>
      <c r="C79" s="73"/>
      <c r="D79" s="73"/>
      <c r="E79" s="73"/>
      <c r="F79" s="73"/>
      <c r="G79" s="73"/>
      <c r="H79" s="73"/>
      <c r="I79" s="73"/>
      <c r="J79" s="73"/>
      <c r="K79" s="73"/>
      <c r="L79" s="73"/>
      <c r="M79" s="73"/>
      <c r="N79" s="73"/>
      <c r="O79" s="73" t="s">
        <v>17</v>
      </c>
      <c r="P79" s="19">
        <v>-4.8333658156304304E-3</v>
      </c>
    </row>
    <row r="80" spans="1:16" x14ac:dyDescent="0.2">
      <c r="A80" s="73"/>
      <c r="B80" s="5"/>
      <c r="C80" s="73"/>
      <c r="D80" s="73"/>
      <c r="E80" s="73"/>
      <c r="F80" s="73"/>
      <c r="G80" s="73"/>
      <c r="H80" s="73"/>
      <c r="I80" s="73"/>
      <c r="J80" s="73"/>
      <c r="K80" s="73"/>
      <c r="L80" s="73"/>
      <c r="M80" s="73"/>
      <c r="N80" s="73"/>
      <c r="O80" s="73" t="s">
        <v>15</v>
      </c>
      <c r="P80" s="19">
        <v>-5.7879772542648311E-3</v>
      </c>
    </row>
    <row r="81" spans="1:16" x14ac:dyDescent="0.2">
      <c r="A81" s="73"/>
      <c r="B81" s="5"/>
      <c r="C81" s="73"/>
      <c r="D81" s="73"/>
      <c r="E81" s="73"/>
      <c r="F81" s="73"/>
      <c r="G81" s="73"/>
      <c r="H81" s="73"/>
      <c r="I81" s="73"/>
      <c r="J81" s="73"/>
      <c r="K81" s="73"/>
      <c r="L81" s="73"/>
      <c r="M81" s="73"/>
      <c r="N81" s="73"/>
      <c r="O81" s="73" t="s">
        <v>13</v>
      </c>
      <c r="P81" s="19">
        <v>-7.1752951861944192E-3</v>
      </c>
    </row>
    <row r="82" spans="1:16" x14ac:dyDescent="0.2">
      <c r="A82" s="73"/>
      <c r="B82" s="5"/>
      <c r="C82" s="73"/>
      <c r="D82" s="73"/>
      <c r="E82" s="73"/>
      <c r="F82" s="73"/>
      <c r="G82" s="73"/>
      <c r="H82" s="73"/>
      <c r="I82" s="73"/>
      <c r="J82" s="73"/>
      <c r="K82" s="73"/>
      <c r="L82" s="73"/>
      <c r="M82" s="73"/>
      <c r="N82" s="73"/>
      <c r="O82" s="73" t="s">
        <v>19</v>
      </c>
      <c r="P82" s="19">
        <v>-1.7692788848181595E-2</v>
      </c>
    </row>
    <row r="83" spans="1:16" x14ac:dyDescent="0.2">
      <c r="A83" s="73"/>
      <c r="B83" s="5"/>
      <c r="C83" s="73"/>
      <c r="D83" s="73"/>
      <c r="E83" s="73"/>
      <c r="F83" s="73"/>
      <c r="G83" s="73"/>
      <c r="H83" s="73"/>
      <c r="I83" s="73"/>
      <c r="J83" s="73"/>
      <c r="K83" s="73"/>
      <c r="L83" s="73"/>
      <c r="M83" s="73"/>
      <c r="N83" s="73"/>
      <c r="O83" s="73" t="s">
        <v>3</v>
      </c>
      <c r="P83" s="19">
        <v>-2.709652840611454E-2</v>
      </c>
    </row>
    <row r="84" spans="1:16" x14ac:dyDescent="0.2">
      <c r="A84" s="73"/>
      <c r="B84" s="5"/>
      <c r="C84" s="73"/>
      <c r="D84" s="73"/>
      <c r="E84" s="73"/>
      <c r="F84" s="73"/>
      <c r="G84" s="73"/>
      <c r="H84" s="73"/>
      <c r="I84" s="73"/>
      <c r="J84" s="73"/>
      <c r="K84" s="73"/>
    </row>
    <row r="85" spans="1:16" x14ac:dyDescent="0.2">
      <c r="A85" s="73"/>
      <c r="B85" s="5"/>
      <c r="C85" s="73"/>
      <c r="D85" s="73"/>
      <c r="E85" s="73"/>
      <c r="F85" s="73"/>
      <c r="G85" s="73"/>
      <c r="H85" s="73"/>
      <c r="I85" s="73"/>
      <c r="J85" s="73"/>
      <c r="K85" s="73"/>
    </row>
    <row r="86" spans="1:16" x14ac:dyDescent="0.2">
      <c r="A86" s="73"/>
      <c r="B86" s="5"/>
      <c r="C86" s="73"/>
      <c r="D86" s="73"/>
      <c r="E86" s="73"/>
      <c r="F86" s="73"/>
      <c r="G86" s="73"/>
      <c r="H86" s="73"/>
      <c r="I86" s="73"/>
      <c r="J86" s="73"/>
      <c r="K86" s="73"/>
    </row>
    <row r="87" spans="1:16" x14ac:dyDescent="0.2">
      <c r="A87" s="73"/>
      <c r="B87" s="5"/>
      <c r="C87" s="73"/>
      <c r="D87" s="73"/>
      <c r="E87" s="73"/>
      <c r="F87" s="73"/>
      <c r="G87" s="73"/>
      <c r="H87" s="73"/>
      <c r="I87" s="73"/>
      <c r="J87" s="73"/>
      <c r="K87" s="73"/>
    </row>
    <row r="88" spans="1:16" x14ac:dyDescent="0.2">
      <c r="A88" s="73"/>
      <c r="B88" s="5"/>
      <c r="C88" s="73"/>
      <c r="D88" s="73"/>
      <c r="E88" s="73"/>
      <c r="F88" s="73"/>
      <c r="G88" s="73"/>
      <c r="H88" s="73"/>
      <c r="I88" s="73"/>
      <c r="J88" s="73"/>
      <c r="K88" s="73"/>
    </row>
    <row r="89" spans="1:16" x14ac:dyDescent="0.2">
      <c r="A89" s="73"/>
      <c r="B89" s="5"/>
      <c r="C89" s="73"/>
      <c r="D89" s="73"/>
      <c r="E89" s="73"/>
      <c r="F89" s="73"/>
      <c r="G89" s="73"/>
      <c r="H89" s="73"/>
      <c r="I89" s="73"/>
      <c r="J89" s="73"/>
      <c r="K89" s="73"/>
    </row>
    <row r="90" spans="1:16" x14ac:dyDescent="0.2">
      <c r="A90" s="73"/>
      <c r="B90" s="5"/>
      <c r="C90" s="73"/>
      <c r="D90" s="73"/>
      <c r="E90" s="73"/>
      <c r="F90" s="73"/>
      <c r="G90" s="73"/>
      <c r="H90" s="73"/>
      <c r="I90" s="73"/>
      <c r="J90" s="73"/>
      <c r="K90" s="73"/>
    </row>
    <row r="91" spans="1:16" x14ac:dyDescent="0.2">
      <c r="A91" s="73"/>
      <c r="B91" s="5"/>
      <c r="C91" s="73"/>
      <c r="D91" s="73"/>
      <c r="E91" s="73"/>
      <c r="F91" s="73"/>
      <c r="G91" s="73"/>
      <c r="H91" s="73"/>
      <c r="I91" s="73"/>
      <c r="J91" s="73"/>
      <c r="K91" s="73"/>
    </row>
    <row r="92" spans="1:16" x14ac:dyDescent="0.2">
      <c r="A92" s="73"/>
      <c r="B92" s="5"/>
      <c r="C92" s="73"/>
      <c r="D92" s="73"/>
      <c r="E92" s="73"/>
      <c r="F92" s="73"/>
      <c r="G92" s="73"/>
      <c r="H92" s="73"/>
      <c r="I92" s="73"/>
      <c r="J92" s="73"/>
      <c r="K92" s="73"/>
    </row>
    <row r="93" spans="1:16" x14ac:dyDescent="0.2">
      <c r="A93" s="73"/>
      <c r="B93" s="5"/>
      <c r="C93" s="73"/>
      <c r="D93" s="73"/>
      <c r="E93" s="73"/>
      <c r="F93" s="73"/>
      <c r="G93" s="73"/>
      <c r="H93" s="73"/>
      <c r="I93" s="73"/>
      <c r="J93" s="73"/>
      <c r="K93" s="73"/>
    </row>
    <row r="94" spans="1:16" x14ac:dyDescent="0.2">
      <c r="A94" s="73"/>
      <c r="B94" s="5"/>
      <c r="C94" s="73"/>
      <c r="D94" s="73"/>
      <c r="E94" s="73"/>
      <c r="F94" s="73"/>
      <c r="G94" s="73"/>
      <c r="H94" s="73"/>
      <c r="I94" s="73"/>
      <c r="J94" s="73"/>
      <c r="K94" s="73"/>
    </row>
    <row r="95" spans="1:16" x14ac:dyDescent="0.2">
      <c r="A95" s="73"/>
      <c r="B95" s="5"/>
      <c r="C95" s="73"/>
      <c r="D95" s="73"/>
      <c r="E95" s="73"/>
      <c r="F95" s="73"/>
      <c r="G95" s="73"/>
      <c r="H95" s="73"/>
      <c r="I95" s="73"/>
      <c r="J95" s="73"/>
      <c r="K95" s="73"/>
    </row>
    <row r="96" spans="1:16" x14ac:dyDescent="0.2">
      <c r="A96" s="73"/>
      <c r="B96" s="5"/>
      <c r="C96" s="73"/>
      <c r="D96" s="73"/>
      <c r="E96" s="73"/>
      <c r="F96" s="73"/>
      <c r="G96" s="73"/>
      <c r="H96" s="73"/>
      <c r="I96" s="73"/>
      <c r="J96" s="73"/>
      <c r="K96" s="73"/>
    </row>
    <row r="97" spans="1:11" x14ac:dyDescent="0.2">
      <c r="A97" s="73"/>
      <c r="B97" s="5"/>
      <c r="C97" s="73"/>
      <c r="D97" s="73"/>
      <c r="E97" s="73"/>
      <c r="F97" s="73"/>
      <c r="G97" s="73"/>
      <c r="H97" s="73"/>
      <c r="I97" s="73"/>
      <c r="J97" s="73"/>
      <c r="K97" s="73"/>
    </row>
    <row r="98" spans="1:11" x14ac:dyDescent="0.2">
      <c r="A98" s="73"/>
      <c r="B98" s="5"/>
      <c r="C98" s="73"/>
      <c r="D98" s="73"/>
      <c r="E98" s="73"/>
      <c r="F98" s="73"/>
      <c r="G98" s="73"/>
      <c r="H98" s="73"/>
      <c r="I98" s="73"/>
      <c r="J98" s="73"/>
      <c r="K98" s="73"/>
    </row>
    <row r="99" spans="1:11" x14ac:dyDescent="0.2">
      <c r="A99" s="73"/>
      <c r="B99" s="5"/>
      <c r="C99" s="73"/>
      <c r="D99" s="73"/>
      <c r="E99" s="73"/>
      <c r="F99" s="73"/>
      <c r="G99" s="73"/>
      <c r="H99" s="73"/>
      <c r="I99" s="73"/>
      <c r="J99" s="73"/>
      <c r="K99" s="73"/>
    </row>
    <row r="100" spans="1:11" x14ac:dyDescent="0.2">
      <c r="A100" s="73"/>
      <c r="B100" s="5"/>
      <c r="C100" s="73"/>
      <c r="D100" s="73"/>
      <c r="E100" s="73"/>
      <c r="F100" s="73"/>
      <c r="G100" s="73"/>
      <c r="H100" s="73"/>
      <c r="I100" s="73"/>
      <c r="J100" s="73"/>
      <c r="K100" s="73"/>
    </row>
    <row r="101" spans="1:11" x14ac:dyDescent="0.2">
      <c r="A101" s="73"/>
      <c r="B101" s="5"/>
      <c r="C101" s="73"/>
      <c r="D101" s="73"/>
      <c r="E101" s="73"/>
      <c r="F101" s="73"/>
      <c r="G101" s="73"/>
      <c r="H101" s="73"/>
      <c r="I101" s="73"/>
      <c r="J101" s="73"/>
      <c r="K101" s="73"/>
    </row>
    <row r="102" spans="1:11" x14ac:dyDescent="0.2">
      <c r="A102" s="73"/>
      <c r="B102" s="5"/>
      <c r="C102" s="73"/>
      <c r="D102" s="73"/>
      <c r="E102" s="73"/>
      <c r="F102" s="73"/>
      <c r="G102" s="73"/>
      <c r="H102" s="73"/>
      <c r="I102" s="73"/>
      <c r="J102" s="73"/>
      <c r="K102" s="73"/>
    </row>
    <row r="103" spans="1:11" x14ac:dyDescent="0.2">
      <c r="A103" s="73"/>
      <c r="B103" s="5"/>
      <c r="C103" s="73"/>
      <c r="D103" s="73"/>
      <c r="E103" s="73"/>
      <c r="F103" s="73"/>
      <c r="G103" s="73"/>
      <c r="H103" s="73"/>
      <c r="I103" s="73"/>
      <c r="J103" s="73"/>
      <c r="K103" s="73"/>
    </row>
    <row r="104" spans="1:11" x14ac:dyDescent="0.2">
      <c r="A104" s="73"/>
      <c r="B104" s="5"/>
      <c r="C104" s="73"/>
      <c r="D104" s="73"/>
      <c r="E104" s="73"/>
      <c r="F104" s="73"/>
      <c r="G104" s="73"/>
      <c r="H104" s="73"/>
      <c r="I104" s="73"/>
      <c r="J104" s="73"/>
      <c r="K104" s="73"/>
    </row>
    <row r="105" spans="1:11" x14ac:dyDescent="0.2">
      <c r="A105" s="73"/>
      <c r="B105" s="5"/>
      <c r="C105" s="73"/>
      <c r="D105" s="73"/>
      <c r="E105" s="73"/>
      <c r="F105" s="73"/>
      <c r="G105" s="73"/>
      <c r="H105" s="73"/>
      <c r="I105" s="73"/>
      <c r="J105" s="73"/>
      <c r="K105" s="73"/>
    </row>
    <row r="106" spans="1:11" x14ac:dyDescent="0.2">
      <c r="A106" s="73"/>
      <c r="B106" s="5"/>
      <c r="C106" s="73"/>
      <c r="D106" s="73"/>
      <c r="E106" s="73"/>
      <c r="F106" s="73"/>
      <c r="G106" s="73"/>
      <c r="H106" s="73"/>
      <c r="I106" s="73"/>
      <c r="J106" s="73"/>
      <c r="K106" s="73"/>
    </row>
    <row r="107" spans="1:11" x14ac:dyDescent="0.2">
      <c r="A107" s="73"/>
      <c r="B107" s="5"/>
      <c r="C107" s="73"/>
      <c r="D107" s="73"/>
      <c r="E107" s="73"/>
      <c r="F107" s="73"/>
      <c r="G107" s="73"/>
      <c r="H107" s="73"/>
      <c r="I107" s="73"/>
      <c r="J107" s="73"/>
      <c r="K107" s="73"/>
    </row>
    <row r="108" spans="1:11" x14ac:dyDescent="0.2">
      <c r="A108" s="73"/>
      <c r="B108" s="5"/>
      <c r="C108" s="73"/>
      <c r="D108" s="73"/>
      <c r="E108" s="73"/>
      <c r="F108" s="73"/>
      <c r="G108" s="73"/>
      <c r="H108" s="73"/>
      <c r="I108" s="73"/>
      <c r="J108" s="73"/>
      <c r="K108" s="73"/>
    </row>
    <row r="109" spans="1:11" x14ac:dyDescent="0.2">
      <c r="A109" s="73"/>
      <c r="B109" s="5"/>
      <c r="C109" s="73"/>
      <c r="D109" s="73"/>
      <c r="E109" s="73"/>
      <c r="F109" s="73"/>
      <c r="G109" s="73"/>
      <c r="H109" s="73"/>
      <c r="I109" s="73"/>
      <c r="J109" s="73"/>
      <c r="K109" s="73"/>
    </row>
    <row r="110" spans="1:11" x14ac:dyDescent="0.2">
      <c r="A110" s="73"/>
      <c r="B110" s="5"/>
      <c r="C110" s="73"/>
      <c r="D110" s="73"/>
      <c r="E110" s="73"/>
      <c r="F110" s="73"/>
      <c r="G110" s="73"/>
      <c r="H110" s="73"/>
      <c r="I110" s="73"/>
      <c r="J110" s="73"/>
      <c r="K110" s="73"/>
    </row>
    <row r="111" spans="1:11" x14ac:dyDescent="0.2">
      <c r="A111" s="73"/>
      <c r="B111" s="5"/>
      <c r="C111" s="73"/>
      <c r="D111" s="73"/>
      <c r="E111" s="73"/>
      <c r="F111" s="73"/>
      <c r="G111" s="73"/>
      <c r="H111" s="73"/>
      <c r="I111" s="73"/>
      <c r="J111" s="73"/>
      <c r="K111" s="73"/>
    </row>
    <row r="112" spans="1:11" x14ac:dyDescent="0.2">
      <c r="A112" s="73"/>
      <c r="B112" s="5"/>
      <c r="C112" s="73"/>
      <c r="D112" s="73"/>
      <c r="E112" s="73"/>
      <c r="F112" s="73"/>
      <c r="G112" s="73"/>
      <c r="H112" s="73"/>
      <c r="I112" s="73"/>
      <c r="J112" s="73"/>
      <c r="K112" s="73"/>
    </row>
    <row r="113" spans="1:11" x14ac:dyDescent="0.2">
      <c r="A113" s="73"/>
      <c r="B113" s="5"/>
      <c r="C113" s="73"/>
      <c r="D113" s="73"/>
      <c r="E113" s="73"/>
      <c r="F113" s="73"/>
      <c r="G113" s="73"/>
      <c r="H113" s="73"/>
      <c r="I113" s="73"/>
      <c r="J113" s="73"/>
      <c r="K113" s="73"/>
    </row>
    <row r="114" spans="1:11" x14ac:dyDescent="0.2">
      <c r="A114" s="73"/>
      <c r="B114" s="5"/>
      <c r="C114" s="73"/>
      <c r="D114" s="73"/>
      <c r="E114" s="73"/>
      <c r="F114" s="73"/>
      <c r="G114" s="73"/>
      <c r="H114" s="73"/>
      <c r="I114" s="73"/>
      <c r="J114" s="73"/>
      <c r="K114" s="73"/>
    </row>
    <row r="115" spans="1:11" x14ac:dyDescent="0.2">
      <c r="A115" s="73"/>
      <c r="B115" s="5"/>
      <c r="C115" s="73"/>
      <c r="D115" s="73"/>
      <c r="E115" s="73"/>
      <c r="F115" s="73"/>
      <c r="G115" s="73"/>
      <c r="H115" s="73"/>
      <c r="I115" s="73"/>
      <c r="J115" s="73"/>
      <c r="K115" s="73"/>
    </row>
    <row r="116" spans="1:11" x14ac:dyDescent="0.2">
      <c r="A116" s="73"/>
      <c r="B116" s="5"/>
      <c r="C116" s="73"/>
      <c r="D116" s="73"/>
      <c r="E116" s="73"/>
      <c r="F116" s="73"/>
      <c r="G116" s="73"/>
      <c r="H116" s="73"/>
      <c r="I116" s="73"/>
      <c r="J116" s="73"/>
      <c r="K116" s="73"/>
    </row>
    <row r="117" spans="1:11" x14ac:dyDescent="0.2">
      <c r="A117" s="73"/>
      <c r="B117" s="5"/>
      <c r="C117" s="73"/>
      <c r="D117" s="73"/>
      <c r="E117" s="73"/>
      <c r="F117" s="73"/>
      <c r="G117" s="73"/>
      <c r="H117" s="73"/>
      <c r="I117" s="73"/>
      <c r="J117" s="73"/>
      <c r="K117" s="73"/>
    </row>
    <row r="118" spans="1:11" x14ac:dyDescent="0.2">
      <c r="A118" s="73"/>
      <c r="B118" s="5"/>
      <c r="C118" s="73"/>
      <c r="D118" s="73"/>
      <c r="E118" s="73"/>
      <c r="F118" s="73"/>
      <c r="G118" s="73"/>
      <c r="H118" s="73"/>
      <c r="I118" s="73"/>
      <c r="J118" s="73"/>
      <c r="K118" s="73"/>
    </row>
    <row r="119" spans="1:11" x14ac:dyDescent="0.2">
      <c r="A119" s="73"/>
      <c r="B119" s="5"/>
      <c r="C119" s="73"/>
      <c r="D119" s="73"/>
      <c r="E119" s="73"/>
      <c r="F119" s="73"/>
      <c r="G119" s="73"/>
      <c r="H119" s="73"/>
      <c r="I119" s="73"/>
      <c r="J119" s="73"/>
      <c r="K119" s="73"/>
    </row>
    <row r="120" spans="1:11" x14ac:dyDescent="0.2">
      <c r="A120" s="73"/>
      <c r="B120" s="5"/>
      <c r="C120" s="73"/>
      <c r="D120" s="73"/>
      <c r="E120" s="73"/>
      <c r="F120" s="73"/>
      <c r="G120" s="73"/>
      <c r="H120" s="73"/>
      <c r="I120" s="73"/>
      <c r="J120" s="73"/>
      <c r="K120" s="73"/>
    </row>
    <row r="121" spans="1:11" x14ac:dyDescent="0.2">
      <c r="A121" s="73"/>
      <c r="B121" s="5"/>
      <c r="C121" s="73"/>
      <c r="D121" s="73"/>
      <c r="E121" s="73"/>
      <c r="F121" s="73"/>
      <c r="G121" s="73"/>
      <c r="H121" s="73"/>
      <c r="I121" s="73"/>
      <c r="J121" s="73"/>
      <c r="K121" s="73"/>
    </row>
    <row r="122" spans="1:11" x14ac:dyDescent="0.2">
      <c r="A122" s="73"/>
      <c r="B122" s="5"/>
      <c r="C122" s="73"/>
      <c r="D122" s="73"/>
      <c r="E122" s="73"/>
      <c r="F122" s="73"/>
      <c r="G122" s="73"/>
      <c r="H122" s="73"/>
      <c r="I122" s="73"/>
      <c r="J122" s="73"/>
      <c r="K122" s="73"/>
    </row>
    <row r="123" spans="1:11" x14ac:dyDescent="0.2">
      <c r="A123" s="73"/>
      <c r="B123" s="5"/>
      <c r="C123" s="73"/>
      <c r="D123" s="73"/>
      <c r="E123" s="73"/>
      <c r="F123" s="73"/>
      <c r="G123" s="73"/>
      <c r="H123" s="73"/>
      <c r="I123" s="73"/>
      <c r="J123" s="73"/>
      <c r="K123" s="73"/>
    </row>
    <row r="124" spans="1:11" x14ac:dyDescent="0.2">
      <c r="A124" s="73"/>
      <c r="B124" s="5"/>
      <c r="C124" s="73"/>
      <c r="D124" s="73"/>
      <c r="E124" s="73"/>
      <c r="F124" s="73"/>
      <c r="G124" s="73"/>
      <c r="H124" s="73"/>
      <c r="I124" s="73"/>
      <c r="J124" s="73"/>
      <c r="K124" s="73"/>
    </row>
    <row r="125" spans="1:11" x14ac:dyDescent="0.2">
      <c r="A125" s="73"/>
      <c r="B125" s="5"/>
      <c r="C125" s="73"/>
      <c r="D125" s="73"/>
      <c r="E125" s="73"/>
      <c r="F125" s="73"/>
      <c r="G125" s="73"/>
      <c r="H125" s="73"/>
      <c r="I125" s="73"/>
      <c r="J125" s="73"/>
      <c r="K125" s="73"/>
    </row>
    <row r="126" spans="1:11" x14ac:dyDescent="0.2">
      <c r="A126" s="73"/>
      <c r="B126" s="5"/>
      <c r="C126" s="73"/>
      <c r="D126" s="73"/>
      <c r="E126" s="73"/>
      <c r="F126" s="73"/>
      <c r="G126" s="73"/>
      <c r="H126" s="73"/>
      <c r="I126" s="73"/>
      <c r="J126" s="73"/>
      <c r="K126" s="73"/>
    </row>
    <row r="127" spans="1:11" x14ac:dyDescent="0.2">
      <c r="A127" s="73"/>
      <c r="B127" s="5"/>
      <c r="C127" s="73"/>
      <c r="D127" s="73"/>
      <c r="E127" s="73"/>
      <c r="F127" s="73"/>
      <c r="G127" s="73"/>
      <c r="H127" s="73"/>
      <c r="I127" s="73"/>
      <c r="J127" s="73"/>
      <c r="K127" s="73"/>
    </row>
    <row r="128" spans="1:11" x14ac:dyDescent="0.2">
      <c r="A128" s="73"/>
      <c r="B128" s="5"/>
      <c r="C128" s="73"/>
      <c r="D128" s="73"/>
      <c r="E128" s="73"/>
      <c r="F128" s="73"/>
      <c r="G128" s="73"/>
      <c r="H128" s="73"/>
      <c r="I128" s="73"/>
      <c r="J128" s="73"/>
      <c r="K128" s="73"/>
    </row>
    <row r="129" spans="1:11" x14ac:dyDescent="0.2">
      <c r="A129" s="73"/>
      <c r="B129" s="5"/>
      <c r="C129" s="73"/>
      <c r="D129" s="73"/>
      <c r="E129" s="73"/>
      <c r="F129" s="73"/>
      <c r="G129" s="73"/>
      <c r="H129" s="73"/>
      <c r="I129" s="73"/>
      <c r="J129" s="73"/>
      <c r="K129" s="73"/>
    </row>
    <row r="130" spans="1:11" x14ac:dyDescent="0.2">
      <c r="A130" s="73"/>
      <c r="B130" s="5"/>
      <c r="C130" s="73"/>
      <c r="D130" s="73"/>
      <c r="E130" s="73"/>
      <c r="F130" s="73"/>
      <c r="G130" s="73"/>
      <c r="H130" s="73"/>
      <c r="I130" s="73"/>
      <c r="J130" s="73"/>
      <c r="K130" s="73"/>
    </row>
    <row r="131" spans="1:11" x14ac:dyDescent="0.2">
      <c r="A131" s="73"/>
      <c r="B131" s="5"/>
      <c r="C131" s="73"/>
      <c r="D131" s="73"/>
      <c r="E131" s="73"/>
      <c r="F131" s="73"/>
      <c r="G131" s="73"/>
      <c r="H131" s="73"/>
      <c r="I131" s="73"/>
      <c r="J131" s="73"/>
      <c r="K131" s="73"/>
    </row>
    <row r="132" spans="1:11" x14ac:dyDescent="0.2">
      <c r="A132" s="73"/>
      <c r="B132" s="5"/>
      <c r="C132" s="73"/>
      <c r="D132" s="73"/>
      <c r="E132" s="73"/>
      <c r="F132" s="73"/>
      <c r="G132" s="73"/>
      <c r="H132" s="73"/>
      <c r="I132" s="73"/>
      <c r="J132" s="73"/>
      <c r="K132" s="73"/>
    </row>
    <row r="133" spans="1:11" x14ac:dyDescent="0.2">
      <c r="A133" s="73"/>
      <c r="B133" s="5"/>
      <c r="C133" s="73"/>
      <c r="D133" s="73"/>
      <c r="E133" s="73"/>
      <c r="F133" s="73"/>
      <c r="G133" s="73"/>
      <c r="H133" s="73"/>
      <c r="I133" s="73"/>
      <c r="J133" s="73"/>
      <c r="K133" s="73"/>
    </row>
    <row r="134" spans="1:11" x14ac:dyDescent="0.2">
      <c r="A134" s="73"/>
      <c r="B134" s="5"/>
      <c r="C134" s="73"/>
      <c r="D134" s="73"/>
      <c r="E134" s="73"/>
      <c r="F134" s="73"/>
      <c r="G134" s="73"/>
      <c r="H134" s="73"/>
      <c r="I134" s="73"/>
      <c r="J134" s="73"/>
      <c r="K134" s="73"/>
    </row>
    <row r="135" spans="1:11" x14ac:dyDescent="0.2">
      <c r="A135" s="73"/>
      <c r="B135" s="5"/>
      <c r="C135" s="73"/>
      <c r="D135" s="73"/>
      <c r="E135" s="73"/>
      <c r="F135" s="73"/>
      <c r="G135" s="73"/>
      <c r="H135" s="73"/>
      <c r="I135" s="73"/>
      <c r="J135" s="73"/>
      <c r="K135" s="73"/>
    </row>
    <row r="136" spans="1:11" x14ac:dyDescent="0.2">
      <c r="A136" s="73"/>
      <c r="B136" s="5"/>
      <c r="C136" s="73"/>
      <c r="D136" s="73"/>
      <c r="E136" s="73"/>
      <c r="F136" s="73"/>
      <c r="G136" s="73"/>
      <c r="H136" s="73"/>
      <c r="I136" s="73"/>
      <c r="J136" s="73"/>
      <c r="K136" s="73"/>
    </row>
    <row r="137" spans="1:11" x14ac:dyDescent="0.2">
      <c r="A137" s="73"/>
      <c r="B137" s="5"/>
      <c r="C137" s="73"/>
      <c r="D137" s="73"/>
      <c r="E137" s="73"/>
      <c r="F137" s="73"/>
      <c r="G137" s="73"/>
      <c r="H137" s="73"/>
      <c r="I137" s="73"/>
      <c r="J137" s="73"/>
      <c r="K137" s="73"/>
    </row>
    <row r="138" spans="1:11" x14ac:dyDescent="0.2">
      <c r="A138" s="73"/>
      <c r="B138" s="5"/>
      <c r="C138" s="73"/>
      <c r="D138" s="73"/>
      <c r="E138" s="73"/>
      <c r="F138" s="73"/>
      <c r="G138" s="73"/>
      <c r="H138" s="73"/>
      <c r="I138" s="73"/>
      <c r="J138" s="73"/>
      <c r="K138" s="73"/>
    </row>
    <row r="139" spans="1:11" x14ac:dyDescent="0.2">
      <c r="A139" s="73"/>
      <c r="B139" s="5"/>
      <c r="C139" s="73"/>
      <c r="D139" s="73"/>
      <c r="E139" s="73"/>
      <c r="F139" s="73"/>
      <c r="G139" s="73"/>
      <c r="H139" s="73"/>
      <c r="I139" s="73"/>
      <c r="J139" s="73"/>
      <c r="K139" s="73"/>
    </row>
    <row r="140" spans="1:11" x14ac:dyDescent="0.2">
      <c r="A140" s="73"/>
      <c r="B140" s="5"/>
      <c r="C140" s="73"/>
      <c r="D140" s="73"/>
      <c r="E140" s="73"/>
      <c r="F140" s="73"/>
      <c r="G140" s="73"/>
      <c r="H140" s="73"/>
      <c r="I140" s="73"/>
      <c r="J140" s="73"/>
      <c r="K140" s="73"/>
    </row>
    <row r="141" spans="1:11" x14ac:dyDescent="0.2">
      <c r="A141" s="73"/>
      <c r="B141" s="5"/>
      <c r="C141" s="73"/>
      <c r="D141" s="73"/>
      <c r="E141" s="73"/>
      <c r="F141" s="73"/>
      <c r="G141" s="73"/>
      <c r="H141" s="73"/>
      <c r="I141" s="73"/>
      <c r="J141" s="73"/>
      <c r="K141" s="73"/>
    </row>
    <row r="142" spans="1:11" x14ac:dyDescent="0.2">
      <c r="A142" s="73"/>
      <c r="B142" s="5"/>
      <c r="C142" s="73"/>
      <c r="D142" s="73"/>
      <c r="E142" s="73"/>
      <c r="F142" s="73"/>
      <c r="G142" s="73"/>
      <c r="H142" s="73"/>
      <c r="I142" s="73"/>
      <c r="J142" s="73"/>
      <c r="K142" s="73"/>
    </row>
    <row r="143" spans="1:11" x14ac:dyDescent="0.2">
      <c r="A143" s="73"/>
      <c r="B143" s="5"/>
      <c r="C143" s="73"/>
      <c r="D143" s="73"/>
      <c r="E143" s="73"/>
      <c r="F143" s="73"/>
      <c r="G143" s="73"/>
      <c r="H143" s="73"/>
      <c r="I143" s="73"/>
      <c r="J143" s="73"/>
      <c r="K143" s="73"/>
    </row>
    <row r="144" spans="1:11" x14ac:dyDescent="0.2">
      <c r="A144" s="73"/>
      <c r="B144" s="5"/>
      <c r="C144" s="73"/>
      <c r="D144" s="73"/>
      <c r="E144" s="73"/>
      <c r="F144" s="73"/>
      <c r="G144" s="73"/>
      <c r="H144" s="73"/>
      <c r="I144" s="73"/>
      <c r="J144" s="73"/>
      <c r="K144" s="73"/>
    </row>
    <row r="145" spans="1:11" x14ac:dyDescent="0.2">
      <c r="A145" s="73"/>
      <c r="B145" s="5"/>
      <c r="C145" s="73"/>
      <c r="D145" s="73"/>
      <c r="E145" s="73"/>
      <c r="F145" s="73"/>
      <c r="G145" s="73"/>
      <c r="H145" s="73"/>
      <c r="I145" s="73"/>
      <c r="J145" s="73"/>
      <c r="K145" s="73"/>
    </row>
    <row r="146" spans="1:11" x14ac:dyDescent="0.2">
      <c r="A146" s="73"/>
      <c r="B146" s="5"/>
      <c r="C146" s="73"/>
      <c r="D146" s="73"/>
      <c r="E146" s="73"/>
      <c r="F146" s="73"/>
      <c r="G146" s="73"/>
      <c r="H146" s="73"/>
      <c r="I146" s="73"/>
      <c r="J146" s="73"/>
      <c r="K146" s="73"/>
    </row>
    <row r="147" spans="1:11" x14ac:dyDescent="0.2">
      <c r="A147" s="73"/>
      <c r="B147" s="5"/>
      <c r="C147" s="73"/>
      <c r="D147" s="73"/>
      <c r="E147" s="73"/>
      <c r="F147" s="73"/>
      <c r="G147" s="73"/>
      <c r="H147" s="73"/>
      <c r="I147" s="73"/>
      <c r="J147" s="73"/>
      <c r="K147" s="73"/>
    </row>
    <row r="148" spans="1:11" x14ac:dyDescent="0.2">
      <c r="A148" s="73"/>
      <c r="B148" s="5"/>
      <c r="C148" s="73"/>
      <c r="D148" s="73"/>
      <c r="E148" s="73"/>
      <c r="F148" s="73"/>
      <c r="G148" s="73"/>
      <c r="H148" s="73"/>
      <c r="I148" s="73"/>
      <c r="J148" s="73"/>
      <c r="K148" s="73"/>
    </row>
    <row r="149" spans="1:11" x14ac:dyDescent="0.2">
      <c r="A149" s="73"/>
      <c r="B149" s="5"/>
      <c r="C149" s="73"/>
      <c r="D149" s="73"/>
      <c r="E149" s="73"/>
      <c r="F149" s="73"/>
      <c r="G149" s="73"/>
      <c r="H149" s="73"/>
      <c r="I149" s="73"/>
      <c r="J149" s="73"/>
      <c r="K149" s="73"/>
    </row>
    <row r="150" spans="1:11" x14ac:dyDescent="0.2">
      <c r="A150" s="73"/>
      <c r="B150" s="5"/>
      <c r="C150" s="73"/>
      <c r="D150" s="73"/>
      <c r="E150" s="73"/>
      <c r="F150" s="73"/>
      <c r="G150" s="73"/>
      <c r="H150" s="73"/>
      <c r="I150" s="73"/>
      <c r="J150" s="73"/>
      <c r="K150" s="73"/>
    </row>
    <row r="151" spans="1:11" x14ac:dyDescent="0.2">
      <c r="A151" s="73"/>
      <c r="B151" s="5"/>
      <c r="C151" s="73"/>
      <c r="D151" s="73"/>
      <c r="E151" s="73"/>
      <c r="F151" s="73"/>
      <c r="G151" s="73"/>
      <c r="H151" s="73"/>
      <c r="I151" s="73"/>
      <c r="J151" s="73"/>
      <c r="K151" s="73"/>
    </row>
    <row r="152" spans="1:11" x14ac:dyDescent="0.2">
      <c r="A152" s="73"/>
      <c r="B152" s="5"/>
      <c r="C152" s="73"/>
      <c r="D152" s="73"/>
      <c r="E152" s="73"/>
      <c r="F152" s="73"/>
      <c r="G152" s="73"/>
      <c r="H152" s="73"/>
      <c r="I152" s="73"/>
      <c r="J152" s="73"/>
      <c r="K152" s="73"/>
    </row>
    <row r="153" spans="1:11" x14ac:dyDescent="0.2">
      <c r="A153" s="73"/>
      <c r="B153" s="5"/>
      <c r="C153" s="73"/>
      <c r="D153" s="73"/>
      <c r="E153" s="73"/>
      <c r="F153" s="73"/>
      <c r="G153" s="73"/>
      <c r="H153" s="73"/>
      <c r="I153" s="73"/>
      <c r="J153" s="73"/>
      <c r="K153" s="73"/>
    </row>
    <row r="154" spans="1:11" x14ac:dyDescent="0.2">
      <c r="A154" s="73"/>
      <c r="B154" s="5"/>
      <c r="C154" s="73"/>
      <c r="D154" s="73"/>
      <c r="E154" s="73"/>
      <c r="F154" s="73"/>
      <c r="G154" s="73"/>
      <c r="H154" s="73"/>
      <c r="I154" s="73"/>
      <c r="J154" s="73"/>
      <c r="K154" s="73"/>
    </row>
    <row r="155" spans="1:11" x14ac:dyDescent="0.2">
      <c r="A155" s="73"/>
      <c r="B155" s="5"/>
      <c r="C155" s="73"/>
      <c r="D155" s="73"/>
      <c r="E155" s="73"/>
      <c r="F155" s="73"/>
      <c r="G155" s="73"/>
      <c r="H155" s="73"/>
      <c r="I155" s="73"/>
      <c r="J155" s="73"/>
      <c r="K155" s="73"/>
    </row>
    <row r="156" spans="1:11" x14ac:dyDescent="0.2">
      <c r="A156" s="73"/>
      <c r="B156" s="5"/>
      <c r="C156" s="73"/>
      <c r="D156" s="73"/>
      <c r="E156" s="73"/>
      <c r="F156" s="73"/>
      <c r="G156" s="73"/>
      <c r="H156" s="73"/>
      <c r="I156" s="73"/>
      <c r="J156" s="73"/>
      <c r="K156" s="73"/>
    </row>
    <row r="157" spans="1:11" x14ac:dyDescent="0.2">
      <c r="A157" s="73"/>
      <c r="B157" s="5"/>
      <c r="C157" s="73"/>
      <c r="D157" s="73"/>
      <c r="E157" s="73"/>
      <c r="F157" s="73"/>
      <c r="G157" s="73"/>
      <c r="H157" s="73"/>
      <c r="I157" s="73"/>
      <c r="J157" s="73"/>
      <c r="K157" s="73"/>
    </row>
    <row r="158" spans="1:11" x14ac:dyDescent="0.2">
      <c r="A158" s="73"/>
      <c r="B158" s="5"/>
      <c r="C158" s="73"/>
      <c r="D158" s="73"/>
      <c r="E158" s="73"/>
      <c r="F158" s="73"/>
      <c r="G158" s="73"/>
      <c r="H158" s="73"/>
      <c r="I158" s="73"/>
      <c r="J158" s="73"/>
      <c r="K158" s="73"/>
    </row>
    <row r="159" spans="1:11" x14ac:dyDescent="0.2">
      <c r="B159" s="5"/>
    </row>
    <row r="160" spans="1:11"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autoFilter ref="A6:E7" xr:uid="{00000000-0009-0000-0000-000008000000}">
    <sortState ref="A9:E40">
      <sortCondition ref="A6:A7"/>
    </sortState>
  </autoFilter>
  <mergeCells count="1">
    <mergeCell ref="H1:I1"/>
  </mergeCells>
  <hyperlinks>
    <hyperlink ref="H1:I1" location="Index!A1" display="Regresar al Índice" xr:uid="{DFD7ECBB-ACE6-4535-9131-595D2837674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3B01-D52F-44FA-90BA-3B528B1FB388}">
  <sheetPr codeName="Hoja1"/>
  <dimension ref="A1:T216"/>
  <sheetViews>
    <sheetView zoomScaleNormal="100" workbookViewId="0">
      <selection activeCell="F17" sqref="F17"/>
    </sheetView>
  </sheetViews>
  <sheetFormatPr baseColWidth="10" defaultColWidth="11.42578125" defaultRowHeight="12.75" x14ac:dyDescent="0.2"/>
  <cols>
    <col min="1" max="1" width="27.85546875" style="265" customWidth="1"/>
    <col min="2" max="2" width="16.7109375" style="76" customWidth="1"/>
    <col min="3" max="3" width="14.140625" style="265" customWidth="1"/>
    <col min="4" max="4" width="11.85546875" style="265" customWidth="1"/>
    <col min="5" max="5" width="10.85546875" style="265" customWidth="1"/>
    <col min="6" max="16384" width="11.42578125" style="265"/>
  </cols>
  <sheetData>
    <row r="1" spans="1:20" x14ac:dyDescent="0.2">
      <c r="A1" s="28" t="s">
        <v>4523</v>
      </c>
      <c r="G1" s="71"/>
      <c r="H1" s="284" t="s">
        <v>1306</v>
      </c>
      <c r="I1" s="284"/>
      <c r="J1" s="71"/>
      <c r="K1" s="71"/>
      <c r="L1" s="71"/>
      <c r="M1" s="71"/>
      <c r="N1" s="71"/>
      <c r="O1" s="71"/>
      <c r="P1" s="71"/>
      <c r="Q1" s="71"/>
      <c r="R1" s="71"/>
      <c r="S1" s="71"/>
      <c r="T1" s="71"/>
    </row>
    <row r="2" spans="1:20" x14ac:dyDescent="0.2">
      <c r="A2" s="265" t="s">
        <v>1251</v>
      </c>
    </row>
    <row r="4" spans="1:20" ht="12" customHeight="1" x14ac:dyDescent="0.2"/>
    <row r="5" spans="1:20" ht="13.5" thickBot="1" x14ac:dyDescent="0.25">
      <c r="A5" s="266"/>
      <c r="B5" s="84"/>
      <c r="C5" s="266"/>
      <c r="D5" s="266"/>
      <c r="E5" s="266"/>
    </row>
    <row r="6" spans="1:20" ht="29.45" customHeight="1" x14ac:dyDescent="0.2">
      <c r="A6" s="497" t="s">
        <v>268</v>
      </c>
      <c r="B6" s="498">
        <v>45078</v>
      </c>
      <c r="C6" s="498">
        <v>45108</v>
      </c>
      <c r="D6" s="497" t="s">
        <v>34</v>
      </c>
      <c r="E6" s="497" t="s">
        <v>269</v>
      </c>
    </row>
    <row r="7" spans="1:20" ht="25.5" x14ac:dyDescent="0.2">
      <c r="A7" s="499" t="s">
        <v>3049</v>
      </c>
      <c r="B7" s="504">
        <v>118854</v>
      </c>
      <c r="C7" s="504">
        <v>116264</v>
      </c>
      <c r="D7" s="504">
        <v>-2590</v>
      </c>
      <c r="E7" s="457">
        <v>-2.18E-2</v>
      </c>
    </row>
    <row r="8" spans="1:20" x14ac:dyDescent="0.2">
      <c r="A8" s="501" t="s">
        <v>271</v>
      </c>
      <c r="B8" s="502">
        <v>409197</v>
      </c>
      <c r="C8" s="502">
        <v>411628</v>
      </c>
      <c r="D8" s="502">
        <v>2431</v>
      </c>
      <c r="E8" s="458">
        <v>5.8999999999999999E-3</v>
      </c>
    </row>
    <row r="9" spans="1:20" x14ac:dyDescent="0.2">
      <c r="A9" s="499" t="s">
        <v>288</v>
      </c>
      <c r="B9" s="504">
        <v>152849</v>
      </c>
      <c r="C9" s="504">
        <v>153255</v>
      </c>
      <c r="D9" s="500">
        <v>406</v>
      </c>
      <c r="E9" s="457">
        <v>2.7000000000000001E-3</v>
      </c>
    </row>
    <row r="10" spans="1:20" ht="25.5" x14ac:dyDescent="0.2">
      <c r="A10" s="501" t="s">
        <v>1137</v>
      </c>
      <c r="B10" s="502">
        <v>10060</v>
      </c>
      <c r="C10" s="502">
        <v>10088</v>
      </c>
      <c r="D10" s="503">
        <v>28</v>
      </c>
      <c r="E10" s="458">
        <v>2.8E-3</v>
      </c>
    </row>
    <row r="11" spans="1:20" x14ac:dyDescent="0.2">
      <c r="A11" s="499" t="s">
        <v>290</v>
      </c>
      <c r="B11" s="504">
        <v>520206</v>
      </c>
      <c r="C11" s="504">
        <v>520186</v>
      </c>
      <c r="D11" s="500">
        <v>-20</v>
      </c>
      <c r="E11" s="457">
        <v>0</v>
      </c>
    </row>
    <row r="12" spans="1:20" x14ac:dyDescent="0.2">
      <c r="A12" s="501" t="s">
        <v>291</v>
      </c>
      <c r="B12" s="502">
        <v>2593</v>
      </c>
      <c r="C12" s="502">
        <v>2602</v>
      </c>
      <c r="D12" s="503">
        <v>9</v>
      </c>
      <c r="E12" s="458">
        <v>3.5000000000000001E-3</v>
      </c>
    </row>
    <row r="13" spans="1:20" x14ac:dyDescent="0.2">
      <c r="A13" s="499" t="s">
        <v>275</v>
      </c>
      <c r="B13" s="504">
        <v>660628</v>
      </c>
      <c r="C13" s="504">
        <v>660673</v>
      </c>
      <c r="D13" s="500">
        <v>45</v>
      </c>
      <c r="E13" s="457">
        <v>1E-4</v>
      </c>
    </row>
    <row r="14" spans="1:20" x14ac:dyDescent="0.2">
      <c r="A14" s="501" t="s">
        <v>292</v>
      </c>
      <c r="B14" s="502">
        <v>106403</v>
      </c>
      <c r="C14" s="502">
        <v>106450</v>
      </c>
      <c r="D14" s="503">
        <v>47</v>
      </c>
      <c r="E14" s="458">
        <v>4.0000000000000002E-4</v>
      </c>
    </row>
    <row r="15" spans="1:20" x14ac:dyDescent="0.2">
      <c r="A15" s="505" t="s">
        <v>52</v>
      </c>
      <c r="B15" s="506">
        <v>1980790</v>
      </c>
      <c r="C15" s="506">
        <v>1981146</v>
      </c>
      <c r="D15" s="507">
        <v>356</v>
      </c>
      <c r="E15" s="508">
        <v>2.0000000000000001E-4</v>
      </c>
    </row>
    <row r="16" spans="1:20" x14ac:dyDescent="0.2">
      <c r="A16" s="28"/>
      <c r="B16" s="28"/>
      <c r="C16" s="28"/>
      <c r="D16" s="28"/>
      <c r="E16" s="28"/>
      <c r="F16" s="28"/>
    </row>
    <row r="17" spans="1:6" ht="29.25" customHeight="1" x14ac:dyDescent="0.2">
      <c r="A17" s="28"/>
      <c r="B17" s="28"/>
      <c r="C17" s="28"/>
      <c r="D17" s="28"/>
      <c r="E17" s="28"/>
      <c r="F17" s="28"/>
    </row>
    <row r="30" spans="1:6" x14ac:dyDescent="0.2">
      <c r="B30" s="5"/>
    </row>
    <row r="31" spans="1:6" x14ac:dyDescent="0.2">
      <c r="B31" s="5"/>
    </row>
    <row r="32" spans="1:6"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0C82DF49-C63C-4332-9789-1E74BBCE4A31}"/>
  </hyperlink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7ED2D-9472-4CD6-B383-95989CF8A11E}">
  <sheetPr codeName="Hoja3"/>
  <dimension ref="A1:T213"/>
  <sheetViews>
    <sheetView zoomScaleNormal="100" workbookViewId="0">
      <selection activeCell="F17" sqref="F17"/>
    </sheetView>
  </sheetViews>
  <sheetFormatPr baseColWidth="10" defaultColWidth="11.42578125" defaultRowHeight="12.75" x14ac:dyDescent="0.2"/>
  <cols>
    <col min="1" max="1" width="27.140625" style="265" customWidth="1"/>
    <col min="2" max="2" width="16" style="76" customWidth="1"/>
    <col min="3" max="3" width="13.42578125" style="265" customWidth="1"/>
    <col min="4" max="4" width="11.85546875" style="265" customWidth="1"/>
    <col min="5" max="5" width="12.85546875" style="265" customWidth="1"/>
    <col min="6" max="16384" width="11.42578125" style="265"/>
  </cols>
  <sheetData>
    <row r="1" spans="1:20" x14ac:dyDescent="0.2">
      <c r="A1" s="28" t="s">
        <v>4524</v>
      </c>
      <c r="G1" s="71"/>
      <c r="H1" s="284" t="s">
        <v>1306</v>
      </c>
      <c r="I1" s="284"/>
      <c r="J1" s="71"/>
      <c r="K1" s="71"/>
      <c r="L1" s="71"/>
      <c r="M1" s="71"/>
      <c r="N1" s="71"/>
      <c r="O1" s="71"/>
      <c r="P1" s="71"/>
      <c r="Q1" s="71"/>
      <c r="R1" s="71"/>
      <c r="S1" s="71"/>
      <c r="T1" s="71"/>
    </row>
    <row r="2" spans="1:20" x14ac:dyDescent="0.2">
      <c r="A2" s="265" t="s">
        <v>1251</v>
      </c>
    </row>
    <row r="4" spans="1:20" ht="15.6" customHeight="1" x14ac:dyDescent="0.2"/>
    <row r="5" spans="1:20" ht="13.5" thickBot="1" x14ac:dyDescent="0.25">
      <c r="A5" s="266"/>
      <c r="B5" s="84"/>
      <c r="C5" s="266"/>
      <c r="D5" s="266"/>
      <c r="E5" s="266"/>
    </row>
    <row r="6" spans="1:20" ht="12.75" customHeight="1" x14ac:dyDescent="0.2">
      <c r="A6" s="497" t="s">
        <v>268</v>
      </c>
      <c r="B6" s="498">
        <v>44896</v>
      </c>
      <c r="C6" s="498">
        <v>45108</v>
      </c>
      <c r="D6" s="497" t="s">
        <v>34</v>
      </c>
      <c r="E6" s="497" t="s">
        <v>3050</v>
      </c>
    </row>
    <row r="7" spans="1:20" ht="25.5" x14ac:dyDescent="0.2">
      <c r="A7" s="499" t="s">
        <v>3049</v>
      </c>
      <c r="B7" s="504">
        <v>118708</v>
      </c>
      <c r="C7" s="504">
        <v>116264</v>
      </c>
      <c r="D7" s="504">
        <v>-2444</v>
      </c>
      <c r="E7" s="457">
        <v>-2.06E-2</v>
      </c>
    </row>
    <row r="8" spans="1:20" x14ac:dyDescent="0.2">
      <c r="A8" s="501" t="s">
        <v>271</v>
      </c>
      <c r="B8" s="502">
        <v>399607</v>
      </c>
      <c r="C8" s="502">
        <v>411628</v>
      </c>
      <c r="D8" s="502">
        <v>12021</v>
      </c>
      <c r="E8" s="458">
        <v>3.0099999999999998E-2</v>
      </c>
    </row>
    <row r="9" spans="1:20" x14ac:dyDescent="0.2">
      <c r="A9" s="499" t="s">
        <v>288</v>
      </c>
      <c r="B9" s="504">
        <v>145346</v>
      </c>
      <c r="C9" s="504">
        <v>153255</v>
      </c>
      <c r="D9" s="504">
        <v>7909</v>
      </c>
      <c r="E9" s="457">
        <v>5.4399999999999997E-2</v>
      </c>
    </row>
    <row r="10" spans="1:20" ht="25.5" x14ac:dyDescent="0.2">
      <c r="A10" s="501" t="s">
        <v>1137</v>
      </c>
      <c r="B10" s="502">
        <v>9814</v>
      </c>
      <c r="C10" s="502">
        <v>10088</v>
      </c>
      <c r="D10" s="503">
        <v>274</v>
      </c>
      <c r="E10" s="458">
        <v>2.7900000000000001E-2</v>
      </c>
    </row>
    <row r="11" spans="1:20" x14ac:dyDescent="0.2">
      <c r="A11" s="499" t="s">
        <v>290</v>
      </c>
      <c r="B11" s="504">
        <v>508146</v>
      </c>
      <c r="C11" s="504">
        <v>520186</v>
      </c>
      <c r="D11" s="504">
        <v>12040</v>
      </c>
      <c r="E11" s="457">
        <v>2.3699999999999999E-2</v>
      </c>
    </row>
    <row r="12" spans="1:20" x14ac:dyDescent="0.2">
      <c r="A12" s="501" t="s">
        <v>291</v>
      </c>
      <c r="B12" s="502">
        <v>2500</v>
      </c>
      <c r="C12" s="502">
        <v>2602</v>
      </c>
      <c r="D12" s="503">
        <v>102</v>
      </c>
      <c r="E12" s="458">
        <v>4.0800000000000003E-2</v>
      </c>
    </row>
    <row r="13" spans="1:20" x14ac:dyDescent="0.2">
      <c r="A13" s="499" t="s">
        <v>275</v>
      </c>
      <c r="B13" s="504">
        <v>644397</v>
      </c>
      <c r="C13" s="504">
        <v>660673</v>
      </c>
      <c r="D13" s="504">
        <v>16276</v>
      </c>
      <c r="E13" s="457">
        <v>2.53E-2</v>
      </c>
    </row>
    <row r="14" spans="1:20" x14ac:dyDescent="0.2">
      <c r="A14" s="501" t="s">
        <v>292</v>
      </c>
      <c r="B14" s="502">
        <v>104444</v>
      </c>
      <c r="C14" s="502">
        <v>106450</v>
      </c>
      <c r="D14" s="502">
        <v>2006</v>
      </c>
      <c r="E14" s="458">
        <v>1.9199999999999998E-2</v>
      </c>
    </row>
    <row r="15" spans="1:20" x14ac:dyDescent="0.2">
      <c r="A15" s="505" t="s">
        <v>52</v>
      </c>
      <c r="B15" s="506">
        <v>1932962</v>
      </c>
      <c r="C15" s="506">
        <v>1981146</v>
      </c>
      <c r="D15" s="506">
        <v>48184</v>
      </c>
      <c r="E15" s="508">
        <v>2.4899999999999999E-2</v>
      </c>
    </row>
    <row r="16" spans="1:20" x14ac:dyDescent="0.2">
      <c r="A16" s="28"/>
      <c r="B16" s="28"/>
      <c r="C16" s="28"/>
      <c r="D16" s="28"/>
      <c r="E16" s="28"/>
      <c r="F16" s="28"/>
    </row>
    <row r="17" spans="1:6" x14ac:dyDescent="0.2">
      <c r="A17" s="28"/>
      <c r="B17" s="28"/>
      <c r="C17" s="28"/>
      <c r="D17" s="28"/>
      <c r="E17" s="28"/>
      <c r="F17" s="28"/>
    </row>
    <row r="18" spans="1:6" x14ac:dyDescent="0.2">
      <c r="A18" s="28"/>
      <c r="B18" s="28"/>
      <c r="C18" s="28"/>
      <c r="D18" s="28"/>
      <c r="E18" s="28"/>
      <c r="F18" s="28"/>
    </row>
    <row r="29" spans="1:6" x14ac:dyDescent="0.2">
      <c r="B29" s="5"/>
    </row>
    <row r="30" spans="1:6" x14ac:dyDescent="0.2">
      <c r="B30" s="5"/>
    </row>
    <row r="31" spans="1:6" x14ac:dyDescent="0.2">
      <c r="B31" s="5"/>
    </row>
    <row r="32" spans="1:6"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sheetData>
  <mergeCells count="1">
    <mergeCell ref="H1:I1"/>
  </mergeCells>
  <hyperlinks>
    <hyperlink ref="H1:I1" location="Index!A1" display="Regresar al Índice" xr:uid="{FD0741C4-75E5-4C30-BD16-50648ED3E802}"/>
  </hyperlink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5D21-6747-4071-ACF8-1852AC29B07D}">
  <sheetPr codeName="Hoja2"/>
  <dimension ref="A1:T216"/>
  <sheetViews>
    <sheetView zoomScaleNormal="100" workbookViewId="0">
      <selection activeCell="F17" sqref="F17"/>
    </sheetView>
  </sheetViews>
  <sheetFormatPr baseColWidth="10" defaultColWidth="11.42578125" defaultRowHeight="12.75" x14ac:dyDescent="0.2"/>
  <cols>
    <col min="1" max="1" width="27.140625" style="265" customWidth="1"/>
    <col min="2" max="2" width="16" style="76" customWidth="1"/>
    <col min="3" max="3" width="13.42578125" style="265" customWidth="1"/>
    <col min="4" max="4" width="11.85546875" style="265" customWidth="1"/>
    <col min="5" max="5" width="12.85546875" style="265" customWidth="1"/>
    <col min="6" max="16384" width="11.42578125" style="265"/>
  </cols>
  <sheetData>
    <row r="1" spans="1:20" x14ac:dyDescent="0.2">
      <c r="A1" s="28" t="s">
        <v>4525</v>
      </c>
      <c r="G1" s="71"/>
      <c r="H1" s="284" t="s">
        <v>1306</v>
      </c>
      <c r="I1" s="284"/>
      <c r="J1" s="71"/>
      <c r="K1" s="71"/>
      <c r="L1" s="71"/>
      <c r="M1" s="71"/>
      <c r="N1" s="71"/>
      <c r="O1" s="71"/>
      <c r="P1" s="71"/>
      <c r="Q1" s="71"/>
      <c r="R1" s="71"/>
      <c r="S1" s="71"/>
      <c r="T1" s="71"/>
    </row>
    <row r="2" spans="1:20" x14ac:dyDescent="0.2">
      <c r="A2" s="265" t="s">
        <v>1251</v>
      </c>
    </row>
    <row r="4" spans="1:20" ht="15" customHeight="1" x14ac:dyDescent="0.2"/>
    <row r="5" spans="1:20" ht="13.5" thickBot="1" x14ac:dyDescent="0.25">
      <c r="A5" s="266"/>
      <c r="B5" s="84"/>
      <c r="C5" s="266"/>
      <c r="D5" s="266"/>
      <c r="E5" s="266"/>
    </row>
    <row r="6" spans="1:20" ht="12.75" customHeight="1" x14ac:dyDescent="0.2">
      <c r="A6" s="497" t="s">
        <v>268</v>
      </c>
      <c r="B6" s="498">
        <v>44743</v>
      </c>
      <c r="C6" s="498">
        <v>45108</v>
      </c>
      <c r="D6" s="497" t="s">
        <v>34</v>
      </c>
      <c r="E6" s="497" t="s">
        <v>3050</v>
      </c>
    </row>
    <row r="7" spans="1:20" ht="25.5" x14ac:dyDescent="0.2">
      <c r="A7" s="499" t="s">
        <v>3049</v>
      </c>
      <c r="B7" s="504">
        <v>112865</v>
      </c>
      <c r="C7" s="504">
        <v>116264</v>
      </c>
      <c r="D7" s="504">
        <v>3399</v>
      </c>
      <c r="E7" s="457">
        <v>3.0099999999999998E-2</v>
      </c>
    </row>
    <row r="8" spans="1:20" x14ac:dyDescent="0.2">
      <c r="A8" s="501" t="s">
        <v>271</v>
      </c>
      <c r="B8" s="502">
        <v>392581</v>
      </c>
      <c r="C8" s="502">
        <v>411628</v>
      </c>
      <c r="D8" s="502">
        <v>19047</v>
      </c>
      <c r="E8" s="458">
        <v>4.8500000000000001E-2</v>
      </c>
    </row>
    <row r="9" spans="1:20" x14ac:dyDescent="0.2">
      <c r="A9" s="499" t="s">
        <v>288</v>
      </c>
      <c r="B9" s="504">
        <v>142342</v>
      </c>
      <c r="C9" s="504">
        <v>153255</v>
      </c>
      <c r="D9" s="504">
        <v>10913</v>
      </c>
      <c r="E9" s="457">
        <v>7.6700000000000004E-2</v>
      </c>
    </row>
    <row r="10" spans="1:20" ht="25.5" x14ac:dyDescent="0.2">
      <c r="A10" s="501" t="s">
        <v>1137</v>
      </c>
      <c r="B10" s="502">
        <v>9682</v>
      </c>
      <c r="C10" s="502">
        <v>10088</v>
      </c>
      <c r="D10" s="503">
        <v>406</v>
      </c>
      <c r="E10" s="458">
        <v>4.19E-2</v>
      </c>
    </row>
    <row r="11" spans="1:20" x14ac:dyDescent="0.2">
      <c r="A11" s="499" t="s">
        <v>290</v>
      </c>
      <c r="B11" s="504">
        <v>502349</v>
      </c>
      <c r="C11" s="504">
        <v>520186</v>
      </c>
      <c r="D11" s="504">
        <v>17837</v>
      </c>
      <c r="E11" s="457">
        <v>3.5499999999999997E-2</v>
      </c>
    </row>
    <row r="12" spans="1:20" x14ac:dyDescent="0.2">
      <c r="A12" s="501" t="s">
        <v>291</v>
      </c>
      <c r="B12" s="502">
        <v>2465</v>
      </c>
      <c r="C12" s="502">
        <v>2602</v>
      </c>
      <c r="D12" s="503">
        <v>137</v>
      </c>
      <c r="E12" s="458">
        <v>5.5599999999999997E-2</v>
      </c>
    </row>
    <row r="13" spans="1:20" x14ac:dyDescent="0.2">
      <c r="A13" s="499" t="s">
        <v>275</v>
      </c>
      <c r="B13" s="504">
        <v>632848</v>
      </c>
      <c r="C13" s="504">
        <v>660673</v>
      </c>
      <c r="D13" s="504">
        <v>27825</v>
      </c>
      <c r="E13" s="457">
        <v>4.3999999999999997E-2</v>
      </c>
    </row>
    <row r="14" spans="1:20" x14ac:dyDescent="0.2">
      <c r="A14" s="501" t="s">
        <v>292</v>
      </c>
      <c r="B14" s="502">
        <v>101385</v>
      </c>
      <c r="C14" s="502">
        <v>106450</v>
      </c>
      <c r="D14" s="502">
        <v>5065</v>
      </c>
      <c r="E14" s="458">
        <v>0.05</v>
      </c>
    </row>
    <row r="15" spans="1:20" x14ac:dyDescent="0.2">
      <c r="A15" s="505" t="s">
        <v>52</v>
      </c>
      <c r="B15" s="506">
        <v>1896517</v>
      </c>
      <c r="C15" s="506">
        <v>1981146</v>
      </c>
      <c r="D15" s="506">
        <v>84629</v>
      </c>
      <c r="E15" s="508">
        <v>4.4600000000000001E-2</v>
      </c>
    </row>
    <row r="16" spans="1:20" x14ac:dyDescent="0.2">
      <c r="A16" s="28"/>
      <c r="B16" s="28"/>
      <c r="C16" s="28"/>
      <c r="D16" s="28"/>
      <c r="E16" s="28"/>
      <c r="F16" s="28"/>
    </row>
    <row r="17" spans="1:10" x14ac:dyDescent="0.2">
      <c r="A17" s="28"/>
      <c r="B17" s="28"/>
      <c r="C17" s="28"/>
      <c r="D17" s="28"/>
      <c r="E17" s="28"/>
      <c r="F17" s="28"/>
    </row>
    <row r="19" spans="1:10" x14ac:dyDescent="0.2">
      <c r="B19" s="5"/>
    </row>
    <row r="20" spans="1:10" x14ac:dyDescent="0.2">
      <c r="F20" s="75"/>
      <c r="G20" s="75"/>
      <c r="H20" s="75"/>
      <c r="I20" s="75"/>
      <c r="J20" s="75"/>
    </row>
    <row r="21" spans="1:10" x14ac:dyDescent="0.2">
      <c r="F21" s="75"/>
      <c r="G21" s="75"/>
      <c r="H21" s="75"/>
      <c r="I21" s="75"/>
      <c r="J21" s="75"/>
    </row>
    <row r="22" spans="1:10" x14ac:dyDescent="0.2">
      <c r="F22" s="75"/>
      <c r="G22" s="75"/>
      <c r="H22" s="75"/>
      <c r="I22" s="75"/>
      <c r="J22" s="75"/>
    </row>
    <row r="23" spans="1:10" x14ac:dyDescent="0.2">
      <c r="F23" s="75"/>
      <c r="G23" s="75"/>
      <c r="H23" s="75"/>
      <c r="I23" s="75"/>
      <c r="J23" s="75"/>
    </row>
    <row r="24" spans="1:10" x14ac:dyDescent="0.2">
      <c r="F24" s="75"/>
      <c r="G24" s="75"/>
      <c r="H24" s="75"/>
      <c r="I24" s="75"/>
      <c r="J24" s="75"/>
    </row>
    <row r="25" spans="1:10" x14ac:dyDescent="0.2">
      <c r="F25" s="75"/>
      <c r="G25" s="75"/>
      <c r="H25" s="75"/>
      <c r="I25" s="75"/>
      <c r="J25" s="75"/>
    </row>
    <row r="26" spans="1:10" x14ac:dyDescent="0.2">
      <c r="F26" s="75"/>
      <c r="G26" s="75"/>
      <c r="H26" s="75"/>
      <c r="I26" s="75"/>
      <c r="J26" s="75"/>
    </row>
    <row r="27" spans="1:10" x14ac:dyDescent="0.2">
      <c r="F27" s="75"/>
      <c r="G27" s="75"/>
      <c r="H27" s="75"/>
      <c r="I27" s="75"/>
      <c r="J27" s="75"/>
    </row>
    <row r="28" spans="1:10" x14ac:dyDescent="0.2">
      <c r="F28" s="75"/>
      <c r="G28" s="75"/>
      <c r="H28" s="75"/>
      <c r="I28" s="75"/>
      <c r="J28" s="75"/>
    </row>
    <row r="29" spans="1:10" x14ac:dyDescent="0.2">
      <c r="F29" s="75"/>
      <c r="G29" s="75"/>
      <c r="H29" s="75"/>
      <c r="I29" s="75"/>
      <c r="J29" s="75"/>
    </row>
    <row r="30" spans="1:10" x14ac:dyDescent="0.2">
      <c r="A30" s="75"/>
      <c r="B30" s="75"/>
      <c r="C30" s="75"/>
      <c r="D30" s="75"/>
      <c r="E30" s="75"/>
      <c r="F30" s="75"/>
      <c r="G30" s="75"/>
      <c r="H30" s="75"/>
      <c r="I30" s="75"/>
      <c r="J30" s="75"/>
    </row>
    <row r="31" spans="1:10" x14ac:dyDescent="0.2">
      <c r="A31" s="75"/>
      <c r="B31" s="75"/>
      <c r="C31" s="75"/>
      <c r="D31" s="75"/>
      <c r="E31" s="75"/>
      <c r="F31" s="75"/>
      <c r="G31" s="75"/>
      <c r="H31" s="75"/>
      <c r="I31" s="75"/>
      <c r="J31" s="75"/>
    </row>
    <row r="32" spans="1:10" x14ac:dyDescent="0.2">
      <c r="A32" s="75"/>
      <c r="B32" s="75"/>
      <c r="C32" s="75"/>
      <c r="D32" s="75"/>
      <c r="E32" s="75"/>
      <c r="F32" s="75"/>
      <c r="G32" s="75"/>
      <c r="H32" s="75"/>
      <c r="I32" s="75"/>
      <c r="J32" s="75"/>
    </row>
    <row r="33" spans="1:10" x14ac:dyDescent="0.2">
      <c r="A33" s="75"/>
      <c r="B33" s="75"/>
      <c r="C33" s="75"/>
      <c r="D33" s="75"/>
      <c r="E33" s="75"/>
      <c r="F33" s="75"/>
      <c r="G33" s="75"/>
      <c r="H33" s="75"/>
      <c r="I33" s="75"/>
      <c r="J33" s="75"/>
    </row>
    <row r="34" spans="1:10" x14ac:dyDescent="0.2">
      <c r="A34" s="75"/>
      <c r="B34" s="75"/>
      <c r="C34" s="75"/>
      <c r="D34" s="75"/>
      <c r="E34" s="75"/>
      <c r="F34" s="75"/>
      <c r="G34" s="75"/>
      <c r="H34" s="75"/>
      <c r="I34" s="75"/>
      <c r="J34" s="75"/>
    </row>
    <row r="35" spans="1:10" x14ac:dyDescent="0.2">
      <c r="A35" s="75"/>
      <c r="B35" s="75"/>
      <c r="C35" s="75"/>
      <c r="D35" s="75"/>
      <c r="E35" s="75"/>
      <c r="F35" s="75"/>
      <c r="G35" s="75"/>
      <c r="H35" s="75"/>
      <c r="I35" s="75"/>
      <c r="J35" s="75"/>
    </row>
    <row r="36" spans="1:10" x14ac:dyDescent="0.2">
      <c r="A36" s="75"/>
      <c r="B36" s="75"/>
      <c r="C36" s="75"/>
      <c r="D36" s="75"/>
      <c r="E36" s="75"/>
      <c r="F36" s="75"/>
      <c r="G36" s="75"/>
      <c r="H36" s="75"/>
      <c r="I36" s="75"/>
      <c r="J36" s="75"/>
    </row>
    <row r="37" spans="1:10" x14ac:dyDescent="0.2">
      <c r="A37" s="75"/>
      <c r="B37" s="75"/>
      <c r="C37" s="75"/>
      <c r="D37" s="75"/>
      <c r="E37" s="75"/>
      <c r="F37" s="75"/>
      <c r="G37" s="75"/>
      <c r="H37" s="75"/>
      <c r="I37" s="75"/>
      <c r="J37" s="75"/>
    </row>
    <row r="38" spans="1:10" x14ac:dyDescent="0.2">
      <c r="A38" s="75"/>
      <c r="B38" s="75"/>
      <c r="C38" s="75"/>
      <c r="D38" s="75"/>
      <c r="E38" s="75"/>
      <c r="F38" s="75"/>
      <c r="G38" s="75"/>
      <c r="H38" s="75"/>
      <c r="I38" s="75"/>
      <c r="J38" s="75"/>
    </row>
    <row r="39" spans="1:10" x14ac:dyDescent="0.2">
      <c r="A39" s="75"/>
      <c r="B39" s="75"/>
      <c r="C39" s="75"/>
      <c r="D39" s="75"/>
      <c r="E39" s="75"/>
      <c r="F39" s="75"/>
      <c r="G39" s="75"/>
      <c r="H39" s="75"/>
      <c r="I39" s="75"/>
      <c r="J39" s="75"/>
    </row>
    <row r="40" spans="1:10" x14ac:dyDescent="0.2">
      <c r="A40" s="75"/>
      <c r="B40" s="75"/>
      <c r="C40" s="75"/>
      <c r="D40" s="75"/>
      <c r="E40" s="75"/>
      <c r="F40" s="75"/>
      <c r="G40" s="75"/>
      <c r="H40" s="75"/>
      <c r="I40" s="75"/>
      <c r="J40" s="75"/>
    </row>
    <row r="41" spans="1:10" x14ac:dyDescent="0.2">
      <c r="A41" s="75"/>
      <c r="B41" s="75"/>
      <c r="C41" s="75"/>
      <c r="D41" s="75"/>
      <c r="E41" s="75"/>
      <c r="F41" s="75"/>
      <c r="G41" s="75"/>
      <c r="H41" s="75"/>
      <c r="I41" s="75"/>
      <c r="J41" s="75"/>
    </row>
    <row r="42" spans="1:10" x14ac:dyDescent="0.2">
      <c r="A42" s="75"/>
      <c r="B42" s="75"/>
      <c r="C42" s="75"/>
      <c r="D42" s="75"/>
      <c r="E42" s="75"/>
      <c r="F42" s="75"/>
      <c r="G42" s="75"/>
      <c r="H42" s="75"/>
      <c r="I42" s="75"/>
      <c r="J42" s="75"/>
    </row>
    <row r="43" spans="1:10" x14ac:dyDescent="0.2">
      <c r="A43" s="75"/>
      <c r="B43" s="75"/>
      <c r="C43" s="75"/>
      <c r="D43" s="75"/>
      <c r="E43" s="75"/>
      <c r="F43" s="75"/>
      <c r="G43" s="75"/>
      <c r="H43" s="75"/>
      <c r="I43" s="75"/>
      <c r="J43" s="75"/>
    </row>
    <row r="44" spans="1:10" x14ac:dyDescent="0.2">
      <c r="A44" s="75"/>
      <c r="B44" s="75"/>
      <c r="C44" s="75"/>
      <c r="D44" s="75"/>
      <c r="E44" s="75"/>
      <c r="F44" s="75"/>
      <c r="G44" s="75"/>
      <c r="H44" s="75"/>
      <c r="I44" s="75"/>
      <c r="J44" s="75"/>
    </row>
    <row r="45" spans="1:10" x14ac:dyDescent="0.2">
      <c r="A45" s="75"/>
      <c r="B45" s="75"/>
      <c r="C45" s="75"/>
      <c r="D45" s="75"/>
      <c r="E45" s="75"/>
      <c r="F45" s="75"/>
      <c r="G45" s="75"/>
      <c r="H45" s="75"/>
      <c r="I45" s="75"/>
      <c r="J45" s="75"/>
    </row>
    <row r="46" spans="1:10" x14ac:dyDescent="0.2">
      <c r="A46" s="75"/>
      <c r="B46" s="75"/>
      <c r="C46" s="75"/>
      <c r="D46" s="75"/>
      <c r="E46" s="75"/>
      <c r="F46" s="75"/>
      <c r="G46" s="75"/>
      <c r="H46" s="75"/>
      <c r="I46" s="75"/>
      <c r="J46" s="75"/>
    </row>
    <row r="47" spans="1:10" x14ac:dyDescent="0.2">
      <c r="A47" s="75"/>
      <c r="B47" s="75"/>
      <c r="C47" s="75"/>
      <c r="D47" s="75"/>
      <c r="E47" s="75"/>
      <c r="F47" s="75"/>
      <c r="G47" s="75"/>
      <c r="H47" s="75"/>
      <c r="I47" s="75"/>
      <c r="J47" s="75"/>
    </row>
    <row r="48" spans="1:10" x14ac:dyDescent="0.2">
      <c r="A48" s="75"/>
      <c r="B48" s="75"/>
      <c r="C48" s="75"/>
      <c r="D48" s="75"/>
      <c r="E48" s="75"/>
      <c r="F48" s="75"/>
      <c r="G48" s="75"/>
      <c r="H48" s="75"/>
      <c r="I48" s="75"/>
      <c r="J48" s="75"/>
    </row>
    <row r="49" spans="1:10" x14ac:dyDescent="0.2">
      <c r="A49" s="75"/>
      <c r="B49" s="75"/>
      <c r="C49" s="75"/>
      <c r="D49" s="75"/>
      <c r="E49" s="75"/>
      <c r="F49" s="75"/>
      <c r="G49" s="75"/>
      <c r="H49" s="75"/>
      <c r="I49" s="75"/>
      <c r="J49" s="75"/>
    </row>
    <row r="50" spans="1:10" x14ac:dyDescent="0.2">
      <c r="A50" s="75"/>
      <c r="B50" s="75"/>
      <c r="C50" s="75"/>
      <c r="D50" s="75"/>
      <c r="E50" s="75"/>
      <c r="F50" s="75"/>
      <c r="G50" s="75"/>
      <c r="H50" s="75"/>
      <c r="I50" s="75"/>
      <c r="J50" s="75"/>
    </row>
    <row r="51" spans="1:10" x14ac:dyDescent="0.2">
      <c r="A51" s="75"/>
      <c r="B51" s="75"/>
      <c r="C51" s="75"/>
      <c r="D51" s="75"/>
      <c r="E51" s="75"/>
      <c r="F51" s="75"/>
      <c r="G51" s="75"/>
      <c r="H51" s="75"/>
      <c r="I51" s="75"/>
      <c r="J51" s="75"/>
    </row>
    <row r="52" spans="1:10" x14ac:dyDescent="0.2">
      <c r="A52" s="75"/>
      <c r="B52" s="75"/>
      <c r="C52" s="75"/>
      <c r="D52" s="75"/>
      <c r="E52" s="75"/>
      <c r="F52" s="75"/>
      <c r="G52" s="75"/>
      <c r="H52" s="75"/>
      <c r="I52" s="75"/>
      <c r="J52" s="75"/>
    </row>
    <row r="53" spans="1:10" x14ac:dyDescent="0.2">
      <c r="A53" s="75"/>
      <c r="B53" s="75"/>
      <c r="C53" s="75"/>
      <c r="D53" s="75"/>
      <c r="E53" s="75"/>
      <c r="F53" s="75"/>
      <c r="G53" s="75"/>
      <c r="H53" s="75"/>
      <c r="I53" s="75"/>
      <c r="J53" s="75"/>
    </row>
    <row r="54" spans="1:10" x14ac:dyDescent="0.2">
      <c r="A54" s="75"/>
      <c r="B54" s="75"/>
      <c r="C54" s="75"/>
      <c r="D54" s="75"/>
      <c r="E54" s="75"/>
      <c r="F54" s="75"/>
      <c r="G54" s="75"/>
      <c r="H54" s="75"/>
      <c r="I54" s="75"/>
      <c r="J54" s="75"/>
    </row>
    <row r="55" spans="1:10" x14ac:dyDescent="0.2">
      <c r="A55" s="75"/>
      <c r="B55" s="75"/>
      <c r="C55" s="75"/>
      <c r="D55" s="75"/>
      <c r="E55" s="75"/>
      <c r="F55" s="75"/>
      <c r="G55" s="75"/>
      <c r="H55" s="75"/>
      <c r="I55" s="75"/>
      <c r="J55" s="75"/>
    </row>
    <row r="56" spans="1:10" x14ac:dyDescent="0.2">
      <c r="A56" s="75"/>
      <c r="B56" s="75"/>
      <c r="C56" s="75"/>
      <c r="D56" s="75"/>
      <c r="E56" s="75"/>
      <c r="F56" s="75"/>
      <c r="G56" s="75"/>
      <c r="H56" s="75"/>
      <c r="I56" s="75"/>
      <c r="J56" s="75"/>
    </row>
    <row r="57" spans="1:10" x14ac:dyDescent="0.2">
      <c r="A57" s="75"/>
      <c r="B57" s="75"/>
      <c r="C57" s="75"/>
      <c r="D57" s="75"/>
      <c r="E57" s="75"/>
      <c r="F57" s="75"/>
      <c r="G57" s="75"/>
      <c r="H57" s="75"/>
      <c r="I57" s="75"/>
      <c r="J57" s="75"/>
    </row>
    <row r="58" spans="1:10" x14ac:dyDescent="0.2">
      <c r="A58" s="75"/>
      <c r="B58" s="75"/>
      <c r="C58" s="75"/>
      <c r="D58" s="75"/>
      <c r="E58" s="75"/>
      <c r="F58" s="75"/>
      <c r="G58" s="75"/>
      <c r="H58" s="75"/>
      <c r="I58" s="75"/>
      <c r="J58" s="75"/>
    </row>
    <row r="59" spans="1:10" x14ac:dyDescent="0.2">
      <c r="A59" s="75"/>
      <c r="B59" s="75"/>
      <c r="C59" s="75"/>
      <c r="D59" s="75"/>
      <c r="E59" s="75"/>
      <c r="F59" s="75"/>
      <c r="G59" s="75"/>
      <c r="H59" s="75"/>
      <c r="I59" s="75"/>
      <c r="J59" s="75"/>
    </row>
    <row r="60" spans="1:10" x14ac:dyDescent="0.2">
      <c r="A60" s="75"/>
      <c r="B60" s="75"/>
      <c r="C60" s="75"/>
      <c r="D60" s="75"/>
      <c r="E60" s="75"/>
      <c r="F60" s="75"/>
      <c r="G60" s="75"/>
      <c r="H60" s="75"/>
      <c r="I60" s="75"/>
      <c r="J60" s="75"/>
    </row>
    <row r="61" spans="1:10" x14ac:dyDescent="0.2">
      <c r="A61" s="75"/>
      <c r="B61" s="75"/>
      <c r="C61" s="75"/>
      <c r="D61" s="75"/>
      <c r="E61" s="75"/>
      <c r="F61" s="75"/>
      <c r="G61" s="75"/>
      <c r="H61" s="75"/>
      <c r="I61" s="75"/>
      <c r="J61" s="75"/>
    </row>
    <row r="62" spans="1:10" x14ac:dyDescent="0.2">
      <c r="A62" s="75"/>
      <c r="B62" s="75"/>
      <c r="C62" s="75"/>
      <c r="D62" s="75"/>
      <c r="E62" s="75"/>
      <c r="F62" s="75"/>
      <c r="G62" s="75"/>
      <c r="H62" s="75"/>
      <c r="I62" s="75"/>
      <c r="J62" s="75"/>
    </row>
    <row r="63" spans="1:10" x14ac:dyDescent="0.2">
      <c r="A63" s="75"/>
      <c r="B63" s="75"/>
      <c r="C63" s="75"/>
      <c r="D63" s="75"/>
      <c r="E63" s="75"/>
      <c r="F63" s="75"/>
      <c r="G63" s="75"/>
      <c r="H63" s="75"/>
      <c r="I63" s="75"/>
      <c r="J63" s="75"/>
    </row>
    <row r="64" spans="1:10" x14ac:dyDescent="0.2">
      <c r="A64" s="75"/>
      <c r="B64" s="75"/>
      <c r="C64" s="75"/>
      <c r="D64" s="75"/>
      <c r="E64" s="75"/>
      <c r="F64" s="75"/>
      <c r="G64" s="75"/>
      <c r="H64" s="75"/>
      <c r="I64" s="75"/>
      <c r="J64" s="75"/>
    </row>
    <row r="65" spans="1:10" x14ac:dyDescent="0.2">
      <c r="A65" s="75"/>
      <c r="B65" s="75"/>
      <c r="C65" s="75"/>
      <c r="D65" s="75"/>
      <c r="E65" s="75"/>
      <c r="F65" s="75"/>
      <c r="G65" s="75"/>
      <c r="H65" s="75"/>
      <c r="I65" s="75"/>
      <c r="J65" s="75"/>
    </row>
    <row r="66" spans="1:10" x14ac:dyDescent="0.2">
      <c r="A66" s="75"/>
      <c r="B66" s="75"/>
      <c r="C66" s="75"/>
      <c r="D66" s="75"/>
      <c r="E66" s="75"/>
      <c r="F66" s="75"/>
      <c r="G66" s="75"/>
      <c r="H66" s="75"/>
      <c r="I66" s="75"/>
      <c r="J66" s="75"/>
    </row>
    <row r="67" spans="1:10" x14ac:dyDescent="0.2">
      <c r="A67" s="75"/>
      <c r="B67" s="75"/>
      <c r="C67" s="75"/>
      <c r="D67" s="75"/>
      <c r="E67" s="75"/>
      <c r="F67" s="75"/>
      <c r="G67" s="75"/>
      <c r="H67" s="75"/>
      <c r="I67" s="75"/>
      <c r="J67" s="75"/>
    </row>
    <row r="68" spans="1:10" x14ac:dyDescent="0.2">
      <c r="A68" s="75"/>
      <c r="B68" s="75"/>
      <c r="C68" s="75"/>
      <c r="D68" s="75"/>
      <c r="E68" s="75"/>
      <c r="F68" s="75"/>
      <c r="G68" s="75"/>
      <c r="H68" s="75"/>
      <c r="I68" s="75"/>
      <c r="J68" s="75"/>
    </row>
    <row r="69" spans="1:10" x14ac:dyDescent="0.2">
      <c r="A69" s="75"/>
      <c r="B69" s="75"/>
      <c r="C69" s="75"/>
      <c r="D69" s="75"/>
      <c r="E69" s="75"/>
      <c r="F69" s="75"/>
      <c r="G69" s="75"/>
      <c r="H69" s="75"/>
      <c r="I69" s="75"/>
      <c r="J69" s="75"/>
    </row>
    <row r="70" spans="1:10" x14ac:dyDescent="0.2">
      <c r="A70" s="75"/>
      <c r="B70" s="75"/>
      <c r="C70" s="75"/>
      <c r="D70" s="75"/>
      <c r="E70" s="75"/>
      <c r="F70" s="75"/>
      <c r="G70" s="75"/>
      <c r="H70" s="75"/>
      <c r="I70" s="75"/>
      <c r="J70" s="75"/>
    </row>
    <row r="71" spans="1:10" x14ac:dyDescent="0.2">
      <c r="A71" s="75"/>
      <c r="B71" s="75"/>
      <c r="C71" s="75"/>
      <c r="D71" s="75"/>
      <c r="E71" s="75"/>
      <c r="F71" s="75"/>
      <c r="G71" s="75"/>
      <c r="H71" s="75"/>
      <c r="I71" s="75"/>
      <c r="J71" s="75"/>
    </row>
    <row r="72" spans="1:10" x14ac:dyDescent="0.2">
      <c r="A72" s="75"/>
      <c r="B72" s="75"/>
      <c r="C72" s="75"/>
      <c r="D72" s="75"/>
      <c r="E72" s="75"/>
      <c r="F72" s="75"/>
      <c r="G72" s="75"/>
      <c r="H72" s="75"/>
      <c r="I72" s="75"/>
      <c r="J72" s="75"/>
    </row>
    <row r="73" spans="1:10" x14ac:dyDescent="0.2">
      <c r="A73" s="75"/>
      <c r="B73" s="75"/>
      <c r="C73" s="75"/>
      <c r="D73" s="75"/>
      <c r="E73" s="75"/>
      <c r="F73" s="75"/>
      <c r="G73" s="75"/>
      <c r="H73" s="75"/>
      <c r="I73" s="75"/>
      <c r="J73" s="75"/>
    </row>
    <row r="74" spans="1:10" x14ac:dyDescent="0.2">
      <c r="A74" s="75"/>
      <c r="B74" s="75"/>
      <c r="C74" s="75"/>
      <c r="D74" s="75"/>
      <c r="E74" s="75"/>
      <c r="F74" s="75"/>
      <c r="G74" s="75"/>
      <c r="H74" s="75"/>
      <c r="I74" s="75"/>
      <c r="J74" s="75"/>
    </row>
    <row r="75" spans="1:10" x14ac:dyDescent="0.2">
      <c r="A75" s="75"/>
      <c r="B75" s="75"/>
      <c r="C75" s="75"/>
      <c r="D75" s="75"/>
      <c r="E75" s="75"/>
      <c r="F75" s="75"/>
      <c r="G75" s="75"/>
      <c r="H75" s="75"/>
      <c r="I75" s="75"/>
      <c r="J75" s="75"/>
    </row>
    <row r="76" spans="1:10" x14ac:dyDescent="0.2">
      <c r="A76" s="75"/>
      <c r="B76" s="75"/>
      <c r="C76" s="75"/>
      <c r="D76" s="75"/>
      <c r="E76" s="75"/>
      <c r="F76" s="75"/>
      <c r="G76" s="75"/>
      <c r="H76" s="75"/>
      <c r="I76" s="75"/>
      <c r="J76" s="75"/>
    </row>
    <row r="77" spans="1:10" x14ac:dyDescent="0.2">
      <c r="A77" s="75"/>
      <c r="B77" s="75"/>
      <c r="C77" s="75"/>
      <c r="D77" s="75"/>
      <c r="E77" s="75"/>
      <c r="F77" s="75"/>
      <c r="G77" s="75"/>
      <c r="H77" s="75"/>
      <c r="I77" s="75"/>
      <c r="J77" s="75"/>
    </row>
    <row r="78" spans="1:10" x14ac:dyDescent="0.2">
      <c r="A78" s="75"/>
      <c r="B78" s="75"/>
      <c r="C78" s="75"/>
      <c r="D78" s="75"/>
      <c r="E78" s="75"/>
      <c r="F78" s="75"/>
      <c r="G78" s="75"/>
      <c r="H78" s="75"/>
      <c r="I78" s="75"/>
      <c r="J78" s="75"/>
    </row>
    <row r="79" spans="1:10" x14ac:dyDescent="0.2">
      <c r="A79" s="75"/>
      <c r="B79" s="75"/>
      <c r="C79" s="75"/>
      <c r="D79" s="75"/>
      <c r="E79" s="75"/>
      <c r="F79" s="75"/>
      <c r="G79" s="75"/>
      <c r="H79" s="75"/>
      <c r="I79" s="75"/>
      <c r="J79" s="75"/>
    </row>
    <row r="80" spans="1:10" x14ac:dyDescent="0.2">
      <c r="A80" s="75"/>
      <c r="B80" s="75"/>
      <c r="C80" s="75"/>
      <c r="D80" s="75"/>
      <c r="E80" s="75"/>
      <c r="F80" s="75"/>
      <c r="G80" s="75"/>
      <c r="H80" s="75"/>
      <c r="I80" s="75"/>
      <c r="J80" s="75"/>
    </row>
    <row r="81" spans="1:10" x14ac:dyDescent="0.2">
      <c r="A81" s="75"/>
      <c r="B81" s="75"/>
      <c r="C81" s="75"/>
      <c r="D81" s="75"/>
      <c r="E81" s="75"/>
      <c r="F81" s="75"/>
      <c r="G81" s="75"/>
      <c r="H81" s="75"/>
      <c r="I81" s="75"/>
      <c r="J81" s="75"/>
    </row>
    <row r="82" spans="1:10" x14ac:dyDescent="0.2">
      <c r="A82" s="75"/>
      <c r="B82" s="75"/>
      <c r="C82" s="75"/>
      <c r="D82" s="75"/>
      <c r="E82" s="75"/>
      <c r="F82" s="75"/>
      <c r="G82" s="75"/>
      <c r="H82" s="75"/>
      <c r="I82" s="75"/>
      <c r="J82" s="75"/>
    </row>
    <row r="83" spans="1:10" x14ac:dyDescent="0.2">
      <c r="A83" s="75"/>
      <c r="B83" s="75"/>
      <c r="C83" s="75"/>
      <c r="D83" s="75"/>
      <c r="E83" s="75"/>
      <c r="F83" s="75"/>
      <c r="G83" s="75"/>
      <c r="H83" s="75"/>
      <c r="I83" s="75"/>
      <c r="J83" s="75"/>
    </row>
    <row r="84" spans="1:10" x14ac:dyDescent="0.2">
      <c r="A84" s="75"/>
      <c r="B84" s="75"/>
      <c r="C84" s="75"/>
      <c r="D84" s="75"/>
      <c r="E84" s="75"/>
      <c r="F84" s="75"/>
      <c r="G84" s="75"/>
      <c r="H84" s="75"/>
      <c r="I84" s="75"/>
      <c r="J84" s="75"/>
    </row>
    <row r="85" spans="1:10" x14ac:dyDescent="0.2">
      <c r="A85" s="75"/>
      <c r="B85" s="75"/>
      <c r="C85" s="75"/>
      <c r="D85" s="75"/>
      <c r="E85" s="75"/>
      <c r="F85" s="75"/>
      <c r="G85" s="75"/>
      <c r="H85" s="75"/>
      <c r="I85" s="75"/>
      <c r="J85" s="75"/>
    </row>
    <row r="86" spans="1:10" x14ac:dyDescent="0.2">
      <c r="A86" s="75"/>
      <c r="B86" s="75"/>
      <c r="C86" s="75"/>
      <c r="D86" s="75"/>
      <c r="E86" s="75"/>
      <c r="F86" s="75"/>
      <c r="G86" s="75"/>
      <c r="H86" s="75"/>
      <c r="I86" s="75"/>
      <c r="J86" s="75"/>
    </row>
    <row r="87" spans="1:10" x14ac:dyDescent="0.2">
      <c r="A87" s="75"/>
      <c r="B87" s="75"/>
      <c r="C87" s="75"/>
      <c r="D87" s="75"/>
      <c r="E87" s="75"/>
      <c r="F87" s="75"/>
      <c r="G87" s="75"/>
      <c r="H87" s="75"/>
      <c r="I87" s="75"/>
      <c r="J87" s="75"/>
    </row>
    <row r="88" spans="1:10" x14ac:dyDescent="0.2">
      <c r="A88" s="75"/>
      <c r="B88" s="75"/>
      <c r="C88" s="75"/>
      <c r="D88" s="75"/>
      <c r="E88" s="75"/>
      <c r="F88" s="75"/>
      <c r="G88" s="75"/>
      <c r="H88" s="75"/>
      <c r="I88" s="75"/>
      <c r="J88" s="75"/>
    </row>
    <row r="89" spans="1:10" x14ac:dyDescent="0.2">
      <c r="A89" s="75"/>
      <c r="B89" s="75"/>
      <c r="C89" s="75"/>
      <c r="D89" s="75"/>
      <c r="E89" s="75"/>
      <c r="F89" s="75"/>
      <c r="G89" s="75"/>
      <c r="H89" s="75"/>
      <c r="I89" s="75"/>
      <c r="J89" s="75"/>
    </row>
    <row r="90" spans="1:10" x14ac:dyDescent="0.2">
      <c r="A90" s="75"/>
      <c r="B90" s="75"/>
      <c r="C90" s="75"/>
      <c r="D90" s="75"/>
      <c r="E90" s="75"/>
      <c r="F90" s="75"/>
      <c r="G90" s="75"/>
      <c r="H90" s="75"/>
      <c r="I90" s="75"/>
      <c r="J90" s="75"/>
    </row>
    <row r="91" spans="1:10" x14ac:dyDescent="0.2">
      <c r="A91" s="75"/>
      <c r="B91" s="75"/>
      <c r="C91" s="75"/>
      <c r="D91" s="75"/>
      <c r="E91" s="75"/>
      <c r="F91" s="75"/>
      <c r="G91" s="75"/>
      <c r="H91" s="75"/>
      <c r="I91" s="75"/>
      <c r="J91" s="75"/>
    </row>
    <row r="92" spans="1:10" x14ac:dyDescent="0.2">
      <c r="A92" s="75"/>
      <c r="B92" s="75"/>
      <c r="C92" s="75"/>
      <c r="D92" s="75"/>
      <c r="E92" s="75"/>
      <c r="F92" s="75"/>
      <c r="G92" s="75"/>
      <c r="H92" s="75"/>
      <c r="I92" s="75"/>
      <c r="J92" s="75"/>
    </row>
    <row r="93" spans="1:10" x14ac:dyDescent="0.2">
      <c r="A93" s="75"/>
      <c r="B93" s="75"/>
      <c r="C93" s="75"/>
      <c r="D93" s="75"/>
      <c r="E93" s="75"/>
      <c r="F93" s="75"/>
      <c r="G93" s="75"/>
      <c r="H93" s="75"/>
      <c r="I93" s="75"/>
      <c r="J93" s="75"/>
    </row>
    <row r="94" spans="1:10" x14ac:dyDescent="0.2">
      <c r="A94" s="75"/>
      <c r="B94" s="75"/>
      <c r="C94" s="75"/>
      <c r="D94" s="75"/>
      <c r="E94" s="75"/>
      <c r="F94" s="75"/>
      <c r="G94" s="75"/>
      <c r="H94" s="75"/>
      <c r="I94" s="75"/>
      <c r="J94" s="75"/>
    </row>
    <row r="95" spans="1:10" x14ac:dyDescent="0.2">
      <c r="A95" s="75"/>
      <c r="B95" s="75"/>
      <c r="C95" s="75"/>
      <c r="D95" s="75"/>
      <c r="E95" s="75"/>
      <c r="F95" s="75"/>
      <c r="G95" s="75"/>
      <c r="H95" s="75"/>
      <c r="I95" s="75"/>
      <c r="J95" s="75"/>
    </row>
    <row r="96" spans="1:10" x14ac:dyDescent="0.2">
      <c r="A96" s="75"/>
      <c r="B96" s="75"/>
      <c r="C96" s="75"/>
      <c r="D96" s="75"/>
      <c r="E96" s="75"/>
      <c r="F96" s="75"/>
      <c r="G96" s="75"/>
      <c r="H96" s="75"/>
      <c r="I96" s="75"/>
      <c r="J96" s="75"/>
    </row>
    <row r="97" spans="1:10" x14ac:dyDescent="0.2">
      <c r="A97" s="75"/>
      <c r="B97" s="75"/>
      <c r="C97" s="75"/>
      <c r="D97" s="75"/>
      <c r="E97" s="75"/>
      <c r="F97" s="75"/>
      <c r="G97" s="75"/>
      <c r="H97" s="75"/>
      <c r="I97" s="75"/>
      <c r="J97" s="75"/>
    </row>
    <row r="98" spans="1:10" x14ac:dyDescent="0.2">
      <c r="A98" s="75"/>
      <c r="B98" s="75"/>
      <c r="C98" s="75"/>
      <c r="D98" s="75"/>
      <c r="E98" s="75"/>
      <c r="F98" s="75"/>
      <c r="G98" s="75"/>
      <c r="H98" s="75"/>
      <c r="I98" s="75"/>
      <c r="J98" s="75"/>
    </row>
    <row r="99" spans="1:10" x14ac:dyDescent="0.2">
      <c r="A99" s="75"/>
      <c r="B99" s="75"/>
      <c r="C99" s="75"/>
      <c r="D99" s="75"/>
      <c r="E99" s="75"/>
      <c r="F99" s="75"/>
      <c r="G99" s="75"/>
      <c r="H99" s="75"/>
      <c r="I99" s="75"/>
      <c r="J99" s="75"/>
    </row>
    <row r="100" spans="1:10" x14ac:dyDescent="0.2">
      <c r="A100" s="75"/>
      <c r="B100" s="75"/>
      <c r="C100" s="75"/>
      <c r="D100" s="75"/>
      <c r="E100" s="75"/>
      <c r="F100" s="75"/>
      <c r="G100" s="75"/>
      <c r="H100" s="75"/>
      <c r="I100" s="75"/>
      <c r="J100" s="75"/>
    </row>
    <row r="101" spans="1:10" x14ac:dyDescent="0.2">
      <c r="A101" s="75"/>
      <c r="B101" s="75"/>
      <c r="C101" s="75"/>
      <c r="D101" s="75"/>
      <c r="E101" s="75"/>
      <c r="F101" s="75"/>
      <c r="G101" s="75"/>
      <c r="H101" s="75"/>
      <c r="I101" s="75"/>
      <c r="J101" s="75"/>
    </row>
    <row r="102" spans="1:10" x14ac:dyDescent="0.2">
      <c r="A102" s="75"/>
      <c r="B102" s="75"/>
      <c r="C102" s="75"/>
      <c r="D102" s="75"/>
      <c r="E102" s="75"/>
      <c r="F102" s="75"/>
      <c r="G102" s="75"/>
      <c r="H102" s="75"/>
      <c r="I102" s="75"/>
      <c r="J102" s="75"/>
    </row>
    <row r="103" spans="1:10" x14ac:dyDescent="0.2">
      <c r="A103" s="75"/>
      <c r="B103" s="75"/>
      <c r="C103" s="75"/>
      <c r="D103" s="75"/>
      <c r="E103" s="75"/>
      <c r="F103" s="75"/>
      <c r="G103" s="75"/>
      <c r="H103" s="75"/>
      <c r="I103" s="75"/>
      <c r="J103" s="75"/>
    </row>
    <row r="104" spans="1:10" x14ac:dyDescent="0.2">
      <c r="A104" s="75"/>
      <c r="B104" s="75"/>
      <c r="C104" s="75"/>
      <c r="D104" s="75"/>
      <c r="E104" s="75"/>
      <c r="F104" s="75"/>
      <c r="G104" s="75"/>
      <c r="H104" s="75"/>
      <c r="I104" s="75"/>
      <c r="J104" s="75"/>
    </row>
    <row r="105" spans="1:10" x14ac:dyDescent="0.2">
      <c r="A105" s="75"/>
      <c r="B105" s="75"/>
      <c r="C105" s="75"/>
      <c r="D105" s="75"/>
      <c r="E105" s="75"/>
      <c r="F105" s="75"/>
      <c r="G105" s="75"/>
      <c r="H105" s="75"/>
      <c r="I105" s="75"/>
      <c r="J105" s="75"/>
    </row>
    <row r="106" spans="1:10" x14ac:dyDescent="0.2">
      <c r="A106" s="75"/>
      <c r="B106" s="75"/>
      <c r="C106" s="75"/>
      <c r="D106" s="75"/>
      <c r="E106" s="75"/>
      <c r="F106" s="75"/>
      <c r="G106" s="75"/>
      <c r="H106" s="75"/>
      <c r="I106" s="75"/>
      <c r="J106" s="75"/>
    </row>
    <row r="107" spans="1:10" x14ac:dyDescent="0.2">
      <c r="A107" s="75"/>
      <c r="B107" s="75"/>
      <c r="C107" s="75"/>
      <c r="D107" s="75"/>
      <c r="E107" s="75"/>
      <c r="F107" s="75"/>
      <c r="G107" s="75"/>
      <c r="H107" s="75"/>
      <c r="I107" s="75"/>
      <c r="J107" s="75"/>
    </row>
    <row r="108" spans="1:10" x14ac:dyDescent="0.2">
      <c r="A108" s="75"/>
      <c r="B108" s="75"/>
      <c r="C108" s="75"/>
      <c r="D108" s="75"/>
      <c r="E108" s="75"/>
      <c r="F108" s="75"/>
      <c r="G108" s="75"/>
      <c r="H108" s="75"/>
      <c r="I108" s="75"/>
      <c r="J108" s="75"/>
    </row>
    <row r="109" spans="1:10" x14ac:dyDescent="0.2">
      <c r="A109" s="75"/>
      <c r="B109" s="75"/>
      <c r="C109" s="75"/>
      <c r="D109" s="75"/>
      <c r="E109" s="75"/>
      <c r="F109" s="75"/>
      <c r="G109" s="75"/>
      <c r="H109" s="75"/>
      <c r="I109" s="75"/>
      <c r="J109" s="75"/>
    </row>
    <row r="110" spans="1:10" x14ac:dyDescent="0.2">
      <c r="A110" s="75"/>
      <c r="B110" s="75"/>
      <c r="C110" s="75"/>
      <c r="D110" s="75"/>
      <c r="E110" s="75"/>
      <c r="F110" s="75"/>
      <c r="G110" s="75"/>
      <c r="H110" s="75"/>
      <c r="I110" s="75"/>
      <c r="J110" s="75"/>
    </row>
    <row r="111" spans="1:10" x14ac:dyDescent="0.2">
      <c r="A111" s="75"/>
      <c r="B111" s="75"/>
      <c r="C111" s="75"/>
      <c r="D111" s="75"/>
      <c r="E111" s="75"/>
      <c r="F111" s="75"/>
      <c r="G111" s="75"/>
      <c r="H111" s="75"/>
      <c r="I111" s="75"/>
      <c r="J111" s="75"/>
    </row>
    <row r="112" spans="1:10" x14ac:dyDescent="0.2">
      <c r="A112" s="75"/>
      <c r="B112" s="75"/>
      <c r="C112" s="75"/>
      <c r="D112" s="75"/>
      <c r="E112" s="75"/>
      <c r="F112" s="75"/>
      <c r="G112" s="75"/>
      <c r="H112" s="75"/>
      <c r="I112" s="75"/>
      <c r="J112" s="75"/>
    </row>
    <row r="113" spans="1:10" x14ac:dyDescent="0.2">
      <c r="A113" s="75"/>
      <c r="B113" s="75"/>
      <c r="C113" s="75"/>
      <c r="D113" s="75"/>
      <c r="E113" s="75"/>
      <c r="F113" s="75"/>
      <c r="G113" s="75"/>
      <c r="H113" s="75"/>
      <c r="I113" s="75"/>
      <c r="J113" s="75"/>
    </row>
    <row r="114" spans="1:10" x14ac:dyDescent="0.2">
      <c r="A114" s="75"/>
      <c r="B114" s="75"/>
      <c r="C114" s="75"/>
      <c r="D114" s="75"/>
      <c r="E114" s="75"/>
      <c r="F114" s="75"/>
      <c r="G114" s="75"/>
      <c r="H114" s="75"/>
      <c r="I114" s="75"/>
      <c r="J114" s="75"/>
    </row>
    <row r="115" spans="1:10" x14ac:dyDescent="0.2">
      <c r="A115" s="75"/>
      <c r="B115" s="75"/>
      <c r="C115" s="75"/>
      <c r="D115" s="75"/>
      <c r="E115" s="75"/>
      <c r="F115" s="75"/>
      <c r="G115" s="75"/>
      <c r="H115" s="75"/>
      <c r="I115" s="75"/>
      <c r="J115" s="75"/>
    </row>
    <row r="116" spans="1:10" x14ac:dyDescent="0.2">
      <c r="A116" s="75"/>
      <c r="B116" s="75"/>
      <c r="C116" s="75"/>
      <c r="D116" s="75"/>
      <c r="E116" s="75"/>
      <c r="F116" s="75"/>
      <c r="G116" s="75"/>
      <c r="H116" s="75"/>
      <c r="I116" s="75"/>
      <c r="J116" s="75"/>
    </row>
    <row r="117" spans="1:10" x14ac:dyDescent="0.2">
      <c r="A117" s="75"/>
      <c r="B117" s="75"/>
      <c r="C117" s="75"/>
      <c r="D117" s="75"/>
      <c r="E117" s="75"/>
      <c r="F117" s="75"/>
      <c r="G117" s="75"/>
      <c r="H117" s="75"/>
      <c r="I117" s="75"/>
      <c r="J117" s="75"/>
    </row>
    <row r="118" spans="1:10" x14ac:dyDescent="0.2">
      <c r="A118" s="75"/>
      <c r="B118" s="75"/>
      <c r="C118" s="75"/>
      <c r="D118" s="75"/>
      <c r="E118" s="75"/>
      <c r="F118" s="75"/>
      <c r="G118" s="75"/>
      <c r="H118" s="75"/>
      <c r="I118" s="75"/>
      <c r="J118" s="75"/>
    </row>
    <row r="119" spans="1:10" x14ac:dyDescent="0.2">
      <c r="A119" s="75"/>
      <c r="B119" s="75"/>
      <c r="C119" s="75"/>
      <c r="D119" s="75"/>
      <c r="E119" s="75"/>
      <c r="F119" s="75"/>
      <c r="G119" s="75"/>
      <c r="H119" s="75"/>
      <c r="I119" s="75"/>
      <c r="J119" s="75"/>
    </row>
    <row r="120" spans="1:10" x14ac:dyDescent="0.2">
      <c r="A120" s="75"/>
      <c r="B120" s="75"/>
      <c r="C120" s="75"/>
      <c r="D120" s="75"/>
      <c r="E120" s="75"/>
      <c r="F120" s="75"/>
      <c r="G120" s="75"/>
      <c r="H120" s="75"/>
      <c r="I120" s="75"/>
      <c r="J120" s="75"/>
    </row>
    <row r="121" spans="1:10" x14ac:dyDescent="0.2">
      <c r="A121" s="75"/>
      <c r="B121" s="75"/>
      <c r="C121" s="75"/>
      <c r="D121" s="75"/>
      <c r="E121" s="75"/>
      <c r="F121" s="75"/>
      <c r="G121" s="75"/>
      <c r="H121" s="75"/>
      <c r="I121" s="75"/>
      <c r="J121" s="75"/>
    </row>
    <row r="122" spans="1:10" x14ac:dyDescent="0.2">
      <c r="A122" s="75"/>
      <c r="B122" s="75"/>
      <c r="C122" s="75"/>
      <c r="D122" s="75"/>
      <c r="E122" s="75"/>
      <c r="F122" s="75"/>
      <c r="G122" s="75"/>
      <c r="H122" s="75"/>
      <c r="I122" s="75"/>
      <c r="J122" s="75"/>
    </row>
    <row r="123" spans="1:10" x14ac:dyDescent="0.2">
      <c r="A123" s="75"/>
      <c r="B123" s="75"/>
      <c r="C123" s="75"/>
      <c r="D123" s="75"/>
      <c r="E123" s="75"/>
      <c r="F123" s="75"/>
      <c r="G123" s="75"/>
      <c r="H123" s="75"/>
      <c r="I123" s="75"/>
      <c r="J123" s="75"/>
    </row>
    <row r="124" spans="1:10" x14ac:dyDescent="0.2">
      <c r="A124" s="75"/>
      <c r="B124" s="75"/>
      <c r="C124" s="75"/>
      <c r="D124" s="75"/>
      <c r="E124" s="75"/>
      <c r="F124" s="75"/>
      <c r="G124" s="75"/>
      <c r="H124" s="75"/>
      <c r="I124" s="75"/>
      <c r="J124" s="75"/>
    </row>
    <row r="125" spans="1:10" x14ac:dyDescent="0.2">
      <c r="A125" s="75"/>
      <c r="B125" s="75"/>
      <c r="C125" s="75"/>
      <c r="D125" s="75"/>
      <c r="E125" s="75"/>
      <c r="F125" s="75"/>
      <c r="G125" s="75"/>
      <c r="H125" s="75"/>
      <c r="I125" s="75"/>
      <c r="J125" s="75"/>
    </row>
    <row r="126" spans="1:10" x14ac:dyDescent="0.2">
      <c r="A126" s="75"/>
      <c r="B126" s="75"/>
      <c r="C126" s="75"/>
      <c r="D126" s="75"/>
      <c r="E126" s="75"/>
      <c r="F126" s="75"/>
      <c r="G126" s="75"/>
      <c r="H126" s="75"/>
      <c r="I126" s="75"/>
      <c r="J126" s="75"/>
    </row>
    <row r="127" spans="1:10" x14ac:dyDescent="0.2">
      <c r="A127" s="75"/>
      <c r="B127" s="75"/>
      <c r="C127" s="75"/>
      <c r="D127" s="75"/>
      <c r="E127" s="75"/>
      <c r="F127" s="75"/>
      <c r="G127" s="75"/>
      <c r="H127" s="75"/>
      <c r="I127" s="75"/>
      <c r="J127" s="75"/>
    </row>
    <row r="128" spans="1:10" x14ac:dyDescent="0.2">
      <c r="A128" s="75"/>
      <c r="B128" s="75"/>
      <c r="C128" s="75"/>
      <c r="D128" s="75"/>
      <c r="E128" s="75"/>
      <c r="F128" s="75"/>
      <c r="G128" s="75"/>
      <c r="H128" s="75"/>
      <c r="I128" s="75"/>
      <c r="J128" s="75"/>
    </row>
    <row r="129" spans="1:10" x14ac:dyDescent="0.2">
      <c r="A129" s="75"/>
      <c r="B129" s="75"/>
      <c r="C129" s="75"/>
      <c r="D129" s="75"/>
      <c r="E129" s="75"/>
      <c r="F129" s="75"/>
      <c r="G129" s="75"/>
      <c r="H129" s="75"/>
      <c r="I129" s="75"/>
      <c r="J129" s="75"/>
    </row>
    <row r="130" spans="1:10" x14ac:dyDescent="0.2">
      <c r="A130" s="75"/>
      <c r="B130" s="75"/>
      <c r="C130" s="75"/>
      <c r="D130" s="75"/>
      <c r="E130" s="75"/>
      <c r="F130" s="75"/>
      <c r="G130" s="75"/>
      <c r="H130" s="75"/>
      <c r="I130" s="75"/>
      <c r="J130" s="75"/>
    </row>
    <row r="131" spans="1:10" x14ac:dyDescent="0.2">
      <c r="A131" s="75"/>
      <c r="B131" s="75"/>
      <c r="C131" s="75"/>
      <c r="D131" s="75"/>
      <c r="E131" s="75"/>
      <c r="F131" s="75"/>
      <c r="G131" s="75"/>
      <c r="H131" s="75"/>
      <c r="I131" s="75"/>
      <c r="J131" s="75"/>
    </row>
    <row r="132" spans="1:10" x14ac:dyDescent="0.2">
      <c r="A132" s="75"/>
      <c r="B132" s="75"/>
      <c r="C132" s="75"/>
      <c r="D132" s="75"/>
      <c r="E132" s="75"/>
      <c r="F132" s="75"/>
      <c r="G132" s="75"/>
      <c r="H132" s="75"/>
      <c r="I132" s="75"/>
      <c r="J132" s="75"/>
    </row>
    <row r="133" spans="1:10" x14ac:dyDescent="0.2">
      <c r="A133" s="75"/>
      <c r="B133" s="75"/>
      <c r="C133" s="75"/>
      <c r="D133" s="75"/>
      <c r="E133" s="75"/>
      <c r="F133" s="75"/>
      <c r="G133" s="75"/>
      <c r="H133" s="75"/>
      <c r="I133" s="75"/>
      <c r="J133" s="75"/>
    </row>
    <row r="134" spans="1:10" x14ac:dyDescent="0.2">
      <c r="A134" s="75"/>
      <c r="B134" s="75"/>
      <c r="C134" s="75"/>
      <c r="D134" s="75"/>
      <c r="E134" s="75"/>
      <c r="F134" s="75"/>
      <c r="G134" s="75"/>
      <c r="H134" s="75"/>
      <c r="I134" s="75"/>
      <c r="J134" s="75"/>
    </row>
    <row r="135" spans="1:10" x14ac:dyDescent="0.2">
      <c r="A135" s="75"/>
      <c r="B135" s="75"/>
      <c r="C135" s="75"/>
      <c r="D135" s="75"/>
      <c r="E135" s="75"/>
      <c r="F135" s="75"/>
      <c r="G135" s="75"/>
      <c r="H135" s="75"/>
      <c r="I135" s="75"/>
      <c r="J135" s="75"/>
    </row>
    <row r="136" spans="1:10" x14ac:dyDescent="0.2">
      <c r="A136" s="75"/>
      <c r="B136" s="75"/>
      <c r="C136" s="75"/>
      <c r="D136" s="75"/>
      <c r="E136" s="75"/>
      <c r="F136" s="75"/>
      <c r="G136" s="75"/>
      <c r="H136" s="75"/>
      <c r="I136" s="75"/>
      <c r="J136" s="75"/>
    </row>
    <row r="137" spans="1:10" x14ac:dyDescent="0.2">
      <c r="A137" s="75"/>
      <c r="B137" s="75"/>
      <c r="C137" s="75"/>
      <c r="D137" s="75"/>
      <c r="E137" s="75"/>
      <c r="F137" s="75"/>
      <c r="G137" s="75"/>
      <c r="H137" s="75"/>
      <c r="I137" s="75"/>
      <c r="J137" s="75"/>
    </row>
    <row r="138" spans="1:10" x14ac:dyDescent="0.2">
      <c r="A138" s="75"/>
      <c r="B138" s="75"/>
      <c r="C138" s="75"/>
      <c r="D138" s="75"/>
      <c r="E138" s="75"/>
      <c r="F138" s="75"/>
      <c r="G138" s="75"/>
      <c r="H138" s="75"/>
      <c r="I138" s="75"/>
      <c r="J138" s="75"/>
    </row>
    <row r="139" spans="1:10" x14ac:dyDescent="0.2">
      <c r="A139" s="75"/>
      <c r="B139" s="75"/>
      <c r="C139" s="75"/>
      <c r="D139" s="75"/>
      <c r="E139" s="75"/>
      <c r="F139" s="75"/>
      <c r="G139" s="75"/>
      <c r="H139" s="75"/>
      <c r="I139" s="75"/>
      <c r="J139" s="75"/>
    </row>
    <row r="140" spans="1:10" x14ac:dyDescent="0.2">
      <c r="A140" s="75"/>
      <c r="B140" s="75"/>
      <c r="C140" s="75"/>
      <c r="D140" s="75"/>
      <c r="E140" s="75"/>
      <c r="F140" s="75"/>
      <c r="G140" s="75"/>
      <c r="H140" s="75"/>
      <c r="I140" s="75"/>
      <c r="J140" s="75"/>
    </row>
    <row r="141" spans="1:10" x14ac:dyDescent="0.2">
      <c r="A141" s="75"/>
      <c r="B141" s="75"/>
      <c r="C141" s="75"/>
      <c r="D141" s="75"/>
      <c r="E141" s="75"/>
      <c r="F141" s="75"/>
      <c r="G141" s="75"/>
      <c r="H141" s="75"/>
      <c r="I141" s="75"/>
      <c r="J141" s="75"/>
    </row>
    <row r="142" spans="1:10" x14ac:dyDescent="0.2">
      <c r="A142" s="75"/>
      <c r="B142" s="75"/>
      <c r="C142" s="75"/>
      <c r="D142" s="75"/>
      <c r="E142" s="75"/>
      <c r="F142" s="75"/>
      <c r="G142" s="75"/>
      <c r="H142" s="75"/>
      <c r="I142" s="75"/>
      <c r="J142" s="75"/>
    </row>
    <row r="143" spans="1:10" x14ac:dyDescent="0.2">
      <c r="A143" s="75"/>
      <c r="B143" s="75"/>
      <c r="C143" s="75"/>
      <c r="D143" s="75"/>
      <c r="E143" s="75"/>
      <c r="F143" s="75"/>
      <c r="G143" s="75"/>
      <c r="H143" s="75"/>
      <c r="I143" s="75"/>
      <c r="J143" s="75"/>
    </row>
    <row r="144" spans="1:10" x14ac:dyDescent="0.2">
      <c r="A144" s="75"/>
      <c r="B144" s="75"/>
      <c r="C144" s="75"/>
      <c r="D144" s="75"/>
      <c r="E144" s="75"/>
      <c r="F144" s="75"/>
      <c r="G144" s="75"/>
      <c r="H144" s="75"/>
      <c r="I144" s="75"/>
      <c r="J144" s="75"/>
    </row>
    <row r="145" spans="1:10" x14ac:dyDescent="0.2">
      <c r="A145" s="75"/>
      <c r="B145" s="75"/>
      <c r="C145" s="75"/>
      <c r="D145" s="75"/>
      <c r="E145" s="75"/>
      <c r="F145" s="75"/>
      <c r="G145" s="75"/>
      <c r="H145" s="75"/>
      <c r="I145" s="75"/>
      <c r="J145" s="75"/>
    </row>
    <row r="146" spans="1:10" x14ac:dyDescent="0.2">
      <c r="A146" s="75"/>
      <c r="B146" s="75"/>
      <c r="C146" s="75"/>
      <c r="D146" s="75"/>
      <c r="E146" s="75"/>
      <c r="F146" s="75"/>
      <c r="G146" s="75"/>
      <c r="H146" s="75"/>
      <c r="I146" s="75"/>
      <c r="J146" s="75"/>
    </row>
    <row r="147" spans="1:10" x14ac:dyDescent="0.2">
      <c r="A147" s="75"/>
      <c r="B147" s="75"/>
      <c r="C147" s="75"/>
      <c r="D147" s="75"/>
      <c r="E147" s="75"/>
      <c r="F147" s="75"/>
      <c r="G147" s="75"/>
      <c r="H147" s="75"/>
      <c r="I147" s="75"/>
      <c r="J147" s="75"/>
    </row>
    <row r="148" spans="1:10" x14ac:dyDescent="0.2">
      <c r="A148" s="75"/>
      <c r="B148" s="75"/>
      <c r="C148" s="75"/>
      <c r="D148" s="75"/>
      <c r="E148" s="75"/>
      <c r="F148" s="75"/>
      <c r="G148" s="75"/>
      <c r="H148" s="75"/>
      <c r="I148" s="75"/>
      <c r="J148" s="75"/>
    </row>
    <row r="149" spans="1:10" x14ac:dyDescent="0.2">
      <c r="A149" s="75"/>
      <c r="B149" s="75"/>
      <c r="C149" s="75"/>
      <c r="D149" s="75"/>
      <c r="E149" s="75"/>
      <c r="F149" s="75"/>
      <c r="G149" s="75"/>
      <c r="H149" s="75"/>
      <c r="I149" s="75"/>
      <c r="J149" s="75"/>
    </row>
    <row r="150" spans="1:10" x14ac:dyDescent="0.2">
      <c r="A150" s="75"/>
      <c r="B150" s="75"/>
      <c r="C150" s="75"/>
      <c r="D150" s="75"/>
      <c r="E150" s="75"/>
      <c r="F150" s="75"/>
      <c r="G150" s="75"/>
      <c r="H150" s="75"/>
      <c r="I150" s="75"/>
      <c r="J150" s="75"/>
    </row>
    <row r="151" spans="1:10" x14ac:dyDescent="0.2">
      <c r="A151" s="75"/>
      <c r="B151" s="75"/>
      <c r="C151" s="75"/>
      <c r="D151" s="75"/>
      <c r="E151" s="75"/>
      <c r="F151" s="75"/>
      <c r="G151" s="75"/>
      <c r="H151" s="75"/>
      <c r="I151" s="75"/>
      <c r="J151" s="75"/>
    </row>
    <row r="152" spans="1:10" x14ac:dyDescent="0.2">
      <c r="A152" s="75"/>
      <c r="B152" s="75"/>
      <c r="C152" s="75"/>
      <c r="D152" s="75"/>
      <c r="E152" s="75"/>
      <c r="F152" s="75"/>
      <c r="G152" s="75"/>
      <c r="H152" s="75"/>
      <c r="I152" s="75"/>
      <c r="J152" s="75"/>
    </row>
    <row r="153" spans="1:10" x14ac:dyDescent="0.2">
      <c r="A153" s="75"/>
      <c r="B153" s="75"/>
      <c r="C153" s="75"/>
      <c r="D153" s="75"/>
      <c r="E153" s="75"/>
      <c r="F153" s="75"/>
      <c r="G153" s="75"/>
      <c r="H153" s="75"/>
      <c r="I153" s="75"/>
      <c r="J153" s="75"/>
    </row>
    <row r="154" spans="1:10" x14ac:dyDescent="0.2">
      <c r="A154" s="75"/>
      <c r="B154" s="75"/>
      <c r="C154" s="75"/>
      <c r="D154" s="75"/>
      <c r="E154" s="75"/>
      <c r="F154" s="75"/>
      <c r="G154" s="75"/>
      <c r="H154" s="75"/>
      <c r="I154" s="75"/>
      <c r="J154" s="75"/>
    </row>
    <row r="155" spans="1:10" x14ac:dyDescent="0.2">
      <c r="A155" s="75"/>
      <c r="B155" s="75"/>
      <c r="C155" s="75"/>
      <c r="D155" s="75"/>
      <c r="E155" s="75"/>
      <c r="F155" s="75"/>
      <c r="G155" s="75"/>
      <c r="H155" s="75"/>
      <c r="I155" s="75"/>
      <c r="J155" s="75"/>
    </row>
    <row r="156" spans="1:10" x14ac:dyDescent="0.2">
      <c r="A156" s="75"/>
      <c r="B156" s="75"/>
      <c r="C156" s="75"/>
      <c r="D156" s="75"/>
      <c r="E156" s="75"/>
      <c r="F156" s="75"/>
      <c r="G156" s="75"/>
      <c r="H156" s="75"/>
      <c r="I156" s="75"/>
      <c r="J156" s="75"/>
    </row>
    <row r="157" spans="1:10" x14ac:dyDescent="0.2">
      <c r="A157" s="75"/>
      <c r="B157" s="75"/>
      <c r="C157" s="75"/>
      <c r="D157" s="75"/>
      <c r="E157" s="75"/>
      <c r="F157" s="75"/>
      <c r="G157" s="75"/>
      <c r="H157" s="75"/>
      <c r="I157" s="75"/>
      <c r="J157" s="75"/>
    </row>
    <row r="158" spans="1:10" x14ac:dyDescent="0.2">
      <c r="A158" s="75"/>
      <c r="B158" s="75"/>
      <c r="C158" s="75"/>
      <c r="D158" s="75"/>
      <c r="E158" s="75"/>
      <c r="F158" s="75"/>
      <c r="G158" s="75"/>
      <c r="H158" s="75"/>
      <c r="I158" s="75"/>
      <c r="J158" s="75"/>
    </row>
    <row r="159" spans="1:10" x14ac:dyDescent="0.2">
      <c r="A159" s="75"/>
      <c r="B159" s="75"/>
      <c r="C159" s="75"/>
      <c r="D159" s="75"/>
      <c r="E159" s="75"/>
      <c r="F159" s="75"/>
      <c r="G159" s="75"/>
      <c r="H159" s="75"/>
      <c r="I159" s="75"/>
      <c r="J159" s="75"/>
    </row>
    <row r="160" spans="1:10" x14ac:dyDescent="0.2">
      <c r="A160" s="75"/>
      <c r="B160" s="75"/>
      <c r="C160" s="75"/>
      <c r="D160" s="75"/>
      <c r="E160" s="75"/>
      <c r="F160" s="75"/>
      <c r="G160" s="75"/>
      <c r="H160" s="75"/>
      <c r="I160" s="75"/>
      <c r="J160" s="75"/>
    </row>
    <row r="161" spans="1:10" x14ac:dyDescent="0.2">
      <c r="A161" s="75"/>
      <c r="B161" s="75"/>
      <c r="C161" s="75"/>
      <c r="D161" s="75"/>
      <c r="E161" s="75"/>
      <c r="F161" s="75"/>
      <c r="G161" s="75"/>
      <c r="H161" s="75"/>
      <c r="I161" s="75"/>
      <c r="J161" s="75"/>
    </row>
    <row r="162" spans="1:10" x14ac:dyDescent="0.2">
      <c r="A162" s="75"/>
      <c r="B162" s="75"/>
      <c r="C162" s="75"/>
      <c r="D162" s="75"/>
      <c r="E162" s="75"/>
      <c r="F162" s="75"/>
      <c r="G162" s="75"/>
      <c r="H162" s="75"/>
      <c r="I162" s="75"/>
      <c r="J162" s="75"/>
    </row>
    <row r="163" spans="1:10" x14ac:dyDescent="0.2">
      <c r="A163" s="75"/>
      <c r="B163" s="75"/>
      <c r="C163" s="75"/>
      <c r="D163" s="75"/>
      <c r="E163" s="75"/>
      <c r="F163" s="75"/>
      <c r="G163" s="75"/>
      <c r="H163" s="75"/>
      <c r="I163" s="75"/>
      <c r="J163" s="75"/>
    </row>
    <row r="164" spans="1:10" x14ac:dyDescent="0.2">
      <c r="A164" s="75"/>
      <c r="B164" s="75"/>
      <c r="C164" s="75"/>
      <c r="D164" s="75"/>
      <c r="E164" s="75"/>
      <c r="F164" s="75"/>
      <c r="G164" s="75"/>
      <c r="H164" s="75"/>
      <c r="I164" s="75"/>
      <c r="J164" s="75"/>
    </row>
    <row r="165" spans="1:10" x14ac:dyDescent="0.2">
      <c r="A165" s="75"/>
      <c r="B165" s="75"/>
      <c r="C165" s="75"/>
      <c r="D165" s="75"/>
      <c r="E165" s="75"/>
      <c r="F165" s="75"/>
      <c r="G165" s="75"/>
      <c r="H165" s="75"/>
      <c r="I165" s="75"/>
      <c r="J165" s="75"/>
    </row>
    <row r="166" spans="1:10" x14ac:dyDescent="0.2">
      <c r="A166" s="75"/>
      <c r="B166" s="75"/>
      <c r="C166" s="75"/>
      <c r="D166" s="75"/>
      <c r="E166" s="75"/>
      <c r="F166" s="75"/>
      <c r="G166" s="75"/>
      <c r="H166" s="75"/>
      <c r="I166" s="75"/>
      <c r="J166" s="75"/>
    </row>
    <row r="167" spans="1:10" x14ac:dyDescent="0.2">
      <c r="A167" s="75"/>
      <c r="B167" s="75"/>
      <c r="C167" s="75"/>
      <c r="D167" s="75"/>
      <c r="E167" s="75"/>
      <c r="F167" s="75"/>
      <c r="G167" s="75"/>
      <c r="H167" s="75"/>
      <c r="I167" s="75"/>
      <c r="J167" s="75"/>
    </row>
    <row r="168" spans="1:10" x14ac:dyDescent="0.2">
      <c r="A168" s="75"/>
      <c r="B168" s="75"/>
      <c r="C168" s="75"/>
      <c r="D168" s="75"/>
      <c r="E168" s="75"/>
      <c r="F168" s="75"/>
      <c r="G168" s="75"/>
      <c r="H168" s="75"/>
      <c r="I168" s="75"/>
      <c r="J168" s="75"/>
    </row>
    <row r="169" spans="1:10" x14ac:dyDescent="0.2">
      <c r="A169" s="75"/>
      <c r="B169" s="75"/>
      <c r="C169" s="75"/>
      <c r="D169" s="75"/>
      <c r="E169" s="75"/>
      <c r="F169" s="75"/>
      <c r="G169" s="75"/>
      <c r="H169" s="75"/>
      <c r="I169" s="75"/>
      <c r="J169" s="75"/>
    </row>
    <row r="170" spans="1:10" x14ac:dyDescent="0.2">
      <c r="A170" s="75"/>
      <c r="B170" s="75"/>
      <c r="C170" s="75"/>
      <c r="D170" s="75"/>
      <c r="E170" s="75"/>
      <c r="F170" s="75"/>
      <c r="G170" s="75"/>
      <c r="H170" s="75"/>
      <c r="I170" s="75"/>
      <c r="J170" s="75"/>
    </row>
    <row r="171" spans="1:10" x14ac:dyDescent="0.2">
      <c r="B171" s="5"/>
    </row>
    <row r="172" spans="1:10" x14ac:dyDescent="0.2">
      <c r="B172" s="5"/>
    </row>
    <row r="173" spans="1:10" x14ac:dyDescent="0.2">
      <c r="B173" s="5"/>
    </row>
    <row r="174" spans="1:10" x14ac:dyDescent="0.2">
      <c r="B174" s="5"/>
    </row>
    <row r="175" spans="1:10" x14ac:dyDescent="0.2">
      <c r="B175" s="5"/>
    </row>
    <row r="176" spans="1:10"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A398E8BC-F7EE-442D-975D-B4334F58DE7B}"/>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35E5E-3F40-4AAD-B069-39B81D4EAEC2}">
  <sheetPr codeName="Hoja4"/>
  <dimension ref="A1:R216"/>
  <sheetViews>
    <sheetView zoomScaleNormal="100" workbookViewId="0">
      <selection activeCell="F17" sqref="F17"/>
    </sheetView>
  </sheetViews>
  <sheetFormatPr baseColWidth="10" defaultColWidth="11.42578125" defaultRowHeight="12.75" x14ac:dyDescent="0.2"/>
  <cols>
    <col min="1" max="1" width="21.140625" style="265" customWidth="1"/>
    <col min="2" max="2" width="10.85546875" style="76" bestFit="1" customWidth="1"/>
    <col min="3" max="3" width="9" style="265" bestFit="1" customWidth="1"/>
    <col min="4" max="5" width="10.85546875" style="265" bestFit="1" customWidth="1"/>
    <col min="6" max="6" width="9.28515625" style="265" bestFit="1" customWidth="1"/>
    <col min="7" max="7" width="10.85546875" style="265" bestFit="1" customWidth="1"/>
    <col min="8" max="8" width="10.85546875" style="265" customWidth="1"/>
    <col min="9" max="9" width="10.140625" style="265" customWidth="1"/>
    <col min="10" max="10" width="9.140625" style="265" customWidth="1"/>
    <col min="11" max="14" width="11.42578125" style="265"/>
    <col min="15" max="15" width="54.7109375" style="265" bestFit="1" customWidth="1"/>
    <col min="16" max="16" width="10.7109375" style="265" bestFit="1" customWidth="1"/>
    <col min="17" max="17" width="7" style="265" bestFit="1" customWidth="1"/>
    <col min="18" max="18" width="12.5703125" style="265" bestFit="1" customWidth="1"/>
    <col min="19" max="16384" width="11.42578125" style="265"/>
  </cols>
  <sheetData>
    <row r="1" spans="1:16" x14ac:dyDescent="0.2">
      <c r="A1" s="28" t="s">
        <v>4526</v>
      </c>
      <c r="B1" s="81"/>
      <c r="C1" s="269"/>
      <c r="D1" s="269"/>
      <c r="E1" s="269"/>
      <c r="F1" s="269"/>
      <c r="G1" s="269"/>
      <c r="H1" s="284" t="s">
        <v>1306</v>
      </c>
      <c r="I1" s="284"/>
      <c r="J1" s="2"/>
      <c r="K1" s="2"/>
      <c r="O1" s="270"/>
      <c r="P1" s="270"/>
    </row>
    <row r="2" spans="1:16" x14ac:dyDescent="0.2">
      <c r="A2" s="265" t="s">
        <v>1251</v>
      </c>
    </row>
    <row r="4" spans="1:16" ht="16.149999999999999" customHeight="1" x14ac:dyDescent="0.2"/>
    <row r="5" spans="1:16" ht="16.149999999999999" customHeight="1" thickBot="1" x14ac:dyDescent="0.25">
      <c r="A5" s="266"/>
      <c r="B5" s="84"/>
      <c r="C5" s="266"/>
      <c r="D5" s="266"/>
      <c r="E5" s="266"/>
      <c r="F5" s="266"/>
      <c r="G5" s="266"/>
      <c r="H5" s="266"/>
      <c r="I5" s="266"/>
      <c r="J5" s="266"/>
    </row>
    <row r="6" spans="1:16" ht="12.75" customHeight="1" thickBot="1" x14ac:dyDescent="0.25">
      <c r="A6" s="509" t="s">
        <v>268</v>
      </c>
      <c r="B6" s="510">
        <v>45078</v>
      </c>
      <c r="C6" s="510"/>
      <c r="D6" s="510"/>
      <c r="E6" s="510">
        <v>45108</v>
      </c>
      <c r="F6" s="510"/>
      <c r="G6" s="510"/>
      <c r="H6" s="511" t="s">
        <v>34</v>
      </c>
      <c r="I6" s="511"/>
      <c r="J6" s="511"/>
    </row>
    <row r="7" spans="1:16" ht="13.5" thickBot="1" x14ac:dyDescent="0.25">
      <c r="A7" s="511"/>
      <c r="B7" s="497" t="s">
        <v>277</v>
      </c>
      <c r="C7" s="497" t="s">
        <v>278</v>
      </c>
      <c r="D7" s="497" t="s">
        <v>52</v>
      </c>
      <c r="E7" s="497" t="s">
        <v>277</v>
      </c>
      <c r="F7" s="497" t="s">
        <v>278</v>
      </c>
      <c r="G7" s="497" t="s">
        <v>52</v>
      </c>
      <c r="H7" s="497" t="s">
        <v>277</v>
      </c>
      <c r="I7" s="497" t="s">
        <v>278</v>
      </c>
      <c r="J7" s="497" t="s">
        <v>52</v>
      </c>
    </row>
    <row r="8" spans="1:16" ht="38.25" x14ac:dyDescent="0.2">
      <c r="A8" s="501" t="s">
        <v>3049</v>
      </c>
      <c r="B8" s="512">
        <v>81269</v>
      </c>
      <c r="C8" s="512">
        <v>37585</v>
      </c>
      <c r="D8" s="512">
        <v>118854</v>
      </c>
      <c r="E8" s="512">
        <v>79507</v>
      </c>
      <c r="F8" s="512">
        <v>36757</v>
      </c>
      <c r="G8" s="512">
        <v>116264</v>
      </c>
      <c r="H8" s="512">
        <v>-1762</v>
      </c>
      <c r="I8" s="501">
        <v>-828</v>
      </c>
      <c r="J8" s="512">
        <v>-2590</v>
      </c>
    </row>
    <row r="9" spans="1:16" ht="35.450000000000003" customHeight="1" x14ac:dyDescent="0.2">
      <c r="A9" s="499" t="s">
        <v>271</v>
      </c>
      <c r="B9" s="513">
        <v>234049</v>
      </c>
      <c r="C9" s="513">
        <v>175148</v>
      </c>
      <c r="D9" s="513">
        <v>409197</v>
      </c>
      <c r="E9" s="513">
        <v>235029</v>
      </c>
      <c r="F9" s="513">
        <v>176599</v>
      </c>
      <c r="G9" s="513">
        <v>411628</v>
      </c>
      <c r="H9" s="499">
        <v>980</v>
      </c>
      <c r="I9" s="513">
        <v>1451</v>
      </c>
      <c r="J9" s="513">
        <v>2431</v>
      </c>
    </row>
    <row r="10" spans="1:16" ht="25.5" x14ac:dyDescent="0.2">
      <c r="A10" s="501" t="s">
        <v>288</v>
      </c>
      <c r="B10" s="512">
        <v>128441</v>
      </c>
      <c r="C10" s="512">
        <v>24408</v>
      </c>
      <c r="D10" s="512">
        <v>152849</v>
      </c>
      <c r="E10" s="512">
        <v>128694</v>
      </c>
      <c r="F10" s="512">
        <v>24561</v>
      </c>
      <c r="G10" s="512">
        <v>153255</v>
      </c>
      <c r="H10" s="501">
        <v>253</v>
      </c>
      <c r="I10" s="501">
        <v>153</v>
      </c>
      <c r="J10" s="501">
        <v>406</v>
      </c>
    </row>
    <row r="11" spans="1:16" ht="38.25" x14ac:dyDescent="0.2">
      <c r="A11" s="499" t="s">
        <v>1137</v>
      </c>
      <c r="B11" s="513">
        <v>7545</v>
      </c>
      <c r="C11" s="513">
        <v>2515</v>
      </c>
      <c r="D11" s="513">
        <v>10060</v>
      </c>
      <c r="E11" s="513">
        <v>7560</v>
      </c>
      <c r="F11" s="513">
        <v>2528</v>
      </c>
      <c r="G11" s="513">
        <v>10088</v>
      </c>
      <c r="H11" s="499">
        <v>15</v>
      </c>
      <c r="I11" s="499">
        <v>13</v>
      </c>
      <c r="J11" s="499">
        <v>28</v>
      </c>
    </row>
    <row r="12" spans="1:16" ht="25.5" x14ac:dyDescent="0.2">
      <c r="A12" s="501" t="s">
        <v>290</v>
      </c>
      <c r="B12" s="512">
        <v>303764</v>
      </c>
      <c r="C12" s="512">
        <v>216442</v>
      </c>
      <c r="D12" s="512">
        <v>520206</v>
      </c>
      <c r="E12" s="512">
        <v>303402</v>
      </c>
      <c r="F12" s="512">
        <v>216784</v>
      </c>
      <c r="G12" s="512">
        <v>520186</v>
      </c>
      <c r="H12" s="501">
        <v>-362</v>
      </c>
      <c r="I12" s="501">
        <v>342</v>
      </c>
      <c r="J12" s="501">
        <v>-20</v>
      </c>
    </row>
    <row r="13" spans="1:16" x14ac:dyDescent="0.2">
      <c r="A13" s="499" t="s">
        <v>291</v>
      </c>
      <c r="B13" s="513">
        <v>2186</v>
      </c>
      <c r="C13" s="499">
        <v>407</v>
      </c>
      <c r="D13" s="513">
        <v>2593</v>
      </c>
      <c r="E13" s="513">
        <v>2190</v>
      </c>
      <c r="F13" s="499">
        <v>412</v>
      </c>
      <c r="G13" s="513">
        <v>2602</v>
      </c>
      <c r="H13" s="499">
        <v>4</v>
      </c>
      <c r="I13" s="499">
        <v>5</v>
      </c>
      <c r="J13" s="499">
        <v>9</v>
      </c>
    </row>
    <row r="14" spans="1:16" x14ac:dyDescent="0.2">
      <c r="A14" s="501" t="s">
        <v>275</v>
      </c>
      <c r="B14" s="512">
        <v>335199</v>
      </c>
      <c r="C14" s="512">
        <v>325429</v>
      </c>
      <c r="D14" s="512">
        <v>660628</v>
      </c>
      <c r="E14" s="512">
        <v>335641</v>
      </c>
      <c r="F14" s="512">
        <v>325032</v>
      </c>
      <c r="G14" s="512">
        <v>660673</v>
      </c>
      <c r="H14" s="501">
        <v>442</v>
      </c>
      <c r="I14" s="501">
        <v>-397</v>
      </c>
      <c r="J14" s="501">
        <v>45</v>
      </c>
    </row>
    <row r="15" spans="1:16" ht="25.5" x14ac:dyDescent="0.2">
      <c r="A15" s="499" t="s">
        <v>292</v>
      </c>
      <c r="B15" s="513">
        <v>79228</v>
      </c>
      <c r="C15" s="513">
        <v>27175</v>
      </c>
      <c r="D15" s="513">
        <v>106403</v>
      </c>
      <c r="E15" s="513">
        <v>79125</v>
      </c>
      <c r="F15" s="513">
        <v>27325</v>
      </c>
      <c r="G15" s="513">
        <v>106450</v>
      </c>
      <c r="H15" s="499">
        <v>-103</v>
      </c>
      <c r="I15" s="499">
        <v>150</v>
      </c>
      <c r="J15" s="499">
        <v>47</v>
      </c>
    </row>
    <row r="16" spans="1:16" x14ac:dyDescent="0.2">
      <c r="A16" s="505" t="s">
        <v>52</v>
      </c>
      <c r="B16" s="514">
        <v>1171681</v>
      </c>
      <c r="C16" s="514">
        <v>809109</v>
      </c>
      <c r="D16" s="514">
        <v>1980790</v>
      </c>
      <c r="E16" s="514">
        <v>1171148</v>
      </c>
      <c r="F16" s="514">
        <v>809998</v>
      </c>
      <c r="G16" s="514">
        <v>1981146</v>
      </c>
      <c r="H16" s="505">
        <v>-533</v>
      </c>
      <c r="I16" s="505">
        <v>889</v>
      </c>
      <c r="J16" s="505">
        <v>356</v>
      </c>
    </row>
    <row r="17" spans="1:18" x14ac:dyDescent="0.2">
      <c r="A17" s="28"/>
      <c r="B17" s="28"/>
      <c r="C17" s="28"/>
      <c r="D17" s="28"/>
      <c r="E17" s="28"/>
      <c r="F17" s="28"/>
      <c r="G17" s="28"/>
      <c r="H17" s="28"/>
      <c r="I17" s="28"/>
      <c r="J17" s="28"/>
      <c r="K17" s="28"/>
    </row>
    <row r="18" spans="1:18" x14ac:dyDescent="0.2">
      <c r="A18" s="28"/>
      <c r="B18" s="28"/>
      <c r="C18" s="28"/>
      <c r="D18" s="28"/>
      <c r="E18" s="28"/>
      <c r="F18" s="28"/>
      <c r="G18" s="28"/>
      <c r="H18" s="28"/>
      <c r="I18" s="28"/>
      <c r="J18" s="28"/>
      <c r="K18" s="28"/>
      <c r="O18" s="75"/>
      <c r="P18" s="75"/>
      <c r="Q18" s="75"/>
      <c r="R18" s="75"/>
    </row>
    <row r="19" spans="1:18" x14ac:dyDescent="0.2">
      <c r="A19" s="75"/>
      <c r="B19" s="75"/>
      <c r="C19" s="75"/>
      <c r="D19" s="75"/>
      <c r="E19" s="75"/>
      <c r="F19" s="75"/>
      <c r="G19" s="75"/>
      <c r="O19" s="75"/>
      <c r="P19" s="75"/>
      <c r="Q19" s="75"/>
      <c r="R19" s="75"/>
    </row>
    <row r="20" spans="1:18" x14ac:dyDescent="0.2">
      <c r="O20" s="75"/>
      <c r="P20" s="75"/>
      <c r="Q20" s="75"/>
      <c r="R20" s="75"/>
    </row>
    <row r="21" spans="1:18" x14ac:dyDescent="0.2">
      <c r="O21" s="75"/>
      <c r="P21" s="75"/>
      <c r="Q21" s="75"/>
      <c r="R21" s="75"/>
    </row>
    <row r="22" spans="1:18" x14ac:dyDescent="0.2">
      <c r="O22" s="75"/>
      <c r="P22" s="75"/>
      <c r="Q22" s="75"/>
      <c r="R22" s="75"/>
    </row>
    <row r="23" spans="1:18" x14ac:dyDescent="0.2">
      <c r="O23" s="75"/>
      <c r="P23" s="75"/>
      <c r="Q23" s="75"/>
      <c r="R23" s="75"/>
    </row>
    <row r="24" spans="1:18" x14ac:dyDescent="0.2">
      <c r="O24" s="75"/>
      <c r="P24" s="75"/>
      <c r="Q24" s="75"/>
      <c r="R24" s="75"/>
    </row>
    <row r="25" spans="1:18" x14ac:dyDescent="0.2">
      <c r="O25" s="75"/>
      <c r="P25" s="75"/>
      <c r="Q25" s="75"/>
      <c r="R25" s="75"/>
    </row>
    <row r="26" spans="1:18" x14ac:dyDescent="0.2">
      <c r="O26" s="75"/>
      <c r="P26" s="75"/>
      <c r="Q26" s="75"/>
      <c r="R26" s="75"/>
    </row>
    <row r="27" spans="1:18" x14ac:dyDescent="0.2">
      <c r="O27" s="75"/>
      <c r="P27" s="75"/>
      <c r="Q27" s="75"/>
      <c r="R27" s="75"/>
    </row>
    <row r="28" spans="1:18" x14ac:dyDescent="0.2">
      <c r="O28" s="75"/>
      <c r="P28" s="75"/>
      <c r="Q28" s="75"/>
    </row>
    <row r="29" spans="1:18" x14ac:dyDescent="0.2">
      <c r="O29" s="75"/>
      <c r="P29" s="75"/>
      <c r="Q29" s="75"/>
    </row>
    <row r="30" spans="1:18" x14ac:dyDescent="0.2">
      <c r="O30" s="75"/>
      <c r="P30" s="75"/>
      <c r="Q30" s="75"/>
    </row>
    <row r="31" spans="1:18" x14ac:dyDescent="0.2">
      <c r="A31" s="75"/>
      <c r="B31" s="75"/>
      <c r="C31" s="75"/>
      <c r="D31" s="75"/>
      <c r="E31" s="75"/>
      <c r="F31" s="75"/>
      <c r="G31" s="75"/>
      <c r="O31" s="75"/>
      <c r="P31" s="75"/>
      <c r="Q31" s="75"/>
    </row>
    <row r="32" spans="1:18" x14ac:dyDescent="0.2">
      <c r="A32" s="75"/>
      <c r="B32" s="75"/>
      <c r="C32" s="75"/>
      <c r="D32" s="75"/>
      <c r="E32" s="75"/>
      <c r="F32" s="75"/>
      <c r="G32" s="75"/>
      <c r="O32" s="75"/>
      <c r="P32" s="75"/>
      <c r="Q32" s="75"/>
    </row>
    <row r="33" spans="1:17" x14ac:dyDescent="0.2">
      <c r="A33" s="75"/>
      <c r="B33" s="75"/>
      <c r="C33" s="75"/>
      <c r="D33" s="75"/>
      <c r="E33" s="75"/>
      <c r="F33" s="75"/>
      <c r="G33" s="75"/>
      <c r="O33" s="75"/>
      <c r="P33" s="75"/>
      <c r="Q33" s="75"/>
    </row>
    <row r="34" spans="1:17" x14ac:dyDescent="0.2">
      <c r="A34" s="75"/>
      <c r="B34" s="75"/>
      <c r="C34" s="75"/>
      <c r="D34" s="75"/>
      <c r="E34" s="75"/>
      <c r="F34" s="75"/>
      <c r="G34" s="75"/>
    </row>
    <row r="35" spans="1:17" x14ac:dyDescent="0.2">
      <c r="A35" s="75"/>
      <c r="B35" s="75"/>
      <c r="C35" s="75"/>
      <c r="D35" s="75"/>
      <c r="E35" s="75"/>
      <c r="F35" s="75"/>
      <c r="G35" s="75"/>
    </row>
    <row r="36" spans="1:17" x14ac:dyDescent="0.2">
      <c r="A36" s="75"/>
      <c r="B36" s="75"/>
      <c r="C36" s="75"/>
      <c r="D36" s="75"/>
      <c r="E36" s="75"/>
      <c r="F36" s="75"/>
      <c r="G36" s="75"/>
    </row>
    <row r="37" spans="1:17" x14ac:dyDescent="0.2">
      <c r="A37" s="75"/>
      <c r="B37" s="75"/>
      <c r="C37" s="75"/>
      <c r="D37" s="75"/>
      <c r="E37" s="75"/>
      <c r="F37" s="75"/>
      <c r="G37" s="75"/>
    </row>
    <row r="38" spans="1:17" x14ac:dyDescent="0.2">
      <c r="A38" s="75"/>
      <c r="B38" s="75"/>
      <c r="C38" s="75"/>
      <c r="D38" s="75"/>
      <c r="E38" s="75"/>
      <c r="F38" s="75"/>
      <c r="G38" s="75"/>
    </row>
    <row r="39" spans="1:17" x14ac:dyDescent="0.2">
      <c r="A39" s="75"/>
      <c r="B39" s="75"/>
      <c r="C39" s="75"/>
      <c r="D39" s="75"/>
      <c r="E39" s="75"/>
      <c r="F39" s="75"/>
      <c r="G39" s="75"/>
    </row>
    <row r="40" spans="1:17" x14ac:dyDescent="0.2">
      <c r="A40" s="75"/>
      <c r="B40" s="75"/>
      <c r="C40" s="75"/>
      <c r="D40" s="75"/>
      <c r="E40" s="75"/>
      <c r="F40" s="75"/>
      <c r="G40" s="75"/>
    </row>
    <row r="41" spans="1:17" x14ac:dyDescent="0.2">
      <c r="A41" s="75"/>
      <c r="B41" s="75"/>
      <c r="C41" s="75"/>
      <c r="D41" s="75"/>
      <c r="E41" s="75"/>
      <c r="F41" s="75"/>
      <c r="G41" s="75"/>
    </row>
    <row r="42" spans="1:17" x14ac:dyDescent="0.2">
      <c r="A42" s="75"/>
      <c r="B42" s="75"/>
      <c r="C42" s="75"/>
      <c r="D42" s="75"/>
      <c r="E42" s="75"/>
      <c r="F42" s="75"/>
      <c r="G42" s="75"/>
    </row>
    <row r="43" spans="1:17" x14ac:dyDescent="0.2">
      <c r="A43" s="75"/>
      <c r="B43" s="75"/>
      <c r="C43" s="75"/>
      <c r="D43" s="75"/>
      <c r="E43" s="75"/>
      <c r="F43" s="75"/>
      <c r="G43" s="75"/>
    </row>
    <row r="44" spans="1:17" x14ac:dyDescent="0.2">
      <c r="A44" s="75"/>
      <c r="B44" s="75"/>
      <c r="C44" s="75"/>
      <c r="D44" s="75"/>
      <c r="E44" s="75"/>
      <c r="F44" s="75"/>
      <c r="G44" s="75"/>
    </row>
    <row r="45" spans="1:17" x14ac:dyDescent="0.2">
      <c r="A45" s="75"/>
      <c r="B45" s="75"/>
      <c r="C45" s="75"/>
      <c r="D45" s="75"/>
      <c r="E45" s="75"/>
      <c r="F45" s="75"/>
      <c r="G45" s="75"/>
    </row>
    <row r="46" spans="1:17" x14ac:dyDescent="0.2">
      <c r="A46" s="75"/>
      <c r="B46" s="75"/>
      <c r="C46" s="75"/>
      <c r="D46" s="75"/>
      <c r="E46" s="75"/>
      <c r="F46" s="75"/>
      <c r="G46" s="75"/>
    </row>
    <row r="47" spans="1:17" x14ac:dyDescent="0.2">
      <c r="A47" s="75"/>
      <c r="B47" s="75"/>
      <c r="C47" s="75"/>
      <c r="D47" s="75"/>
      <c r="E47" s="75"/>
      <c r="F47" s="75"/>
      <c r="G47" s="75"/>
    </row>
    <row r="48" spans="1:17" x14ac:dyDescent="0.2">
      <c r="A48" s="75"/>
      <c r="B48" s="75"/>
      <c r="C48" s="75"/>
      <c r="D48" s="75"/>
      <c r="E48" s="75"/>
      <c r="F48" s="75"/>
      <c r="G48" s="75"/>
    </row>
    <row r="49" spans="1:7" x14ac:dyDescent="0.2">
      <c r="A49" s="75"/>
      <c r="B49" s="75"/>
      <c r="C49" s="75"/>
      <c r="D49" s="75"/>
      <c r="E49" s="75"/>
      <c r="F49" s="75"/>
      <c r="G49" s="75"/>
    </row>
    <row r="50" spans="1:7" x14ac:dyDescent="0.2">
      <c r="A50" s="75"/>
      <c r="B50" s="75"/>
      <c r="C50" s="75"/>
      <c r="D50" s="75"/>
      <c r="E50" s="75"/>
      <c r="F50" s="75"/>
      <c r="G50" s="75"/>
    </row>
    <row r="51" spans="1:7" x14ac:dyDescent="0.2">
      <c r="A51" s="75"/>
      <c r="B51" s="75"/>
      <c r="C51" s="75"/>
      <c r="D51" s="75"/>
      <c r="E51" s="75"/>
      <c r="F51" s="75"/>
      <c r="G51" s="75"/>
    </row>
    <row r="52" spans="1:7" x14ac:dyDescent="0.2">
      <c r="A52" s="75"/>
      <c r="B52" s="75"/>
      <c r="C52" s="75"/>
      <c r="D52" s="75"/>
      <c r="E52" s="75"/>
      <c r="F52" s="75"/>
      <c r="G52" s="75"/>
    </row>
    <row r="53" spans="1:7" x14ac:dyDescent="0.2">
      <c r="A53" s="75"/>
      <c r="B53" s="75"/>
      <c r="C53" s="75"/>
      <c r="D53" s="75"/>
      <c r="E53" s="75"/>
      <c r="F53" s="75"/>
      <c r="G53" s="75"/>
    </row>
    <row r="54" spans="1:7" x14ac:dyDescent="0.2">
      <c r="A54" s="75"/>
      <c r="B54" s="75"/>
      <c r="C54" s="75"/>
      <c r="D54" s="75"/>
      <c r="E54" s="75"/>
      <c r="F54" s="75"/>
      <c r="G54" s="75"/>
    </row>
    <row r="55" spans="1:7" x14ac:dyDescent="0.2">
      <c r="A55" s="75"/>
      <c r="B55" s="75"/>
      <c r="C55" s="75"/>
      <c r="D55" s="75"/>
      <c r="E55" s="75"/>
      <c r="F55" s="75"/>
      <c r="G55" s="75"/>
    </row>
    <row r="56" spans="1:7" x14ac:dyDescent="0.2">
      <c r="A56" s="75"/>
      <c r="B56" s="75"/>
      <c r="C56" s="75"/>
      <c r="D56" s="75"/>
      <c r="E56" s="75"/>
      <c r="F56" s="75"/>
      <c r="G56" s="75"/>
    </row>
    <row r="57" spans="1:7" x14ac:dyDescent="0.2">
      <c r="A57" s="75"/>
      <c r="B57" s="75"/>
      <c r="C57" s="75"/>
      <c r="D57" s="75"/>
      <c r="E57" s="75"/>
      <c r="F57" s="75"/>
      <c r="G57" s="75"/>
    </row>
    <row r="58" spans="1:7" x14ac:dyDescent="0.2">
      <c r="A58" s="75"/>
      <c r="B58" s="75"/>
      <c r="C58" s="75"/>
      <c r="D58" s="75"/>
      <c r="E58" s="75"/>
      <c r="F58" s="75"/>
      <c r="G58" s="75"/>
    </row>
    <row r="59" spans="1:7" x14ac:dyDescent="0.2">
      <c r="A59" s="75"/>
      <c r="B59" s="75"/>
      <c r="C59" s="75"/>
      <c r="D59" s="75"/>
      <c r="E59" s="75"/>
      <c r="F59" s="75"/>
      <c r="G59" s="75"/>
    </row>
    <row r="60" spans="1:7" x14ac:dyDescent="0.2">
      <c r="A60" s="75"/>
      <c r="B60" s="75"/>
      <c r="C60" s="75"/>
      <c r="D60" s="75"/>
      <c r="E60" s="75"/>
      <c r="F60" s="75"/>
      <c r="G60" s="75"/>
    </row>
    <row r="61" spans="1:7" x14ac:dyDescent="0.2">
      <c r="A61" s="75"/>
      <c r="B61" s="75"/>
      <c r="C61" s="75"/>
      <c r="D61" s="75"/>
      <c r="E61" s="75"/>
      <c r="F61" s="75"/>
      <c r="G61" s="75"/>
    </row>
    <row r="62" spans="1:7" x14ac:dyDescent="0.2">
      <c r="A62" s="75"/>
      <c r="B62" s="75"/>
      <c r="C62" s="75"/>
      <c r="D62" s="75"/>
      <c r="E62" s="75"/>
      <c r="F62" s="75"/>
      <c r="G62" s="75"/>
    </row>
    <row r="63" spans="1:7" x14ac:dyDescent="0.2">
      <c r="A63" s="75"/>
      <c r="B63" s="75"/>
      <c r="C63" s="75"/>
      <c r="D63" s="75"/>
      <c r="E63" s="75"/>
      <c r="F63" s="75"/>
      <c r="G63" s="75"/>
    </row>
    <row r="64" spans="1:7" x14ac:dyDescent="0.2">
      <c r="A64" s="75"/>
      <c r="B64" s="75"/>
      <c r="C64" s="75"/>
      <c r="D64" s="75"/>
      <c r="E64" s="75"/>
      <c r="F64" s="75"/>
      <c r="G64" s="75"/>
    </row>
    <row r="65" spans="1:7" x14ac:dyDescent="0.2">
      <c r="A65" s="75"/>
      <c r="B65" s="75"/>
      <c r="C65" s="75"/>
      <c r="D65" s="75"/>
      <c r="E65" s="75"/>
      <c r="F65" s="75"/>
      <c r="G65" s="75"/>
    </row>
    <row r="66" spans="1:7" x14ac:dyDescent="0.2">
      <c r="A66" s="75"/>
      <c r="B66" s="75"/>
      <c r="C66" s="75"/>
      <c r="D66" s="75"/>
      <c r="E66" s="75"/>
      <c r="F66" s="75"/>
      <c r="G66" s="75"/>
    </row>
    <row r="67" spans="1:7" x14ac:dyDescent="0.2">
      <c r="A67" s="75"/>
      <c r="B67" s="75"/>
      <c r="C67" s="75"/>
      <c r="D67" s="75"/>
      <c r="E67" s="75"/>
      <c r="F67" s="75"/>
      <c r="G67" s="75"/>
    </row>
    <row r="68" spans="1:7" x14ac:dyDescent="0.2">
      <c r="A68" s="75"/>
      <c r="B68" s="75"/>
      <c r="C68" s="75"/>
      <c r="D68" s="75"/>
      <c r="E68" s="75"/>
      <c r="F68" s="75"/>
      <c r="G68" s="75"/>
    </row>
    <row r="69" spans="1:7" x14ac:dyDescent="0.2">
      <c r="A69" s="75"/>
      <c r="B69" s="75"/>
      <c r="C69" s="75"/>
      <c r="D69" s="75"/>
      <c r="E69" s="75"/>
      <c r="F69" s="75"/>
      <c r="G69" s="75"/>
    </row>
    <row r="70" spans="1:7" x14ac:dyDescent="0.2">
      <c r="A70" s="75"/>
      <c r="B70" s="75"/>
      <c r="C70" s="75"/>
      <c r="D70" s="75"/>
      <c r="E70" s="75"/>
      <c r="F70" s="75"/>
      <c r="G70" s="75"/>
    </row>
    <row r="71" spans="1:7" x14ac:dyDescent="0.2">
      <c r="A71" s="75"/>
      <c r="B71" s="75"/>
      <c r="C71" s="75"/>
      <c r="D71" s="75"/>
      <c r="E71" s="75"/>
      <c r="F71" s="75"/>
      <c r="G71" s="75"/>
    </row>
    <row r="72" spans="1:7" x14ac:dyDescent="0.2">
      <c r="A72" s="75"/>
      <c r="B72" s="75"/>
      <c r="C72" s="75"/>
      <c r="D72" s="75"/>
      <c r="E72" s="75"/>
      <c r="F72" s="75"/>
      <c r="G72" s="75"/>
    </row>
    <row r="73" spans="1:7" x14ac:dyDescent="0.2">
      <c r="A73" s="75"/>
      <c r="B73" s="75"/>
      <c r="C73" s="75"/>
      <c r="D73" s="75"/>
      <c r="E73" s="75"/>
      <c r="F73" s="75"/>
      <c r="G73" s="75"/>
    </row>
    <row r="74" spans="1:7" x14ac:dyDescent="0.2">
      <c r="A74" s="75"/>
      <c r="B74" s="75"/>
      <c r="C74" s="75"/>
      <c r="D74" s="75"/>
      <c r="E74" s="75"/>
      <c r="F74" s="75"/>
      <c r="G74" s="75"/>
    </row>
    <row r="75" spans="1:7" x14ac:dyDescent="0.2">
      <c r="A75" s="75"/>
      <c r="B75" s="75"/>
      <c r="C75" s="75"/>
      <c r="D75" s="75"/>
      <c r="E75" s="75"/>
      <c r="F75" s="75"/>
      <c r="G75" s="75"/>
    </row>
    <row r="76" spans="1:7" x14ac:dyDescent="0.2">
      <c r="A76" s="75"/>
      <c r="B76" s="75"/>
      <c r="C76" s="75"/>
      <c r="D76" s="75"/>
      <c r="E76" s="75"/>
      <c r="F76" s="75"/>
      <c r="G76" s="75"/>
    </row>
    <row r="77" spans="1:7" x14ac:dyDescent="0.2">
      <c r="A77" s="75"/>
      <c r="B77" s="75"/>
      <c r="C77" s="75"/>
      <c r="D77" s="75"/>
      <c r="E77" s="75"/>
      <c r="F77" s="75"/>
      <c r="G77" s="75"/>
    </row>
    <row r="78" spans="1:7" x14ac:dyDescent="0.2">
      <c r="A78" s="75"/>
      <c r="B78" s="75"/>
      <c r="C78" s="75"/>
      <c r="D78" s="75"/>
      <c r="E78" s="75"/>
      <c r="F78" s="75"/>
      <c r="G78" s="75"/>
    </row>
    <row r="79" spans="1:7" x14ac:dyDescent="0.2">
      <c r="A79" s="75"/>
      <c r="B79" s="75"/>
      <c r="C79" s="75"/>
      <c r="D79" s="75"/>
      <c r="E79" s="75"/>
      <c r="F79" s="75"/>
      <c r="G79" s="75"/>
    </row>
    <row r="80" spans="1:7" x14ac:dyDescent="0.2">
      <c r="A80" s="75"/>
      <c r="B80" s="75"/>
      <c r="C80" s="75"/>
      <c r="D80" s="75"/>
      <c r="E80" s="75"/>
      <c r="F80" s="75"/>
      <c r="G80" s="75"/>
    </row>
    <row r="81" spans="1:7" x14ac:dyDescent="0.2">
      <c r="A81" s="75"/>
      <c r="B81" s="75"/>
      <c r="C81" s="75"/>
      <c r="D81" s="75"/>
      <c r="E81" s="75"/>
      <c r="F81" s="75"/>
      <c r="G81" s="75"/>
    </row>
    <row r="82" spans="1:7" x14ac:dyDescent="0.2">
      <c r="A82" s="75"/>
      <c r="B82" s="75"/>
      <c r="C82" s="75"/>
      <c r="D82" s="75"/>
      <c r="E82" s="75"/>
      <c r="F82" s="75"/>
      <c r="G82" s="75"/>
    </row>
    <row r="83" spans="1:7" x14ac:dyDescent="0.2">
      <c r="A83" s="75"/>
      <c r="B83" s="75"/>
      <c r="C83" s="75"/>
      <c r="D83" s="75"/>
      <c r="E83" s="75"/>
      <c r="F83" s="75"/>
      <c r="G83" s="75"/>
    </row>
    <row r="84" spans="1:7" x14ac:dyDescent="0.2">
      <c r="A84" s="75"/>
      <c r="B84" s="75"/>
      <c r="C84" s="75"/>
      <c r="D84" s="75"/>
      <c r="E84" s="75"/>
      <c r="F84" s="75"/>
      <c r="G84" s="75"/>
    </row>
    <row r="85" spans="1:7" x14ac:dyDescent="0.2">
      <c r="A85" s="75"/>
      <c r="B85" s="75"/>
      <c r="C85" s="75"/>
      <c r="D85" s="75"/>
      <c r="E85" s="75"/>
      <c r="F85" s="75"/>
      <c r="G85" s="75"/>
    </row>
    <row r="86" spans="1:7" x14ac:dyDescent="0.2">
      <c r="A86" s="75"/>
      <c r="B86" s="75"/>
      <c r="C86" s="75"/>
      <c r="D86" s="75"/>
      <c r="E86" s="75"/>
      <c r="F86" s="75"/>
      <c r="G86" s="75"/>
    </row>
    <row r="87" spans="1:7" x14ac:dyDescent="0.2">
      <c r="A87" s="75"/>
      <c r="B87" s="75"/>
      <c r="C87" s="75"/>
      <c r="D87" s="75"/>
      <c r="E87" s="75"/>
      <c r="F87" s="75"/>
      <c r="G87" s="75"/>
    </row>
    <row r="88" spans="1:7" x14ac:dyDescent="0.2">
      <c r="A88" s="75"/>
      <c r="B88" s="75"/>
      <c r="C88" s="75"/>
      <c r="D88" s="75"/>
      <c r="E88" s="75"/>
      <c r="F88" s="75"/>
      <c r="G88" s="75"/>
    </row>
    <row r="89" spans="1:7" x14ac:dyDescent="0.2">
      <c r="A89" s="75"/>
      <c r="B89" s="75"/>
      <c r="C89" s="75"/>
      <c r="D89" s="75"/>
      <c r="E89" s="75"/>
      <c r="F89" s="75"/>
      <c r="G89" s="75"/>
    </row>
    <row r="90" spans="1:7" x14ac:dyDescent="0.2">
      <c r="A90" s="75"/>
      <c r="B90" s="75"/>
      <c r="C90" s="75"/>
      <c r="D90" s="75"/>
      <c r="E90" s="75"/>
      <c r="F90" s="75"/>
      <c r="G90" s="75"/>
    </row>
    <row r="91" spans="1:7" x14ac:dyDescent="0.2">
      <c r="A91" s="75"/>
      <c r="B91" s="75"/>
      <c r="C91" s="75"/>
      <c r="D91" s="75"/>
      <c r="E91" s="75"/>
      <c r="F91" s="75"/>
      <c r="G91" s="75"/>
    </row>
    <row r="92" spans="1:7" x14ac:dyDescent="0.2">
      <c r="A92" s="75"/>
      <c r="B92" s="75"/>
      <c r="C92" s="75"/>
      <c r="D92" s="75"/>
      <c r="E92" s="75"/>
      <c r="F92" s="75"/>
      <c r="G92" s="75"/>
    </row>
    <row r="93" spans="1:7" x14ac:dyDescent="0.2">
      <c r="A93" s="75"/>
      <c r="B93" s="75"/>
      <c r="C93" s="75"/>
      <c r="D93" s="75"/>
      <c r="E93" s="75"/>
      <c r="F93" s="75"/>
      <c r="G93" s="75"/>
    </row>
    <row r="94" spans="1:7" x14ac:dyDescent="0.2">
      <c r="A94" s="75"/>
      <c r="B94" s="75"/>
      <c r="C94" s="75"/>
      <c r="D94" s="75"/>
      <c r="E94" s="75"/>
      <c r="F94" s="75"/>
      <c r="G94" s="75"/>
    </row>
    <row r="95" spans="1:7" x14ac:dyDescent="0.2">
      <c r="A95" s="75"/>
      <c r="B95" s="75"/>
      <c r="C95" s="75"/>
      <c r="D95" s="75"/>
      <c r="E95" s="75"/>
      <c r="F95" s="75"/>
      <c r="G95" s="75"/>
    </row>
    <row r="96" spans="1:7" x14ac:dyDescent="0.2">
      <c r="A96" s="75"/>
      <c r="B96" s="75"/>
      <c r="C96" s="75"/>
      <c r="D96" s="75"/>
      <c r="E96" s="75"/>
      <c r="F96" s="75"/>
      <c r="G96" s="75"/>
    </row>
    <row r="97" spans="1:7" x14ac:dyDescent="0.2">
      <c r="A97" s="75"/>
      <c r="B97" s="75"/>
      <c r="C97" s="75"/>
      <c r="D97" s="75"/>
      <c r="E97" s="75"/>
      <c r="F97" s="75"/>
      <c r="G97" s="75"/>
    </row>
    <row r="98" spans="1:7" x14ac:dyDescent="0.2">
      <c r="A98" s="75"/>
      <c r="B98" s="75"/>
      <c r="C98" s="75"/>
      <c r="D98" s="75"/>
      <c r="E98" s="75"/>
      <c r="F98" s="75"/>
      <c r="G98" s="75"/>
    </row>
    <row r="99" spans="1:7" x14ac:dyDescent="0.2">
      <c r="A99" s="75"/>
      <c r="B99" s="75"/>
      <c r="C99" s="75"/>
      <c r="D99" s="75"/>
      <c r="E99" s="75"/>
      <c r="F99" s="75"/>
      <c r="G99" s="75"/>
    </row>
    <row r="100" spans="1:7" x14ac:dyDescent="0.2">
      <c r="A100" s="75"/>
      <c r="B100" s="75"/>
      <c r="C100" s="75"/>
      <c r="D100" s="75"/>
      <c r="E100" s="75"/>
      <c r="F100" s="75"/>
      <c r="G100" s="75"/>
    </row>
    <row r="101" spans="1:7" x14ac:dyDescent="0.2">
      <c r="A101" s="75"/>
      <c r="B101" s="75"/>
      <c r="C101" s="75"/>
      <c r="D101" s="75"/>
      <c r="E101" s="75"/>
      <c r="F101" s="75"/>
      <c r="G101" s="75"/>
    </row>
    <row r="102" spans="1:7" x14ac:dyDescent="0.2">
      <c r="A102" s="75"/>
      <c r="B102" s="75"/>
      <c r="C102" s="75"/>
      <c r="D102" s="75"/>
      <c r="E102" s="75"/>
      <c r="F102" s="75"/>
      <c r="G102" s="75"/>
    </row>
    <row r="103" spans="1:7" x14ac:dyDescent="0.2">
      <c r="A103" s="75"/>
      <c r="B103" s="75"/>
      <c r="C103" s="75"/>
      <c r="D103" s="75"/>
      <c r="E103" s="75"/>
      <c r="F103" s="75"/>
      <c r="G103" s="75"/>
    </row>
    <row r="104" spans="1:7" x14ac:dyDescent="0.2">
      <c r="A104" s="75"/>
      <c r="B104" s="75"/>
      <c r="C104" s="75"/>
      <c r="D104" s="75"/>
      <c r="E104" s="75"/>
      <c r="F104" s="75"/>
      <c r="G104" s="75"/>
    </row>
    <row r="105" spans="1:7" x14ac:dyDescent="0.2">
      <c r="B105" s="5"/>
    </row>
    <row r="106" spans="1:7" x14ac:dyDescent="0.2">
      <c r="B106" s="5"/>
    </row>
    <row r="107" spans="1:7" x14ac:dyDescent="0.2">
      <c r="B107" s="5"/>
    </row>
    <row r="108" spans="1:7" x14ac:dyDescent="0.2">
      <c r="B108" s="5"/>
    </row>
    <row r="109" spans="1:7" x14ac:dyDescent="0.2">
      <c r="B109" s="5"/>
    </row>
    <row r="110" spans="1:7" x14ac:dyDescent="0.2">
      <c r="B110" s="5"/>
    </row>
    <row r="111" spans="1:7" x14ac:dyDescent="0.2">
      <c r="B111" s="5"/>
    </row>
    <row r="112" spans="1:7"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6">
    <mergeCell ref="O1:P1"/>
    <mergeCell ref="A6:A7"/>
    <mergeCell ref="B6:D6"/>
    <mergeCell ref="E6:G6"/>
    <mergeCell ref="H6:J6"/>
    <mergeCell ref="H1:I1"/>
  </mergeCells>
  <hyperlinks>
    <hyperlink ref="H1:I1" location="Index!A1" display="Regresar al Índice" xr:uid="{62B9A459-D432-4C26-833C-B941BE00A35D}"/>
  </hyperlink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8BB1-53A4-484D-8082-CD1A948D67EC}">
  <sheetPr codeName="Hoja5"/>
  <dimension ref="A1:I206"/>
  <sheetViews>
    <sheetView zoomScaleNormal="100" workbookViewId="0">
      <selection activeCell="F17" sqref="F17"/>
    </sheetView>
  </sheetViews>
  <sheetFormatPr baseColWidth="10" defaultColWidth="10.85546875" defaultRowHeight="12.75" x14ac:dyDescent="0.2"/>
  <cols>
    <col min="1" max="1" width="42" style="267" customWidth="1"/>
    <col min="2" max="2" width="13" style="83" bestFit="1" customWidth="1"/>
    <col min="3" max="3" width="14.5703125" style="267" customWidth="1"/>
    <col min="4" max="5" width="11" style="267" bestFit="1" customWidth="1"/>
    <col min="6" max="7" width="10.85546875" style="267"/>
    <col min="8" max="8" width="10.85546875" style="267" customWidth="1"/>
    <col min="9" max="9" width="23" style="267" customWidth="1"/>
    <col min="10" max="13" width="10.85546875" style="267" customWidth="1"/>
    <col min="14" max="16384" width="10.85546875" style="267"/>
  </cols>
  <sheetData>
    <row r="1" spans="1:9" x14ac:dyDescent="0.2">
      <c r="A1" s="28" t="s">
        <v>4527</v>
      </c>
      <c r="H1" s="284" t="s">
        <v>1306</v>
      </c>
      <c r="I1" s="284"/>
    </row>
    <row r="2" spans="1:9" x14ac:dyDescent="0.2">
      <c r="A2" s="265" t="s">
        <v>1251</v>
      </c>
    </row>
    <row r="5" spans="1:9" ht="18" customHeight="1" thickBot="1" x14ac:dyDescent="0.25">
      <c r="A5" s="268"/>
      <c r="B5" s="85"/>
      <c r="C5" s="268"/>
      <c r="D5" s="268"/>
      <c r="E5" s="268"/>
      <c r="H5" s="5"/>
    </row>
    <row r="6" spans="1:9" ht="27" customHeight="1" x14ac:dyDescent="0.2">
      <c r="A6" s="497" t="s">
        <v>279</v>
      </c>
      <c r="B6" s="498">
        <v>45078</v>
      </c>
      <c r="C6" s="498">
        <v>45108</v>
      </c>
      <c r="D6" s="497" t="s">
        <v>34</v>
      </c>
      <c r="E6" s="497" t="s">
        <v>269</v>
      </c>
    </row>
    <row r="7" spans="1:9" ht="18" customHeight="1" x14ac:dyDescent="0.2">
      <c r="A7" s="499" t="s">
        <v>1075</v>
      </c>
      <c r="B7" s="500">
        <v>38</v>
      </c>
      <c r="C7" s="500">
        <v>36</v>
      </c>
      <c r="D7" s="500">
        <v>-2</v>
      </c>
      <c r="E7" s="457">
        <v>-5.2600000000000001E-2</v>
      </c>
    </row>
    <row r="8" spans="1:9" ht="18" customHeight="1" x14ac:dyDescent="0.2">
      <c r="A8" s="501" t="s">
        <v>1076</v>
      </c>
      <c r="B8" s="502">
        <v>49637</v>
      </c>
      <c r="C8" s="502">
        <v>49870</v>
      </c>
      <c r="D8" s="503">
        <v>233</v>
      </c>
      <c r="E8" s="458">
        <v>4.7000000000000002E-3</v>
      </c>
    </row>
    <row r="9" spans="1:9" ht="18" customHeight="1" x14ac:dyDescent="0.2">
      <c r="A9" s="499" t="s">
        <v>1077</v>
      </c>
      <c r="B9" s="504">
        <v>242100</v>
      </c>
      <c r="C9" s="504">
        <v>241665</v>
      </c>
      <c r="D9" s="500">
        <v>-435</v>
      </c>
      <c r="E9" s="457">
        <v>-1.8E-3</v>
      </c>
    </row>
    <row r="10" spans="1:9" ht="18" customHeight="1" x14ac:dyDescent="0.2">
      <c r="A10" s="501" t="s">
        <v>1078</v>
      </c>
      <c r="B10" s="502">
        <v>310853</v>
      </c>
      <c r="C10" s="502">
        <v>310911</v>
      </c>
      <c r="D10" s="503">
        <v>58</v>
      </c>
      <c r="E10" s="458">
        <v>2.0000000000000001E-4</v>
      </c>
    </row>
    <row r="11" spans="1:9" ht="18" customHeight="1" x14ac:dyDescent="0.2">
      <c r="A11" s="499" t="s">
        <v>1079</v>
      </c>
      <c r="B11" s="504">
        <v>299397</v>
      </c>
      <c r="C11" s="504">
        <v>299285</v>
      </c>
      <c r="D11" s="500">
        <v>-112</v>
      </c>
      <c r="E11" s="457">
        <v>-4.0000000000000002E-4</v>
      </c>
    </row>
    <row r="12" spans="1:9" ht="18" customHeight="1" x14ac:dyDescent="0.2">
      <c r="A12" s="501" t="s">
        <v>1080</v>
      </c>
      <c r="B12" s="502">
        <v>266758</v>
      </c>
      <c r="C12" s="502">
        <v>266348</v>
      </c>
      <c r="D12" s="503">
        <v>-410</v>
      </c>
      <c r="E12" s="458">
        <v>-1.5E-3</v>
      </c>
    </row>
    <row r="13" spans="1:9" ht="18" customHeight="1" x14ac:dyDescent="0.2">
      <c r="A13" s="499" t="s">
        <v>1081</v>
      </c>
      <c r="B13" s="504">
        <v>238469</v>
      </c>
      <c r="C13" s="504">
        <v>238628</v>
      </c>
      <c r="D13" s="500">
        <v>159</v>
      </c>
      <c r="E13" s="457">
        <v>6.9999999999999999E-4</v>
      </c>
    </row>
    <row r="14" spans="1:9" ht="18" customHeight="1" x14ac:dyDescent="0.2">
      <c r="A14" s="501" t="s">
        <v>1082</v>
      </c>
      <c r="B14" s="502">
        <v>208052</v>
      </c>
      <c r="C14" s="502">
        <v>207848</v>
      </c>
      <c r="D14" s="503">
        <v>-204</v>
      </c>
      <c r="E14" s="458">
        <v>-1E-3</v>
      </c>
    </row>
    <row r="15" spans="1:9" x14ac:dyDescent="0.2">
      <c r="A15" s="499" t="s">
        <v>700</v>
      </c>
      <c r="B15" s="504">
        <v>365486</v>
      </c>
      <c r="C15" s="504">
        <v>366555</v>
      </c>
      <c r="D15" s="504">
        <v>1069</v>
      </c>
      <c r="E15" s="457">
        <v>2.8999999999999998E-3</v>
      </c>
    </row>
    <row r="16" spans="1:9" x14ac:dyDescent="0.2">
      <c r="A16" s="505" t="s">
        <v>52</v>
      </c>
      <c r="B16" s="506">
        <v>1980790</v>
      </c>
      <c r="C16" s="506">
        <v>1981146</v>
      </c>
      <c r="D16" s="507">
        <v>356</v>
      </c>
      <c r="E16" s="508">
        <v>2.0000000000000001E-4</v>
      </c>
    </row>
    <row r="17" spans="1:8" x14ac:dyDescent="0.2">
      <c r="A17" s="28"/>
      <c r="B17" s="28"/>
      <c r="C17" s="28"/>
      <c r="D17" s="28"/>
      <c r="E17" s="28"/>
      <c r="F17" s="28"/>
      <c r="G17" s="28"/>
      <c r="H17" s="28"/>
    </row>
    <row r="18" spans="1:8" x14ac:dyDescent="0.2">
      <c r="A18" s="28"/>
      <c r="B18" s="28"/>
      <c r="C18" s="28"/>
      <c r="D18" s="28"/>
      <c r="E18" s="28"/>
      <c r="F18" s="28"/>
      <c r="G18" s="28"/>
      <c r="H18" s="28"/>
    </row>
    <row r="30" spans="1:8" x14ac:dyDescent="0.2">
      <c r="A30" s="75"/>
      <c r="B30" s="75"/>
      <c r="C30" s="75"/>
      <c r="D30" s="75"/>
    </row>
    <row r="31" spans="1:8" x14ac:dyDescent="0.2">
      <c r="A31" s="75"/>
      <c r="B31" s="75"/>
      <c r="C31" s="75"/>
      <c r="D31" s="75"/>
    </row>
    <row r="32" spans="1:8" x14ac:dyDescent="0.2">
      <c r="A32" s="75"/>
      <c r="B32" s="75"/>
      <c r="C32" s="75"/>
      <c r="D32" s="75"/>
    </row>
    <row r="33" spans="1:4" x14ac:dyDescent="0.2">
      <c r="A33" s="75"/>
      <c r="B33" s="75"/>
      <c r="C33" s="75"/>
      <c r="D33" s="75"/>
    </row>
    <row r="34" spans="1:4" x14ac:dyDescent="0.2">
      <c r="A34" s="75"/>
      <c r="B34" s="75"/>
      <c r="C34" s="75"/>
      <c r="D34" s="75"/>
    </row>
    <row r="35" spans="1:4" x14ac:dyDescent="0.2">
      <c r="A35" s="75"/>
      <c r="B35" s="75"/>
      <c r="C35" s="75"/>
      <c r="D35" s="75"/>
    </row>
    <row r="36" spans="1:4" x14ac:dyDescent="0.2">
      <c r="A36" s="75"/>
      <c r="B36" s="75"/>
      <c r="C36" s="75"/>
      <c r="D36" s="75"/>
    </row>
    <row r="37" spans="1:4" x14ac:dyDescent="0.2">
      <c r="A37" s="75"/>
      <c r="B37" s="75"/>
      <c r="C37" s="75"/>
      <c r="D37" s="75"/>
    </row>
    <row r="38" spans="1:4" x14ac:dyDescent="0.2">
      <c r="A38" s="75"/>
      <c r="B38" s="75"/>
      <c r="C38" s="75"/>
      <c r="D38" s="75"/>
    </row>
    <row r="39" spans="1:4" x14ac:dyDescent="0.2">
      <c r="A39" s="75"/>
      <c r="B39" s="75"/>
      <c r="C39" s="75"/>
      <c r="D39" s="75"/>
    </row>
    <row r="40" spans="1:4" x14ac:dyDescent="0.2">
      <c r="A40" s="75"/>
      <c r="B40" s="75"/>
      <c r="C40" s="75"/>
      <c r="D40" s="75"/>
    </row>
    <row r="41" spans="1:4" x14ac:dyDescent="0.2">
      <c r="A41" s="75"/>
      <c r="B41" s="75"/>
      <c r="C41" s="75"/>
      <c r="D41" s="75"/>
    </row>
    <row r="42" spans="1:4" x14ac:dyDescent="0.2">
      <c r="A42" s="75"/>
      <c r="B42" s="75"/>
      <c r="C42" s="75"/>
      <c r="D42" s="75"/>
    </row>
    <row r="43" spans="1:4" x14ac:dyDescent="0.2">
      <c r="A43" s="75"/>
      <c r="B43" s="75"/>
      <c r="C43" s="75"/>
      <c r="D43" s="75"/>
    </row>
    <row r="44" spans="1:4" x14ac:dyDescent="0.2">
      <c r="A44" s="75"/>
      <c r="B44" s="75"/>
      <c r="C44" s="75"/>
      <c r="D44" s="75"/>
    </row>
    <row r="45" spans="1:4" x14ac:dyDescent="0.2">
      <c r="A45" s="75"/>
      <c r="B45" s="75"/>
      <c r="C45" s="75"/>
      <c r="D45" s="75"/>
    </row>
    <row r="46" spans="1:4" x14ac:dyDescent="0.2">
      <c r="A46" s="75"/>
      <c r="B46" s="75"/>
      <c r="C46" s="75"/>
      <c r="D46" s="75"/>
    </row>
    <row r="47" spans="1:4" x14ac:dyDescent="0.2">
      <c r="A47" s="75"/>
      <c r="B47" s="75"/>
      <c r="C47" s="75"/>
      <c r="D47" s="75"/>
    </row>
    <row r="48" spans="1:4" x14ac:dyDescent="0.2">
      <c r="A48" s="75"/>
      <c r="B48" s="75"/>
      <c r="C48" s="75"/>
      <c r="D48" s="75"/>
    </row>
    <row r="49" spans="1:4" x14ac:dyDescent="0.2">
      <c r="A49" s="75"/>
      <c r="B49" s="75"/>
      <c r="C49" s="75"/>
      <c r="D49" s="75"/>
    </row>
    <row r="50" spans="1:4" x14ac:dyDescent="0.2">
      <c r="A50" s="75"/>
      <c r="B50" s="75"/>
      <c r="C50" s="75"/>
      <c r="D50" s="75"/>
    </row>
    <row r="51" spans="1:4" x14ac:dyDescent="0.2">
      <c r="A51" s="75"/>
      <c r="B51" s="75"/>
      <c r="C51" s="75"/>
      <c r="D51" s="75"/>
    </row>
    <row r="52" spans="1:4" x14ac:dyDescent="0.2">
      <c r="A52" s="75"/>
      <c r="B52" s="75"/>
      <c r="C52" s="75"/>
      <c r="D52" s="75"/>
    </row>
    <row r="53" spans="1:4" x14ac:dyDescent="0.2">
      <c r="A53" s="75"/>
      <c r="B53" s="75"/>
      <c r="C53" s="75"/>
      <c r="D53" s="75"/>
    </row>
    <row r="54" spans="1:4" x14ac:dyDescent="0.2">
      <c r="A54" s="75"/>
      <c r="B54" s="75"/>
      <c r="C54" s="75"/>
      <c r="D54" s="75"/>
    </row>
    <row r="55" spans="1:4" x14ac:dyDescent="0.2">
      <c r="A55" s="75"/>
      <c r="B55" s="75"/>
      <c r="C55" s="75"/>
      <c r="D55" s="75"/>
    </row>
    <row r="56" spans="1:4" x14ac:dyDescent="0.2">
      <c r="A56" s="75"/>
      <c r="B56" s="75"/>
      <c r="C56" s="75"/>
      <c r="D56" s="75"/>
    </row>
    <row r="57" spans="1:4" x14ac:dyDescent="0.2">
      <c r="A57" s="75"/>
      <c r="B57" s="75"/>
      <c r="C57" s="75"/>
      <c r="D57" s="75"/>
    </row>
    <row r="58" spans="1:4" x14ac:dyDescent="0.2">
      <c r="A58" s="75"/>
      <c r="B58" s="75"/>
      <c r="C58" s="75"/>
      <c r="D58" s="75"/>
    </row>
    <row r="59" spans="1:4" x14ac:dyDescent="0.2">
      <c r="A59" s="75"/>
      <c r="B59" s="75"/>
      <c r="C59" s="75"/>
      <c r="D59" s="75"/>
    </row>
    <row r="60" spans="1:4" x14ac:dyDescent="0.2">
      <c r="A60" s="75"/>
      <c r="B60" s="75"/>
      <c r="C60" s="75"/>
      <c r="D60" s="75"/>
    </row>
    <row r="61" spans="1:4" x14ac:dyDescent="0.2">
      <c r="A61" s="75"/>
      <c r="B61" s="75"/>
      <c r="C61" s="75"/>
      <c r="D61" s="75"/>
    </row>
    <row r="62" spans="1:4" x14ac:dyDescent="0.2">
      <c r="A62" s="75"/>
      <c r="B62" s="75"/>
      <c r="C62" s="75"/>
      <c r="D62" s="75"/>
    </row>
    <row r="63" spans="1:4" x14ac:dyDescent="0.2">
      <c r="A63" s="75"/>
      <c r="B63" s="75"/>
      <c r="C63" s="75"/>
      <c r="D63" s="75"/>
    </row>
    <row r="64" spans="1:4" x14ac:dyDescent="0.2">
      <c r="A64" s="75"/>
      <c r="B64" s="75"/>
      <c r="C64" s="75"/>
      <c r="D64" s="75"/>
    </row>
    <row r="65" spans="1:4" x14ac:dyDescent="0.2">
      <c r="A65" s="75"/>
      <c r="B65" s="75"/>
      <c r="C65" s="75"/>
      <c r="D65" s="75"/>
    </row>
    <row r="66" spans="1:4" x14ac:dyDescent="0.2">
      <c r="A66" s="75"/>
      <c r="B66" s="75"/>
      <c r="C66" s="75"/>
      <c r="D66" s="75"/>
    </row>
    <row r="67" spans="1:4" x14ac:dyDescent="0.2">
      <c r="A67" s="75"/>
      <c r="B67" s="75"/>
      <c r="C67" s="75"/>
      <c r="D67" s="75"/>
    </row>
    <row r="68" spans="1:4" x14ac:dyDescent="0.2">
      <c r="A68" s="75"/>
      <c r="B68" s="75"/>
      <c r="C68" s="75"/>
      <c r="D68" s="75"/>
    </row>
    <row r="69" spans="1:4" x14ac:dyDescent="0.2">
      <c r="A69" s="75"/>
      <c r="B69" s="75"/>
      <c r="C69" s="75"/>
      <c r="D69" s="75"/>
    </row>
    <row r="70" spans="1:4" x14ac:dyDescent="0.2">
      <c r="A70" s="75"/>
      <c r="B70" s="75"/>
      <c r="C70" s="75"/>
      <c r="D70" s="75"/>
    </row>
    <row r="71" spans="1:4" x14ac:dyDescent="0.2">
      <c r="A71" s="75"/>
      <c r="B71" s="75"/>
      <c r="C71" s="75"/>
      <c r="D71" s="75"/>
    </row>
    <row r="72" spans="1:4" x14ac:dyDescent="0.2">
      <c r="A72" s="75"/>
      <c r="B72" s="75"/>
      <c r="C72" s="75"/>
      <c r="D72" s="75"/>
    </row>
    <row r="73" spans="1:4" x14ac:dyDescent="0.2">
      <c r="A73" s="75"/>
      <c r="B73" s="75"/>
      <c r="C73" s="75"/>
      <c r="D73" s="75"/>
    </row>
    <row r="74" spans="1:4" x14ac:dyDescent="0.2">
      <c r="A74" s="75"/>
      <c r="B74" s="75"/>
      <c r="C74" s="75"/>
      <c r="D74" s="75"/>
    </row>
    <row r="75" spans="1:4" x14ac:dyDescent="0.2">
      <c r="A75" s="75"/>
      <c r="B75" s="75"/>
      <c r="C75" s="75"/>
      <c r="D75" s="75"/>
    </row>
    <row r="76" spans="1:4" x14ac:dyDescent="0.2">
      <c r="A76" s="75"/>
      <c r="B76" s="75"/>
      <c r="C76" s="75"/>
      <c r="D76" s="75"/>
    </row>
    <row r="77" spans="1:4" x14ac:dyDescent="0.2">
      <c r="A77" s="75"/>
      <c r="B77" s="75"/>
      <c r="C77" s="75"/>
      <c r="D77" s="75"/>
    </row>
    <row r="78" spans="1:4" x14ac:dyDescent="0.2">
      <c r="A78" s="75"/>
      <c r="B78" s="75"/>
      <c r="C78" s="75"/>
      <c r="D78" s="75"/>
    </row>
    <row r="79" spans="1:4" x14ac:dyDescent="0.2">
      <c r="A79" s="75"/>
      <c r="B79" s="75"/>
      <c r="C79" s="75"/>
      <c r="D79" s="75"/>
    </row>
    <row r="80" spans="1:4" x14ac:dyDescent="0.2">
      <c r="A80" s="75"/>
      <c r="B80" s="75"/>
      <c r="C80" s="75"/>
      <c r="D80" s="75"/>
    </row>
    <row r="81" spans="1:4" x14ac:dyDescent="0.2">
      <c r="A81" s="75"/>
      <c r="B81" s="75"/>
      <c r="C81" s="75"/>
      <c r="D81" s="75"/>
    </row>
    <row r="82" spans="1:4" x14ac:dyDescent="0.2">
      <c r="A82" s="75"/>
      <c r="B82" s="75"/>
      <c r="C82" s="75"/>
      <c r="D82" s="75"/>
    </row>
    <row r="83" spans="1:4" x14ac:dyDescent="0.2">
      <c r="A83" s="75"/>
      <c r="B83" s="75"/>
      <c r="C83" s="75"/>
      <c r="D83" s="75"/>
    </row>
    <row r="84" spans="1:4" x14ac:dyDescent="0.2">
      <c r="A84" s="75"/>
      <c r="B84" s="75"/>
      <c r="C84" s="75"/>
      <c r="D84" s="75"/>
    </row>
    <row r="85" spans="1:4" x14ac:dyDescent="0.2">
      <c r="A85" s="75"/>
      <c r="B85" s="75"/>
      <c r="C85" s="75"/>
      <c r="D85" s="75"/>
    </row>
    <row r="86" spans="1:4" x14ac:dyDescent="0.2">
      <c r="A86" s="75"/>
      <c r="B86" s="75"/>
      <c r="C86" s="75"/>
      <c r="D86" s="75"/>
    </row>
    <row r="87" spans="1:4" x14ac:dyDescent="0.2">
      <c r="A87" s="75"/>
      <c r="B87" s="75"/>
      <c r="C87" s="75"/>
      <c r="D87" s="75"/>
    </row>
    <row r="88" spans="1:4" x14ac:dyDescent="0.2">
      <c r="A88" s="75"/>
      <c r="B88" s="75"/>
      <c r="C88" s="75"/>
      <c r="D88" s="75"/>
    </row>
    <row r="89" spans="1:4" x14ac:dyDescent="0.2">
      <c r="A89" s="75"/>
      <c r="B89" s="75"/>
      <c r="C89" s="75"/>
      <c r="D89" s="75"/>
    </row>
    <row r="90" spans="1:4" x14ac:dyDescent="0.2">
      <c r="A90" s="75"/>
      <c r="B90" s="75"/>
      <c r="C90" s="75"/>
      <c r="D90" s="75"/>
    </row>
    <row r="91" spans="1:4" x14ac:dyDescent="0.2">
      <c r="A91" s="75"/>
      <c r="B91" s="75"/>
      <c r="C91" s="75"/>
      <c r="D91" s="75"/>
    </row>
    <row r="92" spans="1:4" x14ac:dyDescent="0.2">
      <c r="A92" s="75"/>
      <c r="B92" s="75"/>
      <c r="C92" s="75"/>
      <c r="D92" s="75"/>
    </row>
    <row r="93" spans="1:4" x14ac:dyDescent="0.2">
      <c r="A93" s="75"/>
      <c r="B93" s="75"/>
      <c r="C93" s="75"/>
      <c r="D93" s="75"/>
    </row>
    <row r="94" spans="1:4" x14ac:dyDescent="0.2">
      <c r="A94" s="75"/>
      <c r="B94" s="75"/>
      <c r="C94" s="75"/>
      <c r="D94" s="75"/>
    </row>
    <row r="95" spans="1:4" x14ac:dyDescent="0.2">
      <c r="A95" s="75"/>
      <c r="B95" s="75"/>
      <c r="C95" s="75"/>
      <c r="D95" s="75"/>
    </row>
    <row r="96" spans="1:4" x14ac:dyDescent="0.2">
      <c r="A96" s="75"/>
      <c r="B96" s="75"/>
      <c r="C96" s="75"/>
      <c r="D96" s="75"/>
    </row>
    <row r="97" spans="1:4" x14ac:dyDescent="0.2">
      <c r="A97" s="75"/>
      <c r="B97" s="75"/>
      <c r="C97" s="75"/>
      <c r="D97" s="75"/>
    </row>
    <row r="98" spans="1:4" x14ac:dyDescent="0.2">
      <c r="A98" s="75"/>
      <c r="B98" s="75"/>
      <c r="C98" s="75"/>
      <c r="D98" s="75"/>
    </row>
    <row r="99" spans="1:4" x14ac:dyDescent="0.2">
      <c r="A99" s="75"/>
      <c r="B99" s="75"/>
      <c r="C99" s="75"/>
      <c r="D99" s="75"/>
    </row>
    <row r="100" spans="1:4" x14ac:dyDescent="0.2">
      <c r="A100" s="75"/>
      <c r="B100" s="75"/>
      <c r="C100" s="75"/>
      <c r="D100" s="75"/>
    </row>
    <row r="101" spans="1:4" x14ac:dyDescent="0.2">
      <c r="A101" s="75"/>
      <c r="B101" s="75"/>
      <c r="C101" s="75"/>
      <c r="D101" s="75"/>
    </row>
    <row r="102" spans="1:4" x14ac:dyDescent="0.2">
      <c r="A102" s="75"/>
      <c r="B102" s="75"/>
      <c r="C102" s="75"/>
      <c r="D102" s="75"/>
    </row>
    <row r="103" spans="1:4" x14ac:dyDescent="0.2">
      <c r="A103" s="75"/>
      <c r="B103" s="75"/>
      <c r="C103" s="75"/>
      <c r="D103" s="75"/>
    </row>
    <row r="104" spans="1:4" x14ac:dyDescent="0.2">
      <c r="A104" s="75"/>
      <c r="B104" s="75"/>
      <c r="C104" s="75"/>
      <c r="D104" s="75"/>
    </row>
    <row r="105" spans="1:4" x14ac:dyDescent="0.2">
      <c r="A105" s="75"/>
      <c r="B105" s="75"/>
      <c r="C105" s="75"/>
      <c r="D105" s="75"/>
    </row>
    <row r="106" spans="1:4" x14ac:dyDescent="0.2">
      <c r="A106" s="75"/>
      <c r="B106" s="75"/>
      <c r="C106" s="75"/>
      <c r="D106" s="75"/>
    </row>
    <row r="107" spans="1:4" x14ac:dyDescent="0.2">
      <c r="A107" s="75"/>
      <c r="B107" s="75"/>
      <c r="C107" s="75"/>
      <c r="D107" s="75"/>
    </row>
    <row r="108" spans="1:4" x14ac:dyDescent="0.2">
      <c r="A108" s="75"/>
      <c r="B108" s="75"/>
      <c r="C108" s="75"/>
      <c r="D108" s="75"/>
    </row>
    <row r="109" spans="1:4" x14ac:dyDescent="0.2">
      <c r="A109" s="75"/>
      <c r="B109" s="75"/>
      <c r="C109" s="75"/>
      <c r="D109" s="75"/>
    </row>
    <row r="110" spans="1:4" x14ac:dyDescent="0.2">
      <c r="A110" s="75"/>
      <c r="B110" s="75"/>
      <c r="C110" s="75"/>
      <c r="D110" s="75"/>
    </row>
    <row r="111" spans="1:4" x14ac:dyDescent="0.2">
      <c r="A111" s="75"/>
      <c r="B111" s="75"/>
      <c r="C111" s="75"/>
      <c r="D111" s="75"/>
    </row>
    <row r="112" spans="1:4" x14ac:dyDescent="0.2">
      <c r="A112" s="75"/>
      <c r="B112" s="75"/>
      <c r="C112" s="75"/>
      <c r="D112" s="75"/>
    </row>
    <row r="113" spans="1:4" x14ac:dyDescent="0.2">
      <c r="A113" s="75"/>
      <c r="B113" s="75"/>
      <c r="C113" s="75"/>
      <c r="D113" s="75"/>
    </row>
    <row r="114" spans="1:4" x14ac:dyDescent="0.2">
      <c r="A114" s="75"/>
      <c r="B114" s="75"/>
      <c r="C114" s="75"/>
      <c r="D114" s="75"/>
    </row>
    <row r="115" spans="1:4" x14ac:dyDescent="0.2">
      <c r="A115" s="75"/>
      <c r="B115" s="75"/>
      <c r="C115" s="75"/>
      <c r="D115" s="75"/>
    </row>
    <row r="116" spans="1:4" x14ac:dyDescent="0.2">
      <c r="A116" s="75"/>
      <c r="B116" s="75"/>
      <c r="C116" s="75"/>
      <c r="D116" s="75"/>
    </row>
    <row r="117" spans="1:4" x14ac:dyDescent="0.2">
      <c r="B117" s="5"/>
    </row>
    <row r="118" spans="1:4" x14ac:dyDescent="0.2">
      <c r="B118" s="5"/>
    </row>
    <row r="119" spans="1:4" x14ac:dyDescent="0.2">
      <c r="B119" s="5"/>
    </row>
    <row r="120" spans="1:4" x14ac:dyDescent="0.2">
      <c r="B120" s="5"/>
    </row>
    <row r="121" spans="1:4" x14ac:dyDescent="0.2">
      <c r="B121" s="5"/>
    </row>
    <row r="122" spans="1:4" x14ac:dyDescent="0.2">
      <c r="B122" s="5"/>
    </row>
    <row r="123" spans="1:4" x14ac:dyDescent="0.2">
      <c r="B123" s="5"/>
    </row>
    <row r="124" spans="1:4" x14ac:dyDescent="0.2">
      <c r="B124" s="5"/>
    </row>
    <row r="125" spans="1:4" x14ac:dyDescent="0.2">
      <c r="B125" s="5"/>
    </row>
    <row r="126" spans="1:4" x14ac:dyDescent="0.2">
      <c r="B126" s="5"/>
    </row>
    <row r="127" spans="1:4" x14ac:dyDescent="0.2">
      <c r="B127" s="5"/>
    </row>
    <row r="128" spans="1:4"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sheetData>
  <mergeCells count="1">
    <mergeCell ref="H1:I1"/>
  </mergeCells>
  <hyperlinks>
    <hyperlink ref="H1:I1" location="Index!A1" display="Regresar al Índice" xr:uid="{6C9D8FD8-2255-4E7D-A767-09CB3FA73E46}"/>
  </hyperlink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5"/>
  <dimension ref="A1:K52"/>
  <sheetViews>
    <sheetView zoomScaleNormal="100" workbookViewId="0">
      <selection activeCell="F17" sqref="F17"/>
    </sheetView>
  </sheetViews>
  <sheetFormatPr baseColWidth="10" defaultColWidth="11.42578125" defaultRowHeight="12.75" x14ac:dyDescent="0.2"/>
  <cols>
    <col min="1" max="1" width="18.42578125" style="8" customWidth="1"/>
    <col min="2" max="2" width="12.7109375" style="8" bestFit="1" customWidth="1"/>
    <col min="3" max="6" width="11.5703125" style="8" bestFit="1" customWidth="1"/>
    <col min="7" max="7" width="12.7109375" style="8" bestFit="1" customWidth="1"/>
    <col min="8" max="8" width="11.5703125" style="8" bestFit="1" customWidth="1"/>
    <col min="9" max="9" width="14.42578125" style="8" bestFit="1" customWidth="1"/>
    <col min="10" max="10" width="12.7109375" style="8" bestFit="1" customWidth="1"/>
    <col min="11" max="16384" width="11.42578125" style="8"/>
  </cols>
  <sheetData>
    <row r="1" spans="1:11" x14ac:dyDescent="0.2">
      <c r="A1" s="28" t="s">
        <v>4528</v>
      </c>
      <c r="H1" s="284" t="s">
        <v>1306</v>
      </c>
      <c r="I1" s="284"/>
    </row>
    <row r="2" spans="1:11" x14ac:dyDescent="0.2">
      <c r="A2" s="8" t="s">
        <v>1251</v>
      </c>
    </row>
    <row r="5" spans="1:11" x14ac:dyDescent="0.2">
      <c r="I5" s="8" t="s">
        <v>1</v>
      </c>
    </row>
    <row r="6" spans="1:11" ht="38.25" x14ac:dyDescent="0.2">
      <c r="A6" s="90" t="s">
        <v>0</v>
      </c>
      <c r="B6" s="23" t="s">
        <v>1178</v>
      </c>
      <c r="C6" s="23" t="s">
        <v>1103</v>
      </c>
      <c r="D6" s="23" t="s">
        <v>2430</v>
      </c>
      <c r="E6" s="23" t="s">
        <v>2542</v>
      </c>
      <c r="F6" s="91" t="s">
        <v>2545</v>
      </c>
      <c r="G6" s="91" t="s">
        <v>1019</v>
      </c>
      <c r="H6" s="91" t="s">
        <v>2543</v>
      </c>
      <c r="I6" s="91" t="s">
        <v>2544</v>
      </c>
      <c r="J6" s="91" t="s">
        <v>2546</v>
      </c>
      <c r="K6" s="28"/>
    </row>
    <row r="7" spans="1:11" x14ac:dyDescent="0.2">
      <c r="A7" s="67" t="s">
        <v>287</v>
      </c>
      <c r="B7" s="68">
        <v>337.420635715912</v>
      </c>
      <c r="C7" s="68">
        <v>329.88766046268898</v>
      </c>
      <c r="D7" s="68">
        <v>370.215905283354</v>
      </c>
      <c r="E7" s="68">
        <v>380.53</v>
      </c>
      <c r="F7" s="68">
        <v>366.29</v>
      </c>
      <c r="G7" s="68">
        <v>2.7859674772080498</v>
      </c>
      <c r="H7" s="68">
        <v>12.7761493284551</v>
      </c>
      <c r="I7" s="68">
        <v>15.351389459757799</v>
      </c>
      <c r="J7" s="68">
        <v>3.8876300199295599</v>
      </c>
      <c r="K7" s="28"/>
    </row>
    <row r="8" spans="1:11" x14ac:dyDescent="0.2">
      <c r="A8" s="69" t="s">
        <v>271</v>
      </c>
      <c r="B8" s="70">
        <v>463.58269447245999</v>
      </c>
      <c r="C8" s="70">
        <v>449.52363193598899</v>
      </c>
      <c r="D8" s="70">
        <v>491.83932612663199</v>
      </c>
      <c r="E8" s="70">
        <v>487.82</v>
      </c>
      <c r="F8" s="70">
        <v>479.82</v>
      </c>
      <c r="G8" s="70">
        <v>-0.81720308099096906</v>
      </c>
      <c r="H8" s="70">
        <v>5.22825934111306</v>
      </c>
      <c r="I8" s="70">
        <v>8.5193225324056794</v>
      </c>
      <c r="J8" s="70">
        <v>1.6672919011295999</v>
      </c>
      <c r="K8" s="28"/>
    </row>
    <row r="9" spans="1:11" x14ac:dyDescent="0.2">
      <c r="A9" s="67" t="s">
        <v>1132</v>
      </c>
      <c r="B9" s="68">
        <v>322.970678986238</v>
      </c>
      <c r="C9" s="68">
        <v>313.62042790050401</v>
      </c>
      <c r="D9" s="68">
        <v>345.658102859282</v>
      </c>
      <c r="E9" s="68">
        <v>347.87</v>
      </c>
      <c r="F9" s="68">
        <v>399.31</v>
      </c>
      <c r="G9" s="68">
        <v>0.63990895119225799</v>
      </c>
      <c r="H9" s="68">
        <v>7.7094679591093396</v>
      </c>
      <c r="I9" s="68">
        <v>10.920708299767099</v>
      </c>
      <c r="J9" s="68">
        <v>-12.882221832661299</v>
      </c>
      <c r="K9" s="28"/>
    </row>
    <row r="10" spans="1:11" x14ac:dyDescent="0.2">
      <c r="A10" s="69" t="s">
        <v>1133</v>
      </c>
      <c r="B10" s="70">
        <v>502.31151250935397</v>
      </c>
      <c r="C10" s="70">
        <v>489.096705514002</v>
      </c>
      <c r="D10" s="70">
        <v>532.77569563386203</v>
      </c>
      <c r="E10" s="70">
        <v>535.80999999999995</v>
      </c>
      <c r="F10" s="70">
        <v>569.77</v>
      </c>
      <c r="G10" s="70">
        <v>0.56952754996224497</v>
      </c>
      <c r="H10" s="70">
        <v>6.6688671584095101</v>
      </c>
      <c r="I10" s="70">
        <v>9.5509321488693093</v>
      </c>
      <c r="J10" s="70">
        <v>-5.9602997700826696</v>
      </c>
      <c r="K10" s="28"/>
    </row>
    <row r="11" spans="1:11" x14ac:dyDescent="0.2">
      <c r="A11" s="67" t="s">
        <v>1259</v>
      </c>
      <c r="B11" s="68">
        <v>1064.4766528939101</v>
      </c>
      <c r="C11" s="68">
        <v>1045.21807618716</v>
      </c>
      <c r="D11" s="68">
        <v>1088.7325902007599</v>
      </c>
      <c r="E11" s="68">
        <v>1059.17</v>
      </c>
      <c r="F11" s="68">
        <v>1095.0899999999999</v>
      </c>
      <c r="G11" s="68">
        <v>-2.7153215093255199</v>
      </c>
      <c r="H11" s="68">
        <v>-0.498522243722266</v>
      </c>
      <c r="I11" s="68">
        <v>1.3348337663401399</v>
      </c>
      <c r="J11" s="68">
        <v>-3.2800956998967998</v>
      </c>
      <c r="K11" s="28"/>
    </row>
    <row r="12" spans="1:11" x14ac:dyDescent="0.2">
      <c r="A12" s="69" t="s">
        <v>1134</v>
      </c>
      <c r="B12" s="70">
        <v>575.27383934671604</v>
      </c>
      <c r="C12" s="70">
        <v>557.27240215689699</v>
      </c>
      <c r="D12" s="70">
        <v>582.93631335111604</v>
      </c>
      <c r="E12" s="70">
        <v>584.13</v>
      </c>
      <c r="F12" s="70">
        <v>901.94</v>
      </c>
      <c r="G12" s="70">
        <v>0.20477136550678399</v>
      </c>
      <c r="H12" s="70">
        <v>1.5394686925693299</v>
      </c>
      <c r="I12" s="70">
        <v>4.8194738765372298</v>
      </c>
      <c r="J12" s="70">
        <v>-35.236268487925997</v>
      </c>
      <c r="K12" s="28"/>
    </row>
    <row r="13" spans="1:11" x14ac:dyDescent="0.2">
      <c r="A13" s="67" t="s">
        <v>1135</v>
      </c>
      <c r="B13" s="68">
        <v>481.27053128151698</v>
      </c>
      <c r="C13" s="68">
        <v>475.84456427204702</v>
      </c>
      <c r="D13" s="68">
        <v>507.805916982545</v>
      </c>
      <c r="E13" s="68">
        <v>506.27</v>
      </c>
      <c r="F13" s="68">
        <v>542.67999999999995</v>
      </c>
      <c r="G13" s="68">
        <v>-0.30246141905384499</v>
      </c>
      <c r="H13" s="68">
        <v>5.1944731899363301</v>
      </c>
      <c r="I13" s="68">
        <v>6.3939861905321704</v>
      </c>
      <c r="J13" s="68">
        <v>-6.7092946119259897</v>
      </c>
      <c r="K13" s="28"/>
    </row>
    <row r="14" spans="1:11" x14ac:dyDescent="0.2">
      <c r="A14" s="69" t="s">
        <v>1136</v>
      </c>
      <c r="B14" s="70">
        <v>677.701922764095</v>
      </c>
      <c r="C14" s="70">
        <v>694.122915289616</v>
      </c>
      <c r="D14" s="70">
        <v>686.79451541953301</v>
      </c>
      <c r="E14" s="70">
        <v>687.81</v>
      </c>
      <c r="F14" s="70">
        <v>635.17999999999995</v>
      </c>
      <c r="G14" s="70">
        <v>0.147858574532544</v>
      </c>
      <c r="H14" s="70">
        <v>1.49152258483751</v>
      </c>
      <c r="I14" s="70">
        <v>-0.90948089316165204</v>
      </c>
      <c r="J14" s="70">
        <v>8.2858402342643096</v>
      </c>
      <c r="K14" s="28"/>
    </row>
    <row r="15" spans="1:11" x14ac:dyDescent="0.2">
      <c r="A15" s="67" t="s">
        <v>292</v>
      </c>
      <c r="B15" s="68">
        <v>500.81307609721199</v>
      </c>
      <c r="C15" s="68">
        <v>487.01873717168201</v>
      </c>
      <c r="D15" s="68">
        <v>534.70495016144901</v>
      </c>
      <c r="E15" s="68">
        <v>531.08000000000004</v>
      </c>
      <c r="F15" s="68">
        <v>558.91</v>
      </c>
      <c r="G15" s="68">
        <v>-0.67793465543085596</v>
      </c>
      <c r="H15" s="68">
        <v>6.04355703701978</v>
      </c>
      <c r="I15" s="68">
        <v>9.0471391479103804</v>
      </c>
      <c r="J15" s="68">
        <v>-4.9793347766187601</v>
      </c>
      <c r="K15" s="28"/>
    </row>
    <row r="18" spans="1:8" ht="15" customHeight="1" x14ac:dyDescent="0.2"/>
    <row r="27" spans="1:8" x14ac:dyDescent="0.2">
      <c r="A27" s="28"/>
      <c r="B27" s="28"/>
      <c r="C27" s="28"/>
      <c r="D27" s="28"/>
      <c r="E27" s="28"/>
      <c r="F27" s="28"/>
      <c r="G27" s="28"/>
      <c r="H27" s="28"/>
    </row>
    <row r="28" spans="1:8" x14ac:dyDescent="0.2">
      <c r="A28" s="28"/>
      <c r="B28" s="28"/>
      <c r="C28" s="28"/>
      <c r="D28" s="28"/>
      <c r="E28" s="28"/>
      <c r="F28" s="28"/>
      <c r="G28" s="28"/>
      <c r="H28" s="28"/>
    </row>
    <row r="29" spans="1:8" x14ac:dyDescent="0.2">
      <c r="A29" s="28"/>
      <c r="B29" s="28"/>
      <c r="C29" s="28"/>
      <c r="D29" s="28"/>
      <c r="E29" s="28"/>
      <c r="F29" s="28"/>
      <c r="G29" s="28"/>
      <c r="H29" s="28"/>
    </row>
    <row r="30" spans="1:8" x14ac:dyDescent="0.2">
      <c r="A30" s="28"/>
      <c r="B30" s="28"/>
      <c r="C30" s="28"/>
      <c r="D30" s="28"/>
      <c r="E30" s="28"/>
      <c r="F30" s="28"/>
      <c r="G30" s="28"/>
      <c r="H30" s="28"/>
    </row>
    <row r="31" spans="1:8" x14ac:dyDescent="0.2">
      <c r="A31" s="28"/>
      <c r="B31" s="28"/>
      <c r="C31" s="28"/>
      <c r="D31" s="28"/>
      <c r="E31" s="28"/>
      <c r="F31" s="28"/>
      <c r="G31" s="28"/>
      <c r="H31" s="28"/>
    </row>
    <row r="32" spans="1:8" x14ac:dyDescent="0.2">
      <c r="A32" s="28"/>
      <c r="B32" s="28"/>
      <c r="C32" s="28"/>
      <c r="D32" s="28"/>
      <c r="E32" s="28"/>
      <c r="F32" s="28"/>
      <c r="G32" s="28"/>
      <c r="H32" s="28"/>
    </row>
    <row r="33" spans="1:8" x14ac:dyDescent="0.2">
      <c r="A33" s="28"/>
      <c r="B33" s="28"/>
      <c r="C33" s="28"/>
      <c r="D33" s="28"/>
      <c r="E33" s="28"/>
      <c r="F33" s="28"/>
      <c r="G33" s="28"/>
      <c r="H33" s="28"/>
    </row>
    <row r="34" spans="1:8" x14ac:dyDescent="0.2">
      <c r="A34" s="28"/>
      <c r="B34" s="28"/>
      <c r="C34" s="28"/>
      <c r="D34" s="28"/>
      <c r="E34" s="28"/>
      <c r="F34" s="28"/>
      <c r="G34" s="28"/>
      <c r="H34" s="28"/>
    </row>
    <row r="35" spans="1:8" x14ac:dyDescent="0.2">
      <c r="A35" s="28"/>
      <c r="B35" s="28"/>
      <c r="C35" s="28"/>
      <c r="D35" s="28"/>
      <c r="E35" s="28"/>
      <c r="F35" s="28"/>
      <c r="G35" s="28"/>
      <c r="H35" s="28"/>
    </row>
    <row r="36" spans="1:8" x14ac:dyDescent="0.2">
      <c r="A36" s="28"/>
      <c r="B36" s="28"/>
      <c r="C36" s="28"/>
      <c r="D36" s="28"/>
      <c r="E36" s="28"/>
      <c r="F36" s="28"/>
      <c r="G36" s="28"/>
      <c r="H36" s="28"/>
    </row>
    <row r="37" spans="1:8" x14ac:dyDescent="0.2">
      <c r="A37" s="28"/>
      <c r="B37" s="28"/>
      <c r="C37" s="28"/>
      <c r="D37" s="28"/>
      <c r="E37" s="28"/>
      <c r="F37" s="28"/>
      <c r="G37" s="28"/>
      <c r="H37" s="28"/>
    </row>
    <row r="38" spans="1:8" x14ac:dyDescent="0.2">
      <c r="A38" s="28"/>
      <c r="B38" s="28"/>
      <c r="C38" s="28"/>
      <c r="D38" s="28"/>
      <c r="E38" s="28"/>
      <c r="F38" s="28"/>
      <c r="G38" s="28"/>
      <c r="H38" s="28"/>
    </row>
    <row r="39" spans="1:8" x14ac:dyDescent="0.2">
      <c r="A39" s="28"/>
      <c r="B39" s="28"/>
      <c r="C39" s="28"/>
      <c r="D39" s="28"/>
      <c r="E39" s="28"/>
      <c r="F39" s="28"/>
      <c r="G39" s="28"/>
      <c r="H39" s="28"/>
    </row>
    <row r="40" spans="1:8" x14ac:dyDescent="0.2">
      <c r="A40" s="28"/>
      <c r="B40" s="28"/>
      <c r="C40" s="28"/>
      <c r="D40" s="28"/>
      <c r="E40" s="28"/>
      <c r="F40" s="28"/>
      <c r="G40" s="28"/>
      <c r="H40" s="28"/>
    </row>
    <row r="41" spans="1:8" x14ac:dyDescent="0.2">
      <c r="A41" s="28"/>
      <c r="B41" s="28"/>
      <c r="C41" s="28"/>
      <c r="D41" s="28"/>
      <c r="E41" s="28"/>
      <c r="F41" s="28"/>
      <c r="G41" s="28"/>
      <c r="H41" s="28"/>
    </row>
    <row r="42" spans="1:8" x14ac:dyDescent="0.2">
      <c r="A42" s="28"/>
      <c r="B42" s="28"/>
      <c r="C42" s="28"/>
      <c r="D42" s="28"/>
      <c r="E42" s="28"/>
      <c r="F42" s="28"/>
      <c r="G42" s="28"/>
      <c r="H42" s="28"/>
    </row>
    <row r="43" spans="1:8" x14ac:dyDescent="0.2">
      <c r="A43" s="28"/>
      <c r="B43" s="28"/>
      <c r="C43" s="28"/>
      <c r="D43" s="28"/>
      <c r="E43" s="28"/>
      <c r="F43" s="28"/>
      <c r="G43" s="28"/>
      <c r="H43" s="28"/>
    </row>
    <row r="44" spans="1:8" x14ac:dyDescent="0.2">
      <c r="A44" s="28"/>
      <c r="B44" s="28"/>
      <c r="C44" s="28"/>
      <c r="D44" s="28"/>
      <c r="E44" s="28"/>
      <c r="F44" s="28"/>
      <c r="G44" s="28"/>
      <c r="H44" s="28"/>
    </row>
    <row r="45" spans="1:8" x14ac:dyDescent="0.2">
      <c r="A45" s="28"/>
      <c r="B45" s="28"/>
      <c r="C45" s="28"/>
      <c r="D45" s="28"/>
      <c r="E45" s="28"/>
      <c r="F45" s="28"/>
      <c r="G45" s="28"/>
      <c r="H45" s="28"/>
    </row>
    <row r="46" spans="1:8" x14ac:dyDescent="0.2">
      <c r="A46" s="28"/>
      <c r="B46" s="28"/>
      <c r="C46" s="28"/>
      <c r="D46" s="28"/>
      <c r="E46" s="28"/>
      <c r="F46" s="28"/>
      <c r="G46" s="28"/>
      <c r="H46" s="28"/>
    </row>
    <row r="47" spans="1:8" x14ac:dyDescent="0.2">
      <c r="A47" s="28"/>
      <c r="B47" s="28"/>
      <c r="C47" s="28"/>
      <c r="D47" s="28"/>
      <c r="E47" s="28"/>
      <c r="F47" s="28"/>
      <c r="G47" s="28"/>
      <c r="H47" s="28"/>
    </row>
    <row r="48" spans="1:8" x14ac:dyDescent="0.2">
      <c r="A48" s="28"/>
      <c r="B48" s="28"/>
      <c r="C48" s="28"/>
      <c r="D48" s="28"/>
      <c r="E48" s="28"/>
      <c r="F48" s="28"/>
      <c r="G48" s="28"/>
      <c r="H48" s="28"/>
    </row>
    <row r="49" spans="1:8" x14ac:dyDescent="0.2">
      <c r="A49" s="28"/>
      <c r="B49" s="28"/>
      <c r="C49" s="28"/>
      <c r="D49" s="28"/>
      <c r="E49" s="28"/>
      <c r="F49" s="28"/>
      <c r="G49" s="28"/>
      <c r="H49" s="28"/>
    </row>
    <row r="50" spans="1:8" x14ac:dyDescent="0.2">
      <c r="A50" s="28"/>
      <c r="B50" s="28"/>
      <c r="C50" s="28"/>
      <c r="D50" s="28"/>
      <c r="E50" s="28"/>
      <c r="F50" s="28"/>
      <c r="G50" s="28"/>
      <c r="H50" s="28"/>
    </row>
    <row r="51" spans="1:8" x14ac:dyDescent="0.2">
      <c r="A51" s="28"/>
      <c r="B51" s="28"/>
      <c r="C51" s="28"/>
      <c r="D51" s="28"/>
      <c r="E51" s="28"/>
      <c r="F51" s="28"/>
      <c r="G51" s="28"/>
      <c r="H51" s="28"/>
    </row>
    <row r="52" spans="1:8" x14ac:dyDescent="0.2">
      <c r="A52" s="28"/>
      <c r="B52" s="28"/>
      <c r="C52" s="28"/>
      <c r="D52" s="28"/>
      <c r="E52" s="28"/>
      <c r="F52" s="28"/>
      <c r="G52" s="28"/>
      <c r="H52" s="28"/>
    </row>
  </sheetData>
  <sortState ref="F7:I15">
    <sortCondition ref="F7:F15"/>
  </sortState>
  <mergeCells count="1">
    <mergeCell ref="H1:I1"/>
  </mergeCells>
  <hyperlinks>
    <hyperlink ref="H1:I1" location="Index!A1" display="Regresar al Índice" xr:uid="{00000000-0004-0000-0E00-000000000000}"/>
  </hyperlink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3A5E4-32A3-4677-9E7E-B8330F8AC847}">
  <sheetPr codeName="Hoja30"/>
  <dimension ref="A1:I20"/>
  <sheetViews>
    <sheetView workbookViewId="0">
      <selection activeCell="F17" sqref="F17"/>
    </sheetView>
  </sheetViews>
  <sheetFormatPr baseColWidth="10" defaultRowHeight="12.75" x14ac:dyDescent="0.2"/>
  <cols>
    <col min="1" max="1" width="11.42578125" style="28"/>
    <col min="2" max="4" width="11.7109375" style="28" bestFit="1" customWidth="1"/>
    <col min="5" max="5" width="12.7109375" style="28" bestFit="1" customWidth="1"/>
    <col min="6" max="7" width="11.7109375" style="28" bestFit="1" customWidth="1"/>
    <col min="8" max="16384" width="11.42578125" style="28"/>
  </cols>
  <sheetData>
    <row r="1" spans="1:9" x14ac:dyDescent="0.2">
      <c r="A1" s="28" t="s">
        <v>4502</v>
      </c>
      <c r="H1" s="343" t="s">
        <v>1306</v>
      </c>
      <c r="I1" s="343"/>
    </row>
    <row r="2" spans="1:9" x14ac:dyDescent="0.2">
      <c r="A2" s="28" t="s">
        <v>4494</v>
      </c>
    </row>
    <row r="6" spans="1:9" x14ac:dyDescent="0.2">
      <c r="A6" s="546" t="s">
        <v>4381</v>
      </c>
      <c r="B6" s="546" t="s">
        <v>0</v>
      </c>
      <c r="C6" s="546"/>
      <c r="D6" s="546"/>
      <c r="E6" s="546" t="s">
        <v>1</v>
      </c>
      <c r="F6" s="546"/>
      <c r="G6" s="546"/>
    </row>
    <row r="7" spans="1:9" ht="51" x14ac:dyDescent="0.2">
      <c r="A7" s="546"/>
      <c r="B7" s="547" t="s">
        <v>4360</v>
      </c>
      <c r="C7" s="547" t="s">
        <v>4361</v>
      </c>
      <c r="D7" s="547" t="s">
        <v>4362</v>
      </c>
      <c r="E7" s="547" t="s">
        <v>4360</v>
      </c>
      <c r="F7" s="547" t="s">
        <v>4361</v>
      </c>
      <c r="G7" s="547" t="s">
        <v>4362</v>
      </c>
    </row>
    <row r="8" spans="1:9" x14ac:dyDescent="0.2">
      <c r="A8" s="548" t="s">
        <v>52</v>
      </c>
      <c r="B8" s="549">
        <v>109282639</v>
      </c>
      <c r="C8" s="550">
        <v>1</v>
      </c>
      <c r="D8" s="549">
        <v>44694</v>
      </c>
      <c r="E8" s="549">
        <v>1501083289</v>
      </c>
      <c r="F8" s="550">
        <v>1</v>
      </c>
      <c r="G8" s="549">
        <v>39965</v>
      </c>
    </row>
    <row r="9" spans="1:9" x14ac:dyDescent="0.2">
      <c r="A9" s="551" t="s">
        <v>4382</v>
      </c>
      <c r="B9" s="133">
        <v>42604087</v>
      </c>
      <c r="C9" s="552">
        <v>0.39</v>
      </c>
      <c r="D9" s="133">
        <v>17424</v>
      </c>
      <c r="E9" s="133">
        <v>565631583</v>
      </c>
      <c r="F9" s="552">
        <v>0.377</v>
      </c>
      <c r="G9" s="133">
        <v>15059</v>
      </c>
    </row>
    <row r="10" spans="1:9" x14ac:dyDescent="0.2">
      <c r="A10" s="553" t="s">
        <v>4383</v>
      </c>
      <c r="B10" s="554">
        <v>4232345</v>
      </c>
      <c r="C10" s="555">
        <v>3.9E-2</v>
      </c>
      <c r="D10" s="554">
        <v>1731</v>
      </c>
      <c r="E10" s="554">
        <v>57213168</v>
      </c>
      <c r="F10" s="555">
        <v>3.7999999999999999E-2</v>
      </c>
      <c r="G10" s="554">
        <v>1523</v>
      </c>
    </row>
    <row r="11" spans="1:9" ht="89.25" x14ac:dyDescent="0.2">
      <c r="A11" s="556" t="s">
        <v>4384</v>
      </c>
      <c r="B11" s="557">
        <v>11430773</v>
      </c>
      <c r="C11" s="558">
        <v>0.105</v>
      </c>
      <c r="D11" s="557">
        <v>4675</v>
      </c>
      <c r="E11" s="557">
        <v>142458602</v>
      </c>
      <c r="F11" s="558">
        <v>9.5000000000000001E-2</v>
      </c>
      <c r="G11" s="557">
        <v>3793</v>
      </c>
    </row>
    <row r="12" spans="1:9" ht="165.75" x14ac:dyDescent="0.2">
      <c r="A12" s="559" t="s">
        <v>4385</v>
      </c>
      <c r="B12" s="560">
        <v>5880682</v>
      </c>
      <c r="C12" s="561">
        <v>5.3999999999999999E-2</v>
      </c>
      <c r="D12" s="560">
        <v>2405</v>
      </c>
      <c r="E12" s="560">
        <v>91340610</v>
      </c>
      <c r="F12" s="561">
        <v>6.0999999999999999E-2</v>
      </c>
      <c r="G12" s="560">
        <v>2432</v>
      </c>
    </row>
    <row r="13" spans="1:9" x14ac:dyDescent="0.2">
      <c r="A13" s="551" t="s">
        <v>4386</v>
      </c>
      <c r="B13" s="133">
        <v>4349745</v>
      </c>
      <c r="C13" s="552">
        <v>0.04</v>
      </c>
      <c r="D13" s="133">
        <v>1779</v>
      </c>
      <c r="E13" s="133">
        <v>50523441</v>
      </c>
      <c r="F13" s="552">
        <v>3.4000000000000002E-2</v>
      </c>
      <c r="G13" s="133">
        <v>1345</v>
      </c>
    </row>
    <row r="14" spans="1:9" x14ac:dyDescent="0.2">
      <c r="A14" s="553" t="s">
        <v>4387</v>
      </c>
      <c r="B14" s="554">
        <v>2996097</v>
      </c>
      <c r="C14" s="555">
        <v>2.7E-2</v>
      </c>
      <c r="D14" s="554">
        <v>1225</v>
      </c>
      <c r="E14" s="554">
        <v>34822194</v>
      </c>
      <c r="F14" s="555">
        <v>2.3E-2</v>
      </c>
      <c r="G14" s="562">
        <v>927</v>
      </c>
    </row>
    <row r="15" spans="1:9" ht="165.75" x14ac:dyDescent="0.2">
      <c r="A15" s="556" t="s">
        <v>4388</v>
      </c>
      <c r="B15" s="133">
        <v>829286</v>
      </c>
      <c r="C15" s="552">
        <v>8.0000000000000002E-3</v>
      </c>
      <c r="D15" s="563">
        <v>339</v>
      </c>
      <c r="E15" s="133">
        <v>7133245</v>
      </c>
      <c r="F15" s="552">
        <v>5.0000000000000001E-3</v>
      </c>
      <c r="G15" s="563">
        <v>190</v>
      </c>
    </row>
    <row r="16" spans="1:9" x14ac:dyDescent="0.2">
      <c r="A16" s="553" t="s">
        <v>4389</v>
      </c>
      <c r="B16" s="554">
        <v>524361</v>
      </c>
      <c r="C16" s="555">
        <v>5.0000000000000001E-3</v>
      </c>
      <c r="D16" s="562">
        <v>214</v>
      </c>
      <c r="E16" s="554">
        <v>8568002</v>
      </c>
      <c r="F16" s="555">
        <v>6.0000000000000001E-3</v>
      </c>
      <c r="G16" s="562">
        <v>228</v>
      </c>
    </row>
    <row r="17" spans="1:7" ht="127.5" x14ac:dyDescent="0.2">
      <c r="A17" s="556" t="s">
        <v>4390</v>
      </c>
      <c r="B17" s="557">
        <v>19811874</v>
      </c>
      <c r="C17" s="558">
        <v>0.18099999999999999</v>
      </c>
      <c r="D17" s="557">
        <v>8103</v>
      </c>
      <c r="E17" s="557">
        <v>289747039</v>
      </c>
      <c r="F17" s="558">
        <v>0.193</v>
      </c>
      <c r="G17" s="557">
        <v>7714</v>
      </c>
    </row>
    <row r="18" spans="1:7" ht="127.5" x14ac:dyDescent="0.2">
      <c r="A18" s="559" t="s">
        <v>4391</v>
      </c>
      <c r="B18" s="554">
        <v>9242477</v>
      </c>
      <c r="C18" s="555">
        <v>8.5000000000000006E-2</v>
      </c>
      <c r="D18" s="554">
        <v>3780</v>
      </c>
      <c r="E18" s="554">
        <v>147288790</v>
      </c>
      <c r="F18" s="555">
        <v>9.8000000000000004E-2</v>
      </c>
      <c r="G18" s="554">
        <v>3921</v>
      </c>
    </row>
    <row r="19" spans="1:7" ht="102" x14ac:dyDescent="0.2">
      <c r="A19" s="556" t="s">
        <v>4392</v>
      </c>
      <c r="B19" s="557">
        <v>8792507</v>
      </c>
      <c r="C19" s="558">
        <v>0.08</v>
      </c>
      <c r="D19" s="557">
        <v>3596</v>
      </c>
      <c r="E19" s="557">
        <v>115508542</v>
      </c>
      <c r="F19" s="558">
        <v>7.6999999999999999E-2</v>
      </c>
      <c r="G19" s="557">
        <v>3075</v>
      </c>
    </row>
    <row r="20" spans="1:7" x14ac:dyDescent="0.2">
      <c r="A20" s="553" t="s">
        <v>4393</v>
      </c>
      <c r="B20" s="554">
        <v>2938148</v>
      </c>
      <c r="C20" s="555">
        <v>2.7E-2</v>
      </c>
      <c r="D20" s="554">
        <v>1202</v>
      </c>
      <c r="E20" s="554">
        <v>41371515</v>
      </c>
      <c r="F20" s="555">
        <v>2.8000000000000001E-2</v>
      </c>
      <c r="G20" s="554">
        <v>1101</v>
      </c>
    </row>
  </sheetData>
  <mergeCells count="4">
    <mergeCell ref="A6:A7"/>
    <mergeCell ref="B6:D6"/>
    <mergeCell ref="E6:G6"/>
    <mergeCell ref="H1:I1"/>
  </mergeCells>
  <hyperlinks>
    <hyperlink ref="H1:I1" location="Index!A1" display="Regresar al Índice" xr:uid="{D2CAF9B2-8E48-4480-B676-1B1573341D8B}"/>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FE53-B202-4068-9C2C-1BA791D9F759}">
  <sheetPr codeName="Hoja6"/>
  <dimension ref="A1:J216"/>
  <sheetViews>
    <sheetView zoomScaleNormal="100" workbookViewId="0">
      <selection activeCell="F17" sqref="F17"/>
    </sheetView>
  </sheetViews>
  <sheetFormatPr baseColWidth="10" defaultColWidth="11.42578125" defaultRowHeight="12.75" x14ac:dyDescent="0.2"/>
  <cols>
    <col min="1" max="1" width="32.42578125" style="265" customWidth="1"/>
    <col min="2" max="2" width="13.7109375" style="76" customWidth="1"/>
    <col min="3" max="3" width="12.85546875" style="265" customWidth="1"/>
    <col min="4" max="4" width="11.42578125" style="265" customWidth="1"/>
    <col min="5" max="6" width="10.5703125" style="265" customWidth="1"/>
    <col min="7" max="7" width="7.85546875" style="265" bestFit="1" customWidth="1"/>
    <col min="8" max="8" width="6.140625" style="265" bestFit="1" customWidth="1"/>
    <col min="9" max="9" width="7.85546875" style="265" bestFit="1" customWidth="1"/>
    <col min="10" max="10" width="6.42578125" style="265" bestFit="1" customWidth="1"/>
    <col min="11" max="16384" width="11.42578125" style="265"/>
  </cols>
  <sheetData>
    <row r="1" spans="1:10" x14ac:dyDescent="0.2">
      <c r="A1" s="28" t="s">
        <v>4529</v>
      </c>
      <c r="H1" s="343" t="s">
        <v>1306</v>
      </c>
      <c r="I1" s="343"/>
      <c r="J1" s="28"/>
    </row>
    <row r="2" spans="1:10" x14ac:dyDescent="0.2">
      <c r="A2" s="265" t="s">
        <v>1251</v>
      </c>
    </row>
    <row r="4" spans="1:10" ht="15.75" customHeight="1" x14ac:dyDescent="0.2"/>
    <row r="5" spans="1:10" ht="13.5" thickBot="1" x14ac:dyDescent="0.25">
      <c r="A5" s="266"/>
      <c r="B5" s="84"/>
      <c r="C5" s="266"/>
      <c r="D5" s="266"/>
      <c r="E5" s="266"/>
    </row>
    <row r="6" spans="1:10" ht="44.25" customHeight="1" x14ac:dyDescent="0.2">
      <c r="A6" s="484" t="s">
        <v>280</v>
      </c>
      <c r="B6" s="485">
        <v>2023</v>
      </c>
      <c r="C6" s="485">
        <v>2023</v>
      </c>
      <c r="D6" s="484" t="s">
        <v>51</v>
      </c>
      <c r="E6" s="484"/>
    </row>
    <row r="7" spans="1:10" ht="15.75" customHeight="1" thickBot="1" x14ac:dyDescent="0.25">
      <c r="A7" s="486"/>
      <c r="B7" s="460" t="s">
        <v>43</v>
      </c>
      <c r="C7" s="460" t="s">
        <v>44</v>
      </c>
      <c r="D7" s="487" t="s">
        <v>281</v>
      </c>
      <c r="E7" s="487" t="s">
        <v>282</v>
      </c>
    </row>
    <row r="8" spans="1:10" ht="26.25" thickBot="1" x14ac:dyDescent="0.25">
      <c r="A8" s="493" t="s">
        <v>270</v>
      </c>
      <c r="B8" s="489">
        <v>4004</v>
      </c>
      <c r="C8" s="489">
        <v>4022</v>
      </c>
      <c r="D8" s="494">
        <v>18</v>
      </c>
      <c r="E8" s="495">
        <v>4.4999999999999997E-3</v>
      </c>
    </row>
    <row r="9" spans="1:10" ht="15.75" customHeight="1" thickBot="1" x14ac:dyDescent="0.25">
      <c r="A9" s="488" t="s">
        <v>271</v>
      </c>
      <c r="B9" s="464">
        <v>32123</v>
      </c>
      <c r="C9" s="464">
        <v>32120</v>
      </c>
      <c r="D9" s="470">
        <v>-3</v>
      </c>
      <c r="E9" s="480">
        <v>-1E-4</v>
      </c>
    </row>
    <row r="10" spans="1:10" ht="15.75" customHeight="1" thickBot="1" x14ac:dyDescent="0.25">
      <c r="A10" s="496" t="s">
        <v>272</v>
      </c>
      <c r="B10" s="468">
        <v>13714</v>
      </c>
      <c r="C10" s="468">
        <v>13753</v>
      </c>
      <c r="D10" s="471">
        <v>39</v>
      </c>
      <c r="E10" s="481">
        <v>2.8E-3</v>
      </c>
    </row>
    <row r="11" spans="1:10" ht="15.75" customHeight="1" thickBot="1" x14ac:dyDescent="0.25">
      <c r="A11" s="488" t="s">
        <v>283</v>
      </c>
      <c r="B11" s="470">
        <v>206</v>
      </c>
      <c r="C11" s="470">
        <v>208</v>
      </c>
      <c r="D11" s="470">
        <v>2</v>
      </c>
      <c r="E11" s="480">
        <v>9.7000000000000003E-3</v>
      </c>
    </row>
    <row r="12" spans="1:10" ht="15.75" customHeight="1" thickBot="1" x14ac:dyDescent="0.25">
      <c r="A12" s="496" t="s">
        <v>273</v>
      </c>
      <c r="B12" s="468">
        <v>16057</v>
      </c>
      <c r="C12" s="468">
        <v>16058</v>
      </c>
      <c r="D12" s="471">
        <v>1</v>
      </c>
      <c r="E12" s="481">
        <v>1E-4</v>
      </c>
    </row>
    <row r="13" spans="1:10" ht="15.75" customHeight="1" thickBot="1" x14ac:dyDescent="0.25">
      <c r="A13" s="488" t="s">
        <v>274</v>
      </c>
      <c r="B13" s="470">
        <v>121</v>
      </c>
      <c r="C13" s="470">
        <v>121</v>
      </c>
      <c r="D13" s="470">
        <v>0</v>
      </c>
      <c r="E13" s="480">
        <v>0</v>
      </c>
    </row>
    <row r="14" spans="1:10" ht="12.75" customHeight="1" thickBot="1" x14ac:dyDescent="0.25">
      <c r="A14" s="496" t="s">
        <v>275</v>
      </c>
      <c r="B14" s="468">
        <v>34468</v>
      </c>
      <c r="C14" s="468">
        <v>34516</v>
      </c>
      <c r="D14" s="471">
        <v>48</v>
      </c>
      <c r="E14" s="481">
        <v>1.4E-3</v>
      </c>
    </row>
    <row r="15" spans="1:10" ht="13.5" thickBot="1" x14ac:dyDescent="0.25">
      <c r="A15" s="488" t="s">
        <v>276</v>
      </c>
      <c r="B15" s="464">
        <v>6294</v>
      </c>
      <c r="C15" s="464">
        <v>6288</v>
      </c>
      <c r="D15" s="470">
        <v>-6</v>
      </c>
      <c r="E15" s="480">
        <v>-1E-3</v>
      </c>
    </row>
    <row r="16" spans="1:10" ht="13.5" thickBot="1" x14ac:dyDescent="0.25">
      <c r="A16" s="472" t="s">
        <v>284</v>
      </c>
      <c r="B16" s="473">
        <v>106987</v>
      </c>
      <c r="C16" s="473">
        <v>107086</v>
      </c>
      <c r="D16" s="482">
        <v>99</v>
      </c>
      <c r="E16" s="483">
        <v>8.9999999999999998E-4</v>
      </c>
    </row>
    <row r="17" spans="2:2" ht="12.75" customHeight="1" x14ac:dyDescent="0.2"/>
    <row r="18" spans="2:2" ht="15" customHeight="1" x14ac:dyDescent="0.2"/>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DC327D5D-9272-4EF6-8322-E3C7B3AD9826}"/>
  </hyperlink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6B23-F458-4882-8592-A1FDB61665B7}">
  <sheetPr codeName="Hoja8"/>
  <dimension ref="A1:K216"/>
  <sheetViews>
    <sheetView zoomScaleNormal="100" workbookViewId="0">
      <selection activeCell="F17" sqref="F17"/>
    </sheetView>
  </sheetViews>
  <sheetFormatPr baseColWidth="10" defaultColWidth="11.42578125" defaultRowHeight="12.75" x14ac:dyDescent="0.2"/>
  <cols>
    <col min="1" max="1" width="32.42578125" style="265" customWidth="1"/>
    <col min="2" max="2" width="13.7109375" style="76" customWidth="1"/>
    <col min="3" max="3" width="12.85546875" style="265" customWidth="1"/>
    <col min="4" max="4" width="11.42578125" style="265" customWidth="1"/>
    <col min="5" max="6" width="10.5703125" style="265" customWidth="1"/>
    <col min="7" max="7" width="7.85546875" style="265" bestFit="1" customWidth="1"/>
    <col min="8" max="8" width="6.140625" style="265" bestFit="1" customWidth="1"/>
    <col min="9" max="9" width="7.85546875" style="265" bestFit="1" customWidth="1"/>
    <col min="10" max="10" width="6.42578125" style="265" bestFit="1" customWidth="1"/>
    <col min="11" max="16384" width="11.42578125" style="265"/>
  </cols>
  <sheetData>
    <row r="1" spans="1:11" x14ac:dyDescent="0.2">
      <c r="A1" s="28" t="s">
        <v>4530</v>
      </c>
      <c r="H1" s="343" t="s">
        <v>1306</v>
      </c>
      <c r="I1" s="343"/>
      <c r="J1" s="28"/>
      <c r="K1" s="28"/>
    </row>
    <row r="2" spans="1:11" x14ac:dyDescent="0.2">
      <c r="A2" s="265" t="s">
        <v>1251</v>
      </c>
    </row>
    <row r="4" spans="1:11" ht="15.75" customHeight="1" x14ac:dyDescent="0.2"/>
    <row r="5" spans="1:11" ht="13.5" thickBot="1" x14ac:dyDescent="0.25">
      <c r="A5" s="266"/>
      <c r="B5" s="84"/>
      <c r="C5" s="266"/>
      <c r="D5" s="266"/>
      <c r="E5" s="266"/>
    </row>
    <row r="6" spans="1:11" ht="44.25" customHeight="1" x14ac:dyDescent="0.2">
      <c r="A6" s="484" t="s">
        <v>280</v>
      </c>
      <c r="B6" s="485">
        <v>2022</v>
      </c>
      <c r="C6" s="485">
        <v>2023</v>
      </c>
      <c r="D6" s="484" t="s">
        <v>51</v>
      </c>
      <c r="E6" s="484"/>
    </row>
    <row r="7" spans="1:11" ht="15.75" customHeight="1" thickBot="1" x14ac:dyDescent="0.25">
      <c r="A7" s="486"/>
      <c r="B7" s="460" t="s">
        <v>49</v>
      </c>
      <c r="C7" s="460" t="s">
        <v>44</v>
      </c>
      <c r="D7" s="487" t="s">
        <v>281</v>
      </c>
      <c r="E7" s="487" t="s">
        <v>282</v>
      </c>
    </row>
    <row r="8" spans="1:11" ht="26.25" thickBot="1" x14ac:dyDescent="0.25">
      <c r="A8" s="493" t="s">
        <v>270</v>
      </c>
      <c r="B8" s="489">
        <v>3956</v>
      </c>
      <c r="C8" s="489">
        <v>4022</v>
      </c>
      <c r="D8" s="494">
        <v>66</v>
      </c>
      <c r="E8" s="495">
        <v>1.67E-2</v>
      </c>
    </row>
    <row r="9" spans="1:11" ht="15.75" customHeight="1" thickBot="1" x14ac:dyDescent="0.25">
      <c r="A9" s="463" t="s">
        <v>271</v>
      </c>
      <c r="B9" s="464">
        <v>31947</v>
      </c>
      <c r="C9" s="464">
        <v>32120</v>
      </c>
      <c r="D9" s="470">
        <v>173</v>
      </c>
      <c r="E9" s="480">
        <v>5.4000000000000003E-3</v>
      </c>
    </row>
    <row r="10" spans="1:11" ht="15.75" customHeight="1" thickBot="1" x14ac:dyDescent="0.25">
      <c r="A10" s="467" t="s">
        <v>272</v>
      </c>
      <c r="B10" s="468">
        <v>13340</v>
      </c>
      <c r="C10" s="468">
        <v>13753</v>
      </c>
      <c r="D10" s="471">
        <v>413</v>
      </c>
      <c r="E10" s="481">
        <v>3.1E-2</v>
      </c>
    </row>
    <row r="11" spans="1:11" ht="15.75" customHeight="1" thickBot="1" x14ac:dyDescent="0.25">
      <c r="A11" s="463" t="s">
        <v>283</v>
      </c>
      <c r="B11" s="470">
        <v>206</v>
      </c>
      <c r="C11" s="470">
        <v>208</v>
      </c>
      <c r="D11" s="470">
        <v>2</v>
      </c>
      <c r="E11" s="480">
        <v>9.7000000000000003E-3</v>
      </c>
    </row>
    <row r="12" spans="1:11" ht="15.75" customHeight="1" thickBot="1" x14ac:dyDescent="0.25">
      <c r="A12" s="467" t="s">
        <v>273</v>
      </c>
      <c r="B12" s="468">
        <v>15927</v>
      </c>
      <c r="C12" s="468">
        <v>16058</v>
      </c>
      <c r="D12" s="471">
        <v>131</v>
      </c>
      <c r="E12" s="481">
        <v>8.2000000000000007E-3</v>
      </c>
    </row>
    <row r="13" spans="1:11" ht="15.75" customHeight="1" thickBot="1" x14ac:dyDescent="0.25">
      <c r="A13" s="463" t="s">
        <v>274</v>
      </c>
      <c r="B13" s="470">
        <v>123</v>
      </c>
      <c r="C13" s="470">
        <v>121</v>
      </c>
      <c r="D13" s="470">
        <v>-2</v>
      </c>
      <c r="E13" s="480">
        <v>-1.6299999999999999E-2</v>
      </c>
    </row>
    <row r="14" spans="1:11" ht="13.5" thickBot="1" x14ac:dyDescent="0.25">
      <c r="A14" s="467" t="s">
        <v>275</v>
      </c>
      <c r="B14" s="468">
        <v>33990</v>
      </c>
      <c r="C14" s="468">
        <v>34516</v>
      </c>
      <c r="D14" s="471">
        <v>526</v>
      </c>
      <c r="E14" s="481">
        <v>1.55E-2</v>
      </c>
    </row>
    <row r="15" spans="1:11" ht="13.5" thickBot="1" x14ac:dyDescent="0.25">
      <c r="A15" s="463" t="s">
        <v>276</v>
      </c>
      <c r="B15" s="464">
        <v>6186</v>
      </c>
      <c r="C15" s="464">
        <v>6288</v>
      </c>
      <c r="D15" s="470">
        <v>102</v>
      </c>
      <c r="E15" s="480">
        <v>1.6500000000000001E-2</v>
      </c>
    </row>
    <row r="16" spans="1:11" ht="13.5" thickBot="1" x14ac:dyDescent="0.25">
      <c r="A16" s="472" t="s">
        <v>284</v>
      </c>
      <c r="B16" s="473">
        <v>105675</v>
      </c>
      <c r="C16" s="473">
        <v>107086</v>
      </c>
      <c r="D16" s="473">
        <v>1411</v>
      </c>
      <c r="E16" s="483">
        <v>1.34E-2</v>
      </c>
    </row>
    <row r="17" spans="2:2" x14ac:dyDescent="0.2">
      <c r="B17" s="5"/>
    </row>
    <row r="18" spans="2:2" x14ac:dyDescent="0.2">
      <c r="B18" s="5"/>
    </row>
    <row r="19" spans="2:2" ht="15" customHeight="1" x14ac:dyDescent="0.2"/>
    <row r="26" spans="2:2" ht="12.75" customHeight="1" x14ac:dyDescent="0.2"/>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4FCA2EB3-F235-482C-A418-C129761B4C81}"/>
  </hyperlink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9DD80-19D8-423C-8181-14B3AF64CC8B}">
  <sheetPr codeName="Hoja7"/>
  <dimension ref="A1:K216"/>
  <sheetViews>
    <sheetView zoomScaleNormal="100" workbookViewId="0">
      <selection activeCell="F17" sqref="F17"/>
    </sheetView>
  </sheetViews>
  <sheetFormatPr baseColWidth="10" defaultColWidth="11.42578125" defaultRowHeight="12.75" x14ac:dyDescent="0.2"/>
  <cols>
    <col min="1" max="1" width="32.42578125" style="265" customWidth="1"/>
    <col min="2" max="2" width="13.7109375" style="76" customWidth="1"/>
    <col min="3" max="3" width="12.85546875" style="265" customWidth="1"/>
    <col min="4" max="4" width="11.42578125" style="265" customWidth="1"/>
    <col min="5" max="6" width="10.5703125" style="265" customWidth="1"/>
    <col min="7" max="7" width="7.85546875" style="265" bestFit="1" customWidth="1"/>
    <col min="8" max="8" width="6.140625" style="265" bestFit="1" customWidth="1"/>
    <col min="9" max="9" width="7.85546875" style="265" bestFit="1" customWidth="1"/>
    <col min="10" max="10" width="6.42578125" style="265" bestFit="1" customWidth="1"/>
    <col min="11" max="16384" width="11.42578125" style="265"/>
  </cols>
  <sheetData>
    <row r="1" spans="1:11" x14ac:dyDescent="0.2">
      <c r="A1" s="28" t="s">
        <v>4531</v>
      </c>
      <c r="H1" s="343" t="s">
        <v>1306</v>
      </c>
      <c r="I1" s="343"/>
      <c r="J1" s="28"/>
      <c r="K1" s="28"/>
    </row>
    <row r="2" spans="1:11" x14ac:dyDescent="0.2">
      <c r="A2" s="265" t="s">
        <v>1251</v>
      </c>
    </row>
    <row r="4" spans="1:11" ht="15.75" customHeight="1" x14ac:dyDescent="0.2"/>
    <row r="5" spans="1:11" ht="13.5" thickBot="1" x14ac:dyDescent="0.25">
      <c r="A5" s="266"/>
      <c r="B5" s="84"/>
      <c r="C5" s="266"/>
      <c r="D5" s="266"/>
      <c r="E5" s="266"/>
    </row>
    <row r="6" spans="1:11" ht="44.25" customHeight="1" x14ac:dyDescent="0.2">
      <c r="A6" s="484" t="s">
        <v>280</v>
      </c>
      <c r="B6" s="485">
        <v>2022</v>
      </c>
      <c r="C6" s="485">
        <v>2023</v>
      </c>
      <c r="D6" s="476" t="s">
        <v>125</v>
      </c>
      <c r="E6" s="476"/>
    </row>
    <row r="7" spans="1:11" ht="15.75" customHeight="1" thickBot="1" x14ac:dyDescent="0.25">
      <c r="A7" s="486"/>
      <c r="B7" s="460" t="s">
        <v>44</v>
      </c>
      <c r="C7" s="460" t="s">
        <v>44</v>
      </c>
      <c r="D7" s="487" t="s">
        <v>281</v>
      </c>
      <c r="E7" s="487" t="s">
        <v>282</v>
      </c>
    </row>
    <row r="8" spans="1:11" ht="27" customHeight="1" thickBot="1" x14ac:dyDescent="0.25">
      <c r="A8" s="488" t="s">
        <v>270</v>
      </c>
      <c r="B8" s="489">
        <v>3866</v>
      </c>
      <c r="C8" s="489">
        <v>4022</v>
      </c>
      <c r="D8" s="470">
        <v>156</v>
      </c>
      <c r="E8" s="480">
        <v>4.0399999999999998E-2</v>
      </c>
    </row>
    <row r="9" spans="1:11" ht="15.75" customHeight="1" thickBot="1" x14ac:dyDescent="0.25">
      <c r="A9" s="467" t="s">
        <v>271</v>
      </c>
      <c r="B9" s="464">
        <v>31886</v>
      </c>
      <c r="C9" s="464">
        <v>32120</v>
      </c>
      <c r="D9" s="471">
        <v>234</v>
      </c>
      <c r="E9" s="481">
        <v>7.3000000000000001E-3</v>
      </c>
    </row>
    <row r="10" spans="1:11" ht="15.75" customHeight="1" thickBot="1" x14ac:dyDescent="0.25">
      <c r="A10" s="463" t="s">
        <v>272</v>
      </c>
      <c r="B10" s="468">
        <v>13181</v>
      </c>
      <c r="C10" s="468">
        <v>13753</v>
      </c>
      <c r="D10" s="470">
        <v>572</v>
      </c>
      <c r="E10" s="480">
        <v>4.3400000000000001E-2</v>
      </c>
    </row>
    <row r="11" spans="1:11" ht="15.75" customHeight="1" thickBot="1" x14ac:dyDescent="0.25">
      <c r="A11" s="467" t="s">
        <v>283</v>
      </c>
      <c r="B11" s="470">
        <v>193</v>
      </c>
      <c r="C11" s="470">
        <v>208</v>
      </c>
      <c r="D11" s="471">
        <v>15</v>
      </c>
      <c r="E11" s="481">
        <v>7.7700000000000005E-2</v>
      </c>
    </row>
    <row r="12" spans="1:11" ht="15.75" customHeight="1" thickBot="1" x14ac:dyDescent="0.25">
      <c r="A12" s="463" t="s">
        <v>273</v>
      </c>
      <c r="B12" s="468">
        <v>15942</v>
      </c>
      <c r="C12" s="468">
        <v>16058</v>
      </c>
      <c r="D12" s="470">
        <v>116</v>
      </c>
      <c r="E12" s="480">
        <v>7.3000000000000001E-3</v>
      </c>
    </row>
    <row r="13" spans="1:11" ht="15.75" customHeight="1" thickBot="1" x14ac:dyDescent="0.25">
      <c r="A13" s="467" t="s">
        <v>274</v>
      </c>
      <c r="B13" s="470">
        <v>126</v>
      </c>
      <c r="C13" s="470">
        <v>121</v>
      </c>
      <c r="D13" s="471">
        <v>-5</v>
      </c>
      <c r="E13" s="481">
        <v>-3.9699999999999999E-2</v>
      </c>
    </row>
    <row r="14" spans="1:11" ht="13.5" thickBot="1" x14ac:dyDescent="0.25">
      <c r="A14" s="463" t="s">
        <v>275</v>
      </c>
      <c r="B14" s="468">
        <v>33686</v>
      </c>
      <c r="C14" s="468">
        <v>34516</v>
      </c>
      <c r="D14" s="470">
        <v>830</v>
      </c>
      <c r="E14" s="480">
        <v>2.46E-2</v>
      </c>
    </row>
    <row r="15" spans="1:11" ht="13.5" thickBot="1" x14ac:dyDescent="0.25">
      <c r="A15" s="467" t="s">
        <v>276</v>
      </c>
      <c r="B15" s="464">
        <v>6198</v>
      </c>
      <c r="C15" s="464">
        <v>6288</v>
      </c>
      <c r="D15" s="471">
        <v>90</v>
      </c>
      <c r="E15" s="481">
        <v>1.4500000000000001E-2</v>
      </c>
    </row>
    <row r="16" spans="1:11" ht="13.5" thickBot="1" x14ac:dyDescent="0.25">
      <c r="A16" s="490" t="s">
        <v>284</v>
      </c>
      <c r="B16" s="473">
        <v>105078</v>
      </c>
      <c r="C16" s="473">
        <v>107086</v>
      </c>
      <c r="D16" s="491">
        <v>2008</v>
      </c>
      <c r="E16" s="492">
        <v>1.9099999999999999E-2</v>
      </c>
    </row>
    <row r="17" spans="2:2" x14ac:dyDescent="0.2">
      <c r="B17"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2EE83DE0-88A7-43C9-8FE9-7D3EB3F54DC8}"/>
  </hyperlink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98D-3525-416F-8A03-89846AAE5B85}">
  <sheetPr codeName="Hoja9"/>
  <dimension ref="A1:K216"/>
  <sheetViews>
    <sheetView zoomScaleNormal="100" workbookViewId="0">
      <selection activeCell="F17" sqref="F17"/>
    </sheetView>
  </sheetViews>
  <sheetFormatPr baseColWidth="10" defaultColWidth="11.42578125" defaultRowHeight="12.75" x14ac:dyDescent="0.2"/>
  <cols>
    <col min="1" max="1" width="28.7109375" style="265" customWidth="1"/>
    <col min="2" max="2" width="14.5703125" style="76" customWidth="1"/>
    <col min="3" max="3" width="11.42578125" style="265" customWidth="1"/>
    <col min="4" max="4" width="11.5703125" style="265" customWidth="1"/>
    <col min="5" max="5" width="12.42578125" style="265" customWidth="1"/>
    <col min="6" max="6" width="5.85546875" style="265" bestFit="1" customWidth="1"/>
    <col min="7" max="7" width="7.85546875" style="265" bestFit="1" customWidth="1"/>
    <col min="8" max="8" width="6.140625" style="265" bestFit="1" customWidth="1"/>
    <col min="9" max="9" width="7.85546875" style="265" bestFit="1" customWidth="1"/>
    <col min="10" max="10" width="6" style="265" bestFit="1" customWidth="1"/>
    <col min="11" max="16384" width="11.42578125" style="265"/>
  </cols>
  <sheetData>
    <row r="1" spans="1:11" x14ac:dyDescent="0.2">
      <c r="A1" s="28" t="s">
        <v>4532</v>
      </c>
      <c r="H1" s="343" t="s">
        <v>1306</v>
      </c>
      <c r="I1" s="343"/>
      <c r="J1" s="28"/>
      <c r="K1" s="28"/>
    </row>
    <row r="2" spans="1:11" x14ac:dyDescent="0.2">
      <c r="A2" s="265" t="s">
        <v>1251</v>
      </c>
    </row>
    <row r="4" spans="1:11" ht="19.5" customHeight="1" x14ac:dyDescent="0.2"/>
    <row r="5" spans="1:11" ht="17.45" customHeight="1" thickBot="1" x14ac:dyDescent="0.25">
      <c r="A5" s="266"/>
      <c r="B5" s="84"/>
      <c r="C5" s="266"/>
      <c r="D5" s="266"/>
      <c r="E5" s="266"/>
    </row>
    <row r="6" spans="1:11" ht="17.45" customHeight="1" thickBot="1" x14ac:dyDescent="0.25">
      <c r="A6" s="476" t="s">
        <v>372</v>
      </c>
      <c r="B6" s="477">
        <v>2023</v>
      </c>
      <c r="C6" s="477">
        <v>2023</v>
      </c>
      <c r="D6" s="478" t="s">
        <v>379</v>
      </c>
      <c r="E6" s="478"/>
    </row>
    <row r="7" spans="1:11" ht="17.45" customHeight="1" thickBot="1" x14ac:dyDescent="0.25">
      <c r="A7" s="479"/>
      <c r="B7" s="460" t="s">
        <v>43</v>
      </c>
      <c r="C7" s="460" t="s">
        <v>44</v>
      </c>
      <c r="D7" s="460" t="s">
        <v>281</v>
      </c>
      <c r="E7" s="460" t="s">
        <v>282</v>
      </c>
    </row>
    <row r="8" spans="1:11" ht="19.149999999999999" customHeight="1" thickBot="1" x14ac:dyDescent="0.25">
      <c r="A8" s="463" t="s">
        <v>1010</v>
      </c>
      <c r="B8" s="464">
        <v>26962</v>
      </c>
      <c r="C8" s="464">
        <v>27095</v>
      </c>
      <c r="D8" s="470">
        <v>133</v>
      </c>
      <c r="E8" s="480">
        <v>4.8999999999999998E-3</v>
      </c>
    </row>
    <row r="9" spans="1:11" ht="19.149999999999999" customHeight="1" thickBot="1" x14ac:dyDescent="0.25">
      <c r="A9" s="467" t="s">
        <v>1011</v>
      </c>
      <c r="B9" s="468">
        <v>41927</v>
      </c>
      <c r="C9" s="468">
        <v>41976</v>
      </c>
      <c r="D9" s="471">
        <v>49</v>
      </c>
      <c r="E9" s="481">
        <v>1.1999999999999999E-3</v>
      </c>
    </row>
    <row r="10" spans="1:11" ht="19.149999999999999" customHeight="1" thickBot="1" x14ac:dyDescent="0.25">
      <c r="A10" s="463" t="s">
        <v>1012</v>
      </c>
      <c r="B10" s="464">
        <v>32853</v>
      </c>
      <c r="C10" s="464">
        <v>32770</v>
      </c>
      <c r="D10" s="470">
        <v>-83</v>
      </c>
      <c r="E10" s="480">
        <v>-2.5000000000000001E-3</v>
      </c>
    </row>
    <row r="11" spans="1:11" ht="19.149999999999999" customHeight="1" thickBot="1" x14ac:dyDescent="0.25">
      <c r="A11" s="467" t="s">
        <v>1013</v>
      </c>
      <c r="B11" s="468">
        <v>4226</v>
      </c>
      <c r="C11" s="468">
        <v>4229</v>
      </c>
      <c r="D11" s="471">
        <v>3</v>
      </c>
      <c r="E11" s="481">
        <v>6.9999999999999999E-4</v>
      </c>
    </row>
    <row r="12" spans="1:11" ht="19.149999999999999" customHeight="1" thickBot="1" x14ac:dyDescent="0.25">
      <c r="A12" s="463" t="s">
        <v>1014</v>
      </c>
      <c r="B12" s="470">
        <v>579</v>
      </c>
      <c r="C12" s="470">
        <v>576</v>
      </c>
      <c r="D12" s="470">
        <v>-3</v>
      </c>
      <c r="E12" s="480">
        <v>-5.1999999999999998E-3</v>
      </c>
    </row>
    <row r="13" spans="1:11" ht="19.149999999999999" customHeight="1" thickBot="1" x14ac:dyDescent="0.25">
      <c r="A13" s="467" t="s">
        <v>1015</v>
      </c>
      <c r="B13" s="471">
        <v>273</v>
      </c>
      <c r="C13" s="471">
        <v>273</v>
      </c>
      <c r="D13" s="471">
        <v>0</v>
      </c>
      <c r="E13" s="481">
        <v>0</v>
      </c>
    </row>
    <row r="14" spans="1:11" ht="19.149999999999999" customHeight="1" thickBot="1" x14ac:dyDescent="0.25">
      <c r="A14" s="463" t="s">
        <v>1016</v>
      </c>
      <c r="B14" s="470">
        <v>167</v>
      </c>
      <c r="C14" s="470">
        <v>167</v>
      </c>
      <c r="D14" s="470">
        <v>0</v>
      </c>
      <c r="E14" s="480">
        <v>0</v>
      </c>
    </row>
    <row r="15" spans="1:11" ht="13.5" thickBot="1" x14ac:dyDescent="0.25">
      <c r="A15" s="472" t="s">
        <v>285</v>
      </c>
      <c r="B15" s="473">
        <v>106987</v>
      </c>
      <c r="C15" s="473">
        <v>107086</v>
      </c>
      <c r="D15" s="482">
        <v>99</v>
      </c>
      <c r="E15" s="483">
        <v>8.9999999999999998E-4</v>
      </c>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D6:E6"/>
    <mergeCell ref="H1:I1"/>
    <mergeCell ref="A6:A7"/>
  </mergeCells>
  <hyperlinks>
    <hyperlink ref="H1:I1" location="Index!A1" display="Regresar al Índice" xr:uid="{3D40A9D2-8D49-439E-AF64-7C7E5C08FB2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CAB6-1CF6-4630-81E1-9425F5CA2E87}">
  <sheetPr codeName="Hoja10"/>
  <dimension ref="A1:P216"/>
  <sheetViews>
    <sheetView zoomScaleNormal="100" workbookViewId="0">
      <selection activeCell="F17" sqref="F17"/>
    </sheetView>
  </sheetViews>
  <sheetFormatPr baseColWidth="10" defaultColWidth="10.85546875" defaultRowHeight="12.75" x14ac:dyDescent="0.2"/>
  <cols>
    <col min="1" max="1" width="31.7109375" style="265" customWidth="1"/>
    <col min="2" max="2" width="13.5703125" style="76" customWidth="1"/>
    <col min="3" max="3" width="15.140625" style="265" customWidth="1"/>
    <col min="4" max="4" width="11.85546875" style="265" customWidth="1"/>
    <col min="5" max="5" width="10" style="265" customWidth="1"/>
    <col min="6" max="7" width="8.28515625" style="265" bestFit="1" customWidth="1"/>
    <col min="8" max="9" width="7.140625" style="265" customWidth="1"/>
    <col min="10" max="10" width="7.42578125" style="265" customWidth="1"/>
    <col min="11" max="11" width="8.42578125" style="265" customWidth="1"/>
    <col min="12" max="12" width="8" style="265" bestFit="1" customWidth="1"/>
    <col min="13" max="13" width="6.140625" style="265" bestFit="1" customWidth="1"/>
    <col min="14" max="14" width="7.7109375" style="265" bestFit="1" customWidth="1"/>
    <col min="15" max="16" width="5.42578125" style="265" customWidth="1"/>
    <col min="17" max="17" width="6.140625" style="265" customWidth="1"/>
    <col min="18" max="16384" width="10.85546875" style="265"/>
  </cols>
  <sheetData>
    <row r="1" spans="1:16" x14ac:dyDescent="0.2">
      <c r="A1" s="28" t="s">
        <v>4533</v>
      </c>
      <c r="H1" s="343" t="s">
        <v>1306</v>
      </c>
      <c r="I1" s="343"/>
      <c r="J1" s="28"/>
      <c r="K1" s="28"/>
      <c r="L1" s="28"/>
      <c r="M1" s="2"/>
      <c r="N1" s="2"/>
      <c r="O1" s="2"/>
      <c r="P1" s="2"/>
    </row>
    <row r="2" spans="1:16" x14ac:dyDescent="0.2">
      <c r="A2" s="265" t="s">
        <v>1251</v>
      </c>
    </row>
    <row r="4" spans="1:16" ht="15" customHeight="1" x14ac:dyDescent="0.2"/>
    <row r="5" spans="1:16" ht="13.5" thickBot="1" x14ac:dyDescent="0.25">
      <c r="A5" s="266"/>
      <c r="B5" s="84"/>
      <c r="C5" s="266"/>
      <c r="D5" s="266"/>
      <c r="E5" s="266"/>
    </row>
    <row r="6" spans="1:16" ht="19.5" customHeight="1" thickBot="1" x14ac:dyDescent="0.25">
      <c r="A6" s="459" t="s">
        <v>372</v>
      </c>
      <c r="B6" s="460">
        <v>2022</v>
      </c>
      <c r="C6" s="460">
        <v>2023</v>
      </c>
      <c r="D6" s="461" t="s">
        <v>125</v>
      </c>
      <c r="E6" s="461"/>
    </row>
    <row r="7" spans="1:16" ht="19.5" customHeight="1" thickBot="1" x14ac:dyDescent="0.25">
      <c r="A7" s="462"/>
      <c r="B7" s="460" t="s">
        <v>44</v>
      </c>
      <c r="C7" s="460" t="s">
        <v>44</v>
      </c>
      <c r="D7" s="460" t="s">
        <v>281</v>
      </c>
      <c r="E7" s="460" t="s">
        <v>282</v>
      </c>
    </row>
    <row r="8" spans="1:16" ht="25.15" customHeight="1" thickBot="1" x14ac:dyDescent="0.25">
      <c r="A8" s="463" t="s">
        <v>1010</v>
      </c>
      <c r="B8" s="464">
        <v>26651</v>
      </c>
      <c r="C8" s="464">
        <v>27095</v>
      </c>
      <c r="D8" s="465">
        <v>444</v>
      </c>
      <c r="E8" s="466">
        <v>1.67E-2</v>
      </c>
    </row>
    <row r="9" spans="1:16" ht="20.45" customHeight="1" thickBot="1" x14ac:dyDescent="0.25">
      <c r="A9" s="467" t="s">
        <v>1011</v>
      </c>
      <c r="B9" s="468">
        <v>41433</v>
      </c>
      <c r="C9" s="468">
        <v>41976</v>
      </c>
      <c r="D9" s="465">
        <v>543</v>
      </c>
      <c r="E9" s="469">
        <v>1.3100000000000001E-2</v>
      </c>
    </row>
    <row r="10" spans="1:16" ht="20.45" customHeight="1" thickBot="1" x14ac:dyDescent="0.25">
      <c r="A10" s="463" t="s">
        <v>1012</v>
      </c>
      <c r="B10" s="464">
        <v>31959</v>
      </c>
      <c r="C10" s="464">
        <v>32770</v>
      </c>
      <c r="D10" s="465">
        <v>811</v>
      </c>
      <c r="E10" s="466">
        <v>2.5399999999999999E-2</v>
      </c>
    </row>
    <row r="11" spans="1:16" ht="20.45" customHeight="1" thickBot="1" x14ac:dyDescent="0.25">
      <c r="A11" s="467" t="s">
        <v>1013</v>
      </c>
      <c r="B11" s="468">
        <v>4086</v>
      </c>
      <c r="C11" s="468">
        <v>4229</v>
      </c>
      <c r="D11" s="465">
        <v>143</v>
      </c>
      <c r="E11" s="469">
        <v>3.5000000000000003E-2</v>
      </c>
    </row>
    <row r="12" spans="1:16" ht="20.45" customHeight="1" thickBot="1" x14ac:dyDescent="0.25">
      <c r="A12" s="463" t="s">
        <v>1014</v>
      </c>
      <c r="B12" s="470">
        <v>523</v>
      </c>
      <c r="C12" s="470">
        <v>576</v>
      </c>
      <c r="D12" s="465">
        <v>53</v>
      </c>
      <c r="E12" s="466">
        <v>0.1013</v>
      </c>
    </row>
    <row r="13" spans="1:16" ht="18.600000000000001" customHeight="1" thickBot="1" x14ac:dyDescent="0.25">
      <c r="A13" s="467" t="s">
        <v>1015</v>
      </c>
      <c r="B13" s="471">
        <v>265</v>
      </c>
      <c r="C13" s="471">
        <v>273</v>
      </c>
      <c r="D13" s="465">
        <v>8</v>
      </c>
      <c r="E13" s="469">
        <v>3.0200000000000001E-2</v>
      </c>
    </row>
    <row r="14" spans="1:16" ht="16.149999999999999" customHeight="1" thickBot="1" x14ac:dyDescent="0.25">
      <c r="A14" s="463" t="s">
        <v>1016</v>
      </c>
      <c r="B14" s="470">
        <v>161</v>
      </c>
      <c r="C14" s="470">
        <v>167</v>
      </c>
      <c r="D14" s="465">
        <v>6</v>
      </c>
      <c r="E14" s="466">
        <v>3.73E-2</v>
      </c>
    </row>
    <row r="15" spans="1:16" ht="13.5" thickBot="1" x14ac:dyDescent="0.25">
      <c r="A15" s="472" t="s">
        <v>285</v>
      </c>
      <c r="B15" s="473">
        <v>105078</v>
      </c>
      <c r="C15" s="473">
        <v>107086</v>
      </c>
      <c r="D15" s="474">
        <v>2008</v>
      </c>
      <c r="E15" s="475">
        <v>1.9099999999999999E-2</v>
      </c>
    </row>
    <row r="16" spans="1:16" x14ac:dyDescent="0.2">
      <c r="B16"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3">
    <mergeCell ref="H1:I1"/>
    <mergeCell ref="A6:A7"/>
    <mergeCell ref="D6:E6"/>
  </mergeCells>
  <hyperlinks>
    <hyperlink ref="H1:I1" location="Index!A1" display="Regresar al Índice" xr:uid="{96BD281C-729B-4559-9C79-3D2A691A97AC}"/>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8"/>
  <dimension ref="A1:I216"/>
  <sheetViews>
    <sheetView zoomScaleNormal="100" workbookViewId="0">
      <selection activeCell="F17" sqref="F17"/>
    </sheetView>
  </sheetViews>
  <sheetFormatPr baseColWidth="10" defaultColWidth="9.140625" defaultRowHeight="12.75" x14ac:dyDescent="0.2"/>
  <cols>
    <col min="1" max="1" width="12" style="9" customWidth="1"/>
    <col min="2" max="2" width="14.7109375" style="9" customWidth="1"/>
    <col min="3" max="3" width="15.7109375" style="9" customWidth="1"/>
    <col min="4" max="4" width="11.42578125" style="9" customWidth="1"/>
    <col min="5" max="5" width="13.7109375" style="9" customWidth="1"/>
    <col min="6" max="6" width="15.42578125" style="9" customWidth="1"/>
    <col min="7" max="7" width="12.42578125" style="9" customWidth="1"/>
    <col min="8" max="16384" width="9.140625" style="9"/>
  </cols>
  <sheetData>
    <row r="1" spans="1:9" x14ac:dyDescent="0.2">
      <c r="A1" s="28" t="s">
        <v>4534</v>
      </c>
      <c r="H1" s="284" t="s">
        <v>1306</v>
      </c>
      <c r="I1" s="284"/>
    </row>
    <row r="2" spans="1:9" x14ac:dyDescent="0.2">
      <c r="A2" s="8" t="s">
        <v>1251</v>
      </c>
    </row>
    <row r="5" spans="1:9" x14ac:dyDescent="0.2">
      <c r="B5" s="5"/>
    </row>
    <row r="6" spans="1:9" ht="13.7" customHeight="1" x14ac:dyDescent="0.2">
      <c r="A6" s="454" t="s">
        <v>330</v>
      </c>
      <c r="B6" s="454" t="s">
        <v>570</v>
      </c>
      <c r="C6" s="454"/>
      <c r="D6" s="454"/>
      <c r="E6" s="454" t="s">
        <v>571</v>
      </c>
      <c r="F6" s="454"/>
      <c r="G6" s="454"/>
    </row>
    <row r="7" spans="1:9" ht="30.2" customHeight="1" x14ac:dyDescent="0.2">
      <c r="A7" s="454"/>
      <c r="B7" s="455" t="s">
        <v>600</v>
      </c>
      <c r="C7" s="455" t="s">
        <v>1269</v>
      </c>
      <c r="D7" s="455" t="s">
        <v>335</v>
      </c>
      <c r="E7" s="455" t="s">
        <v>600</v>
      </c>
      <c r="F7" s="455" t="s">
        <v>1269</v>
      </c>
      <c r="G7" s="455" t="s">
        <v>335</v>
      </c>
    </row>
    <row r="8" spans="1:9" x14ac:dyDescent="0.2">
      <c r="A8" s="456" t="s">
        <v>2552</v>
      </c>
      <c r="B8" s="457">
        <v>0.11409999999999999</v>
      </c>
      <c r="C8" s="457">
        <v>1.9199999999999998E-2</v>
      </c>
      <c r="D8" s="457">
        <v>9.6299999999999997E-2</v>
      </c>
      <c r="E8" s="457">
        <v>1.4200000000000001E-2</v>
      </c>
      <c r="F8" s="457">
        <v>0.1074</v>
      </c>
      <c r="G8" s="457">
        <v>8.5900000000000004E-2</v>
      </c>
    </row>
    <row r="9" spans="1:9" x14ac:dyDescent="0.2">
      <c r="A9" s="456" t="s">
        <v>2553</v>
      </c>
      <c r="B9" s="458">
        <v>7.0499999999999993E-2</v>
      </c>
      <c r="C9" s="458">
        <v>6.3799999999999996E-2</v>
      </c>
      <c r="D9" s="458">
        <v>7.3099999999999998E-2</v>
      </c>
      <c r="E9" s="458">
        <v>2.7000000000000001E-3</v>
      </c>
      <c r="F9" s="458">
        <v>7.2099999999999997E-2</v>
      </c>
      <c r="G9" s="458">
        <v>7.9699999999999993E-2</v>
      </c>
    </row>
    <row r="10" spans="1:9" x14ac:dyDescent="0.2">
      <c r="A10" s="456" t="s">
        <v>2554</v>
      </c>
      <c r="B10" s="457">
        <v>4.19E-2</v>
      </c>
      <c r="C10" s="457">
        <v>5.4100000000000002E-2</v>
      </c>
      <c r="D10" s="457">
        <v>0.1085</v>
      </c>
      <c r="E10" s="457">
        <v>-6.3E-3</v>
      </c>
      <c r="F10" s="457">
        <v>8.0100000000000005E-2</v>
      </c>
      <c r="G10" s="457">
        <v>0.1003</v>
      </c>
    </row>
    <row r="11" spans="1:9" x14ac:dyDescent="0.2">
      <c r="A11" s="456" t="s">
        <v>2555</v>
      </c>
      <c r="B11" s="458">
        <v>3.0700000000000002E-2</v>
      </c>
      <c r="C11" s="458">
        <v>8.7599999999999997E-2</v>
      </c>
      <c r="D11" s="458">
        <v>7.4800000000000005E-2</v>
      </c>
      <c r="E11" s="458">
        <v>-4.7000000000000002E-3</v>
      </c>
      <c r="F11" s="458">
        <v>6.6699999999999995E-2</v>
      </c>
      <c r="G11" s="458">
        <v>9.3200000000000005E-2</v>
      </c>
    </row>
    <row r="12" spans="1:9" x14ac:dyDescent="0.2">
      <c r="A12" s="456" t="s">
        <v>2556</v>
      </c>
      <c r="B12" s="457">
        <v>3.0499999999999999E-2</v>
      </c>
      <c r="C12" s="457">
        <v>6.13E-2</v>
      </c>
      <c r="D12" s="457">
        <v>5.1900000000000002E-2</v>
      </c>
      <c r="E12" s="457">
        <v>-5.3E-3</v>
      </c>
      <c r="F12" s="457">
        <v>5.8799999999999998E-2</v>
      </c>
      <c r="G12" s="457">
        <v>9.6100000000000005E-2</v>
      </c>
    </row>
    <row r="13" spans="1:9" x14ac:dyDescent="0.2">
      <c r="A13" s="456" t="s">
        <v>2557</v>
      </c>
      <c r="B13" s="458">
        <v>2.3199999999999998E-2</v>
      </c>
      <c r="C13" s="458">
        <v>9.2700000000000005E-2</v>
      </c>
      <c r="D13" s="458">
        <v>2.6700000000000002E-2</v>
      </c>
      <c r="E13" s="458">
        <v>-7.3000000000000001E-3</v>
      </c>
      <c r="F13" s="458">
        <v>1.24E-2</v>
      </c>
      <c r="G13" s="458">
        <v>7.2400000000000006E-2</v>
      </c>
    </row>
    <row r="14" spans="1:9" x14ac:dyDescent="0.2">
      <c r="A14" s="456" t="s">
        <v>2558</v>
      </c>
      <c r="B14" s="457">
        <v>1.7299999999999999E-2</v>
      </c>
      <c r="C14" s="457">
        <v>2.58E-2</v>
      </c>
      <c r="D14" s="457">
        <v>6.5299999999999997E-2</v>
      </c>
      <c r="E14" s="457">
        <v>-1.5900000000000001E-2</v>
      </c>
      <c r="F14" s="457">
        <v>6.4500000000000002E-2</v>
      </c>
      <c r="G14" s="457">
        <v>9.06E-2</v>
      </c>
    </row>
    <row r="15" spans="1:9" x14ac:dyDescent="0.2">
      <c r="A15" s="456" t="s">
        <v>2559</v>
      </c>
      <c r="B15" s="458">
        <v>-1E-3</v>
      </c>
      <c r="C15" s="458">
        <v>5.3499999999999999E-2</v>
      </c>
      <c r="D15" s="458">
        <v>5.5899999999999998E-2</v>
      </c>
      <c r="E15" s="458">
        <v>-1.9E-3</v>
      </c>
      <c r="F15" s="458">
        <v>8.5599999999999996E-2</v>
      </c>
      <c r="G15" s="458">
        <v>9.2299999999999993E-2</v>
      </c>
    </row>
    <row r="16" spans="1:9" x14ac:dyDescent="0.2">
      <c r="A16" s="456" t="s">
        <v>2560</v>
      </c>
      <c r="B16" s="457">
        <v>-2.8999999999999998E-3</v>
      </c>
      <c r="C16" s="457">
        <v>6.0600000000000001E-2</v>
      </c>
      <c r="D16" s="457">
        <v>-3.0000000000000001E-3</v>
      </c>
      <c r="E16" s="457">
        <v>-6.7999999999999996E-3</v>
      </c>
      <c r="F16" s="457">
        <v>9.74E-2</v>
      </c>
      <c r="G16" s="457">
        <v>5.5599999999999997E-2</v>
      </c>
    </row>
    <row r="17" spans="1:7" x14ac:dyDescent="0.2">
      <c r="A17" s="456" t="s">
        <v>2561</v>
      </c>
      <c r="B17" s="458">
        <v>-1.44E-2</v>
      </c>
      <c r="C17" s="458">
        <v>8.5599999999999996E-2</v>
      </c>
      <c r="D17" s="458">
        <v>-2.5499999999999998E-2</v>
      </c>
      <c r="E17" s="458">
        <v>-1.6999999999999999E-3</v>
      </c>
      <c r="F17" s="458">
        <v>9.0200000000000002E-2</v>
      </c>
      <c r="G17" s="458">
        <v>1.0500000000000001E-2</v>
      </c>
    </row>
    <row r="18" spans="1:7" x14ac:dyDescent="0.2">
      <c r="A18" s="456" t="s">
        <v>2562</v>
      </c>
      <c r="B18" s="457">
        <v>-1.8599999999999998E-2</v>
      </c>
      <c r="C18" s="457">
        <v>4.2599999999999999E-2</v>
      </c>
      <c r="D18" s="457">
        <v>-5.7799999999999997E-2</v>
      </c>
      <c r="E18" s="457">
        <v>5.4999999999999997E-3</v>
      </c>
      <c r="F18" s="457">
        <v>6.9599999999999995E-2</v>
      </c>
      <c r="G18" s="457">
        <v>2.5100000000000001E-2</v>
      </c>
    </row>
    <row r="19" spans="1:7" x14ac:dyDescent="0.2">
      <c r="A19" s="456" t="s">
        <v>2563</v>
      </c>
      <c r="B19" s="458">
        <v>-8.9999999999999993E-3</v>
      </c>
      <c r="C19" s="458">
        <v>9.9199999999999997E-2</v>
      </c>
      <c r="D19" s="458">
        <v>6.3E-3</v>
      </c>
      <c r="E19" s="458">
        <v>-1.2999999999999999E-3</v>
      </c>
      <c r="F19" s="458">
        <v>8.3900000000000002E-2</v>
      </c>
      <c r="G19" s="458">
        <v>1.6400000000000001E-2</v>
      </c>
    </row>
    <row r="20" spans="1:7" x14ac:dyDescent="0.2">
      <c r="A20" s="456" t="s">
        <v>2564</v>
      </c>
      <c r="B20" s="457">
        <v>-2.8999999999999998E-3</v>
      </c>
      <c r="C20" s="457">
        <v>8.3000000000000004E-2</v>
      </c>
      <c r="D20" s="457">
        <v>-6.4000000000000003E-3</v>
      </c>
      <c r="E20" s="457">
        <v>1.2800000000000001E-2</v>
      </c>
      <c r="F20" s="457">
        <v>8.8300000000000003E-2</v>
      </c>
      <c r="G20" s="457">
        <v>4.9099999999999998E-2</v>
      </c>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4">
    <mergeCell ref="H1:I1"/>
    <mergeCell ref="A6:A7"/>
    <mergeCell ref="B6:D6"/>
    <mergeCell ref="E6:G6"/>
  </mergeCells>
  <hyperlinks>
    <hyperlink ref="H1:I1" location="Index!A1" display="Regresar al Índice" xr:uid="{00000000-0004-0000-17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ECAE-F60B-4728-9A39-C4D476A919E2}">
  <sheetPr codeName="Hoja58"/>
  <dimension ref="A1:I21"/>
  <sheetViews>
    <sheetView workbookViewId="0">
      <selection activeCell="F17" sqref="F17"/>
    </sheetView>
  </sheetViews>
  <sheetFormatPr baseColWidth="10" defaultRowHeight="12.75" x14ac:dyDescent="0.2"/>
  <cols>
    <col min="1" max="1" width="15.7109375" style="283" customWidth="1"/>
    <col min="2" max="2" width="38.7109375" style="283" customWidth="1"/>
    <col min="3" max="4" width="13.7109375" style="283" customWidth="1"/>
    <col min="5" max="5" width="16.7109375" style="283" customWidth="1"/>
    <col min="6" max="16384" width="11.42578125" style="283"/>
  </cols>
  <sheetData>
    <row r="1" spans="1:9" x14ac:dyDescent="0.2">
      <c r="A1" s="28" t="s">
        <v>4535</v>
      </c>
      <c r="H1" s="284" t="s">
        <v>1306</v>
      </c>
      <c r="I1" s="284"/>
    </row>
    <row r="2" spans="1:9" x14ac:dyDescent="0.2">
      <c r="A2" s="283" t="s">
        <v>4079</v>
      </c>
    </row>
    <row r="6" spans="1:9" ht="30" customHeight="1" x14ac:dyDescent="0.2">
      <c r="A6" s="285" t="s">
        <v>1280</v>
      </c>
      <c r="B6" s="285" t="s">
        <v>4080</v>
      </c>
      <c r="C6" s="453" t="s">
        <v>4081</v>
      </c>
      <c r="D6" s="453" t="s">
        <v>4082</v>
      </c>
      <c r="E6" s="285" t="s">
        <v>125</v>
      </c>
    </row>
    <row r="7" spans="1:9" x14ac:dyDescent="0.2">
      <c r="A7" s="286" t="s">
        <v>346</v>
      </c>
      <c r="B7" s="287" t="s">
        <v>1239</v>
      </c>
      <c r="C7" s="288" t="s">
        <v>4083</v>
      </c>
      <c r="D7" s="288" t="s">
        <v>4084</v>
      </c>
      <c r="E7" s="288" t="s">
        <v>4085</v>
      </c>
    </row>
    <row r="8" spans="1:9" x14ac:dyDescent="0.2">
      <c r="A8" s="289" t="s">
        <v>346</v>
      </c>
      <c r="B8" s="290" t="s">
        <v>1240</v>
      </c>
      <c r="C8" s="291" t="s">
        <v>4086</v>
      </c>
      <c r="D8" s="291" t="s">
        <v>4087</v>
      </c>
      <c r="E8" s="291" t="s">
        <v>4088</v>
      </c>
    </row>
    <row r="9" spans="1:9" x14ac:dyDescent="0.2">
      <c r="A9" s="286" t="s">
        <v>346</v>
      </c>
      <c r="B9" s="287" t="s">
        <v>1241</v>
      </c>
      <c r="C9" s="288" t="s">
        <v>4089</v>
      </c>
      <c r="D9" s="288" t="s">
        <v>4090</v>
      </c>
      <c r="E9" s="288" t="s">
        <v>4091</v>
      </c>
    </row>
    <row r="10" spans="1:9" x14ac:dyDescent="0.2">
      <c r="A10" s="289" t="s">
        <v>347</v>
      </c>
      <c r="B10" s="290" t="s">
        <v>1239</v>
      </c>
      <c r="C10" s="291" t="s">
        <v>4092</v>
      </c>
      <c r="D10" s="291" t="s">
        <v>4093</v>
      </c>
      <c r="E10" s="291" t="s">
        <v>4094</v>
      </c>
    </row>
    <row r="11" spans="1:9" x14ac:dyDescent="0.2">
      <c r="A11" s="286" t="s">
        <v>347</v>
      </c>
      <c r="B11" s="287" t="s">
        <v>1240</v>
      </c>
      <c r="C11" s="288" t="s">
        <v>4095</v>
      </c>
      <c r="D11" s="288" t="s">
        <v>4096</v>
      </c>
      <c r="E11" s="288" t="s">
        <v>4097</v>
      </c>
    </row>
    <row r="12" spans="1:9" x14ac:dyDescent="0.2">
      <c r="A12" s="289" t="s">
        <v>347</v>
      </c>
      <c r="B12" s="290" t="s">
        <v>1241</v>
      </c>
      <c r="C12" s="291" t="s">
        <v>4098</v>
      </c>
      <c r="D12" s="291" t="s">
        <v>4099</v>
      </c>
      <c r="E12" s="291" t="s">
        <v>4100</v>
      </c>
    </row>
    <row r="13" spans="1:9" x14ac:dyDescent="0.2">
      <c r="A13" s="286" t="s">
        <v>349</v>
      </c>
      <c r="B13" s="287" t="s">
        <v>1239</v>
      </c>
      <c r="C13" s="288" t="s">
        <v>4101</v>
      </c>
      <c r="D13" s="288" t="s">
        <v>4102</v>
      </c>
      <c r="E13" s="288" t="s">
        <v>4103</v>
      </c>
    </row>
    <row r="14" spans="1:9" x14ac:dyDescent="0.2">
      <c r="A14" s="289" t="s">
        <v>349</v>
      </c>
      <c r="B14" s="290" t="s">
        <v>1240</v>
      </c>
      <c r="C14" s="291" t="s">
        <v>4104</v>
      </c>
      <c r="D14" s="291" t="s">
        <v>4105</v>
      </c>
      <c r="E14" s="291" t="s">
        <v>4106</v>
      </c>
    </row>
    <row r="15" spans="1:9" x14ac:dyDescent="0.2">
      <c r="A15" s="286" t="s">
        <v>349</v>
      </c>
      <c r="B15" s="287" t="s">
        <v>1241</v>
      </c>
      <c r="C15" s="288" t="s">
        <v>4107</v>
      </c>
      <c r="D15" s="288" t="s">
        <v>4108</v>
      </c>
      <c r="E15" s="288" t="s">
        <v>4109</v>
      </c>
    </row>
    <row r="16" spans="1:9" x14ac:dyDescent="0.2">
      <c r="A16" s="289" t="s">
        <v>348</v>
      </c>
      <c r="B16" s="290" t="s">
        <v>1239</v>
      </c>
      <c r="C16" s="291" t="s">
        <v>4110</v>
      </c>
      <c r="D16" s="291" t="s">
        <v>4111</v>
      </c>
      <c r="E16" s="291" t="s">
        <v>4112</v>
      </c>
    </row>
    <row r="17" spans="1:5" x14ac:dyDescent="0.2">
      <c r="A17" s="286" t="s">
        <v>348</v>
      </c>
      <c r="B17" s="287" t="s">
        <v>1240</v>
      </c>
      <c r="C17" s="288" t="s">
        <v>4113</v>
      </c>
      <c r="D17" s="288" t="s">
        <v>4114</v>
      </c>
      <c r="E17" s="288" t="s">
        <v>4115</v>
      </c>
    </row>
    <row r="18" spans="1:5" x14ac:dyDescent="0.2">
      <c r="A18" s="289" t="s">
        <v>348</v>
      </c>
      <c r="B18" s="290" t="s">
        <v>1241</v>
      </c>
      <c r="C18" s="291" t="s">
        <v>4116</v>
      </c>
      <c r="D18" s="291" t="s">
        <v>4117</v>
      </c>
      <c r="E18" s="291" t="s">
        <v>4118</v>
      </c>
    </row>
    <row r="19" spans="1:5" x14ac:dyDescent="0.2">
      <c r="A19" s="286" t="s">
        <v>1123</v>
      </c>
      <c r="B19" s="287" t="s">
        <v>1239</v>
      </c>
      <c r="C19" s="288" t="s">
        <v>3683</v>
      </c>
      <c r="D19" s="288" t="s">
        <v>3696</v>
      </c>
      <c r="E19" s="288" t="s">
        <v>4119</v>
      </c>
    </row>
    <row r="20" spans="1:5" x14ac:dyDescent="0.2">
      <c r="A20" s="289" t="s">
        <v>1123</v>
      </c>
      <c r="B20" s="290" t="s">
        <v>1240</v>
      </c>
      <c r="C20" s="291" t="s">
        <v>4120</v>
      </c>
      <c r="D20" s="291" t="s">
        <v>4121</v>
      </c>
      <c r="E20" s="291" t="s">
        <v>4122</v>
      </c>
    </row>
    <row r="21" spans="1:5" x14ac:dyDescent="0.2">
      <c r="A21" s="286" t="s">
        <v>1123</v>
      </c>
      <c r="B21" s="287" t="s">
        <v>1241</v>
      </c>
      <c r="C21" s="288" t="s">
        <v>4123</v>
      </c>
      <c r="D21" s="288" t="s">
        <v>4124</v>
      </c>
      <c r="E21" s="288" t="s">
        <v>4125</v>
      </c>
    </row>
  </sheetData>
  <mergeCells count="6">
    <mergeCell ref="H1:I1"/>
    <mergeCell ref="A7:A9"/>
    <mergeCell ref="A10:A12"/>
    <mergeCell ref="A13:A15"/>
    <mergeCell ref="A16:A18"/>
    <mergeCell ref="A19:A21"/>
  </mergeCells>
  <hyperlinks>
    <hyperlink ref="H1:I1" location="Index!A1" display="Regresar al Índice" xr:uid="{1A204B2A-DB51-4831-8A33-7013A2030E9A}"/>
  </hyperlink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9B1D8-5F19-419C-9070-E67B55AC858E}">
  <sheetPr codeName="Hoja59"/>
  <dimension ref="A1:I38"/>
  <sheetViews>
    <sheetView workbookViewId="0">
      <selection activeCell="F17" sqref="F17"/>
    </sheetView>
  </sheetViews>
  <sheetFormatPr baseColWidth="10" defaultRowHeight="12.75" x14ac:dyDescent="0.2"/>
  <cols>
    <col min="1" max="1" width="25.7109375" style="283" customWidth="1"/>
    <col min="2" max="4" width="18.7109375" style="283" customWidth="1"/>
    <col min="5" max="5" width="25.7109375" style="283" customWidth="1"/>
    <col min="6" max="16384" width="11.42578125" style="283"/>
  </cols>
  <sheetData>
    <row r="1" spans="1:9" x14ac:dyDescent="0.2">
      <c r="A1" s="28" t="s">
        <v>4536</v>
      </c>
      <c r="H1" s="284" t="s">
        <v>1306</v>
      </c>
      <c r="I1" s="284"/>
    </row>
    <row r="2" spans="1:9" x14ac:dyDescent="0.2">
      <c r="A2" s="283" t="s">
        <v>1281</v>
      </c>
    </row>
    <row r="6" spans="1:9" ht="30" customHeight="1" x14ac:dyDescent="0.2">
      <c r="A6" s="285" t="s">
        <v>346</v>
      </c>
      <c r="B6" s="285" t="s">
        <v>1239</v>
      </c>
      <c r="C6" s="285" t="s">
        <v>1240</v>
      </c>
      <c r="D6" s="285" t="s">
        <v>1241</v>
      </c>
    </row>
    <row r="7" spans="1:9" x14ac:dyDescent="0.2">
      <c r="A7" s="287" t="s">
        <v>3</v>
      </c>
      <c r="B7" s="288" t="s">
        <v>4126</v>
      </c>
      <c r="C7" s="288" t="s">
        <v>1894</v>
      </c>
      <c r="D7" s="288" t="s">
        <v>2026</v>
      </c>
    </row>
    <row r="8" spans="1:9" x14ac:dyDescent="0.2">
      <c r="A8" s="290" t="s">
        <v>5</v>
      </c>
      <c r="B8" s="291" t="s">
        <v>1655</v>
      </c>
      <c r="C8" s="291" t="s">
        <v>1765</v>
      </c>
      <c r="D8" s="291" t="s">
        <v>2395</v>
      </c>
    </row>
    <row r="9" spans="1:9" x14ac:dyDescent="0.2">
      <c r="A9" s="287" t="s">
        <v>4</v>
      </c>
      <c r="B9" s="288" t="s">
        <v>1974</v>
      </c>
      <c r="C9" s="288" t="s">
        <v>1448</v>
      </c>
      <c r="D9" s="288" t="s">
        <v>4127</v>
      </c>
    </row>
    <row r="10" spans="1:9" x14ac:dyDescent="0.2">
      <c r="A10" s="290" t="s">
        <v>6</v>
      </c>
      <c r="B10" s="291" t="s">
        <v>4128</v>
      </c>
      <c r="C10" s="291" t="s">
        <v>4129</v>
      </c>
      <c r="D10" s="291" t="s">
        <v>4130</v>
      </c>
    </row>
    <row r="11" spans="1:9" x14ac:dyDescent="0.2">
      <c r="A11" s="287" t="s">
        <v>7</v>
      </c>
      <c r="B11" s="288" t="s">
        <v>2267</v>
      </c>
      <c r="C11" s="288" t="s">
        <v>1895</v>
      </c>
      <c r="D11" s="288" t="s">
        <v>2474</v>
      </c>
    </row>
    <row r="12" spans="1:9" x14ac:dyDescent="0.2">
      <c r="A12" s="290" t="s">
        <v>8</v>
      </c>
      <c r="B12" s="291" t="s">
        <v>4131</v>
      </c>
      <c r="C12" s="291" t="s">
        <v>2010</v>
      </c>
      <c r="D12" s="291" t="s">
        <v>4132</v>
      </c>
    </row>
    <row r="13" spans="1:9" x14ac:dyDescent="0.2">
      <c r="A13" s="287" t="s">
        <v>10</v>
      </c>
      <c r="B13" s="288" t="s">
        <v>4133</v>
      </c>
      <c r="C13" s="288" t="s">
        <v>2075</v>
      </c>
      <c r="D13" s="288" t="s">
        <v>4134</v>
      </c>
    </row>
    <row r="14" spans="1:9" x14ac:dyDescent="0.2">
      <c r="A14" s="290" t="s">
        <v>11</v>
      </c>
      <c r="B14" s="291" t="s">
        <v>4135</v>
      </c>
      <c r="C14" s="291" t="s">
        <v>1901</v>
      </c>
      <c r="D14" s="291" t="s">
        <v>2146</v>
      </c>
    </row>
    <row r="15" spans="1:9" x14ac:dyDescent="0.2">
      <c r="A15" s="287" t="s">
        <v>12</v>
      </c>
      <c r="B15" s="288" t="s">
        <v>2263</v>
      </c>
      <c r="C15" s="288" t="s">
        <v>4136</v>
      </c>
      <c r="D15" s="288" t="s">
        <v>1989</v>
      </c>
    </row>
    <row r="16" spans="1:9" x14ac:dyDescent="0.2">
      <c r="A16" s="290" t="s">
        <v>13</v>
      </c>
      <c r="B16" s="291" t="s">
        <v>4137</v>
      </c>
      <c r="C16" s="291" t="s">
        <v>4138</v>
      </c>
      <c r="D16" s="291" t="s">
        <v>4139</v>
      </c>
    </row>
    <row r="17" spans="1:4" x14ac:dyDescent="0.2">
      <c r="A17" s="287" t="s">
        <v>14</v>
      </c>
      <c r="B17" s="288" t="s">
        <v>4140</v>
      </c>
      <c r="C17" s="288" t="s">
        <v>4141</v>
      </c>
      <c r="D17" s="288" t="s">
        <v>4142</v>
      </c>
    </row>
    <row r="18" spans="1:4" x14ac:dyDescent="0.2">
      <c r="A18" s="290" t="s">
        <v>15</v>
      </c>
      <c r="B18" s="291" t="s">
        <v>2001</v>
      </c>
      <c r="C18" s="291" t="s">
        <v>4143</v>
      </c>
      <c r="D18" s="291" t="s">
        <v>4144</v>
      </c>
    </row>
    <row r="19" spans="1:4" x14ac:dyDescent="0.2">
      <c r="A19" s="287" t="s">
        <v>16</v>
      </c>
      <c r="B19" s="288" t="s">
        <v>2351</v>
      </c>
      <c r="C19" s="288" t="s">
        <v>2308</v>
      </c>
      <c r="D19" s="288" t="s">
        <v>2299</v>
      </c>
    </row>
    <row r="20" spans="1:4" x14ac:dyDescent="0.2">
      <c r="A20" s="451" t="s">
        <v>0</v>
      </c>
      <c r="B20" s="452" t="s">
        <v>4145</v>
      </c>
      <c r="C20" s="452" t="s">
        <v>4146</v>
      </c>
      <c r="D20" s="452" t="s">
        <v>4147</v>
      </c>
    </row>
    <row r="21" spans="1:4" x14ac:dyDescent="0.2">
      <c r="A21" s="287" t="s">
        <v>17</v>
      </c>
      <c r="B21" s="288" t="s">
        <v>3073</v>
      </c>
      <c r="C21" s="288" t="s">
        <v>4148</v>
      </c>
      <c r="D21" s="288" t="s">
        <v>4149</v>
      </c>
    </row>
    <row r="22" spans="1:4" x14ac:dyDescent="0.2">
      <c r="A22" s="290" t="s">
        <v>18</v>
      </c>
      <c r="B22" s="291" t="s">
        <v>1765</v>
      </c>
      <c r="C22" s="291" t="s">
        <v>1635</v>
      </c>
      <c r="D22" s="291" t="s">
        <v>1635</v>
      </c>
    </row>
    <row r="23" spans="1:4" x14ac:dyDescent="0.2">
      <c r="A23" s="287" t="s">
        <v>19</v>
      </c>
      <c r="B23" s="288" t="s">
        <v>4150</v>
      </c>
      <c r="C23" s="288" t="s">
        <v>4151</v>
      </c>
      <c r="D23" s="288" t="s">
        <v>4152</v>
      </c>
    </row>
    <row r="24" spans="1:4" x14ac:dyDescent="0.2">
      <c r="A24" s="290" t="s">
        <v>20</v>
      </c>
      <c r="B24" s="291" t="s">
        <v>4135</v>
      </c>
      <c r="C24" s="291" t="s">
        <v>4129</v>
      </c>
      <c r="D24" s="291" t="s">
        <v>4130</v>
      </c>
    </row>
    <row r="25" spans="1:4" x14ac:dyDescent="0.2">
      <c r="A25" s="287" t="s">
        <v>21</v>
      </c>
      <c r="B25" s="288" t="s">
        <v>4153</v>
      </c>
      <c r="C25" s="288" t="s">
        <v>4154</v>
      </c>
      <c r="D25" s="288" t="s">
        <v>4155</v>
      </c>
    </row>
    <row r="26" spans="1:4" x14ac:dyDescent="0.2">
      <c r="A26" s="290" t="s">
        <v>22</v>
      </c>
      <c r="B26" s="291" t="s">
        <v>4156</v>
      </c>
      <c r="C26" s="291" t="s">
        <v>2135</v>
      </c>
      <c r="D26" s="291" t="s">
        <v>2210</v>
      </c>
    </row>
    <row r="27" spans="1:4" x14ac:dyDescent="0.2">
      <c r="A27" s="287" t="s">
        <v>23</v>
      </c>
      <c r="B27" s="288" t="s">
        <v>2062</v>
      </c>
      <c r="C27" s="288" t="s">
        <v>4157</v>
      </c>
      <c r="D27" s="288" t="s">
        <v>2104</v>
      </c>
    </row>
    <row r="28" spans="1:4" x14ac:dyDescent="0.2">
      <c r="A28" s="290" t="s">
        <v>24</v>
      </c>
      <c r="B28" s="291" t="s">
        <v>4158</v>
      </c>
      <c r="C28" s="291" t="s">
        <v>4159</v>
      </c>
      <c r="D28" s="291" t="s">
        <v>2301</v>
      </c>
    </row>
    <row r="29" spans="1:4" x14ac:dyDescent="0.2">
      <c r="A29" s="287" t="s">
        <v>25</v>
      </c>
      <c r="B29" s="288" t="s">
        <v>4160</v>
      </c>
      <c r="C29" s="288" t="s">
        <v>1534</v>
      </c>
      <c r="D29" s="288" t="s">
        <v>1401</v>
      </c>
    </row>
    <row r="30" spans="1:4" x14ac:dyDescent="0.2">
      <c r="A30" s="290" t="s">
        <v>26</v>
      </c>
      <c r="B30" s="291" t="s">
        <v>1896</v>
      </c>
      <c r="C30" s="291" t="s">
        <v>2003</v>
      </c>
      <c r="D30" s="291" t="s">
        <v>4161</v>
      </c>
    </row>
    <row r="31" spans="1:4" x14ac:dyDescent="0.2">
      <c r="A31" s="287" t="s">
        <v>27</v>
      </c>
      <c r="B31" s="288" t="s">
        <v>4162</v>
      </c>
      <c r="C31" s="288" t="s">
        <v>4163</v>
      </c>
      <c r="D31" s="288" t="s">
        <v>4164</v>
      </c>
    </row>
    <row r="32" spans="1:4" x14ac:dyDescent="0.2">
      <c r="A32" s="290" t="s">
        <v>28</v>
      </c>
      <c r="B32" s="291" t="s">
        <v>4165</v>
      </c>
      <c r="C32" s="291" t="s">
        <v>4166</v>
      </c>
      <c r="D32" s="291" t="s">
        <v>4167</v>
      </c>
    </row>
    <row r="33" spans="1:4" x14ac:dyDescent="0.2">
      <c r="A33" s="287" t="s">
        <v>29</v>
      </c>
      <c r="B33" s="288" t="s">
        <v>1896</v>
      </c>
      <c r="C33" s="288" t="s">
        <v>2381</v>
      </c>
      <c r="D33" s="288" t="s">
        <v>4168</v>
      </c>
    </row>
    <row r="34" spans="1:4" x14ac:dyDescent="0.2">
      <c r="A34" s="290" t="s">
        <v>30</v>
      </c>
      <c r="B34" s="291" t="s">
        <v>1856</v>
      </c>
      <c r="C34" s="291" t="s">
        <v>1640</v>
      </c>
      <c r="D34" s="291" t="s">
        <v>1694</v>
      </c>
    </row>
    <row r="35" spans="1:4" x14ac:dyDescent="0.2">
      <c r="A35" s="287" t="s">
        <v>31</v>
      </c>
      <c r="B35" s="288" t="s">
        <v>2388</v>
      </c>
      <c r="C35" s="288" t="s">
        <v>4169</v>
      </c>
      <c r="D35" s="288" t="s">
        <v>2141</v>
      </c>
    </row>
    <row r="36" spans="1:4" x14ac:dyDescent="0.2">
      <c r="A36" s="290" t="s">
        <v>32</v>
      </c>
      <c r="B36" s="291" t="s">
        <v>1462</v>
      </c>
      <c r="C36" s="291" t="s">
        <v>2146</v>
      </c>
      <c r="D36" s="291" t="s">
        <v>1901</v>
      </c>
    </row>
    <row r="37" spans="1:4" x14ac:dyDescent="0.2">
      <c r="A37" s="287" t="s">
        <v>33</v>
      </c>
      <c r="B37" s="288" t="s">
        <v>4170</v>
      </c>
      <c r="C37" s="288" t="s">
        <v>4171</v>
      </c>
      <c r="D37" s="288" t="s">
        <v>2303</v>
      </c>
    </row>
    <row r="38" spans="1:4" x14ac:dyDescent="0.2">
      <c r="A38" s="290" t="s">
        <v>1123</v>
      </c>
      <c r="B38" s="291" t="s">
        <v>3092</v>
      </c>
      <c r="C38" s="291" t="s">
        <v>3092</v>
      </c>
      <c r="D38" s="291" t="s">
        <v>3092</v>
      </c>
    </row>
  </sheetData>
  <mergeCells count="1">
    <mergeCell ref="H1:I1"/>
  </mergeCells>
  <hyperlinks>
    <hyperlink ref="H1:I1" location="Index!A1" display="Regresar al Índice" xr:uid="{60795339-2437-4B5B-88E9-109FF35A9536}"/>
  </hyperlink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58AC7-8400-4278-8E47-12C5B84FA51E}">
  <sheetPr codeName="Hoja60"/>
  <dimension ref="A1:I38"/>
  <sheetViews>
    <sheetView workbookViewId="0">
      <selection activeCell="F17" sqref="F17"/>
    </sheetView>
  </sheetViews>
  <sheetFormatPr baseColWidth="10" defaultRowHeight="12.75" x14ac:dyDescent="0.2"/>
  <cols>
    <col min="1" max="1" width="25.7109375" style="283" customWidth="1"/>
    <col min="2" max="4" width="18.7109375" style="283" customWidth="1"/>
    <col min="5" max="5" width="25.7109375" style="283" customWidth="1"/>
    <col min="6" max="16384" width="11.42578125" style="283"/>
  </cols>
  <sheetData>
    <row r="1" spans="1:9" x14ac:dyDescent="0.2">
      <c r="A1" s="28" t="s">
        <v>4537</v>
      </c>
      <c r="H1" s="284" t="s">
        <v>1306</v>
      </c>
      <c r="I1" s="284"/>
    </row>
    <row r="2" spans="1:9" x14ac:dyDescent="0.2">
      <c r="A2" s="283" t="s">
        <v>1281</v>
      </c>
    </row>
    <row r="6" spans="1:9" ht="30" customHeight="1" x14ac:dyDescent="0.2">
      <c r="A6" s="285" t="s">
        <v>347</v>
      </c>
      <c r="B6" s="285" t="s">
        <v>1239</v>
      </c>
      <c r="C6" s="285" t="s">
        <v>1240</v>
      </c>
      <c r="D6" s="285" t="s">
        <v>1241</v>
      </c>
    </row>
    <row r="7" spans="1:9" x14ac:dyDescent="0.2">
      <c r="A7" s="287" t="s">
        <v>3</v>
      </c>
      <c r="B7" s="288" t="s">
        <v>4172</v>
      </c>
      <c r="C7" s="288" t="s">
        <v>4173</v>
      </c>
      <c r="D7" s="288" t="s">
        <v>2348</v>
      </c>
    </row>
    <row r="8" spans="1:9" x14ac:dyDescent="0.2">
      <c r="A8" s="290" t="s">
        <v>5</v>
      </c>
      <c r="B8" s="291" t="s">
        <v>1667</v>
      </c>
      <c r="C8" s="291" t="s">
        <v>2029</v>
      </c>
      <c r="D8" s="291" t="s">
        <v>2029</v>
      </c>
    </row>
    <row r="9" spans="1:9" x14ac:dyDescent="0.2">
      <c r="A9" s="287" t="s">
        <v>4</v>
      </c>
      <c r="B9" s="288" t="s">
        <v>1976</v>
      </c>
      <c r="C9" s="288" t="s">
        <v>1667</v>
      </c>
      <c r="D9" s="288" t="s">
        <v>1667</v>
      </c>
    </row>
    <row r="10" spans="1:9" x14ac:dyDescent="0.2">
      <c r="A10" s="290" t="s">
        <v>6</v>
      </c>
      <c r="B10" s="291" t="s">
        <v>4174</v>
      </c>
      <c r="C10" s="291" t="s">
        <v>1672</v>
      </c>
      <c r="D10" s="291" t="s">
        <v>4175</v>
      </c>
    </row>
    <row r="11" spans="1:9" x14ac:dyDescent="0.2">
      <c r="A11" s="287" t="s">
        <v>7</v>
      </c>
      <c r="B11" s="288" t="s">
        <v>4159</v>
      </c>
      <c r="C11" s="288" t="s">
        <v>4159</v>
      </c>
      <c r="D11" s="288" t="s">
        <v>2471</v>
      </c>
    </row>
    <row r="12" spans="1:9" x14ac:dyDescent="0.2">
      <c r="A12" s="290" t="s">
        <v>8</v>
      </c>
      <c r="B12" s="291" t="s">
        <v>4176</v>
      </c>
      <c r="C12" s="291" t="s">
        <v>1799</v>
      </c>
      <c r="D12" s="291" t="s">
        <v>4177</v>
      </c>
    </row>
    <row r="13" spans="1:9" x14ac:dyDescent="0.2">
      <c r="A13" s="287" t="s">
        <v>10</v>
      </c>
      <c r="B13" s="288" t="s">
        <v>1806</v>
      </c>
      <c r="C13" s="288" t="s">
        <v>2060</v>
      </c>
      <c r="D13" s="288" t="s">
        <v>1394</v>
      </c>
    </row>
    <row r="14" spans="1:9" x14ac:dyDescent="0.2">
      <c r="A14" s="290" t="s">
        <v>11</v>
      </c>
      <c r="B14" s="291" t="s">
        <v>4178</v>
      </c>
      <c r="C14" s="291" t="s">
        <v>4179</v>
      </c>
      <c r="D14" s="291" t="s">
        <v>2016</v>
      </c>
    </row>
    <row r="15" spans="1:9" x14ac:dyDescent="0.2">
      <c r="A15" s="287" t="s">
        <v>12</v>
      </c>
      <c r="B15" s="288" t="s">
        <v>1574</v>
      </c>
      <c r="C15" s="288" t="s">
        <v>1574</v>
      </c>
      <c r="D15" s="288" t="s">
        <v>1741</v>
      </c>
    </row>
    <row r="16" spans="1:9" x14ac:dyDescent="0.2">
      <c r="A16" s="290" t="s">
        <v>13</v>
      </c>
      <c r="B16" s="291" t="s">
        <v>4180</v>
      </c>
      <c r="C16" s="291" t="s">
        <v>4181</v>
      </c>
      <c r="D16" s="291" t="s">
        <v>4182</v>
      </c>
    </row>
    <row r="17" spans="1:4" x14ac:dyDescent="0.2">
      <c r="A17" s="287" t="s">
        <v>14</v>
      </c>
      <c r="B17" s="288" t="s">
        <v>4183</v>
      </c>
      <c r="C17" s="288" t="s">
        <v>4184</v>
      </c>
      <c r="D17" s="288" t="s">
        <v>4185</v>
      </c>
    </row>
    <row r="18" spans="1:4" x14ac:dyDescent="0.2">
      <c r="A18" s="290" t="s">
        <v>15</v>
      </c>
      <c r="B18" s="291" t="s">
        <v>4186</v>
      </c>
      <c r="C18" s="291" t="s">
        <v>1475</v>
      </c>
      <c r="D18" s="291" t="s">
        <v>1849</v>
      </c>
    </row>
    <row r="19" spans="1:4" x14ac:dyDescent="0.2">
      <c r="A19" s="287" t="s">
        <v>16</v>
      </c>
      <c r="B19" s="288" t="s">
        <v>4134</v>
      </c>
      <c r="C19" s="288" t="s">
        <v>4187</v>
      </c>
      <c r="D19" s="288" t="s">
        <v>4188</v>
      </c>
    </row>
    <row r="20" spans="1:4" x14ac:dyDescent="0.2">
      <c r="A20" s="451" t="s">
        <v>0</v>
      </c>
      <c r="B20" s="452" t="s">
        <v>4189</v>
      </c>
      <c r="C20" s="452" t="s">
        <v>2363</v>
      </c>
      <c r="D20" s="452" t="s">
        <v>4190</v>
      </c>
    </row>
    <row r="21" spans="1:4" x14ac:dyDescent="0.2">
      <c r="A21" s="287" t="s">
        <v>17</v>
      </c>
      <c r="B21" s="288" t="s">
        <v>1330</v>
      </c>
      <c r="C21" s="288" t="s">
        <v>4191</v>
      </c>
      <c r="D21" s="288" t="s">
        <v>4192</v>
      </c>
    </row>
    <row r="22" spans="1:4" x14ac:dyDescent="0.2">
      <c r="A22" s="290" t="s">
        <v>18</v>
      </c>
      <c r="B22" s="291" t="s">
        <v>2001</v>
      </c>
      <c r="C22" s="291" t="s">
        <v>1628</v>
      </c>
      <c r="D22" s="291" t="s">
        <v>4193</v>
      </c>
    </row>
    <row r="23" spans="1:4" x14ac:dyDescent="0.2">
      <c r="A23" s="287" t="s">
        <v>19</v>
      </c>
      <c r="B23" s="288" t="s">
        <v>4136</v>
      </c>
      <c r="C23" s="288" t="s">
        <v>1815</v>
      </c>
      <c r="D23" s="288" t="s">
        <v>1606</v>
      </c>
    </row>
    <row r="24" spans="1:4" x14ac:dyDescent="0.2">
      <c r="A24" s="290" t="s">
        <v>20</v>
      </c>
      <c r="B24" s="291" t="s">
        <v>2029</v>
      </c>
      <c r="C24" s="291" t="s">
        <v>1667</v>
      </c>
      <c r="D24" s="291" t="s">
        <v>1667</v>
      </c>
    </row>
    <row r="25" spans="1:4" x14ac:dyDescent="0.2">
      <c r="A25" s="287" t="s">
        <v>21</v>
      </c>
      <c r="B25" s="288" t="s">
        <v>2020</v>
      </c>
      <c r="C25" s="288" t="s">
        <v>4168</v>
      </c>
      <c r="D25" s="288" t="s">
        <v>2149</v>
      </c>
    </row>
    <row r="26" spans="1:4" x14ac:dyDescent="0.2">
      <c r="A26" s="290" t="s">
        <v>22</v>
      </c>
      <c r="B26" s="291" t="s">
        <v>4194</v>
      </c>
      <c r="C26" s="291" t="s">
        <v>2188</v>
      </c>
      <c r="D26" s="291" t="s">
        <v>1634</v>
      </c>
    </row>
    <row r="27" spans="1:4" x14ac:dyDescent="0.2">
      <c r="A27" s="287" t="s">
        <v>23</v>
      </c>
      <c r="B27" s="288" t="s">
        <v>4195</v>
      </c>
      <c r="C27" s="288" t="s">
        <v>1507</v>
      </c>
      <c r="D27" s="288" t="s">
        <v>4196</v>
      </c>
    </row>
    <row r="28" spans="1:4" x14ac:dyDescent="0.2">
      <c r="A28" s="290" t="s">
        <v>24</v>
      </c>
      <c r="B28" s="291" t="s">
        <v>1462</v>
      </c>
      <c r="C28" s="291" t="s">
        <v>4197</v>
      </c>
      <c r="D28" s="291" t="s">
        <v>1462</v>
      </c>
    </row>
    <row r="29" spans="1:4" x14ac:dyDescent="0.2">
      <c r="A29" s="287" t="s">
        <v>25</v>
      </c>
      <c r="B29" s="288" t="s">
        <v>4198</v>
      </c>
      <c r="C29" s="288" t="s">
        <v>2450</v>
      </c>
      <c r="D29" s="288" t="s">
        <v>1908</v>
      </c>
    </row>
    <row r="30" spans="1:4" x14ac:dyDescent="0.2">
      <c r="A30" s="290" t="s">
        <v>26</v>
      </c>
      <c r="B30" s="291" t="s">
        <v>1889</v>
      </c>
      <c r="C30" s="291" t="s">
        <v>2335</v>
      </c>
      <c r="D30" s="291" t="s">
        <v>1765</v>
      </c>
    </row>
    <row r="31" spans="1:4" x14ac:dyDescent="0.2">
      <c r="A31" s="287" t="s">
        <v>27</v>
      </c>
      <c r="B31" s="288" t="s">
        <v>1896</v>
      </c>
      <c r="C31" s="288" t="s">
        <v>4199</v>
      </c>
      <c r="D31" s="288" t="s">
        <v>4151</v>
      </c>
    </row>
    <row r="32" spans="1:4" x14ac:dyDescent="0.2">
      <c r="A32" s="290" t="s">
        <v>28</v>
      </c>
      <c r="B32" s="291" t="s">
        <v>1574</v>
      </c>
      <c r="C32" s="291" t="s">
        <v>1574</v>
      </c>
      <c r="D32" s="291" t="s">
        <v>1574</v>
      </c>
    </row>
    <row r="33" spans="1:4" x14ac:dyDescent="0.2">
      <c r="A33" s="287" t="s">
        <v>29</v>
      </c>
      <c r="B33" s="288" t="s">
        <v>4200</v>
      </c>
      <c r="C33" s="288" t="s">
        <v>4158</v>
      </c>
      <c r="D33" s="288" t="s">
        <v>4201</v>
      </c>
    </row>
    <row r="34" spans="1:4" x14ac:dyDescent="0.2">
      <c r="A34" s="290" t="s">
        <v>30</v>
      </c>
      <c r="B34" s="291" t="s">
        <v>4202</v>
      </c>
      <c r="C34" s="291" t="s">
        <v>4197</v>
      </c>
      <c r="D34" s="291" t="s">
        <v>4135</v>
      </c>
    </row>
    <row r="35" spans="1:4" x14ac:dyDescent="0.2">
      <c r="A35" s="287" t="s">
        <v>31</v>
      </c>
      <c r="B35" s="288" t="s">
        <v>2155</v>
      </c>
      <c r="C35" s="288" t="s">
        <v>4203</v>
      </c>
      <c r="D35" s="288" t="s">
        <v>4204</v>
      </c>
    </row>
    <row r="36" spans="1:4" x14ac:dyDescent="0.2">
      <c r="A36" s="290" t="s">
        <v>32</v>
      </c>
      <c r="B36" s="291" t="s">
        <v>4205</v>
      </c>
      <c r="C36" s="291" t="s">
        <v>4206</v>
      </c>
      <c r="D36" s="291" t="s">
        <v>2364</v>
      </c>
    </row>
    <row r="37" spans="1:4" x14ac:dyDescent="0.2">
      <c r="A37" s="287" t="s">
        <v>33</v>
      </c>
      <c r="B37" s="288" t="s">
        <v>4207</v>
      </c>
      <c r="C37" s="288" t="s">
        <v>2106</v>
      </c>
      <c r="D37" s="288" t="s">
        <v>4161</v>
      </c>
    </row>
    <row r="38" spans="1:4" x14ac:dyDescent="0.2">
      <c r="A38" s="290" t="s">
        <v>1123</v>
      </c>
      <c r="B38" s="291" t="s">
        <v>3092</v>
      </c>
      <c r="C38" s="291" t="s">
        <v>3092</v>
      </c>
      <c r="D38" s="291" t="s">
        <v>3092</v>
      </c>
    </row>
  </sheetData>
  <mergeCells count="1">
    <mergeCell ref="H1:I1"/>
  </mergeCells>
  <hyperlinks>
    <hyperlink ref="H1:I1" location="Index!A1" display="Regresar al Índice" xr:uid="{8C4CAC42-338B-4485-857B-E53857FEBA01}"/>
  </hyperlink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762A-4589-4B00-B14F-4764D8D79BDD}">
  <sheetPr codeName="Hoja62"/>
  <dimension ref="A1:I38"/>
  <sheetViews>
    <sheetView workbookViewId="0">
      <selection activeCell="F17" sqref="F17"/>
    </sheetView>
  </sheetViews>
  <sheetFormatPr baseColWidth="10" defaultRowHeight="12.75" x14ac:dyDescent="0.2"/>
  <cols>
    <col min="1" max="1" width="25.7109375" style="283" customWidth="1"/>
    <col min="2" max="4" width="18.7109375" style="283" customWidth="1"/>
    <col min="5" max="5" width="25.7109375" style="283" customWidth="1"/>
    <col min="6" max="16384" width="11.42578125" style="283"/>
  </cols>
  <sheetData>
    <row r="1" spans="1:9" x14ac:dyDescent="0.2">
      <c r="A1" s="28" t="s">
        <v>4538</v>
      </c>
      <c r="H1" s="284" t="s">
        <v>1306</v>
      </c>
      <c r="I1" s="284"/>
    </row>
    <row r="2" spans="1:9" x14ac:dyDescent="0.2">
      <c r="A2" s="283" t="s">
        <v>4208</v>
      </c>
    </row>
    <row r="6" spans="1:9" ht="30" customHeight="1" x14ac:dyDescent="0.2">
      <c r="A6" s="285" t="s">
        <v>348</v>
      </c>
      <c r="B6" s="285" t="s">
        <v>1239</v>
      </c>
      <c r="C6" s="285" t="s">
        <v>1240</v>
      </c>
      <c r="D6" s="285" t="s">
        <v>1241</v>
      </c>
    </row>
    <row r="7" spans="1:9" x14ac:dyDescent="0.2">
      <c r="A7" s="287" t="s">
        <v>3</v>
      </c>
      <c r="B7" s="288" t="s">
        <v>4209</v>
      </c>
      <c r="C7" s="288" t="s">
        <v>4210</v>
      </c>
      <c r="D7" s="288" t="s">
        <v>4211</v>
      </c>
    </row>
    <row r="8" spans="1:9" x14ac:dyDescent="0.2">
      <c r="A8" s="290" t="s">
        <v>5</v>
      </c>
      <c r="B8" s="291" t="s">
        <v>2133</v>
      </c>
      <c r="C8" s="291" t="s">
        <v>2133</v>
      </c>
      <c r="D8" s="291" t="s">
        <v>2133</v>
      </c>
    </row>
    <row r="9" spans="1:9" x14ac:dyDescent="0.2">
      <c r="A9" s="287" t="s">
        <v>4</v>
      </c>
      <c r="B9" s="288" t="s">
        <v>4212</v>
      </c>
      <c r="C9" s="288" t="s">
        <v>1393</v>
      </c>
      <c r="D9" s="288" t="s">
        <v>4213</v>
      </c>
    </row>
    <row r="10" spans="1:9" x14ac:dyDescent="0.2">
      <c r="A10" s="290" t="s">
        <v>6</v>
      </c>
      <c r="B10" s="291" t="s">
        <v>2133</v>
      </c>
      <c r="C10" s="291" t="s">
        <v>2133</v>
      </c>
      <c r="D10" s="291" t="s">
        <v>2133</v>
      </c>
    </row>
    <row r="11" spans="1:9" x14ac:dyDescent="0.2">
      <c r="A11" s="287" t="s">
        <v>7</v>
      </c>
      <c r="B11" s="288" t="s">
        <v>2133</v>
      </c>
      <c r="C11" s="288" t="s">
        <v>2133</v>
      </c>
      <c r="D11" s="288" t="s">
        <v>2133</v>
      </c>
    </row>
    <row r="12" spans="1:9" x14ac:dyDescent="0.2">
      <c r="A12" s="290" t="s">
        <v>8</v>
      </c>
      <c r="B12" s="291" t="s">
        <v>2362</v>
      </c>
      <c r="C12" s="291" t="s">
        <v>4214</v>
      </c>
      <c r="D12" s="291" t="s">
        <v>2092</v>
      </c>
    </row>
    <row r="13" spans="1:9" x14ac:dyDescent="0.2">
      <c r="A13" s="287" t="s">
        <v>10</v>
      </c>
      <c r="B13" s="288" t="s">
        <v>4215</v>
      </c>
      <c r="C13" s="288" t="s">
        <v>1282</v>
      </c>
      <c r="D13" s="288" t="s">
        <v>4200</v>
      </c>
    </row>
    <row r="14" spans="1:9" x14ac:dyDescent="0.2">
      <c r="A14" s="290" t="s">
        <v>11</v>
      </c>
      <c r="B14" s="291" t="s">
        <v>4216</v>
      </c>
      <c r="C14" s="291" t="s">
        <v>4214</v>
      </c>
      <c r="D14" s="291" t="s">
        <v>4217</v>
      </c>
    </row>
    <row r="15" spans="1:9" x14ac:dyDescent="0.2">
      <c r="A15" s="287" t="s">
        <v>12</v>
      </c>
      <c r="B15" s="288" t="s">
        <v>2133</v>
      </c>
      <c r="C15" s="288" t="s">
        <v>2133</v>
      </c>
      <c r="D15" s="288" t="s">
        <v>2133</v>
      </c>
    </row>
    <row r="16" spans="1:9" x14ac:dyDescent="0.2">
      <c r="A16" s="290" t="s">
        <v>13</v>
      </c>
      <c r="B16" s="291" t="s">
        <v>4218</v>
      </c>
      <c r="C16" s="291" t="s">
        <v>4219</v>
      </c>
      <c r="D16" s="291" t="s">
        <v>4220</v>
      </c>
    </row>
    <row r="17" spans="1:4" x14ac:dyDescent="0.2">
      <c r="A17" s="287" t="s">
        <v>14</v>
      </c>
      <c r="B17" s="288" t="s">
        <v>1561</v>
      </c>
      <c r="C17" s="288" t="s">
        <v>4221</v>
      </c>
      <c r="D17" s="288" t="s">
        <v>1651</v>
      </c>
    </row>
    <row r="18" spans="1:4" x14ac:dyDescent="0.2">
      <c r="A18" s="290" t="s">
        <v>15</v>
      </c>
      <c r="B18" s="291" t="s">
        <v>2133</v>
      </c>
      <c r="C18" s="291" t="s">
        <v>2133</v>
      </c>
      <c r="D18" s="291" t="s">
        <v>2133</v>
      </c>
    </row>
    <row r="19" spans="1:4" x14ac:dyDescent="0.2">
      <c r="A19" s="287" t="s">
        <v>16</v>
      </c>
      <c r="B19" s="288" t="s">
        <v>2923</v>
      </c>
      <c r="C19" s="288" t="s">
        <v>4222</v>
      </c>
      <c r="D19" s="288" t="s">
        <v>4223</v>
      </c>
    </row>
    <row r="20" spans="1:4" x14ac:dyDescent="0.2">
      <c r="A20" s="451" t="s">
        <v>0</v>
      </c>
      <c r="B20" s="452" t="s">
        <v>4224</v>
      </c>
      <c r="C20" s="452" t="s">
        <v>1559</v>
      </c>
      <c r="D20" s="452" t="s">
        <v>4225</v>
      </c>
    </row>
    <row r="21" spans="1:4" x14ac:dyDescent="0.2">
      <c r="A21" s="287" t="s">
        <v>17</v>
      </c>
      <c r="B21" s="288" t="s">
        <v>4226</v>
      </c>
      <c r="C21" s="288" t="s">
        <v>4221</v>
      </c>
      <c r="D21" s="288" t="s">
        <v>2195</v>
      </c>
    </row>
    <row r="22" spans="1:4" x14ac:dyDescent="0.2">
      <c r="A22" s="290" t="s">
        <v>18</v>
      </c>
      <c r="B22" s="291" t="s">
        <v>2471</v>
      </c>
      <c r="C22" s="291" t="s">
        <v>4214</v>
      </c>
      <c r="D22" s="291" t="s">
        <v>4227</v>
      </c>
    </row>
    <row r="23" spans="1:4" x14ac:dyDescent="0.2">
      <c r="A23" s="287" t="s">
        <v>19</v>
      </c>
      <c r="B23" s="288" t="s">
        <v>4174</v>
      </c>
      <c r="C23" s="288" t="s">
        <v>4207</v>
      </c>
      <c r="D23" s="288" t="s">
        <v>2381</v>
      </c>
    </row>
    <row r="24" spans="1:4" x14ac:dyDescent="0.2">
      <c r="A24" s="290" t="s">
        <v>20</v>
      </c>
      <c r="B24" s="291" t="s">
        <v>1741</v>
      </c>
      <c r="C24" s="291" t="s">
        <v>1282</v>
      </c>
      <c r="D24" s="291" t="s">
        <v>4228</v>
      </c>
    </row>
    <row r="25" spans="1:4" x14ac:dyDescent="0.2">
      <c r="A25" s="287" t="s">
        <v>21</v>
      </c>
      <c r="B25" s="288" t="s">
        <v>2147</v>
      </c>
      <c r="C25" s="288" t="s">
        <v>4165</v>
      </c>
      <c r="D25" s="288" t="s">
        <v>1711</v>
      </c>
    </row>
    <row r="26" spans="1:4" x14ac:dyDescent="0.2">
      <c r="A26" s="290" t="s">
        <v>22</v>
      </c>
      <c r="B26" s="291" t="s">
        <v>2466</v>
      </c>
      <c r="C26" s="291" t="s">
        <v>4165</v>
      </c>
      <c r="D26" s="291" t="s">
        <v>4229</v>
      </c>
    </row>
    <row r="27" spans="1:4" x14ac:dyDescent="0.2">
      <c r="A27" s="287" t="s">
        <v>23</v>
      </c>
      <c r="B27" s="288" t="s">
        <v>1559</v>
      </c>
      <c r="C27" s="288" t="s">
        <v>2224</v>
      </c>
      <c r="D27" s="288" t="s">
        <v>4230</v>
      </c>
    </row>
    <row r="28" spans="1:4" x14ac:dyDescent="0.2">
      <c r="A28" s="290" t="s">
        <v>24</v>
      </c>
      <c r="B28" s="291" t="s">
        <v>2133</v>
      </c>
      <c r="C28" s="291" t="s">
        <v>2133</v>
      </c>
      <c r="D28" s="291" t="s">
        <v>2133</v>
      </c>
    </row>
    <row r="29" spans="1:4" x14ac:dyDescent="0.2">
      <c r="A29" s="287" t="s">
        <v>25</v>
      </c>
      <c r="B29" s="288" t="s">
        <v>4162</v>
      </c>
      <c r="C29" s="288" t="s">
        <v>4207</v>
      </c>
      <c r="D29" s="288" t="s">
        <v>2149</v>
      </c>
    </row>
    <row r="30" spans="1:4" x14ac:dyDescent="0.2">
      <c r="A30" s="290" t="s">
        <v>26</v>
      </c>
      <c r="B30" s="291" t="s">
        <v>4231</v>
      </c>
      <c r="C30" s="291" t="s">
        <v>4165</v>
      </c>
      <c r="D30" s="291" t="s">
        <v>1848</v>
      </c>
    </row>
    <row r="31" spans="1:4" x14ac:dyDescent="0.2">
      <c r="A31" s="287" t="s">
        <v>27</v>
      </c>
      <c r="B31" s="288" t="s">
        <v>4232</v>
      </c>
      <c r="C31" s="288" t="s">
        <v>1282</v>
      </c>
      <c r="D31" s="288" t="s">
        <v>4232</v>
      </c>
    </row>
    <row r="32" spans="1:4" x14ac:dyDescent="0.2">
      <c r="A32" s="290" t="s">
        <v>28</v>
      </c>
      <c r="B32" s="291" t="s">
        <v>2133</v>
      </c>
      <c r="C32" s="291" t="s">
        <v>2133</v>
      </c>
      <c r="D32" s="291" t="s">
        <v>2133</v>
      </c>
    </row>
    <row r="33" spans="1:4" x14ac:dyDescent="0.2">
      <c r="A33" s="287" t="s">
        <v>29</v>
      </c>
      <c r="B33" s="288" t="s">
        <v>1901</v>
      </c>
      <c r="C33" s="288" t="s">
        <v>4214</v>
      </c>
      <c r="D33" s="288" t="s">
        <v>1452</v>
      </c>
    </row>
    <row r="34" spans="1:4" x14ac:dyDescent="0.2">
      <c r="A34" s="290" t="s">
        <v>30</v>
      </c>
      <c r="B34" s="291" t="s">
        <v>1694</v>
      </c>
      <c r="C34" s="291" t="s">
        <v>4214</v>
      </c>
      <c r="D34" s="291" t="s">
        <v>1856</v>
      </c>
    </row>
    <row r="35" spans="1:4" x14ac:dyDescent="0.2">
      <c r="A35" s="287" t="s">
        <v>31</v>
      </c>
      <c r="B35" s="288" t="s">
        <v>2133</v>
      </c>
      <c r="C35" s="288" t="s">
        <v>2133</v>
      </c>
      <c r="D35" s="288" t="s">
        <v>2133</v>
      </c>
    </row>
    <row r="36" spans="1:4" x14ac:dyDescent="0.2">
      <c r="A36" s="290" t="s">
        <v>32</v>
      </c>
      <c r="B36" s="291" t="s">
        <v>4233</v>
      </c>
      <c r="C36" s="291" t="s">
        <v>2346</v>
      </c>
      <c r="D36" s="291" t="s">
        <v>4143</v>
      </c>
    </row>
    <row r="37" spans="1:4" x14ac:dyDescent="0.2">
      <c r="A37" s="287" t="s">
        <v>33</v>
      </c>
      <c r="B37" s="288" t="s">
        <v>4234</v>
      </c>
      <c r="C37" s="288" t="s">
        <v>4235</v>
      </c>
      <c r="D37" s="288" t="s">
        <v>2151</v>
      </c>
    </row>
    <row r="38" spans="1:4" x14ac:dyDescent="0.2">
      <c r="A38" s="290" t="s">
        <v>1123</v>
      </c>
      <c r="B38" s="291" t="s">
        <v>3092</v>
      </c>
      <c r="C38" s="291" t="s">
        <v>3092</v>
      </c>
      <c r="D38" s="291" t="s">
        <v>3092</v>
      </c>
    </row>
  </sheetData>
  <mergeCells count="1">
    <mergeCell ref="H1:I1"/>
  </mergeCells>
  <hyperlinks>
    <hyperlink ref="H1:I1" location="Index!A1" display="Regresar al Índice" xr:uid="{A96D6C34-197B-45B7-B80A-2BC8D5F90081}"/>
  </hyperlink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741B-49A0-4916-AAB6-E4856C8316D7}">
  <sheetPr codeName="Hoja32"/>
  <dimension ref="A1:I40"/>
  <sheetViews>
    <sheetView workbookViewId="0">
      <selection activeCell="F17" sqref="F17"/>
    </sheetView>
  </sheetViews>
  <sheetFormatPr baseColWidth="10" defaultRowHeight="12.75" x14ac:dyDescent="0.2"/>
  <cols>
    <col min="1" max="1" width="19" style="283" customWidth="1"/>
    <col min="2" max="2" width="13.5703125" style="283" bestFit="1" customWidth="1"/>
    <col min="3" max="16384" width="11.42578125" style="283"/>
  </cols>
  <sheetData>
    <row r="1" spans="1:9" x14ac:dyDescent="0.2">
      <c r="A1" s="28" t="s">
        <v>4503</v>
      </c>
      <c r="H1" s="284" t="s">
        <v>1306</v>
      </c>
      <c r="I1" s="284"/>
    </row>
    <row r="2" spans="1:9" x14ac:dyDescent="0.2">
      <c r="A2" s="283" t="s">
        <v>4494</v>
      </c>
    </row>
    <row r="7" spans="1:9" ht="38.25" x14ac:dyDescent="0.2">
      <c r="A7" s="101" t="s">
        <v>2</v>
      </c>
      <c r="B7" s="101" t="s">
        <v>3275</v>
      </c>
      <c r="C7" s="102" t="s">
        <v>3276</v>
      </c>
      <c r="D7" s="102">
        <v>0.25</v>
      </c>
      <c r="E7" s="102">
        <v>0.5</v>
      </c>
      <c r="F7" s="102">
        <v>0.75</v>
      </c>
    </row>
    <row r="8" spans="1:9" x14ac:dyDescent="0.2">
      <c r="A8" s="103" t="s">
        <v>1</v>
      </c>
      <c r="B8" s="104">
        <v>1601458</v>
      </c>
      <c r="C8" s="104"/>
      <c r="D8" s="104">
        <v>631532</v>
      </c>
      <c r="E8" s="104">
        <v>926207</v>
      </c>
      <c r="F8" s="104">
        <v>1834921</v>
      </c>
    </row>
    <row r="9" spans="1:9" x14ac:dyDescent="0.2">
      <c r="A9" s="105" t="s">
        <v>3</v>
      </c>
      <c r="B9" s="106">
        <v>1240922</v>
      </c>
      <c r="C9" s="106">
        <f>_xlfn.RANK.EQ(B9,$B$9:$B$40,)</f>
        <v>24</v>
      </c>
      <c r="D9" s="106">
        <v>552111</v>
      </c>
      <c r="E9" s="106">
        <v>793159</v>
      </c>
      <c r="F9" s="106">
        <v>1561410</v>
      </c>
    </row>
    <row r="10" spans="1:9" x14ac:dyDescent="0.2">
      <c r="A10" s="105" t="s">
        <v>4</v>
      </c>
      <c r="B10" s="104">
        <v>1722122</v>
      </c>
      <c r="C10" s="104">
        <f t="shared" ref="C10:C40" si="0">_xlfn.RANK.EQ(B10,$B$9:$B$40,)</f>
        <v>10</v>
      </c>
      <c r="D10" s="104">
        <v>726000</v>
      </c>
      <c r="E10" s="104">
        <v>1015379</v>
      </c>
      <c r="F10" s="104">
        <v>2091972</v>
      </c>
    </row>
    <row r="11" spans="1:9" x14ac:dyDescent="0.2">
      <c r="A11" s="105" t="s">
        <v>5</v>
      </c>
      <c r="B11" s="106">
        <v>2030862</v>
      </c>
      <c r="C11" s="106">
        <f t="shared" si="0"/>
        <v>5</v>
      </c>
      <c r="D11" s="106">
        <v>856000</v>
      </c>
      <c r="E11" s="106">
        <v>1230775</v>
      </c>
      <c r="F11" s="106">
        <v>2390355</v>
      </c>
    </row>
    <row r="12" spans="1:9" x14ac:dyDescent="0.2">
      <c r="A12" s="105" t="s">
        <v>6</v>
      </c>
      <c r="B12" s="104">
        <v>1365345</v>
      </c>
      <c r="C12" s="104">
        <f t="shared" si="0"/>
        <v>20</v>
      </c>
      <c r="D12" s="104">
        <v>730981</v>
      </c>
      <c r="E12" s="104">
        <v>987448</v>
      </c>
      <c r="F12" s="104">
        <v>1597650</v>
      </c>
    </row>
    <row r="13" spans="1:9" x14ac:dyDescent="0.2">
      <c r="A13" s="105" t="s">
        <v>10</v>
      </c>
      <c r="B13" s="106">
        <v>1195014</v>
      </c>
      <c r="C13" s="106">
        <f t="shared" si="0"/>
        <v>26</v>
      </c>
      <c r="D13" s="106">
        <v>570408</v>
      </c>
      <c r="E13" s="106">
        <v>760299</v>
      </c>
      <c r="F13" s="106">
        <v>1394000</v>
      </c>
    </row>
    <row r="14" spans="1:9" x14ac:dyDescent="0.2">
      <c r="A14" s="105" t="s">
        <v>11</v>
      </c>
      <c r="B14" s="104">
        <v>1220611</v>
      </c>
      <c r="C14" s="104">
        <f t="shared" si="0"/>
        <v>25</v>
      </c>
      <c r="D14" s="104">
        <v>614400</v>
      </c>
      <c r="E14" s="104">
        <v>801000</v>
      </c>
      <c r="F14" s="104">
        <v>1353112</v>
      </c>
    </row>
    <row r="15" spans="1:9" x14ac:dyDescent="0.2">
      <c r="A15" s="105" t="s">
        <v>7</v>
      </c>
      <c r="B15" s="106">
        <v>1266254</v>
      </c>
      <c r="C15" s="106">
        <f t="shared" si="0"/>
        <v>22</v>
      </c>
      <c r="D15" s="106">
        <v>647419</v>
      </c>
      <c r="E15" s="106">
        <v>892233</v>
      </c>
      <c r="F15" s="106">
        <v>1400105</v>
      </c>
    </row>
    <row r="16" spans="1:9" x14ac:dyDescent="0.2">
      <c r="A16" s="105" t="s">
        <v>8</v>
      </c>
      <c r="B16" s="104">
        <v>1375248</v>
      </c>
      <c r="C16" s="104">
        <f t="shared" si="0"/>
        <v>19</v>
      </c>
      <c r="D16" s="104">
        <v>640000</v>
      </c>
      <c r="E16" s="104">
        <v>900523</v>
      </c>
      <c r="F16" s="104">
        <v>1613628</v>
      </c>
    </row>
    <row r="17" spans="1:6" x14ac:dyDescent="0.2">
      <c r="A17" s="105" t="s">
        <v>9</v>
      </c>
      <c r="B17" s="106">
        <v>3716235</v>
      </c>
      <c r="C17" s="106">
        <f t="shared" si="0"/>
        <v>1</v>
      </c>
      <c r="D17" s="106">
        <v>1809884</v>
      </c>
      <c r="E17" s="106">
        <v>2799353</v>
      </c>
      <c r="F17" s="106">
        <v>4552422</v>
      </c>
    </row>
    <row r="18" spans="1:6" x14ac:dyDescent="0.2">
      <c r="A18" s="105" t="s">
        <v>12</v>
      </c>
      <c r="B18" s="104">
        <v>892952</v>
      </c>
      <c r="C18" s="104">
        <f t="shared" si="0"/>
        <v>32</v>
      </c>
      <c r="D18" s="104">
        <v>508302</v>
      </c>
      <c r="E18" s="104">
        <v>650250</v>
      </c>
      <c r="F18" s="104">
        <v>950462</v>
      </c>
    </row>
    <row r="19" spans="1:6" x14ac:dyDescent="0.2">
      <c r="A19" s="105" t="s">
        <v>14</v>
      </c>
      <c r="B19" s="106">
        <v>1301917</v>
      </c>
      <c r="C19" s="106">
        <f t="shared" si="0"/>
        <v>21</v>
      </c>
      <c r="D19" s="106">
        <v>582843</v>
      </c>
      <c r="E19" s="106">
        <v>825344</v>
      </c>
      <c r="F19" s="106">
        <v>1470518</v>
      </c>
    </row>
    <row r="20" spans="1:6" x14ac:dyDescent="0.2">
      <c r="A20" s="105" t="s">
        <v>15</v>
      </c>
      <c r="B20" s="104">
        <v>1767533</v>
      </c>
      <c r="C20" s="104">
        <f t="shared" si="0"/>
        <v>6</v>
      </c>
      <c r="D20" s="104">
        <v>739479</v>
      </c>
      <c r="E20" s="104">
        <v>1117000</v>
      </c>
      <c r="F20" s="104">
        <v>1894000</v>
      </c>
    </row>
    <row r="21" spans="1:6" x14ac:dyDescent="0.2">
      <c r="A21" s="105" t="s">
        <v>16</v>
      </c>
      <c r="B21" s="106">
        <v>1110925</v>
      </c>
      <c r="C21" s="106">
        <f t="shared" si="0"/>
        <v>28</v>
      </c>
      <c r="D21" s="106">
        <v>666461</v>
      </c>
      <c r="E21" s="106">
        <v>887771</v>
      </c>
      <c r="F21" s="106">
        <v>1349000</v>
      </c>
    </row>
    <row r="22" spans="1:6" x14ac:dyDescent="0.2">
      <c r="A22" s="105" t="s">
        <v>0</v>
      </c>
      <c r="B22" s="104">
        <v>1728494</v>
      </c>
      <c r="C22" s="104">
        <f t="shared" si="0"/>
        <v>9</v>
      </c>
      <c r="D22" s="104">
        <v>601629</v>
      </c>
      <c r="E22" s="104">
        <v>920000</v>
      </c>
      <c r="F22" s="104">
        <v>2044797</v>
      </c>
    </row>
    <row r="23" spans="1:6" x14ac:dyDescent="0.2">
      <c r="A23" s="105" t="s">
        <v>50</v>
      </c>
      <c r="B23" s="106">
        <v>1616077</v>
      </c>
      <c r="C23" s="106">
        <f t="shared" si="0"/>
        <v>12</v>
      </c>
      <c r="D23" s="106">
        <v>640976</v>
      </c>
      <c r="E23" s="106">
        <v>862231</v>
      </c>
      <c r="F23" s="106">
        <v>1693521</v>
      </c>
    </row>
    <row r="24" spans="1:6" x14ac:dyDescent="0.2">
      <c r="A24" s="105" t="s">
        <v>17</v>
      </c>
      <c r="B24" s="104">
        <v>1484504</v>
      </c>
      <c r="C24" s="104">
        <f t="shared" si="0"/>
        <v>15</v>
      </c>
      <c r="D24" s="104">
        <v>646313</v>
      </c>
      <c r="E24" s="104">
        <v>966000</v>
      </c>
      <c r="F24" s="104">
        <v>1813695</v>
      </c>
    </row>
    <row r="25" spans="1:6" x14ac:dyDescent="0.2">
      <c r="A25" s="105" t="s">
        <v>18</v>
      </c>
      <c r="B25" s="106">
        <v>2041105</v>
      </c>
      <c r="C25" s="106">
        <f t="shared" si="0"/>
        <v>4</v>
      </c>
      <c r="D25" s="106">
        <v>880755</v>
      </c>
      <c r="E25" s="106">
        <v>1434000</v>
      </c>
      <c r="F25" s="106">
        <v>2490320</v>
      </c>
    </row>
    <row r="26" spans="1:6" x14ac:dyDescent="0.2">
      <c r="A26" s="105" t="s">
        <v>19</v>
      </c>
      <c r="B26" s="104">
        <v>2227283</v>
      </c>
      <c r="C26" s="104">
        <f t="shared" si="0"/>
        <v>2</v>
      </c>
      <c r="D26" s="104">
        <v>798553</v>
      </c>
      <c r="E26" s="104">
        <v>1081138</v>
      </c>
      <c r="F26" s="104">
        <v>2321208</v>
      </c>
    </row>
    <row r="27" spans="1:6" x14ac:dyDescent="0.2">
      <c r="A27" s="105" t="s">
        <v>20</v>
      </c>
      <c r="B27" s="106">
        <v>1509696</v>
      </c>
      <c r="C27" s="106">
        <f t="shared" si="0"/>
        <v>14</v>
      </c>
      <c r="D27" s="106">
        <v>600263</v>
      </c>
      <c r="E27" s="106">
        <v>762082</v>
      </c>
      <c r="F27" s="106">
        <v>1593864</v>
      </c>
    </row>
    <row r="28" spans="1:6" x14ac:dyDescent="0.2">
      <c r="A28" s="105" t="s">
        <v>21</v>
      </c>
      <c r="B28" s="104">
        <v>1535048</v>
      </c>
      <c r="C28" s="104">
        <f t="shared" si="0"/>
        <v>13</v>
      </c>
      <c r="D28" s="104">
        <v>750432</v>
      </c>
      <c r="E28" s="104">
        <v>1057109</v>
      </c>
      <c r="F28" s="104">
        <v>1590806</v>
      </c>
    </row>
    <row r="29" spans="1:6" x14ac:dyDescent="0.2">
      <c r="A29" s="105" t="s">
        <v>22</v>
      </c>
      <c r="B29" s="106">
        <v>1456441</v>
      </c>
      <c r="C29" s="106">
        <f t="shared" si="0"/>
        <v>17</v>
      </c>
      <c r="D29" s="106">
        <v>602685</v>
      </c>
      <c r="E29" s="106">
        <v>932630</v>
      </c>
      <c r="F29" s="106">
        <v>1720300</v>
      </c>
    </row>
    <row r="30" spans="1:6" x14ac:dyDescent="0.2">
      <c r="A30" s="105" t="s">
        <v>23</v>
      </c>
      <c r="B30" s="104">
        <v>2070224</v>
      </c>
      <c r="C30" s="104">
        <f t="shared" si="0"/>
        <v>3</v>
      </c>
      <c r="D30" s="104">
        <v>985254</v>
      </c>
      <c r="E30" s="104">
        <v>1567324</v>
      </c>
      <c r="F30" s="104">
        <v>2591450</v>
      </c>
    </row>
    <row r="31" spans="1:6" x14ac:dyDescent="0.2">
      <c r="A31" s="105" t="s">
        <v>24</v>
      </c>
      <c r="B31" s="106">
        <v>1625851</v>
      </c>
      <c r="C31" s="106">
        <f t="shared" si="0"/>
        <v>11</v>
      </c>
      <c r="D31" s="106">
        <v>730524</v>
      </c>
      <c r="E31" s="106">
        <v>955556</v>
      </c>
      <c r="F31" s="106">
        <v>1920000</v>
      </c>
    </row>
    <row r="32" spans="1:6" x14ac:dyDescent="0.2">
      <c r="A32" s="105" t="s">
        <v>25</v>
      </c>
      <c r="B32" s="104">
        <v>1418038</v>
      </c>
      <c r="C32" s="104">
        <f t="shared" si="0"/>
        <v>18</v>
      </c>
      <c r="D32" s="104">
        <v>690000</v>
      </c>
      <c r="E32" s="104">
        <v>993939</v>
      </c>
      <c r="F32" s="104">
        <v>1601700</v>
      </c>
    </row>
    <row r="33" spans="1:6" x14ac:dyDescent="0.2">
      <c r="A33" s="105" t="s">
        <v>26</v>
      </c>
      <c r="B33" s="106">
        <v>1732709</v>
      </c>
      <c r="C33" s="106">
        <f t="shared" si="0"/>
        <v>8</v>
      </c>
      <c r="D33" s="106">
        <v>743820</v>
      </c>
      <c r="E33" s="106">
        <v>1160627</v>
      </c>
      <c r="F33" s="106">
        <v>2187554</v>
      </c>
    </row>
    <row r="34" spans="1:6" x14ac:dyDescent="0.2">
      <c r="A34" s="105" t="s">
        <v>27</v>
      </c>
      <c r="B34" s="104">
        <v>1468692</v>
      </c>
      <c r="C34" s="104">
        <f t="shared" si="0"/>
        <v>16</v>
      </c>
      <c r="D34" s="104">
        <v>623359</v>
      </c>
      <c r="E34" s="104">
        <v>876000</v>
      </c>
      <c r="F34" s="104">
        <v>1650120</v>
      </c>
    </row>
    <row r="35" spans="1:6" x14ac:dyDescent="0.2">
      <c r="A35" s="105" t="s">
        <v>28</v>
      </c>
      <c r="B35" s="106">
        <v>1255731</v>
      </c>
      <c r="C35" s="106">
        <f t="shared" si="0"/>
        <v>23</v>
      </c>
      <c r="D35" s="106">
        <v>648588</v>
      </c>
      <c r="E35" s="106">
        <v>869405</v>
      </c>
      <c r="F35" s="106">
        <v>1397856</v>
      </c>
    </row>
    <row r="36" spans="1:6" x14ac:dyDescent="0.2">
      <c r="A36" s="105" t="s">
        <v>29</v>
      </c>
      <c r="B36" s="104">
        <v>909178</v>
      </c>
      <c r="C36" s="104">
        <f t="shared" si="0"/>
        <v>31</v>
      </c>
      <c r="D36" s="104">
        <v>570059</v>
      </c>
      <c r="E36" s="104">
        <v>625604</v>
      </c>
      <c r="F36" s="104">
        <v>903866</v>
      </c>
    </row>
    <row r="37" spans="1:6" x14ac:dyDescent="0.2">
      <c r="A37" s="105" t="s">
        <v>30</v>
      </c>
      <c r="B37" s="106">
        <v>1034071</v>
      </c>
      <c r="C37" s="106">
        <f t="shared" si="0"/>
        <v>29</v>
      </c>
      <c r="D37" s="106">
        <v>556855</v>
      </c>
      <c r="E37" s="106">
        <v>766951</v>
      </c>
      <c r="F37" s="106">
        <v>1292000</v>
      </c>
    </row>
    <row r="38" spans="1:6" x14ac:dyDescent="0.2">
      <c r="A38" s="105" t="s">
        <v>31</v>
      </c>
      <c r="B38" s="104">
        <v>1191939</v>
      </c>
      <c r="C38" s="104">
        <f t="shared" si="0"/>
        <v>27</v>
      </c>
      <c r="D38" s="104">
        <v>596582</v>
      </c>
      <c r="E38" s="104">
        <v>836991</v>
      </c>
      <c r="F38" s="104">
        <v>1401454</v>
      </c>
    </row>
    <row r="39" spans="1:6" x14ac:dyDescent="0.2">
      <c r="A39" s="105" t="s">
        <v>32</v>
      </c>
      <c r="B39" s="106">
        <v>1742604</v>
      </c>
      <c r="C39" s="106">
        <f t="shared" si="0"/>
        <v>7</v>
      </c>
      <c r="D39" s="106">
        <v>688508</v>
      </c>
      <c r="E39" s="106">
        <v>1153050</v>
      </c>
      <c r="F39" s="106">
        <v>2089441</v>
      </c>
    </row>
    <row r="40" spans="1:6" x14ac:dyDescent="0.2">
      <c r="A40" s="107" t="s">
        <v>33</v>
      </c>
      <c r="B40" s="104">
        <v>1029760</v>
      </c>
      <c r="C40" s="104">
        <f t="shared" si="0"/>
        <v>30</v>
      </c>
      <c r="D40" s="104">
        <v>620230</v>
      </c>
      <c r="E40" s="104">
        <v>727584</v>
      </c>
      <c r="F40" s="104">
        <v>1125495</v>
      </c>
    </row>
  </sheetData>
  <autoFilter ref="A7:F7" xr:uid="{BBEC584C-7B01-4FE1-8E83-A532F7251C83}"/>
  <mergeCells count="1">
    <mergeCell ref="H1:I1"/>
  </mergeCells>
  <hyperlinks>
    <hyperlink ref="H1:I1" location="Index!A1" display="Regresar al Índice" xr:uid="{A83E77BF-C1B2-4A2C-A47D-F4CD29EAC3E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2A736-30B5-45F1-B354-A5781238693D}">
  <sheetPr codeName="Hoja67"/>
  <dimension ref="A1:I38"/>
  <sheetViews>
    <sheetView workbookViewId="0">
      <selection activeCell="F17" sqref="F17"/>
    </sheetView>
  </sheetViews>
  <sheetFormatPr baseColWidth="10" defaultRowHeight="12.75" x14ac:dyDescent="0.2"/>
  <cols>
    <col min="1" max="1" width="25.7109375" style="283" customWidth="1"/>
    <col min="2" max="4" width="18.7109375" style="283" customWidth="1"/>
    <col min="5" max="5" width="25.7109375" style="283" customWidth="1"/>
    <col min="6" max="16384" width="11.42578125" style="283"/>
  </cols>
  <sheetData>
    <row r="1" spans="1:9" x14ac:dyDescent="0.2">
      <c r="A1" s="28" t="s">
        <v>4539</v>
      </c>
      <c r="H1" s="284" t="s">
        <v>1306</v>
      </c>
      <c r="I1" s="284"/>
    </row>
    <row r="2" spans="1:9" x14ac:dyDescent="0.2">
      <c r="A2" s="283" t="s">
        <v>4208</v>
      </c>
    </row>
    <row r="6" spans="1:9" ht="30" customHeight="1" x14ac:dyDescent="0.2">
      <c r="A6" s="285" t="s">
        <v>349</v>
      </c>
      <c r="B6" s="285" t="s">
        <v>1239</v>
      </c>
      <c r="C6" s="285" t="s">
        <v>1240</v>
      </c>
      <c r="D6" s="285" t="s">
        <v>1241</v>
      </c>
    </row>
    <row r="7" spans="1:9" x14ac:dyDescent="0.2">
      <c r="A7" s="287" t="s">
        <v>3</v>
      </c>
      <c r="B7" s="288" t="s">
        <v>3028</v>
      </c>
      <c r="C7" s="288" t="s">
        <v>4236</v>
      </c>
      <c r="D7" s="288" t="s">
        <v>4237</v>
      </c>
    </row>
    <row r="8" spans="1:9" x14ac:dyDescent="0.2">
      <c r="A8" s="290" t="s">
        <v>5</v>
      </c>
      <c r="B8" s="291" t="s">
        <v>2133</v>
      </c>
      <c r="C8" s="291" t="s">
        <v>2133</v>
      </c>
      <c r="D8" s="291" t="s">
        <v>2133</v>
      </c>
    </row>
    <row r="9" spans="1:9" x14ac:dyDescent="0.2">
      <c r="A9" s="287" t="s">
        <v>4</v>
      </c>
      <c r="B9" s="288" t="s">
        <v>2133</v>
      </c>
      <c r="C9" s="288" t="s">
        <v>2133</v>
      </c>
      <c r="D9" s="288" t="s">
        <v>2133</v>
      </c>
    </row>
    <row r="10" spans="1:9" x14ac:dyDescent="0.2">
      <c r="A10" s="290" t="s">
        <v>6</v>
      </c>
      <c r="B10" s="291" t="s">
        <v>2133</v>
      </c>
      <c r="C10" s="291" t="s">
        <v>2133</v>
      </c>
      <c r="D10" s="291" t="s">
        <v>2133</v>
      </c>
    </row>
    <row r="11" spans="1:9" x14ac:dyDescent="0.2">
      <c r="A11" s="287" t="s">
        <v>7</v>
      </c>
      <c r="B11" s="288" t="s">
        <v>2133</v>
      </c>
      <c r="C11" s="288" t="s">
        <v>2133</v>
      </c>
      <c r="D11" s="288" t="s">
        <v>2133</v>
      </c>
    </row>
    <row r="12" spans="1:9" x14ac:dyDescent="0.2">
      <c r="A12" s="290" t="s">
        <v>8</v>
      </c>
      <c r="B12" s="291" t="s">
        <v>4238</v>
      </c>
      <c r="C12" s="291" t="s">
        <v>1282</v>
      </c>
      <c r="D12" s="291" t="s">
        <v>4239</v>
      </c>
    </row>
    <row r="13" spans="1:9" x14ac:dyDescent="0.2">
      <c r="A13" s="287" t="s">
        <v>10</v>
      </c>
      <c r="B13" s="288" t="s">
        <v>4215</v>
      </c>
      <c r="C13" s="288" t="s">
        <v>1282</v>
      </c>
      <c r="D13" s="288" t="s">
        <v>4200</v>
      </c>
    </row>
    <row r="14" spans="1:9" x14ac:dyDescent="0.2">
      <c r="A14" s="290" t="s">
        <v>11</v>
      </c>
      <c r="B14" s="291" t="s">
        <v>2279</v>
      </c>
      <c r="C14" s="291" t="s">
        <v>2263</v>
      </c>
      <c r="D14" s="291" t="s">
        <v>2294</v>
      </c>
    </row>
    <row r="15" spans="1:9" x14ac:dyDescent="0.2">
      <c r="A15" s="287" t="s">
        <v>12</v>
      </c>
      <c r="B15" s="288" t="s">
        <v>2133</v>
      </c>
      <c r="C15" s="288" t="s">
        <v>2133</v>
      </c>
      <c r="D15" s="288" t="s">
        <v>2133</v>
      </c>
    </row>
    <row r="16" spans="1:9" x14ac:dyDescent="0.2">
      <c r="A16" s="290" t="s">
        <v>13</v>
      </c>
      <c r="B16" s="291" t="s">
        <v>2133</v>
      </c>
      <c r="C16" s="291" t="s">
        <v>2133</v>
      </c>
      <c r="D16" s="291" t="s">
        <v>2133</v>
      </c>
    </row>
    <row r="17" spans="1:4" x14ac:dyDescent="0.2">
      <c r="A17" s="287" t="s">
        <v>14</v>
      </c>
      <c r="B17" s="288" t="s">
        <v>4240</v>
      </c>
      <c r="C17" s="288" t="s">
        <v>1682</v>
      </c>
      <c r="D17" s="288" t="s">
        <v>4241</v>
      </c>
    </row>
    <row r="18" spans="1:4" x14ac:dyDescent="0.2">
      <c r="A18" s="290" t="s">
        <v>15</v>
      </c>
      <c r="B18" s="291" t="s">
        <v>2133</v>
      </c>
      <c r="C18" s="291" t="s">
        <v>2133</v>
      </c>
      <c r="D18" s="291" t="s">
        <v>2133</v>
      </c>
    </row>
    <row r="19" spans="1:4" x14ac:dyDescent="0.2">
      <c r="A19" s="287" t="s">
        <v>16</v>
      </c>
      <c r="B19" s="288" t="s">
        <v>1574</v>
      </c>
      <c r="C19" s="288" t="s">
        <v>1282</v>
      </c>
      <c r="D19" s="288" t="s">
        <v>4239</v>
      </c>
    </row>
    <row r="20" spans="1:4" x14ac:dyDescent="0.2">
      <c r="A20" s="451" t="s">
        <v>0</v>
      </c>
      <c r="B20" s="452" t="s">
        <v>4242</v>
      </c>
      <c r="C20" s="452" t="s">
        <v>4243</v>
      </c>
      <c r="D20" s="452" t="s">
        <v>4244</v>
      </c>
    </row>
    <row r="21" spans="1:4" x14ac:dyDescent="0.2">
      <c r="A21" s="287" t="s">
        <v>17</v>
      </c>
      <c r="B21" s="288" t="s">
        <v>4245</v>
      </c>
      <c r="C21" s="288" t="s">
        <v>4246</v>
      </c>
      <c r="D21" s="288" t="s">
        <v>4247</v>
      </c>
    </row>
    <row r="22" spans="1:4" x14ac:dyDescent="0.2">
      <c r="A22" s="290" t="s">
        <v>18</v>
      </c>
      <c r="B22" s="291" t="s">
        <v>2133</v>
      </c>
      <c r="C22" s="291" t="s">
        <v>2133</v>
      </c>
      <c r="D22" s="291" t="s">
        <v>2133</v>
      </c>
    </row>
    <row r="23" spans="1:4" x14ac:dyDescent="0.2">
      <c r="A23" s="287" t="s">
        <v>19</v>
      </c>
      <c r="B23" s="288" t="s">
        <v>4248</v>
      </c>
      <c r="C23" s="288" t="s">
        <v>1282</v>
      </c>
      <c r="D23" s="288" t="s">
        <v>4200</v>
      </c>
    </row>
    <row r="24" spans="1:4" x14ac:dyDescent="0.2">
      <c r="A24" s="290" t="s">
        <v>20</v>
      </c>
      <c r="B24" s="291" t="s">
        <v>4199</v>
      </c>
      <c r="C24" s="291" t="s">
        <v>1282</v>
      </c>
      <c r="D24" s="291" t="s">
        <v>1618</v>
      </c>
    </row>
    <row r="25" spans="1:4" x14ac:dyDescent="0.2">
      <c r="A25" s="287" t="s">
        <v>21</v>
      </c>
      <c r="B25" s="288" t="s">
        <v>4249</v>
      </c>
      <c r="C25" s="288" t="s">
        <v>2263</v>
      </c>
      <c r="D25" s="288" t="s">
        <v>4162</v>
      </c>
    </row>
    <row r="26" spans="1:4" x14ac:dyDescent="0.2">
      <c r="A26" s="290" t="s">
        <v>22</v>
      </c>
      <c r="B26" s="291" t="s">
        <v>2133</v>
      </c>
      <c r="C26" s="291" t="s">
        <v>2133</v>
      </c>
      <c r="D26" s="291" t="s">
        <v>2133</v>
      </c>
    </row>
    <row r="27" spans="1:4" x14ac:dyDescent="0.2">
      <c r="A27" s="287" t="s">
        <v>23</v>
      </c>
      <c r="B27" s="288" t="s">
        <v>2133</v>
      </c>
      <c r="C27" s="288" t="s">
        <v>2133</v>
      </c>
      <c r="D27" s="288" t="s">
        <v>2133</v>
      </c>
    </row>
    <row r="28" spans="1:4" x14ac:dyDescent="0.2">
      <c r="A28" s="290" t="s">
        <v>24</v>
      </c>
      <c r="B28" s="291" t="s">
        <v>2133</v>
      </c>
      <c r="C28" s="291" t="s">
        <v>2133</v>
      </c>
      <c r="D28" s="291" t="s">
        <v>2133</v>
      </c>
    </row>
    <row r="29" spans="1:4" x14ac:dyDescent="0.2">
      <c r="A29" s="287" t="s">
        <v>25</v>
      </c>
      <c r="B29" s="288" t="s">
        <v>4129</v>
      </c>
      <c r="C29" s="288" t="s">
        <v>1282</v>
      </c>
      <c r="D29" s="288" t="s">
        <v>4250</v>
      </c>
    </row>
    <row r="30" spans="1:4" x14ac:dyDescent="0.2">
      <c r="A30" s="290" t="s">
        <v>26</v>
      </c>
      <c r="B30" s="291" t="s">
        <v>4251</v>
      </c>
      <c r="C30" s="291" t="s">
        <v>3032</v>
      </c>
      <c r="D30" s="291" t="s">
        <v>4252</v>
      </c>
    </row>
    <row r="31" spans="1:4" x14ac:dyDescent="0.2">
      <c r="A31" s="287" t="s">
        <v>27</v>
      </c>
      <c r="B31" s="288" t="s">
        <v>4253</v>
      </c>
      <c r="C31" s="288" t="s">
        <v>2263</v>
      </c>
      <c r="D31" s="288" t="s">
        <v>4254</v>
      </c>
    </row>
    <row r="32" spans="1:4" x14ac:dyDescent="0.2">
      <c r="A32" s="290" t="s">
        <v>28</v>
      </c>
      <c r="B32" s="291" t="s">
        <v>2133</v>
      </c>
      <c r="C32" s="291" t="s">
        <v>2133</v>
      </c>
      <c r="D32" s="291" t="s">
        <v>2133</v>
      </c>
    </row>
    <row r="33" spans="1:4" x14ac:dyDescent="0.2">
      <c r="A33" s="287" t="s">
        <v>29</v>
      </c>
      <c r="B33" s="288" t="s">
        <v>4255</v>
      </c>
      <c r="C33" s="288" t="s">
        <v>4256</v>
      </c>
      <c r="D33" s="288" t="s">
        <v>2168</v>
      </c>
    </row>
    <row r="34" spans="1:4" x14ac:dyDescent="0.2">
      <c r="A34" s="290" t="s">
        <v>30</v>
      </c>
      <c r="B34" s="291" t="s">
        <v>2133</v>
      </c>
      <c r="C34" s="291" t="s">
        <v>2133</v>
      </c>
      <c r="D34" s="291" t="s">
        <v>2133</v>
      </c>
    </row>
    <row r="35" spans="1:4" x14ac:dyDescent="0.2">
      <c r="A35" s="287" t="s">
        <v>31</v>
      </c>
      <c r="B35" s="288" t="s">
        <v>2133</v>
      </c>
      <c r="C35" s="288" t="s">
        <v>2133</v>
      </c>
      <c r="D35" s="288" t="s">
        <v>2133</v>
      </c>
    </row>
    <row r="36" spans="1:4" x14ac:dyDescent="0.2">
      <c r="A36" s="290" t="s">
        <v>32</v>
      </c>
      <c r="B36" s="291" t="s">
        <v>2133</v>
      </c>
      <c r="C36" s="291" t="s">
        <v>2133</v>
      </c>
      <c r="D36" s="291" t="s">
        <v>2133</v>
      </c>
    </row>
    <row r="37" spans="1:4" x14ac:dyDescent="0.2">
      <c r="A37" s="287" t="s">
        <v>33</v>
      </c>
      <c r="B37" s="288" t="s">
        <v>4257</v>
      </c>
      <c r="C37" s="288" t="s">
        <v>1942</v>
      </c>
      <c r="D37" s="288" t="s">
        <v>4258</v>
      </c>
    </row>
    <row r="38" spans="1:4" x14ac:dyDescent="0.2">
      <c r="A38" s="290" t="s">
        <v>1123</v>
      </c>
      <c r="B38" s="291" t="s">
        <v>3092</v>
      </c>
      <c r="C38" s="291" t="s">
        <v>3092</v>
      </c>
      <c r="D38" s="291" t="s">
        <v>3092</v>
      </c>
    </row>
  </sheetData>
  <mergeCells count="1">
    <mergeCell ref="H1:I1"/>
  </mergeCells>
  <hyperlinks>
    <hyperlink ref="H1:I1" location="Index!A1" display="Regresar al Índice" xr:uid="{96CFCE44-497E-4660-9027-E3FA20C0D29C}"/>
  </hyperlink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2"/>
  <dimension ref="A1:I216"/>
  <sheetViews>
    <sheetView zoomScaleNormal="100" workbookViewId="0">
      <selection activeCell="F17" sqref="F17"/>
    </sheetView>
  </sheetViews>
  <sheetFormatPr baseColWidth="10" defaultColWidth="11.42578125" defaultRowHeight="12.75" x14ac:dyDescent="0.2"/>
  <cols>
    <col min="1" max="2" width="11.42578125" style="21"/>
    <col min="3" max="3" width="18" style="21" bestFit="1" customWidth="1"/>
    <col min="4" max="16384" width="11.42578125" style="21"/>
  </cols>
  <sheetData>
    <row r="1" spans="1:9" x14ac:dyDescent="0.2">
      <c r="A1" s="28" t="s">
        <v>4540</v>
      </c>
      <c r="H1" s="284" t="s">
        <v>1306</v>
      </c>
      <c r="I1" s="284"/>
    </row>
    <row r="2" spans="1:9" x14ac:dyDescent="0.2">
      <c r="A2" s="22" t="s">
        <v>1251</v>
      </c>
    </row>
    <row r="5" spans="1:9" x14ac:dyDescent="0.2">
      <c r="B5" s="5"/>
    </row>
    <row r="6" spans="1:9" x14ac:dyDescent="0.2">
      <c r="A6" s="447" t="s">
        <v>350</v>
      </c>
      <c r="B6" s="447" t="s">
        <v>35</v>
      </c>
      <c r="C6" s="447" t="s">
        <v>34</v>
      </c>
    </row>
    <row r="7" spans="1:9" x14ac:dyDescent="0.2">
      <c r="A7" s="448">
        <v>59</v>
      </c>
      <c r="B7" s="448" t="s">
        <v>351</v>
      </c>
      <c r="C7" s="449">
        <v>9700</v>
      </c>
    </row>
    <row r="8" spans="1:9" x14ac:dyDescent="0.2">
      <c r="A8" s="448">
        <v>57</v>
      </c>
      <c r="B8" s="448" t="s">
        <v>352</v>
      </c>
      <c r="C8" s="449">
        <v>-9344</v>
      </c>
    </row>
    <row r="9" spans="1:9" x14ac:dyDescent="0.2">
      <c r="A9" s="448">
        <v>9</v>
      </c>
      <c r="B9" s="448" t="s">
        <v>353</v>
      </c>
      <c r="C9" s="448">
        <v>0</v>
      </c>
    </row>
    <row r="10" spans="1:9" x14ac:dyDescent="0.2">
      <c r="A10" s="450">
        <v>125</v>
      </c>
      <c r="B10" s="450" t="s">
        <v>52</v>
      </c>
      <c r="C10" s="450">
        <v>356</v>
      </c>
    </row>
    <row r="11" spans="1:9" x14ac:dyDescent="0.2">
      <c r="A11" s="8"/>
      <c r="B11" s="8"/>
      <c r="C11" s="8"/>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row r="24" spans="2:2" x14ac:dyDescent="0.2">
      <c r="B24" s="5"/>
    </row>
    <row r="25" spans="2:2" x14ac:dyDescent="0.2">
      <c r="B25" s="5"/>
    </row>
    <row r="26" spans="2:2" x14ac:dyDescent="0.2">
      <c r="B26" s="5"/>
    </row>
    <row r="27" spans="2:2" x14ac:dyDescent="0.2">
      <c r="B27" s="5"/>
    </row>
    <row r="28" spans="2:2" x14ac:dyDescent="0.2">
      <c r="B28" s="5"/>
    </row>
    <row r="29" spans="2:2" x14ac:dyDescent="0.2">
      <c r="B29" s="5"/>
    </row>
    <row r="30" spans="2:2" x14ac:dyDescent="0.2">
      <c r="B30" s="5"/>
    </row>
    <row r="31" spans="2:2" x14ac:dyDescent="0.2">
      <c r="B31" s="5"/>
    </row>
    <row r="32" spans="2:2" x14ac:dyDescent="0.2">
      <c r="B32" s="5"/>
    </row>
    <row r="33" spans="2:2" x14ac:dyDescent="0.2">
      <c r="B33" s="5"/>
    </row>
    <row r="34" spans="2:2" x14ac:dyDescent="0.2">
      <c r="B34" s="5"/>
    </row>
    <row r="35" spans="2:2" x14ac:dyDescent="0.2">
      <c r="B35" s="5"/>
    </row>
    <row r="36" spans="2:2" x14ac:dyDescent="0.2">
      <c r="B36" s="5"/>
    </row>
    <row r="37" spans="2:2" x14ac:dyDescent="0.2">
      <c r="B37" s="5"/>
    </row>
    <row r="38" spans="2:2" x14ac:dyDescent="0.2">
      <c r="B38" s="5"/>
    </row>
    <row r="39" spans="2:2" x14ac:dyDescent="0.2">
      <c r="B39" s="5"/>
    </row>
    <row r="40" spans="2:2" x14ac:dyDescent="0.2">
      <c r="B40" s="5"/>
    </row>
    <row r="41" spans="2:2" x14ac:dyDescent="0.2">
      <c r="B41" s="5"/>
    </row>
    <row r="42" spans="2:2" x14ac:dyDescent="0.2">
      <c r="B42" s="5"/>
    </row>
    <row r="43" spans="2:2" x14ac:dyDescent="0.2">
      <c r="B43" s="5"/>
    </row>
    <row r="44" spans="2:2" x14ac:dyDescent="0.2">
      <c r="B44" s="5"/>
    </row>
    <row r="45" spans="2:2" x14ac:dyDescent="0.2">
      <c r="B45" s="5"/>
    </row>
    <row r="46" spans="2:2" x14ac:dyDescent="0.2">
      <c r="B46" s="5"/>
    </row>
    <row r="47" spans="2:2" x14ac:dyDescent="0.2">
      <c r="B47" s="5"/>
    </row>
    <row r="48" spans="2:2" x14ac:dyDescent="0.2">
      <c r="B48" s="5"/>
    </row>
    <row r="49" spans="2:2" x14ac:dyDescent="0.2">
      <c r="B49" s="5"/>
    </row>
    <row r="50" spans="2:2" x14ac:dyDescent="0.2">
      <c r="B50" s="5"/>
    </row>
    <row r="51" spans="2:2" x14ac:dyDescent="0.2">
      <c r="B51" s="5"/>
    </row>
    <row r="52" spans="2:2" x14ac:dyDescent="0.2">
      <c r="B52" s="5"/>
    </row>
    <row r="53" spans="2:2" x14ac:dyDescent="0.2">
      <c r="B53" s="5"/>
    </row>
    <row r="54" spans="2:2" x14ac:dyDescent="0.2">
      <c r="B54" s="5"/>
    </row>
    <row r="55" spans="2:2" x14ac:dyDescent="0.2">
      <c r="B55" s="5"/>
    </row>
    <row r="56" spans="2:2" x14ac:dyDescent="0.2">
      <c r="B56" s="5"/>
    </row>
    <row r="57" spans="2:2" x14ac:dyDescent="0.2">
      <c r="B57" s="5"/>
    </row>
    <row r="58" spans="2:2" x14ac:dyDescent="0.2">
      <c r="B58" s="5"/>
    </row>
    <row r="59" spans="2:2" x14ac:dyDescent="0.2">
      <c r="B59" s="5"/>
    </row>
    <row r="60" spans="2:2" x14ac:dyDescent="0.2">
      <c r="B60" s="5"/>
    </row>
    <row r="61" spans="2:2" x14ac:dyDescent="0.2">
      <c r="B61" s="5"/>
    </row>
    <row r="62" spans="2:2" x14ac:dyDescent="0.2">
      <c r="B62" s="5"/>
    </row>
    <row r="63" spans="2:2" x14ac:dyDescent="0.2">
      <c r="B63" s="5"/>
    </row>
    <row r="64" spans="2:2" x14ac:dyDescent="0.2">
      <c r="B64" s="5"/>
    </row>
    <row r="65" spans="2:2" x14ac:dyDescent="0.2">
      <c r="B65" s="5"/>
    </row>
    <row r="66" spans="2:2" x14ac:dyDescent="0.2">
      <c r="B66" s="5"/>
    </row>
    <row r="67" spans="2:2" x14ac:dyDescent="0.2">
      <c r="B67" s="5"/>
    </row>
    <row r="68" spans="2:2" x14ac:dyDescent="0.2">
      <c r="B68" s="5"/>
    </row>
    <row r="69" spans="2:2" x14ac:dyDescent="0.2">
      <c r="B69" s="5"/>
    </row>
    <row r="70" spans="2:2" x14ac:dyDescent="0.2">
      <c r="B70" s="5"/>
    </row>
    <row r="71" spans="2:2" x14ac:dyDescent="0.2">
      <c r="B71" s="5"/>
    </row>
    <row r="72" spans="2:2" x14ac:dyDescent="0.2">
      <c r="B72" s="5"/>
    </row>
    <row r="73" spans="2:2" x14ac:dyDescent="0.2">
      <c r="B73" s="5"/>
    </row>
    <row r="74" spans="2:2" x14ac:dyDescent="0.2">
      <c r="B74" s="5"/>
    </row>
    <row r="75" spans="2:2" x14ac:dyDescent="0.2">
      <c r="B75" s="5"/>
    </row>
    <row r="76" spans="2:2" x14ac:dyDescent="0.2">
      <c r="B76" s="5"/>
    </row>
    <row r="77" spans="2:2" x14ac:dyDescent="0.2">
      <c r="B77" s="5"/>
    </row>
    <row r="78" spans="2:2" x14ac:dyDescent="0.2">
      <c r="B78" s="5"/>
    </row>
    <row r="79" spans="2:2" x14ac:dyDescent="0.2">
      <c r="B79" s="5"/>
    </row>
    <row r="80" spans="2:2" x14ac:dyDescent="0.2">
      <c r="B80" s="5"/>
    </row>
    <row r="81" spans="2:2" x14ac:dyDescent="0.2">
      <c r="B81" s="5"/>
    </row>
    <row r="82" spans="2:2" x14ac:dyDescent="0.2">
      <c r="B82" s="5"/>
    </row>
    <row r="83" spans="2:2" x14ac:dyDescent="0.2">
      <c r="B83" s="5"/>
    </row>
    <row r="84" spans="2:2" x14ac:dyDescent="0.2">
      <c r="B84" s="5"/>
    </row>
    <row r="85" spans="2:2" x14ac:dyDescent="0.2">
      <c r="B85" s="5"/>
    </row>
    <row r="86" spans="2:2" x14ac:dyDescent="0.2">
      <c r="B86" s="5"/>
    </row>
    <row r="87" spans="2:2" x14ac:dyDescent="0.2">
      <c r="B87" s="5"/>
    </row>
    <row r="88" spans="2:2" x14ac:dyDescent="0.2">
      <c r="B88" s="5"/>
    </row>
    <row r="89" spans="2:2" x14ac:dyDescent="0.2">
      <c r="B89" s="5"/>
    </row>
    <row r="90" spans="2:2" x14ac:dyDescent="0.2">
      <c r="B90" s="5"/>
    </row>
    <row r="91" spans="2:2" x14ac:dyDescent="0.2">
      <c r="B91" s="5"/>
    </row>
    <row r="92" spans="2:2" x14ac:dyDescent="0.2">
      <c r="B92" s="5"/>
    </row>
    <row r="93" spans="2:2" x14ac:dyDescent="0.2">
      <c r="B93" s="5"/>
    </row>
    <row r="94" spans="2:2" x14ac:dyDescent="0.2">
      <c r="B94" s="5"/>
    </row>
    <row r="95" spans="2:2" x14ac:dyDescent="0.2">
      <c r="B95" s="5"/>
    </row>
    <row r="96" spans="2:2" x14ac:dyDescent="0.2">
      <c r="B96" s="5"/>
    </row>
    <row r="97" spans="2:2" x14ac:dyDescent="0.2">
      <c r="B97" s="5"/>
    </row>
    <row r="98" spans="2:2" x14ac:dyDescent="0.2">
      <c r="B98" s="5"/>
    </row>
    <row r="99" spans="2:2" x14ac:dyDescent="0.2">
      <c r="B99" s="5"/>
    </row>
    <row r="100" spans="2:2" x14ac:dyDescent="0.2">
      <c r="B100" s="5"/>
    </row>
    <row r="101" spans="2:2" x14ac:dyDescent="0.2">
      <c r="B101" s="5"/>
    </row>
    <row r="102" spans="2:2" x14ac:dyDescent="0.2">
      <c r="B102" s="5"/>
    </row>
    <row r="103" spans="2:2" x14ac:dyDescent="0.2">
      <c r="B103" s="5"/>
    </row>
    <row r="104" spans="2:2" x14ac:dyDescent="0.2">
      <c r="B104" s="5"/>
    </row>
    <row r="105" spans="2:2" x14ac:dyDescent="0.2">
      <c r="B105" s="5"/>
    </row>
    <row r="106" spans="2:2" x14ac:dyDescent="0.2">
      <c r="B106" s="5"/>
    </row>
    <row r="107" spans="2:2" x14ac:dyDescent="0.2">
      <c r="B107" s="5"/>
    </row>
    <row r="108" spans="2:2" x14ac:dyDescent="0.2">
      <c r="B108" s="5"/>
    </row>
    <row r="109" spans="2:2" x14ac:dyDescent="0.2">
      <c r="B109" s="5"/>
    </row>
    <row r="110" spans="2:2" x14ac:dyDescent="0.2">
      <c r="B110" s="5"/>
    </row>
    <row r="111" spans="2:2" x14ac:dyDescent="0.2">
      <c r="B111" s="5"/>
    </row>
    <row r="112" spans="2:2" x14ac:dyDescent="0.2">
      <c r="B112" s="5"/>
    </row>
    <row r="113" spans="2:2" x14ac:dyDescent="0.2">
      <c r="B113" s="5"/>
    </row>
    <row r="114" spans="2:2" x14ac:dyDescent="0.2">
      <c r="B114" s="5"/>
    </row>
    <row r="115" spans="2:2" x14ac:dyDescent="0.2">
      <c r="B115" s="5"/>
    </row>
    <row r="116" spans="2:2" x14ac:dyDescent="0.2">
      <c r="B116" s="5"/>
    </row>
    <row r="117" spans="2:2" x14ac:dyDescent="0.2">
      <c r="B117" s="5"/>
    </row>
    <row r="118" spans="2:2" x14ac:dyDescent="0.2">
      <c r="B118" s="5"/>
    </row>
    <row r="119" spans="2:2" x14ac:dyDescent="0.2">
      <c r="B119" s="5"/>
    </row>
    <row r="120" spans="2:2" x14ac:dyDescent="0.2">
      <c r="B120" s="5"/>
    </row>
    <row r="121" spans="2:2" x14ac:dyDescent="0.2">
      <c r="B121" s="5"/>
    </row>
    <row r="122" spans="2:2" x14ac:dyDescent="0.2">
      <c r="B122" s="5"/>
    </row>
    <row r="123" spans="2:2" x14ac:dyDescent="0.2">
      <c r="B123" s="5"/>
    </row>
    <row r="124" spans="2:2" x14ac:dyDescent="0.2">
      <c r="B124" s="5"/>
    </row>
    <row r="125" spans="2:2" x14ac:dyDescent="0.2">
      <c r="B125" s="5"/>
    </row>
    <row r="126" spans="2:2" x14ac:dyDescent="0.2">
      <c r="B126" s="5"/>
    </row>
    <row r="127" spans="2:2" x14ac:dyDescent="0.2">
      <c r="B127" s="5"/>
    </row>
    <row r="128" spans="2: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row r="193" spans="2:2" x14ac:dyDescent="0.2">
      <c r="B193" s="5"/>
    </row>
    <row r="194" spans="2:2" x14ac:dyDescent="0.2">
      <c r="B194" s="5"/>
    </row>
    <row r="195" spans="2:2" x14ac:dyDescent="0.2">
      <c r="B195" s="5"/>
    </row>
    <row r="196" spans="2:2" x14ac:dyDescent="0.2">
      <c r="B196" s="5"/>
    </row>
    <row r="197" spans="2:2" x14ac:dyDescent="0.2">
      <c r="B197" s="5"/>
    </row>
    <row r="198" spans="2:2" x14ac:dyDescent="0.2">
      <c r="B198" s="5"/>
    </row>
    <row r="199" spans="2:2" x14ac:dyDescent="0.2">
      <c r="B199" s="5"/>
    </row>
    <row r="200" spans="2:2" x14ac:dyDescent="0.2">
      <c r="B200" s="5"/>
    </row>
    <row r="201" spans="2:2" x14ac:dyDescent="0.2">
      <c r="B201" s="5"/>
    </row>
    <row r="202" spans="2:2" x14ac:dyDescent="0.2">
      <c r="B202" s="5"/>
    </row>
    <row r="203" spans="2:2" x14ac:dyDescent="0.2">
      <c r="B203" s="5"/>
    </row>
    <row r="204" spans="2:2" x14ac:dyDescent="0.2">
      <c r="B204" s="5"/>
    </row>
    <row r="205" spans="2:2" x14ac:dyDescent="0.2">
      <c r="B205" s="5"/>
    </row>
    <row r="206" spans="2:2" x14ac:dyDescent="0.2">
      <c r="B206" s="5"/>
    </row>
    <row r="207" spans="2:2" x14ac:dyDescent="0.2">
      <c r="B207" s="5"/>
    </row>
    <row r="208" spans="2:2" x14ac:dyDescent="0.2">
      <c r="B208" s="5"/>
    </row>
    <row r="209" spans="2:2" x14ac:dyDescent="0.2">
      <c r="B209" s="5"/>
    </row>
    <row r="210" spans="2:2" x14ac:dyDescent="0.2">
      <c r="B210" s="5"/>
    </row>
    <row r="211" spans="2:2" x14ac:dyDescent="0.2">
      <c r="B211" s="5"/>
    </row>
    <row r="212" spans="2:2" x14ac:dyDescent="0.2">
      <c r="B212" s="5"/>
    </row>
    <row r="213" spans="2:2" x14ac:dyDescent="0.2">
      <c r="B213" s="5"/>
    </row>
    <row r="214" spans="2:2" x14ac:dyDescent="0.2">
      <c r="B214" s="5"/>
    </row>
    <row r="215" spans="2:2" x14ac:dyDescent="0.2">
      <c r="B215" s="5"/>
    </row>
    <row r="216" spans="2:2" x14ac:dyDescent="0.2">
      <c r="B216" s="5"/>
    </row>
  </sheetData>
  <mergeCells count="1">
    <mergeCell ref="H1:I1"/>
  </mergeCells>
  <hyperlinks>
    <hyperlink ref="H1:I1" location="Index!A1" display="Regresar al Índice" xr:uid="{00000000-0004-0000-1D00-000000000000}"/>
  </hyperlinks>
  <pageMargins left="0.7" right="0.7" top="0.75" bottom="0.75" header="0.3" footer="0.3"/>
  <pageSetup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8BB49-72B0-449B-B732-F76FB8C6DF5C}">
  <sheetPr codeName="Hoja68"/>
  <dimension ref="A1:I40"/>
  <sheetViews>
    <sheetView workbookViewId="0">
      <selection activeCell="F17" sqref="F17"/>
    </sheetView>
  </sheetViews>
  <sheetFormatPr baseColWidth="10" defaultRowHeight="12.75" x14ac:dyDescent="0.2"/>
  <cols>
    <col min="1" max="1" width="19" style="197" customWidth="1"/>
    <col min="2" max="16384" width="11.42578125" style="197"/>
  </cols>
  <sheetData>
    <row r="1" spans="1:9" x14ac:dyDescent="0.2">
      <c r="A1" s="28" t="s">
        <v>2507</v>
      </c>
      <c r="H1" s="284" t="s">
        <v>1306</v>
      </c>
      <c r="I1" s="284"/>
    </row>
    <row r="2" spans="1:9" x14ac:dyDescent="0.2">
      <c r="A2" s="197" t="s">
        <v>4394</v>
      </c>
    </row>
    <row r="5" spans="1:9" ht="20.25" customHeight="1" x14ac:dyDescent="0.2">
      <c r="A5" s="175" t="s">
        <v>4395</v>
      </c>
      <c r="B5" s="175"/>
      <c r="C5" s="175"/>
      <c r="D5" s="175"/>
      <c r="E5" s="175"/>
      <c r="F5" s="175"/>
    </row>
    <row r="6" spans="1:9" x14ac:dyDescent="0.2">
      <c r="A6" s="176"/>
      <c r="B6" s="176"/>
      <c r="C6" s="176"/>
      <c r="D6" s="176"/>
      <c r="E6" s="176" t="s">
        <v>4396</v>
      </c>
      <c r="F6" s="176"/>
    </row>
    <row r="7" spans="1:9" x14ac:dyDescent="0.2">
      <c r="A7" s="176"/>
      <c r="B7" s="152" t="s">
        <v>4397</v>
      </c>
      <c r="C7" s="152" t="s">
        <v>4398</v>
      </c>
      <c r="D7" s="152" t="s">
        <v>4399</v>
      </c>
      <c r="E7" s="152" t="s">
        <v>4397</v>
      </c>
      <c r="F7" s="152" t="s">
        <v>4398</v>
      </c>
    </row>
    <row r="8" spans="1:9" x14ac:dyDescent="0.2">
      <c r="A8" s="415" t="s">
        <v>7</v>
      </c>
      <c r="B8" s="425">
        <v>32394.025835150998</v>
      </c>
      <c r="C8" s="425">
        <v>39844.829300266501</v>
      </c>
      <c r="D8" s="445">
        <v>0.23000548011635469</v>
      </c>
      <c r="E8" s="425">
        <v>10798.008611716999</v>
      </c>
      <c r="F8" s="425">
        <v>13281.6097667555</v>
      </c>
    </row>
    <row r="9" spans="1:9" x14ac:dyDescent="0.2">
      <c r="A9" s="417" t="s">
        <v>15</v>
      </c>
      <c r="B9" s="426">
        <v>35845.741172377799</v>
      </c>
      <c r="C9" s="426">
        <v>41754.073019572701</v>
      </c>
      <c r="D9" s="446">
        <v>0.16482660572653396</v>
      </c>
      <c r="E9" s="426">
        <v>11948.5803907926</v>
      </c>
      <c r="F9" s="426">
        <v>13918.024339857568</v>
      </c>
    </row>
    <row r="10" spans="1:9" x14ac:dyDescent="0.2">
      <c r="A10" s="415" t="s">
        <v>21</v>
      </c>
      <c r="B10" s="425">
        <v>38603.666947308397</v>
      </c>
      <c r="C10" s="425">
        <v>43342.9273132448</v>
      </c>
      <c r="D10" s="445">
        <v>0.12276710324967821</v>
      </c>
      <c r="E10" s="425">
        <v>12867.888982436132</v>
      </c>
      <c r="F10" s="425">
        <v>14447.642437748267</v>
      </c>
    </row>
    <row r="11" spans="1:9" x14ac:dyDescent="0.2">
      <c r="A11" s="417" t="s">
        <v>31</v>
      </c>
      <c r="B11" s="426">
        <v>39645.471783661596</v>
      </c>
      <c r="C11" s="426">
        <v>44637.105172565898</v>
      </c>
      <c r="D11" s="446">
        <v>0.1259067723078886</v>
      </c>
      <c r="E11" s="426">
        <v>13215.157261220533</v>
      </c>
      <c r="F11" s="426">
        <v>14879.035057521965</v>
      </c>
    </row>
    <row r="12" spans="1:9" x14ac:dyDescent="0.2">
      <c r="A12" s="415" t="s">
        <v>30</v>
      </c>
      <c r="B12" s="425">
        <v>49246.960868437403</v>
      </c>
      <c r="C12" s="425">
        <v>46294.777004756397</v>
      </c>
      <c r="D12" s="445">
        <v>-5.9946518762197809E-2</v>
      </c>
      <c r="E12" s="425">
        <v>16415.653622812468</v>
      </c>
      <c r="F12" s="425">
        <v>15431.5923349188</v>
      </c>
    </row>
    <row r="13" spans="1:9" x14ac:dyDescent="0.2">
      <c r="A13" s="417" t="s">
        <v>22</v>
      </c>
      <c r="B13" s="426">
        <v>47625.564353147398</v>
      </c>
      <c r="C13" s="426">
        <v>49383.583694903602</v>
      </c>
      <c r="D13" s="446">
        <v>3.6913354532039699E-2</v>
      </c>
      <c r="E13" s="426">
        <v>15875.188117715799</v>
      </c>
      <c r="F13" s="426">
        <v>16461.194564967867</v>
      </c>
    </row>
    <row r="14" spans="1:9" x14ac:dyDescent="0.2">
      <c r="A14" s="415" t="s">
        <v>33</v>
      </c>
      <c r="B14" s="425">
        <v>46384.935372394997</v>
      </c>
      <c r="C14" s="425">
        <v>50135.510844064898</v>
      </c>
      <c r="D14" s="445">
        <v>8.0857619862115371E-2</v>
      </c>
      <c r="E14" s="425">
        <v>15461.645124131666</v>
      </c>
      <c r="F14" s="425">
        <v>16711.836948021632</v>
      </c>
    </row>
    <row r="15" spans="1:9" x14ac:dyDescent="0.2">
      <c r="A15" s="417" t="s">
        <v>28</v>
      </c>
      <c r="B15" s="426">
        <v>48205.789291065703</v>
      </c>
      <c r="C15" s="426">
        <v>52095.421718926598</v>
      </c>
      <c r="D15" s="446">
        <v>8.0688076786283203E-2</v>
      </c>
      <c r="E15" s="426">
        <v>16068.596430355234</v>
      </c>
      <c r="F15" s="426">
        <v>17365.140572975532</v>
      </c>
    </row>
    <row r="16" spans="1:9" x14ac:dyDescent="0.2">
      <c r="A16" s="415" t="s">
        <v>16</v>
      </c>
      <c r="B16" s="425">
        <v>47391.722847502497</v>
      </c>
      <c r="C16" s="425">
        <v>53234.076700168</v>
      </c>
      <c r="D16" s="445">
        <v>0.12327793761507855</v>
      </c>
      <c r="E16" s="425">
        <v>15797.240949167499</v>
      </c>
      <c r="F16" s="425">
        <v>17744.692233389334</v>
      </c>
    </row>
    <row r="17" spans="1:6" x14ac:dyDescent="0.2">
      <c r="A17" s="417" t="s">
        <v>17</v>
      </c>
      <c r="B17" s="426">
        <v>52118.942120919397</v>
      </c>
      <c r="C17" s="426">
        <v>56958.7301693595</v>
      </c>
      <c r="D17" s="446">
        <v>9.2860442892556794E-2</v>
      </c>
      <c r="E17" s="426">
        <v>17372.980706973132</v>
      </c>
      <c r="F17" s="426">
        <v>18986.243389786501</v>
      </c>
    </row>
    <row r="18" spans="1:6" x14ac:dyDescent="0.2">
      <c r="A18" s="415" t="s">
        <v>12</v>
      </c>
      <c r="B18" s="425">
        <v>53333.808340430704</v>
      </c>
      <c r="C18" s="425">
        <v>57219.926772938998</v>
      </c>
      <c r="D18" s="445">
        <v>7.286407165419595E-2</v>
      </c>
      <c r="E18" s="425">
        <v>17777.936113476902</v>
      </c>
      <c r="F18" s="425">
        <v>19073.308924312998</v>
      </c>
    </row>
    <row r="19" spans="1:6" x14ac:dyDescent="0.2">
      <c r="A19" s="415" t="s">
        <v>13</v>
      </c>
      <c r="B19" s="425">
        <v>58669.446173354903</v>
      </c>
      <c r="C19" s="425">
        <v>57232.551410674001</v>
      </c>
      <c r="D19" s="445">
        <v>-2.4491364013139005E-2</v>
      </c>
      <c r="E19" s="425">
        <v>19556.482057784968</v>
      </c>
      <c r="F19" s="425">
        <v>19077.517136891332</v>
      </c>
    </row>
    <row r="20" spans="1:6" x14ac:dyDescent="0.2">
      <c r="A20" s="417" t="s">
        <v>18</v>
      </c>
      <c r="B20" s="426">
        <v>52511.885036554602</v>
      </c>
      <c r="C20" s="426">
        <v>57238.609964904499</v>
      </c>
      <c r="D20" s="446">
        <v>9.0012478604786894E-2</v>
      </c>
      <c r="E20" s="426">
        <v>17503.961678851534</v>
      </c>
      <c r="F20" s="426">
        <v>19079.536654968168</v>
      </c>
    </row>
    <row r="21" spans="1:6" x14ac:dyDescent="0.2">
      <c r="A21" s="415" t="s">
        <v>6</v>
      </c>
      <c r="B21" s="425">
        <v>58286.033574881701</v>
      </c>
      <c r="C21" s="425">
        <v>57458.385914639599</v>
      </c>
      <c r="D21" s="445">
        <v>-1.4199759521786648E-2</v>
      </c>
      <c r="E21" s="425">
        <v>19428.6778582939</v>
      </c>
      <c r="F21" s="425">
        <v>19152.795304879866</v>
      </c>
    </row>
    <row r="22" spans="1:6" x14ac:dyDescent="0.2">
      <c r="A22" s="417" t="s">
        <v>14</v>
      </c>
      <c r="B22" s="426">
        <v>56383.0879768089</v>
      </c>
      <c r="C22" s="426">
        <v>60099.724157809098</v>
      </c>
      <c r="D22" s="446">
        <v>6.5917570575930506E-2</v>
      </c>
      <c r="E22" s="426">
        <v>18794.362658936301</v>
      </c>
      <c r="F22" s="426">
        <v>20033.241385936366</v>
      </c>
    </row>
    <row r="23" spans="1:6" x14ac:dyDescent="0.2">
      <c r="A23" s="415" t="s">
        <v>25</v>
      </c>
      <c r="B23" s="425">
        <v>56814.979225797499</v>
      </c>
      <c r="C23" s="425">
        <v>60144.295449547899</v>
      </c>
      <c r="D23" s="445">
        <v>5.8599268522458337E-2</v>
      </c>
      <c r="E23" s="425">
        <v>18938.326408599165</v>
      </c>
      <c r="F23" s="425">
        <v>20048.098483182632</v>
      </c>
    </row>
    <row r="24" spans="1:6" x14ac:dyDescent="0.2">
      <c r="A24" s="417" t="s">
        <v>32</v>
      </c>
      <c r="B24" s="426">
        <v>60948.487998999699</v>
      </c>
      <c r="C24" s="426">
        <v>62371.238034606198</v>
      </c>
      <c r="D24" s="446">
        <v>2.3343483691176115E-2</v>
      </c>
      <c r="E24" s="426">
        <v>20316.162666333232</v>
      </c>
      <c r="F24" s="426">
        <v>20790.412678202065</v>
      </c>
    </row>
    <row r="25" spans="1:6" x14ac:dyDescent="0.2">
      <c r="A25" s="415" t="s">
        <v>29</v>
      </c>
      <c r="B25" s="425">
        <v>60061.258595047701</v>
      </c>
      <c r="C25" s="425">
        <v>63520.762036509099</v>
      </c>
      <c r="D25" s="445">
        <v>5.7599582865661914E-2</v>
      </c>
      <c r="E25" s="425">
        <v>20020.419531682568</v>
      </c>
      <c r="F25" s="425">
        <v>21173.587345503034</v>
      </c>
    </row>
    <row r="26" spans="1:6" x14ac:dyDescent="0.2">
      <c r="A26" s="417" t="s">
        <v>1</v>
      </c>
      <c r="B26" s="426">
        <v>60915.630570511501</v>
      </c>
      <c r="C26" s="426">
        <v>63695.457900045702</v>
      </c>
      <c r="D26" s="446">
        <v>4.5634056538518042E-2</v>
      </c>
      <c r="E26" s="426">
        <v>20305.210190170499</v>
      </c>
      <c r="F26" s="426">
        <v>21231.819300015235</v>
      </c>
    </row>
    <row r="27" spans="1:6" x14ac:dyDescent="0.2">
      <c r="A27" s="415" t="s">
        <v>19</v>
      </c>
      <c r="B27" s="425">
        <v>58835.410207920497</v>
      </c>
      <c r="C27" s="425">
        <v>65325.664689398298</v>
      </c>
      <c r="D27" s="445">
        <v>0.11031204607126321</v>
      </c>
      <c r="E27" s="425">
        <v>19611.803402640166</v>
      </c>
      <c r="F27" s="425">
        <v>21775.221563132767</v>
      </c>
    </row>
    <row r="28" spans="1:6" x14ac:dyDescent="0.2">
      <c r="A28" s="417" t="s">
        <v>11</v>
      </c>
      <c r="B28" s="426">
        <v>64463.6883867578</v>
      </c>
      <c r="C28" s="426">
        <v>69320.7356789482</v>
      </c>
      <c r="D28" s="446">
        <v>7.5345476092679498E-2</v>
      </c>
      <c r="E28" s="426">
        <v>21487.896128919267</v>
      </c>
      <c r="F28" s="426">
        <v>23106.911892982735</v>
      </c>
    </row>
    <row r="29" spans="1:6" x14ac:dyDescent="0.2">
      <c r="A29" s="415" t="s">
        <v>0</v>
      </c>
      <c r="B29" s="425">
        <v>73974.0676476964</v>
      </c>
      <c r="C29" s="425">
        <v>71744.435244771594</v>
      </c>
      <c r="D29" s="445">
        <v>-3.0140730039930896E-2</v>
      </c>
      <c r="E29" s="425">
        <v>24658.022549232133</v>
      </c>
      <c r="F29" s="425">
        <v>23914.811748257198</v>
      </c>
    </row>
    <row r="30" spans="1:6" x14ac:dyDescent="0.2">
      <c r="A30" s="415" t="s">
        <v>26</v>
      </c>
      <c r="B30" s="425">
        <v>67782.863995894193</v>
      </c>
      <c r="C30" s="425">
        <v>71888.239460289697</v>
      </c>
      <c r="D30" s="445">
        <v>6.056656833863161E-2</v>
      </c>
      <c r="E30" s="425">
        <v>22594.287998631396</v>
      </c>
      <c r="F30" s="425">
        <v>23962.746486763233</v>
      </c>
    </row>
    <row r="31" spans="1:6" x14ac:dyDescent="0.2">
      <c r="A31" s="417" t="s">
        <v>24</v>
      </c>
      <c r="B31" s="426">
        <v>69295.674205078598</v>
      </c>
      <c r="C31" s="426">
        <v>71902.199986200707</v>
      </c>
      <c r="D31" s="446">
        <v>3.7614552582433403E-2</v>
      </c>
      <c r="E31" s="426">
        <v>23098.558068359533</v>
      </c>
      <c r="F31" s="426">
        <v>23967.399995400236</v>
      </c>
    </row>
    <row r="32" spans="1:6" x14ac:dyDescent="0.2">
      <c r="A32" s="415" t="s">
        <v>23</v>
      </c>
      <c r="B32" s="425">
        <v>74951.958593014395</v>
      </c>
      <c r="C32" s="425">
        <v>74955.571336639405</v>
      </c>
      <c r="D32" s="445">
        <v>4.8200790117025605E-5</v>
      </c>
      <c r="E32" s="425">
        <v>24983.986197671464</v>
      </c>
      <c r="F32" s="425">
        <v>24985.190445546468</v>
      </c>
    </row>
    <row r="33" spans="1:6" x14ac:dyDescent="0.2">
      <c r="A33" s="417" t="s">
        <v>10</v>
      </c>
      <c r="B33" s="426">
        <v>68337.755074092405</v>
      </c>
      <c r="C33" s="426">
        <v>75125.833745342301</v>
      </c>
      <c r="D33" s="446">
        <v>9.9331309082222541E-2</v>
      </c>
      <c r="E33" s="426">
        <v>22779.251691364134</v>
      </c>
      <c r="F33" s="426">
        <v>25041.944581780768</v>
      </c>
    </row>
    <row r="34" spans="1:6" x14ac:dyDescent="0.2">
      <c r="A34" s="415" t="s">
        <v>27</v>
      </c>
      <c r="B34" s="425">
        <v>73175.170204520604</v>
      </c>
      <c r="C34" s="425">
        <v>75270.479783186296</v>
      </c>
      <c r="D34" s="445">
        <v>2.8634160642324602E-2</v>
      </c>
      <c r="E34" s="425">
        <v>24391.723401506868</v>
      </c>
      <c r="F34" s="425">
        <v>25090.159927728764</v>
      </c>
    </row>
    <row r="35" spans="1:6" x14ac:dyDescent="0.2">
      <c r="A35" s="417" t="s">
        <v>3</v>
      </c>
      <c r="B35" s="426">
        <v>72516.963612411695</v>
      </c>
      <c r="C35" s="426">
        <v>78287.885368160103</v>
      </c>
      <c r="D35" s="446">
        <v>7.9580300501725487E-2</v>
      </c>
      <c r="E35" s="426">
        <v>24172.321204137232</v>
      </c>
      <c r="F35" s="426">
        <v>26095.9617893867</v>
      </c>
    </row>
    <row r="36" spans="1:6" x14ac:dyDescent="0.2">
      <c r="A36" s="415" t="s">
        <v>8</v>
      </c>
      <c r="B36" s="425">
        <v>66018.841269477896</v>
      </c>
      <c r="C36" s="425">
        <v>81929.177255959294</v>
      </c>
      <c r="D36" s="445">
        <v>0.24099689846930294</v>
      </c>
      <c r="E36" s="425">
        <v>22006.2804231593</v>
      </c>
      <c r="F36" s="425">
        <v>27309.725751986432</v>
      </c>
    </row>
    <row r="37" spans="1:6" x14ac:dyDescent="0.2">
      <c r="A37" s="417" t="s">
        <v>20</v>
      </c>
      <c r="B37" s="426">
        <v>84264.261181833397</v>
      </c>
      <c r="C37" s="426">
        <v>86018.031676871702</v>
      </c>
      <c r="D37" s="446">
        <v>2.081274398471078E-2</v>
      </c>
      <c r="E37" s="426">
        <v>28088.087060611131</v>
      </c>
      <c r="F37" s="426">
        <v>28672.677225623902</v>
      </c>
    </row>
    <row r="38" spans="1:6" x14ac:dyDescent="0.2">
      <c r="A38" s="415" t="s">
        <v>4</v>
      </c>
      <c r="B38" s="425">
        <v>72314.637883201402</v>
      </c>
      <c r="C38" s="425">
        <v>88912.223651442604</v>
      </c>
      <c r="D38" s="445">
        <v>0.22951903313197386</v>
      </c>
      <c r="E38" s="425">
        <v>24104.879294400467</v>
      </c>
      <c r="F38" s="425">
        <v>29637.407883814201</v>
      </c>
    </row>
    <row r="39" spans="1:6" x14ac:dyDescent="0.2">
      <c r="A39" s="417" t="s">
        <v>9</v>
      </c>
      <c r="B39" s="426">
        <v>96638.643657883702</v>
      </c>
      <c r="C39" s="426">
        <v>89310.267556395906</v>
      </c>
      <c r="D39" s="446">
        <v>-7.5832770660890336E-2</v>
      </c>
      <c r="E39" s="426">
        <v>32212.881219294566</v>
      </c>
      <c r="F39" s="426">
        <v>29770.089185465302</v>
      </c>
    </row>
    <row r="40" spans="1:6" x14ac:dyDescent="0.2">
      <c r="A40" s="415" t="s">
        <v>5</v>
      </c>
      <c r="B40" s="425">
        <v>84046.679823224797</v>
      </c>
      <c r="C40" s="425">
        <v>91417.117674381094</v>
      </c>
      <c r="D40" s="445">
        <v>8.7694574808410364E-2</v>
      </c>
      <c r="E40" s="425">
        <v>28015.559941074931</v>
      </c>
      <c r="F40" s="425">
        <v>30472.37255812703</v>
      </c>
    </row>
  </sheetData>
  <mergeCells count="5">
    <mergeCell ref="A5:F5"/>
    <mergeCell ref="A6:A7"/>
    <mergeCell ref="B6:D6"/>
    <mergeCell ref="E6:F6"/>
    <mergeCell ref="H1:I1"/>
  </mergeCells>
  <hyperlinks>
    <hyperlink ref="H1:I1" location="Index!A1" display="Regresar al Índice" xr:uid="{DD71757C-7891-4185-8B05-FECF8AA3FA22}"/>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75094-7BD0-4358-8631-089A3D8EB3DC}">
  <sheetPr codeName="Hoja69"/>
  <dimension ref="A1:I39"/>
  <sheetViews>
    <sheetView workbookViewId="0">
      <selection activeCell="F17" sqref="F17"/>
    </sheetView>
  </sheetViews>
  <sheetFormatPr baseColWidth="10" defaultRowHeight="12.75" x14ac:dyDescent="0.2"/>
  <cols>
    <col min="1" max="1" width="19" style="197" customWidth="1"/>
    <col min="2" max="2" width="11.42578125" style="197"/>
    <col min="3" max="3" width="24" style="197" customWidth="1"/>
    <col min="4" max="4" width="22" style="197" customWidth="1"/>
    <col min="5" max="16384" width="11.42578125" style="197"/>
  </cols>
  <sheetData>
    <row r="1" spans="1:9" x14ac:dyDescent="0.2">
      <c r="A1" s="28" t="s">
        <v>2508</v>
      </c>
      <c r="H1" s="284" t="s">
        <v>1306</v>
      </c>
      <c r="I1" s="284"/>
    </row>
    <row r="2" spans="1:9" x14ac:dyDescent="0.2">
      <c r="A2" s="197" t="s">
        <v>4394</v>
      </c>
    </row>
    <row r="5" spans="1:9" ht="20.25" customHeight="1" x14ac:dyDescent="0.2">
      <c r="A5" s="177" t="s">
        <v>4395</v>
      </c>
      <c r="B5" s="177"/>
      <c r="C5" s="177"/>
      <c r="D5" s="177"/>
    </row>
    <row r="6" spans="1:9" x14ac:dyDescent="0.2">
      <c r="A6" s="153"/>
      <c r="B6" s="152" t="s">
        <v>4397</v>
      </c>
      <c r="C6" s="152" t="s">
        <v>4398</v>
      </c>
      <c r="D6" s="152" t="s">
        <v>4399</v>
      </c>
    </row>
    <row r="7" spans="1:9" x14ac:dyDescent="0.2">
      <c r="A7" s="415" t="s">
        <v>9</v>
      </c>
      <c r="B7" s="425">
        <v>96638.643657883702</v>
      </c>
      <c r="C7" s="425">
        <v>89310.267556395906</v>
      </c>
      <c r="D7" s="427">
        <v>-7.5832770660890336E-2</v>
      </c>
    </row>
    <row r="8" spans="1:9" x14ac:dyDescent="0.2">
      <c r="A8" s="417" t="s">
        <v>30</v>
      </c>
      <c r="B8" s="426">
        <v>49246.960868437403</v>
      </c>
      <c r="C8" s="426">
        <v>46294.777004756397</v>
      </c>
      <c r="D8" s="444">
        <v>-5.9946518762197809E-2</v>
      </c>
    </row>
    <row r="9" spans="1:9" x14ac:dyDescent="0.2">
      <c r="A9" s="415" t="s">
        <v>0</v>
      </c>
      <c r="B9" s="425">
        <v>73974.0676476964</v>
      </c>
      <c r="C9" s="425">
        <v>71744.435244771594</v>
      </c>
      <c r="D9" s="427">
        <v>-3.0140730039930896E-2</v>
      </c>
    </row>
    <row r="10" spans="1:9" x14ac:dyDescent="0.2">
      <c r="A10" s="417" t="s">
        <v>13</v>
      </c>
      <c r="B10" s="426">
        <v>58669.446173354903</v>
      </c>
      <c r="C10" s="426">
        <v>57232.551410674001</v>
      </c>
      <c r="D10" s="444">
        <v>-2.4491364013139005E-2</v>
      </c>
    </row>
    <row r="11" spans="1:9" x14ac:dyDescent="0.2">
      <c r="A11" s="415" t="s">
        <v>6</v>
      </c>
      <c r="B11" s="425">
        <v>58286.033574881701</v>
      </c>
      <c r="C11" s="425">
        <v>57458.385914639599</v>
      </c>
      <c r="D11" s="427">
        <v>-1.4199759521786648E-2</v>
      </c>
    </row>
    <row r="12" spans="1:9" x14ac:dyDescent="0.2">
      <c r="A12" s="417" t="s">
        <v>23</v>
      </c>
      <c r="B12" s="426">
        <v>74951.958593014395</v>
      </c>
      <c r="C12" s="426">
        <v>74955.571336639405</v>
      </c>
      <c r="D12" s="444">
        <v>4.8200790117025605E-5</v>
      </c>
    </row>
    <row r="13" spans="1:9" x14ac:dyDescent="0.2">
      <c r="A13" s="415" t="s">
        <v>20</v>
      </c>
      <c r="B13" s="425">
        <v>84264.261181833397</v>
      </c>
      <c r="C13" s="425">
        <v>86018.031676871702</v>
      </c>
      <c r="D13" s="427">
        <v>2.081274398471078E-2</v>
      </c>
    </row>
    <row r="14" spans="1:9" x14ac:dyDescent="0.2">
      <c r="A14" s="417" t="s">
        <v>32</v>
      </c>
      <c r="B14" s="426">
        <v>60948.487998999699</v>
      </c>
      <c r="C14" s="426">
        <v>62371.238034606198</v>
      </c>
      <c r="D14" s="444">
        <v>2.3343483691176115E-2</v>
      </c>
    </row>
    <row r="15" spans="1:9" x14ac:dyDescent="0.2">
      <c r="A15" s="415" t="s">
        <v>27</v>
      </c>
      <c r="B15" s="425">
        <v>73175.170204520604</v>
      </c>
      <c r="C15" s="425">
        <v>75270.479783186296</v>
      </c>
      <c r="D15" s="427">
        <v>2.8634160642324602E-2</v>
      </c>
    </row>
    <row r="16" spans="1:9" x14ac:dyDescent="0.2">
      <c r="A16" s="417" t="s">
        <v>22</v>
      </c>
      <c r="B16" s="426">
        <v>47625.564353147398</v>
      </c>
      <c r="C16" s="426">
        <v>49383.583694903602</v>
      </c>
      <c r="D16" s="444">
        <v>3.6913354532039699E-2</v>
      </c>
    </row>
    <row r="17" spans="1:4" x14ac:dyDescent="0.2">
      <c r="A17" s="415" t="s">
        <v>24</v>
      </c>
      <c r="B17" s="425">
        <v>69295.674205078598</v>
      </c>
      <c r="C17" s="425">
        <v>71902.199986200707</v>
      </c>
      <c r="D17" s="427">
        <v>3.7614552582433403E-2</v>
      </c>
    </row>
    <row r="18" spans="1:4" x14ac:dyDescent="0.2">
      <c r="A18" s="415" t="s">
        <v>1</v>
      </c>
      <c r="B18" s="425">
        <v>60915.630570511501</v>
      </c>
      <c r="C18" s="425">
        <v>63695.457900045702</v>
      </c>
      <c r="D18" s="427">
        <v>4.5634056538518042E-2</v>
      </c>
    </row>
    <row r="19" spans="1:4" x14ac:dyDescent="0.2">
      <c r="A19" s="417" t="s">
        <v>29</v>
      </c>
      <c r="B19" s="426">
        <v>60061.258595047701</v>
      </c>
      <c r="C19" s="426">
        <v>63520.762036509099</v>
      </c>
      <c r="D19" s="444">
        <v>5.7599582865661914E-2</v>
      </c>
    </row>
    <row r="20" spans="1:4" x14ac:dyDescent="0.2">
      <c r="A20" s="415" t="s">
        <v>25</v>
      </c>
      <c r="B20" s="425">
        <v>56814.979225797499</v>
      </c>
      <c r="C20" s="425">
        <v>60144.295449547899</v>
      </c>
      <c r="D20" s="427">
        <v>5.8599268522458337E-2</v>
      </c>
    </row>
    <row r="21" spans="1:4" x14ac:dyDescent="0.2">
      <c r="A21" s="417" t="s">
        <v>26</v>
      </c>
      <c r="B21" s="425">
        <v>67782.863995894193</v>
      </c>
      <c r="C21" s="425">
        <v>71888.239460289697</v>
      </c>
      <c r="D21" s="427">
        <v>6.056656833863161E-2</v>
      </c>
    </row>
    <row r="22" spans="1:4" x14ac:dyDescent="0.2">
      <c r="A22" s="415" t="s">
        <v>14</v>
      </c>
      <c r="B22" s="426">
        <v>56383.0879768089</v>
      </c>
      <c r="C22" s="426">
        <v>60099.724157809098</v>
      </c>
      <c r="D22" s="444">
        <v>6.5917570575930506E-2</v>
      </c>
    </row>
    <row r="23" spans="1:4" x14ac:dyDescent="0.2">
      <c r="A23" s="417" t="s">
        <v>12</v>
      </c>
      <c r="B23" s="425">
        <v>53333.808340430704</v>
      </c>
      <c r="C23" s="425">
        <v>57219.926772938998</v>
      </c>
      <c r="D23" s="427">
        <v>7.286407165419595E-2</v>
      </c>
    </row>
    <row r="24" spans="1:4" x14ac:dyDescent="0.2">
      <c r="A24" s="415" t="s">
        <v>11</v>
      </c>
      <c r="B24" s="426">
        <v>64463.6883867578</v>
      </c>
      <c r="C24" s="426">
        <v>69320.7356789482</v>
      </c>
      <c r="D24" s="444">
        <v>7.5345476092679498E-2</v>
      </c>
    </row>
    <row r="25" spans="1:4" x14ac:dyDescent="0.2">
      <c r="A25" s="415" t="s">
        <v>3</v>
      </c>
      <c r="B25" s="425">
        <v>72516.963612411695</v>
      </c>
      <c r="C25" s="425">
        <v>78287.885368160103</v>
      </c>
      <c r="D25" s="427">
        <v>7.9580300501725487E-2</v>
      </c>
    </row>
    <row r="26" spans="1:4" x14ac:dyDescent="0.2">
      <c r="A26" s="417" t="s">
        <v>28</v>
      </c>
      <c r="B26" s="426">
        <v>48205.789291065703</v>
      </c>
      <c r="C26" s="426">
        <v>52095.421718926598</v>
      </c>
      <c r="D26" s="444">
        <v>8.0688076786283203E-2</v>
      </c>
    </row>
    <row r="27" spans="1:4" x14ac:dyDescent="0.2">
      <c r="A27" s="415" t="s">
        <v>33</v>
      </c>
      <c r="B27" s="425">
        <v>46384.935372394997</v>
      </c>
      <c r="C27" s="425">
        <v>50135.510844064898</v>
      </c>
      <c r="D27" s="427">
        <v>8.0857619862115371E-2</v>
      </c>
    </row>
    <row r="28" spans="1:4" x14ac:dyDescent="0.2">
      <c r="A28" s="417" t="s">
        <v>5</v>
      </c>
      <c r="B28" s="426">
        <v>84046.679823224797</v>
      </c>
      <c r="C28" s="426">
        <v>91417.117674381094</v>
      </c>
      <c r="D28" s="444">
        <v>8.7694574808410364E-2</v>
      </c>
    </row>
    <row r="29" spans="1:4" x14ac:dyDescent="0.2">
      <c r="A29" s="415" t="s">
        <v>18</v>
      </c>
      <c r="B29" s="425">
        <v>52511.885036554602</v>
      </c>
      <c r="C29" s="425">
        <v>57238.609964904499</v>
      </c>
      <c r="D29" s="427">
        <v>9.0012478604786894E-2</v>
      </c>
    </row>
    <row r="30" spans="1:4" x14ac:dyDescent="0.2">
      <c r="A30" s="417" t="s">
        <v>17</v>
      </c>
      <c r="B30" s="426">
        <v>52118.942120919397</v>
      </c>
      <c r="C30" s="426">
        <v>56958.7301693595</v>
      </c>
      <c r="D30" s="444">
        <v>9.2860442892556794E-2</v>
      </c>
    </row>
    <row r="31" spans="1:4" x14ac:dyDescent="0.2">
      <c r="A31" s="415" t="s">
        <v>10</v>
      </c>
      <c r="B31" s="425">
        <v>68337.755074092405</v>
      </c>
      <c r="C31" s="425">
        <v>75125.833745342301</v>
      </c>
      <c r="D31" s="427">
        <v>9.9331309082222541E-2</v>
      </c>
    </row>
    <row r="32" spans="1:4" x14ac:dyDescent="0.2">
      <c r="A32" s="417" t="s">
        <v>19</v>
      </c>
      <c r="B32" s="425">
        <v>58835.410207920497</v>
      </c>
      <c r="C32" s="425">
        <v>65325.664689398298</v>
      </c>
      <c r="D32" s="427">
        <v>0.11031204607126321</v>
      </c>
    </row>
    <row r="33" spans="1:4" x14ac:dyDescent="0.2">
      <c r="A33" s="415" t="s">
        <v>21</v>
      </c>
      <c r="B33" s="426">
        <v>38603.666947308397</v>
      </c>
      <c r="C33" s="426">
        <v>43342.9273132448</v>
      </c>
      <c r="D33" s="444">
        <v>0.12276710324967821</v>
      </c>
    </row>
    <row r="34" spans="1:4" x14ac:dyDescent="0.2">
      <c r="A34" s="417" t="s">
        <v>16</v>
      </c>
      <c r="B34" s="425">
        <v>47391.722847502497</v>
      </c>
      <c r="C34" s="425">
        <v>53234.076700168</v>
      </c>
      <c r="D34" s="427">
        <v>0.12327793761507855</v>
      </c>
    </row>
    <row r="35" spans="1:4" x14ac:dyDescent="0.2">
      <c r="A35" s="415" t="s">
        <v>31</v>
      </c>
      <c r="B35" s="425">
        <v>39645.471783661596</v>
      </c>
      <c r="C35" s="425">
        <v>44637.105172565898</v>
      </c>
      <c r="D35" s="427">
        <v>0.1259067723078886</v>
      </c>
    </row>
    <row r="36" spans="1:4" x14ac:dyDescent="0.2">
      <c r="A36" s="415" t="s">
        <v>15</v>
      </c>
      <c r="B36" s="426">
        <v>35845.741172377799</v>
      </c>
      <c r="C36" s="426">
        <v>41754.073019572701</v>
      </c>
      <c r="D36" s="444">
        <v>0.16482660572653396</v>
      </c>
    </row>
    <row r="37" spans="1:4" x14ac:dyDescent="0.2">
      <c r="A37" s="417" t="s">
        <v>4</v>
      </c>
      <c r="B37" s="425">
        <v>72314.637883201402</v>
      </c>
      <c r="C37" s="425">
        <v>88912.223651442604</v>
      </c>
      <c r="D37" s="427">
        <v>0.22951903313197386</v>
      </c>
    </row>
    <row r="38" spans="1:4" x14ac:dyDescent="0.2">
      <c r="A38" s="415" t="s">
        <v>7</v>
      </c>
      <c r="B38" s="426">
        <v>32394.025835150998</v>
      </c>
      <c r="C38" s="426">
        <v>39844.829300266501</v>
      </c>
      <c r="D38" s="444">
        <v>0.23000548011635469</v>
      </c>
    </row>
    <row r="39" spans="1:4" x14ac:dyDescent="0.2">
      <c r="A39" s="417" t="s">
        <v>8</v>
      </c>
      <c r="B39" s="425">
        <v>66018.841269477896</v>
      </c>
      <c r="C39" s="425">
        <v>81929.177255959294</v>
      </c>
      <c r="D39" s="427">
        <v>0.24099689846930294</v>
      </c>
    </row>
  </sheetData>
  <mergeCells count="2">
    <mergeCell ref="A5:D5"/>
    <mergeCell ref="H1:I1"/>
  </mergeCells>
  <hyperlinks>
    <hyperlink ref="H1:I1" location="Index!A1" display="Regresar al Índice" xr:uid="{BF0B2372-0510-47C3-B3E1-B1785136FE21}"/>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D66E7-1BCE-4669-A199-B12B17592AE4}">
  <sheetPr codeName="Hoja71"/>
  <dimension ref="A1:Y27"/>
  <sheetViews>
    <sheetView workbookViewId="0">
      <selection activeCell="F17" sqref="F17"/>
    </sheetView>
  </sheetViews>
  <sheetFormatPr baseColWidth="10" defaultRowHeight="12.75" x14ac:dyDescent="0.2"/>
  <cols>
    <col min="1" max="1" width="21.42578125" style="197" customWidth="1"/>
    <col min="2" max="4" width="11.42578125" style="197"/>
    <col min="5" max="5" width="13.140625" style="197" customWidth="1"/>
    <col min="6" max="6" width="22.7109375" style="197" customWidth="1"/>
    <col min="7" max="9" width="11.42578125" style="197"/>
    <col min="10" max="10" width="17.7109375" style="197" customWidth="1"/>
    <col min="11" max="11" width="11.42578125" style="197"/>
    <col min="12" max="12" width="19.42578125" style="197" customWidth="1"/>
    <col min="13" max="22" width="8.42578125" style="197" customWidth="1"/>
    <col min="23" max="30" width="9.5703125" style="197" customWidth="1"/>
    <col min="31" max="16384" width="11.42578125" style="197"/>
  </cols>
  <sheetData>
    <row r="1" spans="1:11" x14ac:dyDescent="0.2">
      <c r="A1" s="28" t="s">
        <v>2509</v>
      </c>
      <c r="G1" s="193"/>
      <c r="H1" s="284"/>
      <c r="I1" s="284"/>
    </row>
    <row r="2" spans="1:11" x14ac:dyDescent="0.2">
      <c r="A2" s="197" t="s">
        <v>4394</v>
      </c>
    </row>
    <row r="5" spans="1:11" x14ac:dyDescent="0.2">
      <c r="A5" s="154" t="s">
        <v>4400</v>
      </c>
      <c r="B5" s="153"/>
      <c r="C5" s="153"/>
      <c r="D5" s="153"/>
      <c r="E5" s="153"/>
      <c r="F5" s="153"/>
      <c r="G5" s="153"/>
      <c r="H5" s="153"/>
      <c r="I5" s="153"/>
      <c r="J5" s="153"/>
    </row>
    <row r="6" spans="1:11" ht="31.5" customHeight="1" x14ac:dyDescent="0.2">
      <c r="A6" s="178" t="s">
        <v>4401</v>
      </c>
      <c r="B6" s="179"/>
      <c r="C6" s="179"/>
      <c r="D6" s="179"/>
      <c r="E6" s="179"/>
      <c r="F6" s="179"/>
      <c r="G6" s="179"/>
      <c r="H6" s="179"/>
      <c r="I6" s="179"/>
      <c r="J6" s="180"/>
    </row>
    <row r="7" spans="1:11" x14ac:dyDescent="0.2">
      <c r="A7" s="155"/>
      <c r="B7" s="181" t="s">
        <v>4402</v>
      </c>
      <c r="C7" s="182"/>
      <c r="D7" s="182"/>
      <c r="E7" s="183"/>
      <c r="F7" s="155"/>
      <c r="G7" s="181" t="s">
        <v>4396</v>
      </c>
      <c r="H7" s="182"/>
      <c r="I7" s="182"/>
      <c r="J7" s="183"/>
    </row>
    <row r="8" spans="1:11" x14ac:dyDescent="0.2">
      <c r="A8" s="152"/>
      <c r="B8" s="152">
        <v>2016</v>
      </c>
      <c r="C8" s="152">
        <v>2018</v>
      </c>
      <c r="D8" s="152">
        <v>2020</v>
      </c>
      <c r="E8" s="152">
        <v>2022</v>
      </c>
      <c r="F8" s="152" t="s">
        <v>4403</v>
      </c>
      <c r="G8" s="152">
        <v>2016</v>
      </c>
      <c r="H8" s="152">
        <v>2018</v>
      </c>
      <c r="I8" s="152">
        <v>2020</v>
      </c>
      <c r="J8" s="152">
        <v>2022</v>
      </c>
    </row>
    <row r="9" spans="1:11" x14ac:dyDescent="0.2">
      <c r="A9" s="415" t="s">
        <v>4404</v>
      </c>
      <c r="B9" s="425">
        <v>15803.38</v>
      </c>
      <c r="C9" s="425">
        <v>16308.01</v>
      </c>
      <c r="D9" s="425">
        <v>17117.34</v>
      </c>
      <c r="E9" s="425">
        <v>18712.071589171799</v>
      </c>
      <c r="F9" s="427">
        <f>E9/C9-1</f>
        <v>0.14741599920356929</v>
      </c>
      <c r="G9" s="425">
        <f>B9/3</f>
        <v>5267.7933333333331</v>
      </c>
      <c r="H9" s="425">
        <f t="shared" ref="H9:J20" si="0">C9/3</f>
        <v>5436.0033333333331</v>
      </c>
      <c r="I9" s="425">
        <f t="shared" si="0"/>
        <v>5705.78</v>
      </c>
      <c r="J9" s="425">
        <f>E9/3</f>
        <v>6237.3571963905997</v>
      </c>
      <c r="K9" s="156"/>
    </row>
    <row r="10" spans="1:11" x14ac:dyDescent="0.2">
      <c r="A10" s="417" t="s">
        <v>4405</v>
      </c>
      <c r="B10" s="426">
        <v>26118.55</v>
      </c>
      <c r="C10" s="426">
        <v>26693.33</v>
      </c>
      <c r="D10" s="426">
        <v>25805.62</v>
      </c>
      <c r="E10" s="426">
        <v>29316.347370711301</v>
      </c>
      <c r="F10" s="444">
        <f t="shared" ref="F10:F20" si="1">E10/C10-1</f>
        <v>9.8264898785999977E-2</v>
      </c>
      <c r="G10" s="426">
        <f t="shared" ref="G10:G20" si="2">B10/3</f>
        <v>8706.1833333333325</v>
      </c>
      <c r="H10" s="426">
        <f t="shared" si="0"/>
        <v>8897.7766666666666</v>
      </c>
      <c r="I10" s="426">
        <f t="shared" si="0"/>
        <v>8601.873333333333</v>
      </c>
      <c r="J10" s="426">
        <f t="shared" si="0"/>
        <v>9772.1157902370996</v>
      </c>
      <c r="K10" s="156"/>
    </row>
    <row r="11" spans="1:11" x14ac:dyDescent="0.2">
      <c r="A11" s="415" t="s">
        <v>2447</v>
      </c>
      <c r="B11" s="425">
        <v>33512.17</v>
      </c>
      <c r="C11" s="425">
        <v>34026.17</v>
      </c>
      <c r="D11" s="425">
        <v>32576.91</v>
      </c>
      <c r="E11" s="425">
        <v>37609.453432074602</v>
      </c>
      <c r="F11" s="427">
        <f t="shared" si="1"/>
        <v>0.10530963173564944</v>
      </c>
      <c r="G11" s="425">
        <f t="shared" si="2"/>
        <v>11170.723333333333</v>
      </c>
      <c r="H11" s="425">
        <f t="shared" si="0"/>
        <v>11342.056666666665</v>
      </c>
      <c r="I11" s="425">
        <f t="shared" si="0"/>
        <v>10858.97</v>
      </c>
      <c r="J11" s="425">
        <f t="shared" si="0"/>
        <v>12536.484477358201</v>
      </c>
      <c r="K11" s="156"/>
    </row>
    <row r="12" spans="1:11" x14ac:dyDescent="0.2">
      <c r="A12" s="417" t="s">
        <v>2448</v>
      </c>
      <c r="B12" s="426">
        <v>41761.589999999997</v>
      </c>
      <c r="C12" s="426">
        <v>41424.68</v>
      </c>
      <c r="D12" s="426">
        <v>39072.559999999998</v>
      </c>
      <c r="E12" s="426">
        <v>45065.262412815799</v>
      </c>
      <c r="F12" s="444">
        <f t="shared" si="1"/>
        <v>8.78843822768407E-2</v>
      </c>
      <c r="G12" s="426">
        <f t="shared" si="2"/>
        <v>13920.529999999999</v>
      </c>
      <c r="H12" s="426">
        <f t="shared" si="0"/>
        <v>13808.226666666667</v>
      </c>
      <c r="I12" s="426">
        <f t="shared" si="0"/>
        <v>13024.186666666666</v>
      </c>
      <c r="J12" s="426">
        <f t="shared" si="0"/>
        <v>15021.754137605267</v>
      </c>
      <c r="K12" s="156"/>
    </row>
    <row r="13" spans="1:11" x14ac:dyDescent="0.2">
      <c r="A13" s="415" t="s">
        <v>4406</v>
      </c>
      <c r="B13" s="425">
        <v>49728.35</v>
      </c>
      <c r="C13" s="425">
        <v>50290.32</v>
      </c>
      <c r="D13" s="425">
        <v>45975.53</v>
      </c>
      <c r="E13" s="425">
        <v>52736.285118460903</v>
      </c>
      <c r="F13" s="427">
        <f t="shared" si="1"/>
        <v>4.8636897089954889E-2</v>
      </c>
      <c r="G13" s="425">
        <f t="shared" si="2"/>
        <v>16576.116666666665</v>
      </c>
      <c r="H13" s="425">
        <f t="shared" si="0"/>
        <v>16763.439999999999</v>
      </c>
      <c r="I13" s="425">
        <f t="shared" si="0"/>
        <v>15325.176666666666</v>
      </c>
      <c r="J13" s="425">
        <f t="shared" si="0"/>
        <v>17578.761706153633</v>
      </c>
      <c r="K13" s="156"/>
    </row>
    <row r="14" spans="1:11" x14ac:dyDescent="0.2">
      <c r="A14" s="417" t="s">
        <v>4407</v>
      </c>
      <c r="B14" s="426">
        <v>57594.86</v>
      </c>
      <c r="C14" s="426">
        <v>60028.05</v>
      </c>
      <c r="D14" s="426">
        <v>53765.37</v>
      </c>
      <c r="E14" s="426">
        <v>61911.079191038501</v>
      </c>
      <c r="F14" s="444">
        <f t="shared" si="1"/>
        <v>3.1369154770786389E-2</v>
      </c>
      <c r="G14" s="426">
        <f t="shared" si="2"/>
        <v>19198.286666666667</v>
      </c>
      <c r="H14" s="426">
        <f t="shared" si="0"/>
        <v>20009.350000000002</v>
      </c>
      <c r="I14" s="426">
        <f t="shared" si="0"/>
        <v>17921.79</v>
      </c>
      <c r="J14" s="426">
        <f t="shared" si="0"/>
        <v>20637.026397012833</v>
      </c>
      <c r="K14" s="156"/>
    </row>
    <row r="15" spans="1:11" x14ac:dyDescent="0.2">
      <c r="A15" s="415" t="s">
        <v>4408</v>
      </c>
      <c r="B15" s="425">
        <v>69464.58</v>
      </c>
      <c r="C15" s="425">
        <v>71322.929999999993</v>
      </c>
      <c r="D15" s="425">
        <v>63734.01</v>
      </c>
      <c r="E15" s="425">
        <v>73406.404163289204</v>
      </c>
      <c r="F15" s="427">
        <f t="shared" si="1"/>
        <v>2.921184201615401E-2</v>
      </c>
      <c r="G15" s="425">
        <f t="shared" si="2"/>
        <v>23154.86</v>
      </c>
      <c r="H15" s="425">
        <f t="shared" si="0"/>
        <v>23774.309999999998</v>
      </c>
      <c r="I15" s="425">
        <f t="shared" si="0"/>
        <v>21244.670000000002</v>
      </c>
      <c r="J15" s="425">
        <f t="shared" si="0"/>
        <v>24468.801387763069</v>
      </c>
      <c r="K15" s="156"/>
    </row>
    <row r="16" spans="1:11" x14ac:dyDescent="0.2">
      <c r="A16" s="417" t="s">
        <v>4409</v>
      </c>
      <c r="B16" s="426">
        <v>86420.56</v>
      </c>
      <c r="C16" s="426">
        <v>87164.83</v>
      </c>
      <c r="D16" s="426">
        <v>77427.240000000005</v>
      </c>
      <c r="E16" s="426">
        <v>88566.269717722302</v>
      </c>
      <c r="F16" s="444">
        <f t="shared" si="1"/>
        <v>1.6078041082880468E-2</v>
      </c>
      <c r="G16" s="426">
        <f t="shared" si="2"/>
        <v>28806.853333333333</v>
      </c>
      <c r="H16" s="426">
        <f t="shared" si="0"/>
        <v>29054.943333333333</v>
      </c>
      <c r="I16" s="426">
        <f t="shared" si="0"/>
        <v>25809.08</v>
      </c>
      <c r="J16" s="426">
        <f t="shared" si="0"/>
        <v>29522.089905907433</v>
      </c>
      <c r="K16" s="156"/>
    </row>
    <row r="17" spans="1:25" x14ac:dyDescent="0.2">
      <c r="A17" s="415" t="s">
        <v>4410</v>
      </c>
      <c r="B17" s="425">
        <v>110316.69</v>
      </c>
      <c r="C17" s="425">
        <v>115769.16</v>
      </c>
      <c r="D17" s="425">
        <v>99307.43</v>
      </c>
      <c r="E17" s="425">
        <v>111433.568484035</v>
      </c>
      <c r="F17" s="427">
        <f t="shared" si="1"/>
        <v>-3.7450315057697581E-2</v>
      </c>
      <c r="G17" s="425">
        <f t="shared" si="2"/>
        <v>36772.230000000003</v>
      </c>
      <c r="H17" s="425">
        <f t="shared" si="0"/>
        <v>38589.72</v>
      </c>
      <c r="I17" s="425">
        <f t="shared" si="0"/>
        <v>33102.476666666662</v>
      </c>
      <c r="J17" s="425">
        <f t="shared" si="0"/>
        <v>37144.522828011664</v>
      </c>
      <c r="K17" s="156"/>
      <c r="P17" s="156"/>
      <c r="Q17" s="156"/>
      <c r="R17" s="156"/>
      <c r="S17" s="156"/>
      <c r="T17" s="156"/>
      <c r="U17" s="156"/>
      <c r="V17" s="156"/>
      <c r="W17" s="156"/>
      <c r="X17" s="156"/>
      <c r="Y17" s="156"/>
    </row>
    <row r="18" spans="1:25" x14ac:dyDescent="0.2">
      <c r="A18" s="417" t="s">
        <v>1105</v>
      </c>
      <c r="B18" s="426">
        <v>221099.63</v>
      </c>
      <c r="C18" s="426">
        <v>236706.77</v>
      </c>
      <c r="D18" s="426">
        <v>180917.02</v>
      </c>
      <c r="E18" s="426">
        <v>198683.97687098701</v>
      </c>
      <c r="F18" s="444">
        <f t="shared" si="1"/>
        <v>-0.16063246999235792</v>
      </c>
      <c r="G18" s="426">
        <f t="shared" si="2"/>
        <v>73699.876666666663</v>
      </c>
      <c r="H18" s="426">
        <f t="shared" si="0"/>
        <v>78902.256666666668</v>
      </c>
      <c r="I18" s="426">
        <f t="shared" si="0"/>
        <v>60305.673333333332</v>
      </c>
      <c r="J18" s="426">
        <f t="shared" si="0"/>
        <v>66227.992290328999</v>
      </c>
      <c r="K18" s="156"/>
    </row>
    <row r="19" spans="1:25" x14ac:dyDescent="0.2">
      <c r="B19" s="157"/>
      <c r="C19" s="157"/>
      <c r="D19" s="157"/>
      <c r="E19" s="157"/>
      <c r="F19" s="156"/>
      <c r="G19" s="158"/>
      <c r="H19" s="158"/>
      <c r="I19" s="158"/>
      <c r="J19" s="158"/>
      <c r="K19" s="156"/>
    </row>
    <row r="20" spans="1:25" x14ac:dyDescent="0.2">
      <c r="A20" s="159" t="s">
        <v>4411</v>
      </c>
      <c r="B20" s="160">
        <v>71182.036557467305</v>
      </c>
      <c r="C20" s="160">
        <v>73974.0676476964</v>
      </c>
      <c r="D20" s="160">
        <v>63570.1502272</v>
      </c>
      <c r="E20" s="160">
        <v>71744.435244771594</v>
      </c>
      <c r="F20" s="161">
        <f t="shared" si="1"/>
        <v>-3.0140730039930896E-2</v>
      </c>
      <c r="G20" s="160">
        <f t="shared" si="2"/>
        <v>23727.34551915577</v>
      </c>
      <c r="H20" s="160">
        <f t="shared" si="0"/>
        <v>24658.022549232133</v>
      </c>
      <c r="I20" s="160">
        <f t="shared" si="0"/>
        <v>21190.050075733332</v>
      </c>
      <c r="J20" s="160">
        <f t="shared" si="0"/>
        <v>23914.811748257198</v>
      </c>
      <c r="K20" s="156"/>
    </row>
    <row r="23" spans="1:25" x14ac:dyDescent="0.2">
      <c r="A23" s="159" t="s">
        <v>4403</v>
      </c>
      <c r="B23" s="159"/>
      <c r="C23" s="159"/>
      <c r="D23" s="159"/>
      <c r="E23" s="159"/>
      <c r="F23" s="159"/>
      <c r="G23" s="159"/>
      <c r="H23" s="159"/>
      <c r="I23" s="159"/>
      <c r="J23" s="159"/>
    </row>
    <row r="24" spans="1:25" x14ac:dyDescent="0.2">
      <c r="A24" s="162" t="s">
        <v>4404</v>
      </c>
      <c r="B24" s="162" t="s">
        <v>4405</v>
      </c>
      <c r="C24" s="162" t="s">
        <v>2447</v>
      </c>
      <c r="D24" s="162" t="s">
        <v>2448</v>
      </c>
      <c r="E24" s="162" t="s">
        <v>4406</v>
      </c>
      <c r="F24" s="162" t="s">
        <v>4407</v>
      </c>
      <c r="G24" s="162" t="s">
        <v>4408</v>
      </c>
      <c r="H24" s="162" t="s">
        <v>4409</v>
      </c>
      <c r="I24" s="162" t="s">
        <v>4410</v>
      </c>
      <c r="J24" s="162" t="s">
        <v>1105</v>
      </c>
    </row>
    <row r="25" spans="1:25" x14ac:dyDescent="0.2">
      <c r="A25" s="161">
        <v>0.14741573082172399</v>
      </c>
      <c r="B25" s="161">
        <v>9.826475599403417E-2</v>
      </c>
      <c r="C25" s="161">
        <v>0.10530978129393476</v>
      </c>
      <c r="D25" s="161">
        <v>8.7884442477550673E-2</v>
      </c>
      <c r="E25" s="161">
        <v>4.8636930565247871E-2</v>
      </c>
      <c r="F25" s="161">
        <v>3.1369125327287639E-2</v>
      </c>
      <c r="G25" s="161">
        <v>2.9211839250969263E-2</v>
      </c>
      <c r="H25" s="161">
        <v>1.6078046088069842E-2</v>
      </c>
      <c r="I25" s="161">
        <v>-3.7450285132568983E-2</v>
      </c>
      <c r="J25" s="161">
        <v>-0.1606324548031689</v>
      </c>
    </row>
    <row r="26" spans="1:25" x14ac:dyDescent="0.2">
      <c r="L26" s="184" t="s">
        <v>4403</v>
      </c>
      <c r="M26" s="163" t="s">
        <v>4404</v>
      </c>
      <c r="N26" s="163" t="s">
        <v>4405</v>
      </c>
      <c r="O26" s="163" t="s">
        <v>2447</v>
      </c>
      <c r="P26" s="163" t="s">
        <v>2448</v>
      </c>
      <c r="Q26" s="163" t="s">
        <v>4406</v>
      </c>
      <c r="R26" s="163" t="s">
        <v>4407</v>
      </c>
      <c r="S26" s="163" t="s">
        <v>4408</v>
      </c>
      <c r="T26" s="163" t="s">
        <v>4409</v>
      </c>
      <c r="U26" s="163" t="s">
        <v>4410</v>
      </c>
      <c r="V26" s="163" t="s">
        <v>1105</v>
      </c>
    </row>
    <row r="27" spans="1:25" ht="15" customHeight="1" x14ac:dyDescent="0.2">
      <c r="L27" s="184"/>
      <c r="M27" s="164">
        <v>0.14741573082172388</v>
      </c>
      <c r="N27" s="164">
        <v>9.826475599403417E-2</v>
      </c>
      <c r="O27" s="164">
        <v>0.10530978129393476</v>
      </c>
      <c r="P27" s="164">
        <v>8.7884442477550673E-2</v>
      </c>
      <c r="Q27" s="164">
        <v>4.8636930565247871E-2</v>
      </c>
      <c r="R27" s="164">
        <v>3.1369125327287639E-2</v>
      </c>
      <c r="S27" s="164">
        <v>2.9211839250969263E-2</v>
      </c>
      <c r="T27" s="164">
        <v>1.6078046088069842E-2</v>
      </c>
      <c r="U27" s="164">
        <v>-3.7450285132568983E-2</v>
      </c>
      <c r="V27" s="164">
        <v>-0.1606324548031689</v>
      </c>
    </row>
  </sheetData>
  <mergeCells count="5">
    <mergeCell ref="A6:J6"/>
    <mergeCell ref="B7:E7"/>
    <mergeCell ref="G7:J7"/>
    <mergeCell ref="L26:L27"/>
    <mergeCell ref="G1:I1"/>
  </mergeCells>
  <hyperlinks>
    <hyperlink ref="H1:I1" location="Index!A1" display="Regresar al Índice" xr:uid="{13E0E5BE-C6B8-4C38-9EFB-DD6DF121FD9E}"/>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E6BA9-62B7-426B-9D39-C3ED5E922C46}">
  <sheetPr codeName="Hoja72"/>
  <dimension ref="A1:V25"/>
  <sheetViews>
    <sheetView workbookViewId="0">
      <selection activeCell="F17" sqref="F17"/>
    </sheetView>
  </sheetViews>
  <sheetFormatPr baseColWidth="10" defaultRowHeight="12.75" x14ac:dyDescent="0.2"/>
  <cols>
    <col min="1" max="1" width="24.42578125" style="197" customWidth="1"/>
    <col min="2" max="5" width="9.7109375" style="197" customWidth="1"/>
    <col min="6" max="6" width="25" style="197" customWidth="1"/>
    <col min="7" max="9" width="9.7109375" style="197" customWidth="1"/>
    <col min="10" max="10" width="26.140625" style="197" customWidth="1"/>
    <col min="11" max="11" width="11.42578125" style="197"/>
    <col min="12" max="12" width="19.42578125" style="197" customWidth="1"/>
    <col min="13" max="22" width="8.42578125" style="197" customWidth="1"/>
    <col min="23" max="16384" width="11.42578125" style="197"/>
  </cols>
  <sheetData>
    <row r="1" spans="1:10" x14ac:dyDescent="0.2">
      <c r="A1" s="28" t="s">
        <v>2510</v>
      </c>
      <c r="G1" s="193"/>
      <c r="H1" s="284"/>
      <c r="I1" s="284"/>
    </row>
    <row r="2" spans="1:10" x14ac:dyDescent="0.2">
      <c r="A2" s="197" t="s">
        <v>4394</v>
      </c>
    </row>
    <row r="5" spans="1:10" x14ac:dyDescent="0.2">
      <c r="A5" s="165" t="s">
        <v>4400</v>
      </c>
      <c r="B5" s="166"/>
      <c r="C5" s="166"/>
      <c r="D5" s="166"/>
      <c r="E5" s="166"/>
      <c r="F5" s="166"/>
      <c r="G5" s="166"/>
      <c r="H5" s="166"/>
      <c r="I5" s="166"/>
      <c r="J5" s="166"/>
    </row>
    <row r="6" spans="1:10" ht="30" customHeight="1" x14ac:dyDescent="0.2">
      <c r="A6" s="185" t="s">
        <v>4412</v>
      </c>
      <c r="B6" s="185"/>
      <c r="C6" s="185"/>
      <c r="D6" s="185"/>
      <c r="E6" s="185"/>
      <c r="F6" s="185"/>
      <c r="G6" s="185"/>
      <c r="H6" s="185"/>
      <c r="I6" s="185"/>
      <c r="J6" s="185"/>
    </row>
    <row r="7" spans="1:10" x14ac:dyDescent="0.2">
      <c r="A7" s="159"/>
      <c r="B7" s="186" t="s">
        <v>4402</v>
      </c>
      <c r="C7" s="186"/>
      <c r="D7" s="186"/>
      <c r="E7" s="186"/>
      <c r="F7" s="159"/>
      <c r="G7" s="186" t="s">
        <v>4396</v>
      </c>
      <c r="H7" s="186"/>
      <c r="I7" s="186"/>
      <c r="J7" s="186"/>
    </row>
    <row r="8" spans="1:10" x14ac:dyDescent="0.2">
      <c r="A8" s="167"/>
      <c r="B8" s="167">
        <v>2016</v>
      </c>
      <c r="C8" s="167">
        <v>2018</v>
      </c>
      <c r="D8" s="167">
        <v>2020</v>
      </c>
      <c r="E8" s="167">
        <v>2022</v>
      </c>
      <c r="F8" s="167" t="s">
        <v>4403</v>
      </c>
      <c r="G8" s="167">
        <v>2016</v>
      </c>
      <c r="H8" s="167">
        <v>2018</v>
      </c>
      <c r="I8" s="167">
        <v>2020</v>
      </c>
      <c r="J8" s="167">
        <v>2022</v>
      </c>
    </row>
    <row r="9" spans="1:10" x14ac:dyDescent="0.2">
      <c r="A9" s="415" t="s">
        <v>4404</v>
      </c>
      <c r="B9" s="425">
        <f>G9*3</f>
        <v>4205.5199999999995</v>
      </c>
      <c r="C9" s="425">
        <f t="shared" ref="C9:E18" si="0">H9*3</f>
        <v>5043.4260000000004</v>
      </c>
      <c r="D9" s="425">
        <f t="shared" si="0"/>
        <v>4828.2449999999999</v>
      </c>
      <c r="E9" s="425">
        <f t="shared" si="0"/>
        <v>6460.3769999999995</v>
      </c>
      <c r="F9" s="427">
        <f>(E9-C9)/C9</f>
        <v>0.28095009225871442</v>
      </c>
      <c r="G9" s="425">
        <v>1401.84</v>
      </c>
      <c r="H9" s="425">
        <v>1681.1420000000001</v>
      </c>
      <c r="I9" s="425">
        <v>1609.415</v>
      </c>
      <c r="J9" s="425">
        <v>2153.4589999999998</v>
      </c>
    </row>
    <row r="10" spans="1:10" x14ac:dyDescent="0.2">
      <c r="A10" s="417" t="s">
        <v>4405</v>
      </c>
      <c r="B10" s="425">
        <f t="shared" ref="B10:B18" si="1">G10*3</f>
        <v>4616.1479999999992</v>
      </c>
      <c r="C10" s="425">
        <f t="shared" si="0"/>
        <v>5596.9319999999998</v>
      </c>
      <c r="D10" s="425">
        <f t="shared" si="0"/>
        <v>5083.5689999999995</v>
      </c>
      <c r="E10" s="425">
        <f t="shared" si="0"/>
        <v>7302.99</v>
      </c>
      <c r="F10" s="427">
        <f t="shared" ref="F10:F18" si="2">(E10-C10)/C10</f>
        <v>0.30482021221626421</v>
      </c>
      <c r="G10" s="426">
        <v>1538.7159999999999</v>
      </c>
      <c r="H10" s="426">
        <v>1865.644</v>
      </c>
      <c r="I10" s="426">
        <v>1694.5229999999999</v>
      </c>
      <c r="J10" s="426">
        <v>2434.33</v>
      </c>
    </row>
    <row r="11" spans="1:10" x14ac:dyDescent="0.2">
      <c r="A11" s="415" t="s">
        <v>2447</v>
      </c>
      <c r="B11" s="425">
        <f t="shared" si="1"/>
        <v>4931.0969999999998</v>
      </c>
      <c r="C11" s="425">
        <f t="shared" si="0"/>
        <v>5048.8679999999995</v>
      </c>
      <c r="D11" s="425">
        <f t="shared" si="0"/>
        <v>6275.0189999999993</v>
      </c>
      <c r="E11" s="425">
        <f t="shared" si="0"/>
        <v>7987.32</v>
      </c>
      <c r="F11" s="427">
        <f t="shared" si="2"/>
        <v>0.58200214384689808</v>
      </c>
      <c r="G11" s="425">
        <v>1643.6990000000001</v>
      </c>
      <c r="H11" s="425">
        <v>1682.9559999999999</v>
      </c>
      <c r="I11" s="425">
        <v>2091.6729999999998</v>
      </c>
      <c r="J11" s="425">
        <v>2662.44</v>
      </c>
    </row>
    <row r="12" spans="1:10" x14ac:dyDescent="0.2">
      <c r="A12" s="417" t="s">
        <v>2448</v>
      </c>
      <c r="B12" s="425">
        <f t="shared" si="1"/>
        <v>4789.5029999999997</v>
      </c>
      <c r="C12" s="425">
        <f t="shared" si="0"/>
        <v>5307.9929999999995</v>
      </c>
      <c r="D12" s="425">
        <f t="shared" si="0"/>
        <v>7088.8140000000003</v>
      </c>
      <c r="E12" s="425">
        <f t="shared" si="0"/>
        <v>7272.5010000000002</v>
      </c>
      <c r="F12" s="427">
        <f t="shared" si="2"/>
        <v>0.37010372847138284</v>
      </c>
      <c r="G12" s="426">
        <v>1596.501</v>
      </c>
      <c r="H12" s="426">
        <v>1769.3309999999999</v>
      </c>
      <c r="I12" s="426">
        <v>2362.9380000000001</v>
      </c>
      <c r="J12" s="426">
        <v>2424.1669999999999</v>
      </c>
    </row>
    <row r="13" spans="1:10" x14ac:dyDescent="0.2">
      <c r="A13" s="415" t="s">
        <v>4406</v>
      </c>
      <c r="B13" s="425">
        <f t="shared" si="1"/>
        <v>8576.7119999999995</v>
      </c>
      <c r="C13" s="425">
        <f t="shared" si="0"/>
        <v>13847.792999999998</v>
      </c>
      <c r="D13" s="425">
        <f t="shared" si="0"/>
        <v>12015.384</v>
      </c>
      <c r="E13" s="425">
        <f t="shared" si="0"/>
        <v>18362.25</v>
      </c>
      <c r="F13" s="427">
        <f t="shared" si="2"/>
        <v>0.32600552304616359</v>
      </c>
      <c r="G13" s="425">
        <v>2858.904</v>
      </c>
      <c r="H13" s="425">
        <v>4615.9309999999996</v>
      </c>
      <c r="I13" s="425">
        <v>4005.1280000000002</v>
      </c>
      <c r="J13" s="425">
        <v>6120.75</v>
      </c>
    </row>
    <row r="14" spans="1:10" x14ac:dyDescent="0.2">
      <c r="A14" s="417" t="s">
        <v>4407</v>
      </c>
      <c r="B14" s="425">
        <f t="shared" si="1"/>
        <v>5667.9</v>
      </c>
      <c r="C14" s="425">
        <f t="shared" si="0"/>
        <v>6415.4849999999997</v>
      </c>
      <c r="D14" s="425">
        <f t="shared" si="0"/>
        <v>6162.6479999999992</v>
      </c>
      <c r="E14" s="425">
        <f t="shared" si="0"/>
        <v>8359.4009999999998</v>
      </c>
      <c r="F14" s="427">
        <f t="shared" si="2"/>
        <v>0.30300374796293661</v>
      </c>
      <c r="G14" s="426">
        <v>1889.3</v>
      </c>
      <c r="H14" s="426">
        <v>2138.4949999999999</v>
      </c>
      <c r="I14" s="426">
        <v>2054.2159999999999</v>
      </c>
      <c r="J14" s="426">
        <v>2786.4670000000001</v>
      </c>
    </row>
    <row r="15" spans="1:10" x14ac:dyDescent="0.2">
      <c r="A15" s="415" t="s">
        <v>4408</v>
      </c>
      <c r="B15" s="425">
        <f t="shared" si="1"/>
        <v>5581.3379999999997</v>
      </c>
      <c r="C15" s="425">
        <f t="shared" si="0"/>
        <v>7460.76</v>
      </c>
      <c r="D15" s="425">
        <f t="shared" si="0"/>
        <v>7327.9170000000004</v>
      </c>
      <c r="E15" s="425">
        <f t="shared" si="0"/>
        <v>7974.4259999999995</v>
      </c>
      <c r="F15" s="427">
        <f t="shared" si="2"/>
        <v>6.8849018062502917E-2</v>
      </c>
      <c r="G15" s="425">
        <v>1860.4459999999999</v>
      </c>
      <c r="H15" s="425">
        <v>2486.92</v>
      </c>
      <c r="I15" s="425">
        <v>2442.6390000000001</v>
      </c>
      <c r="J15" s="425">
        <v>2658.1419999999998</v>
      </c>
    </row>
    <row r="16" spans="1:10" x14ac:dyDescent="0.2">
      <c r="A16" s="417" t="s">
        <v>4409</v>
      </c>
      <c r="B16" s="425">
        <f t="shared" si="1"/>
        <v>5984.6909999999998</v>
      </c>
      <c r="C16" s="425">
        <f t="shared" si="0"/>
        <v>7825.1790000000001</v>
      </c>
      <c r="D16" s="425">
        <f t="shared" si="0"/>
        <v>8237.3549999999996</v>
      </c>
      <c r="E16" s="425">
        <f t="shared" si="0"/>
        <v>9746.3159999999989</v>
      </c>
      <c r="F16" s="427">
        <f t="shared" si="2"/>
        <v>0.24550709958200301</v>
      </c>
      <c r="G16" s="426">
        <v>1994.8969999999999</v>
      </c>
      <c r="H16" s="426">
        <v>2608.393</v>
      </c>
      <c r="I16" s="426">
        <v>2745.7849999999999</v>
      </c>
      <c r="J16" s="426">
        <v>3248.7719999999999</v>
      </c>
    </row>
    <row r="17" spans="1:22" x14ac:dyDescent="0.2">
      <c r="A17" s="415" t="s">
        <v>4410</v>
      </c>
      <c r="B17" s="425">
        <f t="shared" si="1"/>
        <v>8058.9089999999997</v>
      </c>
      <c r="C17" s="425">
        <f t="shared" si="0"/>
        <v>9480.9510000000009</v>
      </c>
      <c r="D17" s="425">
        <f t="shared" si="0"/>
        <v>9419.9940000000006</v>
      </c>
      <c r="E17" s="425">
        <f t="shared" si="0"/>
        <v>14539.812000000002</v>
      </c>
      <c r="F17" s="427">
        <f t="shared" si="2"/>
        <v>0.53358159956738516</v>
      </c>
      <c r="G17" s="425">
        <v>2686.3029999999999</v>
      </c>
      <c r="H17" s="425">
        <v>3160.317</v>
      </c>
      <c r="I17" s="425">
        <v>3139.998</v>
      </c>
      <c r="J17" s="425">
        <v>4846.6040000000003</v>
      </c>
    </row>
    <row r="18" spans="1:22" x14ac:dyDescent="0.2">
      <c r="A18" s="417" t="s">
        <v>1105</v>
      </c>
      <c r="B18" s="425">
        <f t="shared" si="1"/>
        <v>22122.710999999999</v>
      </c>
      <c r="C18" s="425">
        <f t="shared" si="0"/>
        <v>34625.631000000001</v>
      </c>
      <c r="D18" s="425">
        <f t="shared" si="0"/>
        <v>27805.590000000004</v>
      </c>
      <c r="E18" s="425">
        <f t="shared" si="0"/>
        <v>31201.413</v>
      </c>
      <c r="F18" s="427">
        <f t="shared" si="2"/>
        <v>-9.8892580470230293E-2</v>
      </c>
      <c r="G18" s="426">
        <v>7374.2370000000001</v>
      </c>
      <c r="H18" s="426">
        <v>11541.877</v>
      </c>
      <c r="I18" s="426">
        <v>9268.5300000000007</v>
      </c>
      <c r="J18" s="426">
        <v>10400.471</v>
      </c>
    </row>
    <row r="19" spans="1:22" x14ac:dyDescent="0.2">
      <c r="B19" s="157"/>
      <c r="C19" s="157"/>
      <c r="D19" s="157"/>
      <c r="E19" s="157"/>
      <c r="F19" s="156"/>
      <c r="G19" s="158"/>
      <c r="H19" s="158"/>
      <c r="I19" s="158"/>
      <c r="J19" s="158"/>
    </row>
    <row r="20" spans="1:22" x14ac:dyDescent="0.2">
      <c r="A20" s="428"/>
      <c r="B20" s="429">
        <v>2016</v>
      </c>
      <c r="C20" s="428">
        <v>2018</v>
      </c>
      <c r="D20" s="429">
        <v>2020</v>
      </c>
      <c r="E20" s="429">
        <v>2022</v>
      </c>
    </row>
    <row r="21" spans="1:22" x14ac:dyDescent="0.2">
      <c r="A21" s="430" t="s">
        <v>4413</v>
      </c>
      <c r="B21" s="431">
        <v>23727.346000000001</v>
      </c>
      <c r="C21" s="432">
        <v>24657.808000000001</v>
      </c>
      <c r="D21" s="431">
        <v>21189.967000000001</v>
      </c>
      <c r="E21" s="433">
        <v>23914.690999999999</v>
      </c>
    </row>
    <row r="22" spans="1:22" x14ac:dyDescent="0.2">
      <c r="A22" s="434" t="s">
        <v>4368</v>
      </c>
      <c r="B22" s="431">
        <v>2484.4839999999999</v>
      </c>
      <c r="C22" s="431">
        <v>3355.1010000000001</v>
      </c>
      <c r="D22" s="431">
        <v>3141.4850000000001</v>
      </c>
      <c r="E22" s="435">
        <v>3973.56</v>
      </c>
    </row>
    <row r="23" spans="1:22" x14ac:dyDescent="0.2">
      <c r="A23" s="434" t="s">
        <v>4414</v>
      </c>
      <c r="B23" s="431">
        <v>1681.4947</v>
      </c>
      <c r="C23" s="431">
        <v>2475.9989999999998</v>
      </c>
      <c r="D23" s="436">
        <v>2454.7849999999999</v>
      </c>
      <c r="E23" s="437">
        <v>3227.0949999999998</v>
      </c>
    </row>
    <row r="24" spans="1:22" x14ac:dyDescent="0.2">
      <c r="A24" s="434" t="s">
        <v>4415</v>
      </c>
      <c r="B24" s="438">
        <v>802.98950000000002</v>
      </c>
      <c r="C24" s="438">
        <v>879.10119999999995</v>
      </c>
      <c r="D24" s="439">
        <v>686.69979999999998</v>
      </c>
      <c r="E24" s="440">
        <v>746.46460000000002</v>
      </c>
      <c r="L24" s="184" t="s">
        <v>4403</v>
      </c>
      <c r="M24" s="163" t="s">
        <v>4404</v>
      </c>
      <c r="N24" s="163" t="s">
        <v>4405</v>
      </c>
      <c r="O24" s="163" t="s">
        <v>2447</v>
      </c>
      <c r="P24" s="163" t="s">
        <v>2448</v>
      </c>
      <c r="Q24" s="163" t="s">
        <v>4406</v>
      </c>
      <c r="R24" s="163" t="s">
        <v>4407</v>
      </c>
      <c r="S24" s="163" t="s">
        <v>4408</v>
      </c>
      <c r="T24" s="163" t="s">
        <v>4409</v>
      </c>
      <c r="U24" s="163" t="s">
        <v>4410</v>
      </c>
      <c r="V24" s="163" t="s">
        <v>1105</v>
      </c>
    </row>
    <row r="25" spans="1:22" x14ac:dyDescent="0.2">
      <c r="A25" s="441" t="s">
        <v>4416</v>
      </c>
      <c r="B25" s="442">
        <f>B22/B21</f>
        <v>0.10470973028336164</v>
      </c>
      <c r="C25" s="442">
        <f t="shared" ref="C25:E25" si="3">C22/C21</f>
        <v>0.13606647435976466</v>
      </c>
      <c r="D25" s="442">
        <f t="shared" si="3"/>
        <v>0.14825341634557523</v>
      </c>
      <c r="E25" s="443">
        <f t="shared" si="3"/>
        <v>0.16615560702833251</v>
      </c>
      <c r="L25" s="184"/>
      <c r="M25" s="164">
        <v>0.28000000000000003</v>
      </c>
      <c r="N25" s="164">
        <v>0.30481999999999998</v>
      </c>
      <c r="O25" s="164">
        <v>0.58199999999999996</v>
      </c>
      <c r="P25" s="164">
        <v>0.37009999999999998</v>
      </c>
      <c r="Q25" s="164">
        <v>0.30299999999999999</v>
      </c>
      <c r="R25" s="164">
        <v>6.88E-2</v>
      </c>
      <c r="S25" s="168">
        <v>0.2455</v>
      </c>
      <c r="T25" s="161">
        <v>0.53349999999999997</v>
      </c>
      <c r="U25" s="164">
        <v>0.32600000000000001</v>
      </c>
      <c r="V25" s="164">
        <v>-9.8799999999999999E-2</v>
      </c>
    </row>
  </sheetData>
  <mergeCells count="5">
    <mergeCell ref="A6:J6"/>
    <mergeCell ref="B7:E7"/>
    <mergeCell ref="G7:J7"/>
    <mergeCell ref="L24:L25"/>
    <mergeCell ref="G1:I1"/>
  </mergeCells>
  <hyperlinks>
    <hyperlink ref="H1:I1" location="Index!A1" display="Regresar al Índice" xr:uid="{84B9A045-D9C1-48F5-AB5C-3438A7426AF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77CA-7F3E-4278-9B46-7BC67A8D167F}">
  <sheetPr codeName="Hoja77"/>
  <dimension ref="A1:M17"/>
  <sheetViews>
    <sheetView workbookViewId="0">
      <selection activeCell="F17" sqref="F17"/>
    </sheetView>
  </sheetViews>
  <sheetFormatPr baseColWidth="10" defaultRowHeight="12.75" x14ac:dyDescent="0.2"/>
  <cols>
    <col min="1" max="1" width="11.42578125" style="197"/>
    <col min="2" max="6" width="14.28515625" style="197" customWidth="1"/>
    <col min="7" max="7" width="11" style="197" customWidth="1"/>
    <col min="8" max="9" width="14.28515625" style="197" customWidth="1"/>
    <col min="10" max="10" width="10.140625" style="197" customWidth="1"/>
    <col min="11" max="12" width="14.28515625" style="197" customWidth="1"/>
    <col min="13" max="13" width="10.85546875" style="197" customWidth="1"/>
    <col min="14" max="16384" width="11.42578125" style="197"/>
  </cols>
  <sheetData>
    <row r="1" spans="1:13" x14ac:dyDescent="0.2">
      <c r="A1" s="28" t="s">
        <v>2511</v>
      </c>
      <c r="H1" s="284" t="s">
        <v>1306</v>
      </c>
      <c r="I1" s="284"/>
    </row>
    <row r="2" spans="1:13" x14ac:dyDescent="0.2">
      <c r="A2" s="197" t="s">
        <v>4394</v>
      </c>
    </row>
    <row r="6" spans="1:13" x14ac:dyDescent="0.2">
      <c r="A6" s="424" t="s">
        <v>4417</v>
      </c>
      <c r="B6" s="186">
        <v>2016</v>
      </c>
      <c r="C6" s="186"/>
      <c r="D6" s="186"/>
      <c r="E6" s="186">
        <v>2018</v>
      </c>
      <c r="F6" s="186"/>
      <c r="G6" s="186"/>
      <c r="H6" s="186">
        <v>2020</v>
      </c>
      <c r="I6" s="186"/>
      <c r="J6" s="186"/>
      <c r="K6" s="186">
        <v>2022</v>
      </c>
      <c r="L6" s="186"/>
      <c r="M6" s="186"/>
    </row>
    <row r="7" spans="1:13" x14ac:dyDescent="0.2">
      <c r="A7" s="424"/>
      <c r="B7" s="159" t="s">
        <v>4418</v>
      </c>
      <c r="C7" s="159" t="s">
        <v>4368</v>
      </c>
      <c r="D7" s="159" t="s">
        <v>1285</v>
      </c>
      <c r="E7" s="159" t="s">
        <v>4418</v>
      </c>
      <c r="F7" s="159" t="s">
        <v>4368</v>
      </c>
      <c r="G7" s="159" t="s">
        <v>1285</v>
      </c>
      <c r="H7" s="159" t="s">
        <v>4418</v>
      </c>
      <c r="I7" s="159" t="s">
        <v>4368</v>
      </c>
      <c r="J7" s="159" t="s">
        <v>1285</v>
      </c>
      <c r="K7" s="159" t="s">
        <v>4418</v>
      </c>
      <c r="L7" s="159" t="s">
        <v>4368</v>
      </c>
      <c r="M7" s="159" t="s">
        <v>1285</v>
      </c>
    </row>
    <row r="8" spans="1:13" x14ac:dyDescent="0.2">
      <c r="A8" s="415" t="s">
        <v>3101</v>
      </c>
      <c r="B8" s="425">
        <v>15803.38</v>
      </c>
      <c r="C8" s="425">
        <v>4205.5190000000002</v>
      </c>
      <c r="D8" s="416">
        <f>C8/B8</f>
        <v>0.26611516017459558</v>
      </c>
      <c r="E8" s="425">
        <v>16308.01</v>
      </c>
      <c r="F8" s="425">
        <v>5043.4260000000004</v>
      </c>
      <c r="G8" s="416">
        <f>F8/E8</f>
        <v>0.3092606639314055</v>
      </c>
      <c r="H8" s="425">
        <v>17117.34</v>
      </c>
      <c r="I8" s="425">
        <v>4828.2460000000001</v>
      </c>
      <c r="J8" s="416">
        <f>I8/H8</f>
        <v>0.28206754086791525</v>
      </c>
      <c r="K8" s="425">
        <v>18712.07</v>
      </c>
      <c r="L8" s="425">
        <v>6460.3760000000002</v>
      </c>
      <c r="M8" s="416">
        <f>L8/K8</f>
        <v>0.34525180805757999</v>
      </c>
    </row>
    <row r="9" spans="1:13" x14ac:dyDescent="0.2">
      <c r="A9" s="417" t="s">
        <v>3100</v>
      </c>
      <c r="B9" s="426">
        <v>26118.55</v>
      </c>
      <c r="C9" s="426">
        <v>4616.1490000000003</v>
      </c>
      <c r="D9" s="418">
        <f t="shared" ref="D9:D17" si="0">C9/B9</f>
        <v>0.17673833348329063</v>
      </c>
      <c r="E9" s="426">
        <v>26693.33</v>
      </c>
      <c r="F9" s="426">
        <v>5596.933</v>
      </c>
      <c r="G9" s="418">
        <f t="shared" ref="G9:G17" si="1">F9/E9</f>
        <v>0.20967533837104624</v>
      </c>
      <c r="H9" s="426">
        <v>25805.62</v>
      </c>
      <c r="I9" s="426">
        <v>5083.5690000000004</v>
      </c>
      <c r="J9" s="418">
        <f t="shared" ref="J9:J17" si="2">I9/H9</f>
        <v>0.19699464690249646</v>
      </c>
      <c r="K9" s="426">
        <v>29316.35</v>
      </c>
      <c r="L9" s="426">
        <v>7302.99</v>
      </c>
      <c r="M9" s="418">
        <f t="shared" ref="M9:M17" si="3">L9/K9</f>
        <v>0.24910979709274858</v>
      </c>
    </row>
    <row r="10" spans="1:13" x14ac:dyDescent="0.2">
      <c r="A10" s="415" t="s">
        <v>2447</v>
      </c>
      <c r="B10" s="425">
        <v>33512.17</v>
      </c>
      <c r="C10" s="425">
        <v>4931.0969999999998</v>
      </c>
      <c r="D10" s="416">
        <f t="shared" si="0"/>
        <v>0.147143470566066</v>
      </c>
      <c r="E10" s="425">
        <v>34026.17</v>
      </c>
      <c r="F10" s="425">
        <v>5048.8680000000004</v>
      </c>
      <c r="G10" s="416">
        <f t="shared" si="1"/>
        <v>0.14838190722023667</v>
      </c>
      <c r="H10" s="425">
        <v>32576.91</v>
      </c>
      <c r="I10" s="425">
        <v>6275.0190000000002</v>
      </c>
      <c r="J10" s="416">
        <f t="shared" si="2"/>
        <v>0.19262167590480497</v>
      </c>
      <c r="K10" s="425">
        <v>37609.449999999997</v>
      </c>
      <c r="L10" s="425">
        <v>7987.3190000000004</v>
      </c>
      <c r="M10" s="416">
        <f t="shared" si="3"/>
        <v>0.21237532056437947</v>
      </c>
    </row>
    <row r="11" spans="1:13" x14ac:dyDescent="0.2">
      <c r="A11" s="417" t="s">
        <v>2448</v>
      </c>
      <c r="B11" s="426">
        <v>41761.589999999997</v>
      </c>
      <c r="C11" s="426">
        <v>4789.5020000000004</v>
      </c>
      <c r="D11" s="418">
        <f t="shared" si="0"/>
        <v>0.11468677318081043</v>
      </c>
      <c r="E11" s="426">
        <v>41424.68</v>
      </c>
      <c r="F11" s="426">
        <v>5307.9939999999997</v>
      </c>
      <c r="G11" s="418">
        <f t="shared" si="1"/>
        <v>0.12813602905321175</v>
      </c>
      <c r="H11" s="426">
        <v>39072.559999999998</v>
      </c>
      <c r="I11" s="426">
        <v>7088.8140000000003</v>
      </c>
      <c r="J11" s="418">
        <f t="shared" si="2"/>
        <v>0.18142691443816328</v>
      </c>
      <c r="K11" s="426">
        <v>45065.26</v>
      </c>
      <c r="L11" s="426">
        <v>7272.5010000000002</v>
      </c>
      <c r="M11" s="418">
        <f t="shared" si="3"/>
        <v>0.16137710067577551</v>
      </c>
    </row>
    <row r="12" spans="1:13" x14ac:dyDescent="0.2">
      <c r="A12" s="415" t="s">
        <v>4406</v>
      </c>
      <c r="B12" s="425">
        <v>49728.35</v>
      </c>
      <c r="C12" s="425">
        <v>5667.8990000000003</v>
      </c>
      <c r="D12" s="416">
        <f t="shared" si="0"/>
        <v>0.11397721822662527</v>
      </c>
      <c r="E12" s="425">
        <v>50290.32</v>
      </c>
      <c r="F12" s="425">
        <v>6415.4849999999997</v>
      </c>
      <c r="G12" s="416">
        <f t="shared" si="1"/>
        <v>0.12756898345446996</v>
      </c>
      <c r="H12" s="425">
        <v>45975.53</v>
      </c>
      <c r="I12" s="425">
        <v>6162.6490000000003</v>
      </c>
      <c r="J12" s="416">
        <f t="shared" si="2"/>
        <v>0.13404193491624786</v>
      </c>
      <c r="K12" s="425">
        <v>52736.29</v>
      </c>
      <c r="L12" s="425">
        <v>8359.402</v>
      </c>
      <c r="M12" s="416">
        <f t="shared" si="3"/>
        <v>0.15851327425573547</v>
      </c>
    </row>
    <row r="13" spans="1:13" x14ac:dyDescent="0.2">
      <c r="A13" s="417" t="s">
        <v>4407</v>
      </c>
      <c r="B13" s="426">
        <v>57594.86</v>
      </c>
      <c r="C13" s="426">
        <v>5581.3370000000004</v>
      </c>
      <c r="D13" s="418">
        <f t="shared" si="0"/>
        <v>9.6906859396828124E-2</v>
      </c>
      <c r="E13" s="426">
        <v>60028.05</v>
      </c>
      <c r="F13" s="426">
        <v>7460.76</v>
      </c>
      <c r="G13" s="418">
        <f t="shared" si="1"/>
        <v>0.12428789540889634</v>
      </c>
      <c r="H13" s="426">
        <v>53765.37</v>
      </c>
      <c r="I13" s="426">
        <v>7327.9170000000004</v>
      </c>
      <c r="J13" s="418">
        <f t="shared" si="2"/>
        <v>0.13629436568557046</v>
      </c>
      <c r="K13" s="426">
        <v>61911.08</v>
      </c>
      <c r="L13" s="426">
        <v>7974.4250000000002</v>
      </c>
      <c r="M13" s="418">
        <f t="shared" si="3"/>
        <v>0.12880448863111418</v>
      </c>
    </row>
    <row r="14" spans="1:13" x14ac:dyDescent="0.2">
      <c r="A14" s="415" t="s">
        <v>4408</v>
      </c>
      <c r="B14" s="425">
        <v>69464.58</v>
      </c>
      <c r="C14" s="425">
        <v>5984.69</v>
      </c>
      <c r="D14" s="416">
        <f t="shared" si="0"/>
        <v>8.6154555314377476E-2</v>
      </c>
      <c r="E14" s="425">
        <v>71322.929999999993</v>
      </c>
      <c r="F14" s="425">
        <v>7825.18</v>
      </c>
      <c r="G14" s="416">
        <f t="shared" si="1"/>
        <v>0.10971478597416008</v>
      </c>
      <c r="H14" s="425">
        <v>63734.01</v>
      </c>
      <c r="I14" s="425">
        <v>8237.3549999999996</v>
      </c>
      <c r="J14" s="416">
        <f t="shared" si="2"/>
        <v>0.12924582965986292</v>
      </c>
      <c r="K14" s="425">
        <v>73406.399999999994</v>
      </c>
      <c r="L14" s="425">
        <v>9746.3169999999991</v>
      </c>
      <c r="M14" s="416">
        <f t="shared" si="3"/>
        <v>0.13277203350116612</v>
      </c>
    </row>
    <row r="15" spans="1:13" x14ac:dyDescent="0.2">
      <c r="A15" s="417" t="s">
        <v>4409</v>
      </c>
      <c r="B15" s="426">
        <v>86420.56</v>
      </c>
      <c r="C15" s="426">
        <v>8058.91</v>
      </c>
      <c r="D15" s="418">
        <f t="shared" si="0"/>
        <v>9.3252230719171464E-2</v>
      </c>
      <c r="E15" s="426">
        <v>87164.83</v>
      </c>
      <c r="F15" s="426">
        <v>9480.9509999999991</v>
      </c>
      <c r="G15" s="418">
        <f t="shared" si="1"/>
        <v>0.10877037217877897</v>
      </c>
      <c r="H15" s="426">
        <v>77427.240000000005</v>
      </c>
      <c r="I15" s="426">
        <v>9419.9940000000006</v>
      </c>
      <c r="J15" s="418">
        <f t="shared" si="2"/>
        <v>0.12166253117120021</v>
      </c>
      <c r="K15" s="426">
        <v>88566.27</v>
      </c>
      <c r="L15" s="426">
        <v>14539.812</v>
      </c>
      <c r="M15" s="418">
        <f t="shared" si="3"/>
        <v>0.16416872924647272</v>
      </c>
    </row>
    <row r="16" spans="1:13" x14ac:dyDescent="0.2">
      <c r="A16" s="415" t="s">
        <v>4410</v>
      </c>
      <c r="B16" s="425">
        <v>110316.69</v>
      </c>
      <c r="C16" s="425">
        <v>8576.7119999999995</v>
      </c>
      <c r="D16" s="416">
        <f t="shared" si="0"/>
        <v>7.7746277557820126E-2</v>
      </c>
      <c r="E16" s="425">
        <v>115769.16</v>
      </c>
      <c r="F16" s="425">
        <v>13847.794</v>
      </c>
      <c r="G16" s="416">
        <f t="shared" si="1"/>
        <v>0.11961556946599594</v>
      </c>
      <c r="H16" s="425">
        <v>99307.43</v>
      </c>
      <c r="I16" s="425">
        <v>12015.385</v>
      </c>
      <c r="J16" s="416">
        <f t="shared" si="2"/>
        <v>0.12099180292954918</v>
      </c>
      <c r="K16" s="425">
        <v>111433.57</v>
      </c>
      <c r="L16" s="425">
        <v>18362.25</v>
      </c>
      <c r="M16" s="416">
        <f t="shared" si="3"/>
        <v>0.16478203112401404</v>
      </c>
    </row>
    <row r="17" spans="1:13" x14ac:dyDescent="0.2">
      <c r="A17" s="415" t="s">
        <v>1105</v>
      </c>
      <c r="B17" s="425">
        <v>221099.63</v>
      </c>
      <c r="C17" s="425">
        <v>22122.710999999999</v>
      </c>
      <c r="D17" s="416">
        <f t="shared" si="0"/>
        <v>0.10005765726518855</v>
      </c>
      <c r="E17" s="425">
        <v>236706.77</v>
      </c>
      <c r="F17" s="425">
        <v>34625.629999999997</v>
      </c>
      <c r="G17" s="416">
        <f t="shared" si="1"/>
        <v>0.146280691507049</v>
      </c>
      <c r="H17" s="425">
        <v>180917.02</v>
      </c>
      <c r="I17" s="425">
        <v>27805.591</v>
      </c>
      <c r="J17" s="416">
        <f t="shared" si="2"/>
        <v>0.15369251052222727</v>
      </c>
      <c r="K17" s="425">
        <v>198683.98</v>
      </c>
      <c r="L17" s="425">
        <v>31201.413</v>
      </c>
      <c r="M17" s="416">
        <f t="shared" si="3"/>
        <v>0.15704040657933266</v>
      </c>
    </row>
  </sheetData>
  <mergeCells count="6">
    <mergeCell ref="H1:I1"/>
    <mergeCell ref="A6:A7"/>
    <mergeCell ref="B6:D6"/>
    <mergeCell ref="E6:G6"/>
    <mergeCell ref="H6:J6"/>
    <mergeCell ref="K6:M6"/>
  </mergeCells>
  <hyperlinks>
    <hyperlink ref="H1:I1" location="Index!A1" display="Regresar al Índice" xr:uid="{9E240C91-997C-40E6-9472-C99C456C5084}"/>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C360A-501D-4C41-B55F-8EF3ADC6D0AA}">
  <sheetPr codeName="Hoja78"/>
  <dimension ref="A1:I75"/>
  <sheetViews>
    <sheetView workbookViewId="0">
      <selection activeCell="F17" sqref="F17"/>
    </sheetView>
  </sheetViews>
  <sheetFormatPr baseColWidth="10" defaultRowHeight="12.75" x14ac:dyDescent="0.2"/>
  <cols>
    <col min="1" max="1" width="11.42578125" style="197"/>
    <col min="2" max="2" width="26.42578125" style="197" customWidth="1"/>
    <col min="3" max="3" width="22" style="197" customWidth="1"/>
    <col min="4" max="16384" width="11.42578125" style="197"/>
  </cols>
  <sheetData>
    <row r="1" spans="1:9" x14ac:dyDescent="0.2">
      <c r="A1" s="28" t="s">
        <v>4647</v>
      </c>
      <c r="H1" s="284" t="s">
        <v>1306</v>
      </c>
      <c r="I1" s="284"/>
    </row>
    <row r="2" spans="1:9" x14ac:dyDescent="0.2">
      <c r="A2" s="197" t="s">
        <v>4394</v>
      </c>
    </row>
    <row r="5" spans="1:9" x14ac:dyDescent="0.2">
      <c r="A5" s="159" t="s">
        <v>4419</v>
      </c>
      <c r="B5" s="159" t="s">
        <v>4420</v>
      </c>
      <c r="C5" s="159" t="s">
        <v>4421</v>
      </c>
    </row>
    <row r="6" spans="1:9" x14ac:dyDescent="0.2">
      <c r="A6" s="420" t="s">
        <v>3101</v>
      </c>
      <c r="B6" s="421" t="s">
        <v>4369</v>
      </c>
      <c r="C6" s="416">
        <v>5.16E-2</v>
      </c>
    </row>
    <row r="7" spans="1:9" x14ac:dyDescent="0.2">
      <c r="A7" s="420"/>
      <c r="B7" s="422" t="s">
        <v>4370</v>
      </c>
      <c r="C7" s="418">
        <v>1E-4</v>
      </c>
    </row>
    <row r="8" spans="1:9" x14ac:dyDescent="0.2">
      <c r="A8" s="420"/>
      <c r="B8" s="421" t="s">
        <v>4371</v>
      </c>
      <c r="C8" s="416">
        <v>7.85E-2</v>
      </c>
    </row>
    <row r="9" spans="1:9" x14ac:dyDescent="0.2">
      <c r="A9" s="420"/>
      <c r="B9" s="422" t="s">
        <v>3109</v>
      </c>
      <c r="C9" s="418">
        <v>1.84E-2</v>
      </c>
    </row>
    <row r="10" spans="1:9" x14ac:dyDescent="0.2">
      <c r="A10" s="420"/>
      <c r="B10" s="421" t="s">
        <v>4372</v>
      </c>
      <c r="C10" s="416">
        <v>0.10780000000000001</v>
      </c>
    </row>
    <row r="11" spans="1:9" x14ac:dyDescent="0.2">
      <c r="A11" s="420"/>
      <c r="B11" s="422" t="s">
        <v>4422</v>
      </c>
      <c r="C11" s="418">
        <v>7.6799999999999993E-2</v>
      </c>
    </row>
    <row r="12" spans="1:9" x14ac:dyDescent="0.2">
      <c r="A12" s="420"/>
      <c r="B12" s="421" t="s">
        <v>4423</v>
      </c>
      <c r="C12" s="416">
        <v>1.2E-2</v>
      </c>
    </row>
    <row r="13" spans="1:9" x14ac:dyDescent="0.2">
      <c r="A13" s="423" t="s">
        <v>3100</v>
      </c>
      <c r="B13" s="422" t="s">
        <v>4369</v>
      </c>
      <c r="C13" s="418">
        <v>4.82E-2</v>
      </c>
    </row>
    <row r="14" spans="1:9" x14ac:dyDescent="0.2">
      <c r="A14" s="423"/>
      <c r="B14" s="421" t="s">
        <v>4370</v>
      </c>
      <c r="C14" s="416">
        <v>1.1999999999999999E-3</v>
      </c>
    </row>
    <row r="15" spans="1:9" x14ac:dyDescent="0.2">
      <c r="A15" s="423"/>
      <c r="B15" s="422" t="s">
        <v>4371</v>
      </c>
      <c r="C15" s="418">
        <v>4.2599999999999999E-2</v>
      </c>
    </row>
    <row r="16" spans="1:9" x14ac:dyDescent="0.2">
      <c r="A16" s="423"/>
      <c r="B16" s="421" t="s">
        <v>3109</v>
      </c>
      <c r="C16" s="416">
        <v>3.3799999999999997E-2</v>
      </c>
    </row>
    <row r="17" spans="1:3" x14ac:dyDescent="0.2">
      <c r="A17" s="423"/>
      <c r="B17" s="422" t="s">
        <v>4372</v>
      </c>
      <c r="C17" s="418">
        <v>6.5100000000000005E-2</v>
      </c>
    </row>
    <row r="18" spans="1:3" x14ac:dyDescent="0.2">
      <c r="A18" s="423"/>
      <c r="B18" s="421" t="s">
        <v>4422</v>
      </c>
      <c r="C18" s="416">
        <v>5.4300000000000001E-2</v>
      </c>
    </row>
    <row r="19" spans="1:3" x14ac:dyDescent="0.2">
      <c r="A19" s="423"/>
      <c r="B19" s="422" t="s">
        <v>4423</v>
      </c>
      <c r="C19" s="418">
        <v>3.8999999999999998E-3</v>
      </c>
    </row>
    <row r="20" spans="1:3" x14ac:dyDescent="0.2">
      <c r="A20" s="420" t="s">
        <v>2447</v>
      </c>
      <c r="B20" s="421" t="s">
        <v>4369</v>
      </c>
      <c r="C20" s="416">
        <v>6.88E-2</v>
      </c>
    </row>
    <row r="21" spans="1:3" x14ac:dyDescent="0.2">
      <c r="A21" s="420"/>
      <c r="B21" s="422" t="s">
        <v>4370</v>
      </c>
      <c r="C21" s="418">
        <v>5.0000000000000001E-4</v>
      </c>
    </row>
    <row r="22" spans="1:3" x14ac:dyDescent="0.2">
      <c r="A22" s="420"/>
      <c r="B22" s="421" t="s">
        <v>4371</v>
      </c>
      <c r="C22" s="416">
        <v>3.4700000000000002E-2</v>
      </c>
    </row>
    <row r="23" spans="1:3" x14ac:dyDescent="0.2">
      <c r="A23" s="420"/>
      <c r="B23" s="422" t="s">
        <v>3109</v>
      </c>
      <c r="C23" s="418">
        <v>1.3899999999999999E-2</v>
      </c>
    </row>
    <row r="24" spans="1:3" x14ac:dyDescent="0.2">
      <c r="A24" s="420"/>
      <c r="B24" s="421" t="s">
        <v>4372</v>
      </c>
      <c r="C24" s="416">
        <v>4.5999999999999999E-2</v>
      </c>
    </row>
    <row r="25" spans="1:3" x14ac:dyDescent="0.2">
      <c r="A25" s="420"/>
      <c r="B25" s="422" t="s">
        <v>4422</v>
      </c>
      <c r="C25" s="418">
        <v>4.2099999999999999E-2</v>
      </c>
    </row>
    <row r="26" spans="1:3" x14ac:dyDescent="0.2">
      <c r="A26" s="420"/>
      <c r="B26" s="421" t="s">
        <v>4423</v>
      </c>
      <c r="C26" s="416">
        <v>6.4000000000000003E-3</v>
      </c>
    </row>
    <row r="27" spans="1:3" x14ac:dyDescent="0.2">
      <c r="A27" s="423" t="s">
        <v>2448</v>
      </c>
      <c r="B27" s="422" t="s">
        <v>4369</v>
      </c>
      <c r="C27" s="418">
        <v>6.2100000000000002E-2</v>
      </c>
    </row>
    <row r="28" spans="1:3" x14ac:dyDescent="0.2">
      <c r="A28" s="423"/>
      <c r="B28" s="421" t="s">
        <v>4370</v>
      </c>
      <c r="C28" s="416">
        <v>5.0000000000000001E-4</v>
      </c>
    </row>
    <row r="29" spans="1:3" x14ac:dyDescent="0.2">
      <c r="A29" s="423"/>
      <c r="B29" s="422" t="s">
        <v>4371</v>
      </c>
      <c r="C29" s="418">
        <v>3.2199999999999999E-2</v>
      </c>
    </row>
    <row r="30" spans="1:3" x14ac:dyDescent="0.2">
      <c r="A30" s="423"/>
      <c r="B30" s="421" t="s">
        <v>3109</v>
      </c>
      <c r="C30" s="416">
        <v>7.7000000000000002E-3</v>
      </c>
    </row>
    <row r="31" spans="1:3" x14ac:dyDescent="0.2">
      <c r="A31" s="423"/>
      <c r="B31" s="422" t="s">
        <v>4372</v>
      </c>
      <c r="C31" s="418">
        <v>2.8000000000000001E-2</v>
      </c>
    </row>
    <row r="32" spans="1:3" x14ac:dyDescent="0.2">
      <c r="A32" s="423"/>
      <c r="B32" s="421" t="s">
        <v>4422</v>
      </c>
      <c r="C32" s="416">
        <v>2.5899999999999999E-2</v>
      </c>
    </row>
    <row r="33" spans="1:3" x14ac:dyDescent="0.2">
      <c r="A33" s="423"/>
      <c r="B33" s="422" t="s">
        <v>4423</v>
      </c>
      <c r="C33" s="418">
        <v>4.8999999999999998E-3</v>
      </c>
    </row>
    <row r="34" spans="1:3" x14ac:dyDescent="0.2">
      <c r="A34" s="420" t="s">
        <v>4406</v>
      </c>
      <c r="B34" s="421" t="s">
        <v>4369</v>
      </c>
      <c r="C34" s="416">
        <v>6.8599999999999994E-2</v>
      </c>
    </row>
    <row r="35" spans="1:3" x14ac:dyDescent="0.2">
      <c r="A35" s="420"/>
      <c r="B35" s="422" t="s">
        <v>4370</v>
      </c>
      <c r="C35" s="418">
        <v>1E-4</v>
      </c>
    </row>
    <row r="36" spans="1:3" x14ac:dyDescent="0.2">
      <c r="A36" s="420"/>
      <c r="B36" s="421" t="s">
        <v>4371</v>
      </c>
      <c r="C36" s="416">
        <v>2.2100000000000002E-2</v>
      </c>
    </row>
    <row r="37" spans="1:3" x14ac:dyDescent="0.2">
      <c r="A37" s="420"/>
      <c r="B37" s="422" t="s">
        <v>3109</v>
      </c>
      <c r="C37" s="418">
        <v>9.4999999999999998E-3</v>
      </c>
    </row>
    <row r="38" spans="1:3" x14ac:dyDescent="0.2">
      <c r="A38" s="420"/>
      <c r="B38" s="421" t="s">
        <v>4372</v>
      </c>
      <c r="C38" s="416">
        <v>2.53E-2</v>
      </c>
    </row>
    <row r="39" spans="1:3" x14ac:dyDescent="0.2">
      <c r="A39" s="420"/>
      <c r="B39" s="422" t="s">
        <v>4422</v>
      </c>
      <c r="C39" s="418">
        <v>2.6200000000000001E-2</v>
      </c>
    </row>
    <row r="40" spans="1:3" x14ac:dyDescent="0.2">
      <c r="A40" s="420"/>
      <c r="B40" s="421" t="s">
        <v>4423</v>
      </c>
      <c r="C40" s="416">
        <v>6.7000000000000002E-3</v>
      </c>
    </row>
    <row r="41" spans="1:3" x14ac:dyDescent="0.2">
      <c r="A41" s="423" t="s">
        <v>4407</v>
      </c>
      <c r="B41" s="422" t="s">
        <v>4369</v>
      </c>
      <c r="C41" s="418">
        <v>4.7500000000000001E-2</v>
      </c>
    </row>
    <row r="42" spans="1:3" x14ac:dyDescent="0.2">
      <c r="A42" s="423"/>
      <c r="B42" s="421" t="s">
        <v>4370</v>
      </c>
      <c r="C42" s="416">
        <v>6.9999999999999999E-4</v>
      </c>
    </row>
    <row r="43" spans="1:3" x14ac:dyDescent="0.2">
      <c r="A43" s="423"/>
      <c r="B43" s="422" t="s">
        <v>4371</v>
      </c>
      <c r="C43" s="418">
        <v>1.3599999999999999E-2</v>
      </c>
    </row>
    <row r="44" spans="1:3" x14ac:dyDescent="0.2">
      <c r="A44" s="423"/>
      <c r="B44" s="421" t="s">
        <v>3109</v>
      </c>
      <c r="C44" s="416">
        <v>1.17E-2</v>
      </c>
    </row>
    <row r="45" spans="1:3" x14ac:dyDescent="0.2">
      <c r="A45" s="423"/>
      <c r="B45" s="422" t="s">
        <v>4372</v>
      </c>
      <c r="C45" s="418">
        <v>2.4799999999999999E-2</v>
      </c>
    </row>
    <row r="46" spans="1:3" x14ac:dyDescent="0.2">
      <c r="A46" s="423"/>
      <c r="B46" s="421" t="s">
        <v>4422</v>
      </c>
      <c r="C46" s="416">
        <v>2.46E-2</v>
      </c>
    </row>
    <row r="47" spans="1:3" x14ac:dyDescent="0.2">
      <c r="A47" s="423"/>
      <c r="B47" s="422" t="s">
        <v>4423</v>
      </c>
      <c r="C47" s="418">
        <v>5.7999999999999996E-3</v>
      </c>
    </row>
    <row r="48" spans="1:3" x14ac:dyDescent="0.2">
      <c r="A48" s="420" t="s">
        <v>4408</v>
      </c>
      <c r="B48" s="421" t="s">
        <v>4369</v>
      </c>
      <c r="C48" s="416">
        <v>5.9200000000000003E-2</v>
      </c>
    </row>
    <row r="49" spans="1:3" x14ac:dyDescent="0.2">
      <c r="A49" s="420"/>
      <c r="B49" s="422" t="s">
        <v>4370</v>
      </c>
      <c r="C49" s="418">
        <v>1.6999999999999999E-3</v>
      </c>
    </row>
    <row r="50" spans="1:3" x14ac:dyDescent="0.2">
      <c r="A50" s="420"/>
      <c r="B50" s="421" t="s">
        <v>4371</v>
      </c>
      <c r="C50" s="416">
        <v>1.7299999999999999E-2</v>
      </c>
    </row>
    <row r="51" spans="1:3" x14ac:dyDescent="0.2">
      <c r="A51" s="420"/>
      <c r="B51" s="422" t="s">
        <v>3109</v>
      </c>
      <c r="C51" s="418">
        <v>8.8000000000000005E-3</v>
      </c>
    </row>
    <row r="52" spans="1:3" x14ac:dyDescent="0.2">
      <c r="A52" s="420"/>
      <c r="B52" s="421" t="s">
        <v>4372</v>
      </c>
      <c r="C52" s="416">
        <v>1.84E-2</v>
      </c>
    </row>
    <row r="53" spans="1:3" x14ac:dyDescent="0.2">
      <c r="A53" s="420"/>
      <c r="B53" s="422" t="s">
        <v>4422</v>
      </c>
      <c r="C53" s="418">
        <v>1.7600000000000001E-2</v>
      </c>
    </row>
    <row r="54" spans="1:3" x14ac:dyDescent="0.2">
      <c r="A54" s="420"/>
      <c r="B54" s="421" t="s">
        <v>4423</v>
      </c>
      <c r="C54" s="416">
        <v>9.7999999999999997E-3</v>
      </c>
    </row>
    <row r="55" spans="1:3" x14ac:dyDescent="0.2">
      <c r="A55" s="423" t="s">
        <v>4409</v>
      </c>
      <c r="B55" s="422" t="s">
        <v>4369</v>
      </c>
      <c r="C55" s="418">
        <v>9.6600000000000005E-2</v>
      </c>
    </row>
    <row r="56" spans="1:3" x14ac:dyDescent="0.2">
      <c r="A56" s="423"/>
      <c r="B56" s="421" t="s">
        <v>4370</v>
      </c>
      <c r="C56" s="416">
        <v>2.3E-3</v>
      </c>
    </row>
    <row r="57" spans="1:3" x14ac:dyDescent="0.2">
      <c r="A57" s="423"/>
      <c r="B57" s="422" t="s">
        <v>4371</v>
      </c>
      <c r="C57" s="418">
        <v>9.5999999999999992E-3</v>
      </c>
    </row>
    <row r="58" spans="1:3" x14ac:dyDescent="0.2">
      <c r="A58" s="423"/>
      <c r="B58" s="421" t="s">
        <v>3109</v>
      </c>
      <c r="C58" s="416">
        <v>1.26E-2</v>
      </c>
    </row>
    <row r="59" spans="1:3" x14ac:dyDescent="0.2">
      <c r="A59" s="423"/>
      <c r="B59" s="422" t="s">
        <v>4372</v>
      </c>
      <c r="C59" s="418">
        <v>1.66E-2</v>
      </c>
    </row>
    <row r="60" spans="1:3" x14ac:dyDescent="0.2">
      <c r="A60" s="423"/>
      <c r="B60" s="421" t="s">
        <v>4422</v>
      </c>
      <c r="C60" s="416">
        <v>2.2700000000000001E-2</v>
      </c>
    </row>
    <row r="61" spans="1:3" x14ac:dyDescent="0.2">
      <c r="A61" s="423"/>
      <c r="B61" s="422" t="s">
        <v>4423</v>
      </c>
      <c r="C61" s="418">
        <v>3.5999999999999999E-3</v>
      </c>
    </row>
    <row r="62" spans="1:3" x14ac:dyDescent="0.2">
      <c r="A62" s="420" t="s">
        <v>4410</v>
      </c>
      <c r="B62" s="421" t="s">
        <v>4369</v>
      </c>
      <c r="C62" s="416">
        <v>9.7600000000000006E-2</v>
      </c>
    </row>
    <row r="63" spans="1:3" x14ac:dyDescent="0.2">
      <c r="A63" s="420"/>
      <c r="B63" s="422" t="s">
        <v>4370</v>
      </c>
      <c r="C63" s="418">
        <v>3.3999999999999998E-3</v>
      </c>
    </row>
    <row r="64" spans="1:3" x14ac:dyDescent="0.2">
      <c r="A64" s="420"/>
      <c r="B64" s="421" t="s">
        <v>4371</v>
      </c>
      <c r="C64" s="416">
        <v>1.5599999999999999E-2</v>
      </c>
    </row>
    <row r="65" spans="1:3" x14ac:dyDescent="0.2">
      <c r="A65" s="420"/>
      <c r="B65" s="422" t="s">
        <v>3109</v>
      </c>
      <c r="C65" s="418">
        <v>0.01</v>
      </c>
    </row>
    <row r="66" spans="1:3" x14ac:dyDescent="0.2">
      <c r="A66" s="420"/>
      <c r="B66" s="421" t="s">
        <v>4372</v>
      </c>
      <c r="C66" s="416">
        <v>1.3100000000000001E-2</v>
      </c>
    </row>
    <row r="67" spans="1:3" x14ac:dyDescent="0.2">
      <c r="A67" s="420"/>
      <c r="B67" s="422" t="s">
        <v>4422</v>
      </c>
      <c r="C67" s="418">
        <v>2.1399999999999999E-2</v>
      </c>
    </row>
    <row r="68" spans="1:3" x14ac:dyDescent="0.2">
      <c r="A68" s="420"/>
      <c r="B68" s="421" t="s">
        <v>4423</v>
      </c>
      <c r="C68" s="416">
        <v>3.5000000000000001E-3</v>
      </c>
    </row>
    <row r="69" spans="1:3" x14ac:dyDescent="0.2">
      <c r="A69" s="423" t="s">
        <v>1105</v>
      </c>
      <c r="B69" s="422" t="s">
        <v>4369</v>
      </c>
      <c r="C69" s="418">
        <v>0.11169999999999999</v>
      </c>
    </row>
    <row r="70" spans="1:3" x14ac:dyDescent="0.2">
      <c r="A70" s="423"/>
      <c r="B70" s="421" t="s">
        <v>4370</v>
      </c>
      <c r="C70" s="416">
        <v>1.4E-3</v>
      </c>
    </row>
    <row r="71" spans="1:3" x14ac:dyDescent="0.2">
      <c r="A71" s="423"/>
      <c r="B71" s="422" t="s">
        <v>4371</v>
      </c>
      <c r="C71" s="418">
        <v>9.9000000000000008E-3</v>
      </c>
    </row>
    <row r="72" spans="1:3" x14ac:dyDescent="0.2">
      <c r="A72" s="423"/>
      <c r="B72" s="421" t="s">
        <v>3109</v>
      </c>
      <c r="C72" s="416">
        <v>1E-3</v>
      </c>
    </row>
    <row r="73" spans="1:3" x14ac:dyDescent="0.2">
      <c r="A73" s="423"/>
      <c r="B73" s="422" t="s">
        <v>4372</v>
      </c>
      <c r="C73" s="418">
        <v>7.4000000000000003E-3</v>
      </c>
    </row>
    <row r="74" spans="1:3" x14ac:dyDescent="0.2">
      <c r="A74" s="423"/>
      <c r="B74" s="421" t="s">
        <v>4422</v>
      </c>
      <c r="C74" s="416">
        <v>1.1599999999999999E-2</v>
      </c>
    </row>
    <row r="75" spans="1:3" x14ac:dyDescent="0.2">
      <c r="A75" s="423"/>
      <c r="B75" s="422" t="s">
        <v>4423</v>
      </c>
      <c r="C75" s="418">
        <v>1.3899999999999999E-2</v>
      </c>
    </row>
  </sheetData>
  <mergeCells count="11">
    <mergeCell ref="H1:I1"/>
    <mergeCell ref="A48:A54"/>
    <mergeCell ref="A55:A61"/>
    <mergeCell ref="A62:A68"/>
    <mergeCell ref="A69:A75"/>
    <mergeCell ref="A6:A12"/>
    <mergeCell ref="A13:A19"/>
    <mergeCell ref="A20:A26"/>
    <mergeCell ref="A27:A33"/>
    <mergeCell ref="A34:A40"/>
    <mergeCell ref="A41:A47"/>
  </mergeCells>
  <hyperlinks>
    <hyperlink ref="H1:I1" location="Index!A1" display="Regresar al Índice" xr:uid="{534AC9FB-7487-40FB-A9F0-723B758A4779}"/>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2BDC8-F78C-4986-85CB-345ED7E70486}">
  <sheetPr codeName="Hoja202"/>
  <dimension ref="A1:I38"/>
  <sheetViews>
    <sheetView workbookViewId="0">
      <selection activeCell="F17" sqref="F17"/>
    </sheetView>
  </sheetViews>
  <sheetFormatPr baseColWidth="10" defaultRowHeight="12.75" x14ac:dyDescent="0.2"/>
  <cols>
    <col min="1" max="1" width="18.140625" style="197" customWidth="1"/>
    <col min="2" max="16384" width="11.42578125" style="197"/>
  </cols>
  <sheetData>
    <row r="1" spans="1:9" x14ac:dyDescent="0.2">
      <c r="A1" s="28" t="s">
        <v>4648</v>
      </c>
      <c r="H1" s="284" t="s">
        <v>1306</v>
      </c>
      <c r="I1" s="284"/>
    </row>
    <row r="2" spans="1:9" x14ac:dyDescent="0.2">
      <c r="A2" s="197" t="s">
        <v>4394</v>
      </c>
    </row>
    <row r="5" spans="1:9" x14ac:dyDescent="0.2">
      <c r="A5" s="159" t="s">
        <v>2</v>
      </c>
      <c r="B5" s="159" t="s">
        <v>1285</v>
      </c>
    </row>
    <row r="6" spans="1:9" x14ac:dyDescent="0.2">
      <c r="A6" s="415" t="s">
        <v>3</v>
      </c>
      <c r="B6" s="416">
        <v>1.7243463000000001E-2</v>
      </c>
    </row>
    <row r="7" spans="1:9" x14ac:dyDescent="0.2">
      <c r="A7" s="417" t="s">
        <v>576</v>
      </c>
      <c r="B7" s="418">
        <v>4.4640249999999999E-3</v>
      </c>
    </row>
    <row r="8" spans="1:9" x14ac:dyDescent="0.2">
      <c r="A8" s="415" t="s">
        <v>573</v>
      </c>
      <c r="B8" s="416">
        <v>1.440504E-3</v>
      </c>
    </row>
    <row r="9" spans="1:9" x14ac:dyDescent="0.2">
      <c r="A9" s="417" t="s">
        <v>6</v>
      </c>
      <c r="B9" s="418">
        <v>5.610238E-3</v>
      </c>
    </row>
    <row r="10" spans="1:9" x14ac:dyDescent="0.2">
      <c r="A10" s="415" t="s">
        <v>7</v>
      </c>
      <c r="B10" s="416">
        <v>2.4856208000000001E-2</v>
      </c>
    </row>
    <row r="11" spans="1:9" x14ac:dyDescent="0.2">
      <c r="A11" s="417" t="s">
        <v>8</v>
      </c>
      <c r="B11" s="418">
        <v>7.0041370000000006E-3</v>
      </c>
    </row>
    <row r="12" spans="1:9" x14ac:dyDescent="0.2">
      <c r="A12" s="415" t="s">
        <v>574</v>
      </c>
      <c r="B12" s="416">
        <v>1.6464159999999999E-3</v>
      </c>
    </row>
    <row r="13" spans="1:9" x14ac:dyDescent="0.2">
      <c r="A13" s="417" t="s">
        <v>10</v>
      </c>
      <c r="B13" s="418">
        <v>6.1410950000000001E-3</v>
      </c>
    </row>
    <row r="14" spans="1:9" x14ac:dyDescent="0.2">
      <c r="A14" s="415" t="s">
        <v>11</v>
      </c>
      <c r="B14" s="416">
        <v>9.9672349999999996E-3</v>
      </c>
    </row>
    <row r="15" spans="1:9" x14ac:dyDescent="0.2">
      <c r="A15" s="417" t="s">
        <v>12</v>
      </c>
      <c r="B15" s="418">
        <v>2.4920526999999998E-2</v>
      </c>
    </row>
    <row r="16" spans="1:9" x14ac:dyDescent="0.2">
      <c r="A16" s="415" t="s">
        <v>578</v>
      </c>
      <c r="B16" s="416">
        <v>3.3081310000000002E-3</v>
      </c>
    </row>
    <row r="17" spans="1:2" x14ac:dyDescent="0.2">
      <c r="A17" s="417" t="s">
        <v>14</v>
      </c>
      <c r="B17" s="418">
        <v>2.8601646000000001E-2</v>
      </c>
    </row>
    <row r="18" spans="1:2" x14ac:dyDescent="0.2">
      <c r="A18" s="415" t="s">
        <v>15</v>
      </c>
      <c r="B18" s="416">
        <v>2.4527475E-2</v>
      </c>
    </row>
    <row r="19" spans="1:2" x14ac:dyDescent="0.2">
      <c r="A19" s="417" t="s">
        <v>16</v>
      </c>
      <c r="B19" s="418">
        <v>2.1572692999999997E-2</v>
      </c>
    </row>
    <row r="20" spans="1:2" x14ac:dyDescent="0.2">
      <c r="A20" s="415" t="s">
        <v>0</v>
      </c>
      <c r="B20" s="416">
        <v>9.086518E-3</v>
      </c>
    </row>
    <row r="21" spans="1:2" x14ac:dyDescent="0.2">
      <c r="A21" s="417" t="s">
        <v>17</v>
      </c>
      <c r="B21" s="418">
        <v>2.7029385999999999E-2</v>
      </c>
    </row>
    <row r="22" spans="1:2" x14ac:dyDescent="0.2">
      <c r="A22" s="415" t="s">
        <v>18</v>
      </c>
      <c r="B22" s="416">
        <v>1.1955267E-2</v>
      </c>
    </row>
    <row r="23" spans="1:2" x14ac:dyDescent="0.2">
      <c r="A23" s="417" t="s">
        <v>19</v>
      </c>
      <c r="B23" s="418">
        <v>1.6507048E-2</v>
      </c>
    </row>
    <row r="24" spans="1:2" x14ac:dyDescent="0.2">
      <c r="A24" s="415" t="s">
        <v>575</v>
      </c>
      <c r="B24" s="416">
        <v>1.7764910000000001E-3</v>
      </c>
    </row>
    <row r="25" spans="1:2" x14ac:dyDescent="0.2">
      <c r="A25" s="417" t="s">
        <v>21</v>
      </c>
      <c r="B25" s="418">
        <v>2.4583555E-2</v>
      </c>
    </row>
    <row r="26" spans="1:2" x14ac:dyDescent="0.2">
      <c r="A26" s="415" t="s">
        <v>22</v>
      </c>
      <c r="B26" s="416">
        <v>9.7064869999999998E-3</v>
      </c>
    </row>
    <row r="27" spans="1:2" x14ac:dyDescent="0.2">
      <c r="A27" s="417" t="s">
        <v>23</v>
      </c>
      <c r="B27" s="418">
        <v>1.1143382E-2</v>
      </c>
    </row>
    <row r="28" spans="1:2" x14ac:dyDescent="0.2">
      <c r="A28" s="415" t="s">
        <v>572</v>
      </c>
      <c r="B28" s="416">
        <v>1.399118E-3</v>
      </c>
    </row>
    <row r="29" spans="1:2" x14ac:dyDescent="0.2">
      <c r="A29" s="417" t="s">
        <v>577</v>
      </c>
      <c r="B29" s="418">
        <v>2.1994185999999999E-2</v>
      </c>
    </row>
    <row r="30" spans="1:2" x14ac:dyDescent="0.2">
      <c r="A30" s="415" t="s">
        <v>26</v>
      </c>
      <c r="B30" s="416">
        <v>1.2405951E-2</v>
      </c>
    </row>
    <row r="31" spans="1:2" x14ac:dyDescent="0.2">
      <c r="A31" s="417" t="s">
        <v>27</v>
      </c>
      <c r="B31" s="418">
        <v>5.6528429999999994E-3</v>
      </c>
    </row>
    <row r="32" spans="1:2" x14ac:dyDescent="0.2">
      <c r="A32" s="415" t="s">
        <v>28</v>
      </c>
      <c r="B32" s="416">
        <v>4.0934999999999999E-3</v>
      </c>
    </row>
    <row r="33" spans="1:2" x14ac:dyDescent="0.2">
      <c r="A33" s="417" t="s">
        <v>29</v>
      </c>
      <c r="B33" s="418">
        <v>1.4472563000000001E-2</v>
      </c>
    </row>
    <row r="34" spans="1:2" x14ac:dyDescent="0.2">
      <c r="A34" s="415" t="s">
        <v>30</v>
      </c>
      <c r="B34" s="416">
        <v>9.8194219999999995E-3</v>
      </c>
    </row>
    <row r="35" spans="1:2" x14ac:dyDescent="0.2">
      <c r="A35" s="417" t="s">
        <v>31</v>
      </c>
      <c r="B35" s="418">
        <v>1.3118551000000001E-2</v>
      </c>
    </row>
    <row r="36" spans="1:2" x14ac:dyDescent="0.2">
      <c r="A36" s="415" t="s">
        <v>32</v>
      </c>
      <c r="B36" s="416">
        <v>2.0071189999999999E-3</v>
      </c>
    </row>
    <row r="37" spans="1:2" x14ac:dyDescent="0.2">
      <c r="A37" s="417" t="s">
        <v>33</v>
      </c>
      <c r="B37" s="418">
        <v>3.9190269E-2</v>
      </c>
    </row>
    <row r="38" spans="1:2" x14ac:dyDescent="0.2">
      <c r="A38" s="415" t="s">
        <v>1</v>
      </c>
      <c r="B38" s="416">
        <v>6.0000000000000001E-3</v>
      </c>
    </row>
  </sheetData>
  <mergeCells count="1">
    <mergeCell ref="H1:I1"/>
  </mergeCells>
  <hyperlinks>
    <hyperlink ref="H1:I1" location="Index!A1" display="Regresar al Índice" xr:uid="{1DB33FBB-AD1E-43A2-B20A-F206C7F41A3F}"/>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247B7-002E-4172-B777-90874A3D2F8C}">
  <sheetPr codeName="Hoja79"/>
  <dimension ref="A1:S22"/>
  <sheetViews>
    <sheetView workbookViewId="0">
      <selection activeCell="F17" sqref="F17"/>
    </sheetView>
  </sheetViews>
  <sheetFormatPr baseColWidth="10" defaultRowHeight="12.75" x14ac:dyDescent="0.2"/>
  <cols>
    <col min="1" max="1" width="20.42578125" style="197" customWidth="1"/>
    <col min="2" max="16384" width="11.42578125" style="197"/>
  </cols>
  <sheetData>
    <row r="1" spans="1:19" x14ac:dyDescent="0.2">
      <c r="A1" s="28" t="s">
        <v>4649</v>
      </c>
      <c r="H1" s="284" t="s">
        <v>1306</v>
      </c>
      <c r="I1" s="284"/>
    </row>
    <row r="2" spans="1:19" x14ac:dyDescent="0.2">
      <c r="A2" s="197" t="s">
        <v>4394</v>
      </c>
    </row>
    <row r="3" spans="1:19" x14ac:dyDescent="0.2">
      <c r="A3" s="414"/>
    </row>
    <row r="4" spans="1:19" x14ac:dyDescent="0.2">
      <c r="A4" s="414"/>
      <c r="B4" s="167"/>
      <c r="C4" s="167" t="s">
        <v>0</v>
      </c>
      <c r="D4" s="167" t="s">
        <v>1</v>
      </c>
    </row>
    <row r="5" spans="1:19" x14ac:dyDescent="0.2">
      <c r="B5" s="415" t="s">
        <v>4404</v>
      </c>
      <c r="C5" s="416">
        <v>0.46989452631233802</v>
      </c>
      <c r="D5" s="416">
        <v>0.51098491106946919</v>
      </c>
      <c r="E5" s="156"/>
    </row>
    <row r="6" spans="1:19" x14ac:dyDescent="0.2">
      <c r="B6" s="417" t="s">
        <v>4405</v>
      </c>
      <c r="C6" s="418">
        <v>0.46564749311926862</v>
      </c>
      <c r="D6" s="418">
        <v>0.48768517086023794</v>
      </c>
      <c r="E6" s="156"/>
    </row>
    <row r="7" spans="1:19" x14ac:dyDescent="0.2">
      <c r="B7" s="415" t="s">
        <v>2447</v>
      </c>
      <c r="C7" s="416">
        <v>0.47031251263872637</v>
      </c>
      <c r="D7" s="416">
        <v>0.46440287577112077</v>
      </c>
      <c r="E7" s="156"/>
    </row>
    <row r="8" spans="1:19" x14ac:dyDescent="0.2">
      <c r="B8" s="417" t="s">
        <v>2448</v>
      </c>
      <c r="C8" s="418">
        <v>0.43781032837750361</v>
      </c>
      <c r="D8" s="418">
        <v>0.44596070300537877</v>
      </c>
      <c r="E8" s="156"/>
    </row>
    <row r="9" spans="1:19" x14ac:dyDescent="0.2">
      <c r="B9" s="415" t="s">
        <v>4406</v>
      </c>
      <c r="C9" s="416">
        <v>0.42196416813116783</v>
      </c>
      <c r="D9" s="416">
        <v>0.42964025001048001</v>
      </c>
      <c r="E9" s="156"/>
    </row>
    <row r="10" spans="1:19" x14ac:dyDescent="0.2">
      <c r="B10" s="417" t="s">
        <v>4407</v>
      </c>
      <c r="C10" s="418">
        <v>0.41798869334606376</v>
      </c>
      <c r="D10" s="418">
        <v>0.41221879287733648</v>
      </c>
      <c r="E10" s="156"/>
    </row>
    <row r="11" spans="1:19" x14ac:dyDescent="0.2">
      <c r="B11" s="415" t="s">
        <v>4408</v>
      </c>
      <c r="C11" s="416">
        <v>0.38893742792191638</v>
      </c>
      <c r="D11" s="416">
        <v>0.39497282141353962</v>
      </c>
      <c r="E11" s="156"/>
    </row>
    <row r="12" spans="1:19" x14ac:dyDescent="0.2">
      <c r="B12" s="417" t="s">
        <v>4409</v>
      </c>
      <c r="C12" s="418">
        <v>0.35018859704808381</v>
      </c>
      <c r="D12" s="418">
        <v>0.36907775322308978</v>
      </c>
      <c r="E12" s="156"/>
    </row>
    <row r="13" spans="1:19" x14ac:dyDescent="0.2">
      <c r="B13" s="415" t="s">
        <v>4410</v>
      </c>
      <c r="C13" s="416">
        <v>0.36273921796497299</v>
      </c>
      <c r="D13" s="416">
        <v>0.34762093627204249</v>
      </c>
      <c r="E13" s="156"/>
      <c r="J13" s="156"/>
      <c r="K13" s="156"/>
      <c r="L13" s="156"/>
      <c r="M13" s="156"/>
      <c r="N13" s="156"/>
      <c r="O13" s="156"/>
      <c r="P13" s="156"/>
      <c r="Q13" s="156"/>
      <c r="R13" s="156"/>
      <c r="S13" s="156"/>
    </row>
    <row r="14" spans="1:19" x14ac:dyDescent="0.2">
      <c r="B14" s="417" t="s">
        <v>1105</v>
      </c>
      <c r="C14" s="418">
        <v>0.33474539872453474</v>
      </c>
      <c r="D14" s="418">
        <v>0.28326217953880062</v>
      </c>
      <c r="E14" s="156"/>
    </row>
    <row r="15" spans="1:19" x14ac:dyDescent="0.2">
      <c r="C15" s="158"/>
      <c r="D15" s="158"/>
      <c r="E15" s="156"/>
    </row>
    <row r="16" spans="1:19" x14ac:dyDescent="0.2">
      <c r="C16" s="419"/>
      <c r="D16" s="419"/>
      <c r="E16" s="156"/>
    </row>
    <row r="21" spans="1:4" x14ac:dyDescent="0.2">
      <c r="A21" s="159"/>
      <c r="B21" s="162" t="s">
        <v>4404</v>
      </c>
      <c r="C21" s="162" t="s">
        <v>4408</v>
      </c>
      <c r="D21" s="162" t="s">
        <v>4409</v>
      </c>
    </row>
    <row r="22" spans="1:4" x14ac:dyDescent="0.2">
      <c r="A22" s="159" t="s">
        <v>4403</v>
      </c>
      <c r="B22" s="161">
        <v>0.14741573082172388</v>
      </c>
      <c r="C22" s="161">
        <v>2.9211839250969263E-2</v>
      </c>
      <c r="D22" s="161">
        <v>1.6078046088069842E-2</v>
      </c>
    </row>
  </sheetData>
  <mergeCells count="1">
    <mergeCell ref="H1:I1"/>
  </mergeCells>
  <hyperlinks>
    <hyperlink ref="H1:I1" location="Index!A1" display="Regresar al Índice" xr:uid="{059BA574-1E25-449A-A4B1-E19DEAE0752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E5F36-68CD-481E-B84B-DA9A2C6E964B}">
  <sheetPr codeName="Hoja33"/>
  <dimension ref="A1:DG115"/>
  <sheetViews>
    <sheetView zoomScaleNormal="100" workbookViewId="0">
      <selection activeCell="F17" sqref="F17"/>
    </sheetView>
  </sheetViews>
  <sheetFormatPr baseColWidth="10" defaultColWidth="11.42578125" defaultRowHeight="12.75" x14ac:dyDescent="0.2"/>
  <cols>
    <col min="1" max="1" width="99.5703125" style="541" customWidth="1"/>
    <col min="2" max="2" width="9.42578125" style="541" customWidth="1"/>
    <col min="3" max="3" width="9.140625" style="541" customWidth="1"/>
    <col min="4" max="4" width="10" style="541" customWidth="1"/>
    <col min="5" max="5" width="12.5703125" style="541" customWidth="1"/>
    <col min="6" max="6" width="12.28515625" style="541" customWidth="1"/>
    <col min="7" max="9" width="12.7109375" style="345" bestFit="1" customWidth="1"/>
    <col min="10" max="10" width="11.42578125" style="541"/>
    <col min="11" max="11" width="12.7109375" style="541" bestFit="1" customWidth="1"/>
    <col min="12" max="12" width="23.140625" style="541" customWidth="1"/>
    <col min="13" max="13" width="11.42578125" style="541"/>
    <col min="14" max="14" width="23.28515625" style="541" customWidth="1"/>
    <col min="15" max="15" width="11.42578125" style="541"/>
    <col min="16" max="16" width="12.7109375" style="541" bestFit="1" customWidth="1"/>
    <col min="17" max="17" width="11.85546875" style="541" bestFit="1" customWidth="1"/>
    <col min="18" max="16384" width="11.42578125" style="541"/>
  </cols>
  <sheetData>
    <row r="1" spans="1:111" x14ac:dyDescent="0.2">
      <c r="A1" s="28" t="s">
        <v>4504</v>
      </c>
      <c r="H1" s="284" t="s">
        <v>1306</v>
      </c>
      <c r="I1" s="284"/>
      <c r="J1" s="346"/>
    </row>
    <row r="2" spans="1:111" x14ac:dyDescent="0.2">
      <c r="A2" s="542" t="s">
        <v>4760</v>
      </c>
    </row>
    <row r="6" spans="1:111" s="543" customFormat="1" x14ac:dyDescent="0.2">
      <c r="A6" s="345"/>
      <c r="B6" s="345"/>
      <c r="C6" s="345"/>
      <c r="D6" s="345"/>
      <c r="E6" s="345"/>
      <c r="F6" s="345"/>
      <c r="G6" s="345"/>
      <c r="H6" s="345"/>
      <c r="I6" s="345"/>
      <c r="J6" s="542"/>
      <c r="K6" s="542"/>
      <c r="L6" s="542"/>
      <c r="M6" s="542"/>
      <c r="N6" s="542"/>
    </row>
    <row r="7" spans="1:111" s="543" customFormat="1" x14ac:dyDescent="0.2">
      <c r="A7" s="345"/>
      <c r="B7" s="345"/>
      <c r="C7" s="345"/>
      <c r="D7" s="345"/>
      <c r="E7" s="345"/>
      <c r="F7" s="345"/>
      <c r="G7" s="345"/>
      <c r="H7" s="345"/>
      <c r="I7" s="345"/>
      <c r="J7" s="542"/>
      <c r="K7" s="544"/>
      <c r="L7" s="542"/>
      <c r="M7" s="542"/>
      <c r="N7" s="542"/>
      <c r="O7" s="542"/>
    </row>
    <row r="8" spans="1:111" s="543" customFormat="1" x14ac:dyDescent="0.2">
      <c r="A8" s="345"/>
      <c r="B8" s="345"/>
      <c r="C8" s="345"/>
      <c r="D8" s="345"/>
      <c r="E8" s="345"/>
      <c r="F8" s="345"/>
      <c r="G8" s="345"/>
      <c r="H8" s="345"/>
      <c r="I8" s="345"/>
      <c r="J8" s="542"/>
      <c r="K8" s="345"/>
      <c r="L8" s="345"/>
      <c r="M8" s="345"/>
      <c r="N8" s="345"/>
      <c r="O8" s="345"/>
      <c r="P8" s="345"/>
      <c r="Q8" s="345"/>
    </row>
    <row r="9" spans="1:111" s="543" customFormat="1" ht="15" customHeight="1" thickBot="1" x14ac:dyDescent="0.25">
      <c r="A9" s="345"/>
      <c r="B9" s="345"/>
      <c r="C9" s="345"/>
      <c r="D9" s="345"/>
      <c r="E9" s="345"/>
      <c r="F9" s="28"/>
      <c r="G9" s="28"/>
      <c r="H9" s="28"/>
      <c r="I9" s="28"/>
      <c r="J9" s="28"/>
      <c r="K9" s="28"/>
      <c r="L9" s="28"/>
      <c r="M9" s="28"/>
      <c r="N9" s="28"/>
      <c r="O9" s="28"/>
      <c r="P9" s="28"/>
      <c r="Q9" s="28"/>
      <c r="R9" s="28"/>
      <c r="S9" s="28"/>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row>
    <row r="10" spans="1:111" ht="9.75" customHeight="1" x14ac:dyDescent="0.2">
      <c r="A10" s="170" t="s">
        <v>3365</v>
      </c>
      <c r="B10" s="170" t="s">
        <v>3366</v>
      </c>
      <c r="C10" s="172" t="s">
        <v>3367</v>
      </c>
      <c r="D10" s="170" t="s">
        <v>3368</v>
      </c>
      <c r="E10" s="172" t="s">
        <v>3369</v>
      </c>
      <c r="F10" s="28"/>
      <c r="G10" s="28"/>
      <c r="H10" s="28"/>
      <c r="I10" s="28"/>
      <c r="J10" s="28"/>
      <c r="K10" s="28"/>
      <c r="L10" s="28"/>
      <c r="M10" s="28"/>
      <c r="N10" s="28"/>
      <c r="O10" s="28"/>
      <c r="P10" s="28"/>
      <c r="Q10" s="28"/>
      <c r="R10" s="28"/>
      <c r="S10" s="28"/>
      <c r="T10" s="345"/>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row>
    <row r="11" spans="1:111" ht="13.5" customHeight="1" thickBot="1" x14ac:dyDescent="0.25">
      <c r="A11" s="171"/>
      <c r="B11" s="171"/>
      <c r="C11" s="173"/>
      <c r="D11" s="171"/>
      <c r="E11" s="174"/>
      <c r="F11" s="28"/>
      <c r="G11" s="28"/>
      <c r="H11" s="28"/>
      <c r="I11" s="28"/>
      <c r="J11" s="28"/>
      <c r="K11" s="28"/>
      <c r="L11" s="28"/>
      <c r="M11" s="28"/>
      <c r="N11" s="28"/>
      <c r="O11" s="28"/>
      <c r="P11" s="28"/>
      <c r="Q11" s="28"/>
      <c r="R11" s="28"/>
      <c r="S11" s="28"/>
      <c r="T11" s="345"/>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345"/>
      <c r="CJ11" s="345"/>
      <c r="CK11" s="345"/>
      <c r="CL11" s="345"/>
      <c r="CM11" s="345"/>
      <c r="CN11" s="345"/>
      <c r="CO11" s="345"/>
      <c r="CP11" s="345"/>
      <c r="CQ11" s="345"/>
      <c r="CR11" s="345"/>
      <c r="CS11" s="345"/>
      <c r="CT11" s="345"/>
      <c r="CU11" s="345"/>
      <c r="CV11" s="345"/>
      <c r="CW11" s="345"/>
      <c r="CX11" s="345"/>
      <c r="CY11" s="345"/>
      <c r="CZ11" s="345"/>
      <c r="DA11" s="345"/>
      <c r="DB11" s="345"/>
      <c r="DC11" s="345"/>
      <c r="DD11" s="345"/>
      <c r="DE11" s="345"/>
      <c r="DF11" s="345"/>
      <c r="DG11" s="345"/>
    </row>
    <row r="12" spans="1:111" ht="13.5" customHeight="1" x14ac:dyDescent="0.2">
      <c r="A12" s="273" t="s">
        <v>3370</v>
      </c>
      <c r="B12" s="108">
        <v>20.328767289999995</v>
      </c>
      <c r="C12" s="274">
        <v>9.4662666247048008</v>
      </c>
      <c r="D12" s="275">
        <f t="shared" ref="D12:D29" si="0">IFERROR(IF(AND(B12&gt;0, C12&gt;0),C12/B12-1,""),"")</f>
        <v>-0.53434133562238229</v>
      </c>
      <c r="E12" s="276">
        <f>IFERROR(IF(AND(B12&gt;0, C12&gt;0),C12-B12,""),"")</f>
        <v>-10.862500665295194</v>
      </c>
      <c r="F12" s="28"/>
      <c r="G12" s="28"/>
      <c r="H12" s="28"/>
      <c r="I12" s="28"/>
      <c r="J12" s="28"/>
      <c r="K12" s="28"/>
      <c r="L12" s="28"/>
      <c r="M12" s="28"/>
      <c r="N12" s="28"/>
      <c r="O12" s="28"/>
      <c r="P12" s="28"/>
      <c r="Q12" s="28"/>
      <c r="R12" s="28"/>
      <c r="S12" s="28"/>
      <c r="T12" s="345"/>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row>
    <row r="13" spans="1:111" ht="12" customHeight="1" x14ac:dyDescent="0.2">
      <c r="A13" s="109" t="s">
        <v>3371</v>
      </c>
      <c r="B13" s="108">
        <v>80.968252829999997</v>
      </c>
      <c r="C13" s="110" t="s">
        <v>3338</v>
      </c>
      <c r="D13" s="275" t="str">
        <f t="shared" si="0"/>
        <v/>
      </c>
      <c r="E13" s="111" t="str">
        <f t="shared" ref="E13:E28" si="1">IFERROR(IF(AND(B13&gt;0, C13&gt;0),C13-B13,""),"")</f>
        <v/>
      </c>
      <c r="F13" s="28"/>
      <c r="G13" s="28"/>
      <c r="H13" s="28"/>
      <c r="I13" s="28"/>
      <c r="J13" s="28"/>
      <c r="K13" s="28"/>
      <c r="L13" s="28"/>
      <c r="M13" s="28"/>
      <c r="N13" s="28"/>
      <c r="O13" s="28"/>
      <c r="P13" s="28"/>
      <c r="Q13" s="28"/>
      <c r="R13" s="28"/>
      <c r="S13" s="28"/>
      <c r="T13" s="345"/>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row>
    <row r="14" spans="1:111" ht="12.75" customHeight="1" x14ac:dyDescent="0.2">
      <c r="A14" s="277" t="s">
        <v>3372</v>
      </c>
      <c r="B14" s="108">
        <v>-39.374021630000009</v>
      </c>
      <c r="C14" s="278" t="s">
        <v>3338</v>
      </c>
      <c r="D14" s="275" t="str">
        <f t="shared" si="0"/>
        <v/>
      </c>
      <c r="E14" s="111" t="str">
        <f t="shared" si="1"/>
        <v/>
      </c>
      <c r="F14" s="28"/>
      <c r="G14" s="28"/>
      <c r="H14" s="28"/>
      <c r="I14" s="28"/>
      <c r="J14" s="28"/>
      <c r="K14" s="28"/>
      <c r="L14" s="28"/>
      <c r="M14" s="28"/>
      <c r="N14" s="28"/>
      <c r="O14" s="28"/>
      <c r="P14" s="28"/>
      <c r="Q14" s="28"/>
      <c r="R14" s="28"/>
      <c r="S14" s="28"/>
      <c r="T14" s="345"/>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c r="CX14" s="345"/>
      <c r="CY14" s="345"/>
      <c r="CZ14" s="345"/>
      <c r="DA14" s="345"/>
      <c r="DB14" s="345"/>
      <c r="DC14" s="345"/>
      <c r="DD14" s="345"/>
      <c r="DE14" s="345"/>
      <c r="DF14" s="345"/>
      <c r="DG14" s="345"/>
    </row>
    <row r="15" spans="1:111" ht="14.25" customHeight="1" x14ac:dyDescent="0.2">
      <c r="A15" s="277" t="s">
        <v>3373</v>
      </c>
      <c r="B15" s="108">
        <v>56.771153579999996</v>
      </c>
      <c r="C15" s="278">
        <v>47.859263799284349</v>
      </c>
      <c r="D15" s="275">
        <f t="shared" si="0"/>
        <v>-0.15697919134507832</v>
      </c>
      <c r="E15" s="111">
        <f t="shared" si="1"/>
        <v>-8.9118897807156472</v>
      </c>
      <c r="F15" s="28"/>
      <c r="G15" s="28"/>
      <c r="H15" s="28"/>
      <c r="I15" s="28"/>
      <c r="J15" s="28"/>
      <c r="K15" s="28"/>
      <c r="L15" s="28"/>
      <c r="M15" s="28"/>
      <c r="N15" s="28"/>
      <c r="O15" s="28"/>
      <c r="P15" s="28"/>
      <c r="Q15" s="28"/>
      <c r="R15" s="28"/>
      <c r="S15" s="28"/>
      <c r="T15" s="345"/>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c r="CX15" s="345"/>
      <c r="CY15" s="345"/>
      <c r="CZ15" s="345"/>
      <c r="DA15" s="345"/>
      <c r="DB15" s="345"/>
      <c r="DC15" s="345"/>
      <c r="DD15" s="345"/>
      <c r="DE15" s="345"/>
      <c r="DF15" s="345"/>
      <c r="DG15" s="345"/>
    </row>
    <row r="16" spans="1:111" ht="12" customHeight="1" x14ac:dyDescent="0.2">
      <c r="A16" s="277" t="s">
        <v>3374</v>
      </c>
      <c r="B16" s="279">
        <v>670.07451917999958</v>
      </c>
      <c r="C16" s="278">
        <v>891.67674843562054</v>
      </c>
      <c r="D16" s="275">
        <f t="shared" si="0"/>
        <v>0.33071281314622381</v>
      </c>
      <c r="E16" s="111">
        <f t="shared" si="1"/>
        <v>221.60222925562095</v>
      </c>
      <c r="F16" s="28"/>
      <c r="G16" s="28"/>
      <c r="H16" s="28"/>
      <c r="I16" s="28"/>
      <c r="J16" s="28"/>
      <c r="K16" s="28"/>
      <c r="L16" s="28"/>
      <c r="M16" s="28"/>
      <c r="N16" s="28"/>
      <c r="O16" s="28"/>
      <c r="P16" s="28"/>
      <c r="Q16" s="28"/>
      <c r="R16" s="28"/>
      <c r="S16" s="28"/>
      <c r="T16" s="345"/>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c r="CY16" s="345"/>
      <c r="CZ16" s="345"/>
      <c r="DA16" s="345"/>
      <c r="DB16" s="345"/>
      <c r="DC16" s="345"/>
      <c r="DD16" s="345"/>
      <c r="DE16" s="345"/>
      <c r="DF16" s="345"/>
      <c r="DG16" s="345"/>
    </row>
    <row r="17" spans="1:111" ht="14.25" customHeight="1" x14ac:dyDescent="0.2">
      <c r="A17" s="109" t="s">
        <v>3375</v>
      </c>
      <c r="B17" s="108">
        <v>366.30169171000017</v>
      </c>
      <c r="C17" s="110">
        <v>46.620835752907212</v>
      </c>
      <c r="D17" s="275">
        <f t="shared" si="0"/>
        <v>-0.87272557892029401</v>
      </c>
      <c r="E17" s="111">
        <f t="shared" si="1"/>
        <v>-319.68085595709294</v>
      </c>
      <c r="F17" s="28"/>
      <c r="G17" s="28"/>
      <c r="H17" s="28"/>
      <c r="I17" s="28"/>
      <c r="J17" s="28"/>
      <c r="K17" s="28"/>
      <c r="L17" s="28"/>
      <c r="M17" s="28"/>
      <c r="N17" s="28"/>
      <c r="O17" s="28"/>
      <c r="P17" s="28"/>
      <c r="Q17" s="28"/>
      <c r="R17" s="28"/>
      <c r="S17" s="28"/>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row>
    <row r="18" spans="1:111" ht="13.5" customHeight="1" x14ac:dyDescent="0.2">
      <c r="A18" s="277" t="s">
        <v>3376</v>
      </c>
      <c r="B18" s="108">
        <v>447.12527274000018</v>
      </c>
      <c r="C18" s="278">
        <v>6.9791697166425646</v>
      </c>
      <c r="D18" s="275">
        <f t="shared" si="0"/>
        <v>-0.98439101938060003</v>
      </c>
      <c r="E18" s="111">
        <f t="shared" si="1"/>
        <v>-440.14610302335763</v>
      </c>
      <c r="F18" s="28"/>
      <c r="G18" s="28"/>
      <c r="H18" s="28"/>
      <c r="I18" s="28"/>
      <c r="J18" s="28"/>
      <c r="K18" s="28"/>
      <c r="L18" s="28"/>
      <c r="M18" s="28"/>
      <c r="N18" s="28"/>
      <c r="O18" s="28"/>
      <c r="P18" s="28"/>
      <c r="Q18" s="28"/>
      <c r="R18" s="28"/>
      <c r="S18" s="28"/>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c r="CX18" s="345"/>
      <c r="CY18" s="345"/>
      <c r="CZ18" s="345"/>
      <c r="DA18" s="345"/>
      <c r="DB18" s="345"/>
      <c r="DC18" s="345"/>
      <c r="DD18" s="345"/>
      <c r="DE18" s="345"/>
      <c r="DF18" s="345"/>
      <c r="DG18" s="345"/>
    </row>
    <row r="19" spans="1:111" x14ac:dyDescent="0.2">
      <c r="A19" s="277" t="s">
        <v>3377</v>
      </c>
      <c r="B19" s="108">
        <v>27.738641940000001</v>
      </c>
      <c r="C19" s="278">
        <v>-46.182535214801845</v>
      </c>
      <c r="D19" s="275" t="str">
        <f t="shared" si="0"/>
        <v/>
      </c>
      <c r="E19" s="111" t="str">
        <f t="shared" si="1"/>
        <v/>
      </c>
      <c r="F19" s="28"/>
      <c r="G19" s="28"/>
      <c r="H19" s="28"/>
      <c r="I19" s="28"/>
      <c r="J19" s="28"/>
      <c r="K19" s="28"/>
      <c r="L19" s="28"/>
      <c r="M19" s="28"/>
      <c r="N19" s="28"/>
      <c r="O19" s="28"/>
      <c r="P19" s="28"/>
      <c r="Q19" s="28"/>
      <c r="R19" s="28"/>
      <c r="S19" s="28"/>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345"/>
      <c r="DC19" s="345"/>
      <c r="DD19" s="345"/>
      <c r="DE19" s="345"/>
      <c r="DF19" s="345"/>
      <c r="DG19" s="345"/>
    </row>
    <row r="20" spans="1:111" x14ac:dyDescent="0.2">
      <c r="A20" s="277" t="s">
        <v>3378</v>
      </c>
      <c r="B20" s="108">
        <v>285.50392980999999</v>
      </c>
      <c r="C20" s="278">
        <v>281.683183667398</v>
      </c>
      <c r="D20" s="275">
        <f t="shared" si="0"/>
        <v>-1.3382464280420447E-2</v>
      </c>
      <c r="E20" s="111">
        <f t="shared" si="1"/>
        <v>-3.8207461426019904</v>
      </c>
      <c r="F20" s="28"/>
      <c r="G20" s="28"/>
      <c r="H20" s="28"/>
      <c r="I20" s="28"/>
      <c r="J20" s="28"/>
      <c r="K20" s="28"/>
      <c r="L20" s="28"/>
      <c r="M20" s="28"/>
      <c r="N20" s="28"/>
      <c r="O20" s="28"/>
      <c r="P20" s="28"/>
      <c r="Q20" s="28"/>
      <c r="R20" s="28"/>
      <c r="S20" s="28"/>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c r="CX20" s="345"/>
      <c r="CY20" s="345"/>
      <c r="CZ20" s="345"/>
      <c r="DA20" s="345"/>
      <c r="DB20" s="345"/>
      <c r="DC20" s="345"/>
      <c r="DD20" s="345"/>
      <c r="DE20" s="345"/>
      <c r="DF20" s="345"/>
      <c r="DG20" s="345"/>
    </row>
    <row r="21" spans="1:111" x14ac:dyDescent="0.2">
      <c r="A21" s="277" t="s">
        <v>3379</v>
      </c>
      <c r="B21" s="108">
        <v>2.7589987199999997</v>
      </c>
      <c r="C21" s="278">
        <v>3.4087994738301055</v>
      </c>
      <c r="D21" s="275">
        <f t="shared" si="0"/>
        <v>0.23552049847638412</v>
      </c>
      <c r="E21" s="111">
        <f t="shared" si="1"/>
        <v>0.64980075383010583</v>
      </c>
      <c r="F21" s="28"/>
      <c r="G21" s="28"/>
      <c r="H21" s="28"/>
      <c r="I21" s="28"/>
      <c r="J21" s="28"/>
      <c r="K21" s="28"/>
      <c r="L21" s="28"/>
      <c r="M21" s="28"/>
      <c r="N21" s="28"/>
      <c r="O21" s="28"/>
      <c r="P21" s="28"/>
      <c r="Q21" s="28"/>
      <c r="R21" s="28"/>
      <c r="S21" s="28"/>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row>
    <row r="22" spans="1:111" x14ac:dyDescent="0.2">
      <c r="A22" s="109" t="s">
        <v>3380</v>
      </c>
      <c r="B22" s="279">
        <v>13.583270489999999</v>
      </c>
      <c r="C22" s="110">
        <v>3.7101426611946544</v>
      </c>
      <c r="D22" s="275">
        <f t="shared" si="0"/>
        <v>-0.72685939929370758</v>
      </c>
      <c r="E22" s="111">
        <f t="shared" si="1"/>
        <v>-9.8731278288053446</v>
      </c>
      <c r="F22" s="28"/>
      <c r="G22" s="28"/>
      <c r="H22" s="28"/>
      <c r="I22" s="28"/>
      <c r="J22" s="28"/>
      <c r="K22" s="28"/>
      <c r="L22" s="28"/>
      <c r="M22" s="28"/>
      <c r="N22" s="28"/>
      <c r="O22" s="28"/>
      <c r="P22" s="28"/>
      <c r="Q22" s="28"/>
      <c r="R22" s="28"/>
      <c r="S22" s="28"/>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c r="CY22" s="345"/>
      <c r="CZ22" s="345"/>
      <c r="DA22" s="345"/>
      <c r="DB22" s="345"/>
      <c r="DC22" s="345"/>
      <c r="DD22" s="345"/>
      <c r="DE22" s="345"/>
      <c r="DF22" s="345"/>
      <c r="DG22" s="345"/>
    </row>
    <row r="23" spans="1:111" x14ac:dyDescent="0.2">
      <c r="A23" s="277" t="s">
        <v>3381</v>
      </c>
      <c r="B23" s="112">
        <v>3.6484309499999998</v>
      </c>
      <c r="C23" s="280" t="s">
        <v>3338</v>
      </c>
      <c r="D23" s="275" t="str">
        <f t="shared" si="0"/>
        <v/>
      </c>
      <c r="E23" s="111" t="str">
        <f t="shared" si="1"/>
        <v/>
      </c>
      <c r="F23" s="28"/>
      <c r="G23" s="28"/>
      <c r="H23" s="28"/>
      <c r="I23" s="28"/>
      <c r="J23" s="28"/>
      <c r="K23" s="28"/>
      <c r="L23" s="28"/>
      <c r="M23" s="28"/>
      <c r="N23" s="28"/>
      <c r="O23" s="28"/>
      <c r="P23" s="28"/>
      <c r="Q23" s="28"/>
      <c r="R23" s="28"/>
      <c r="S23" s="28"/>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c r="CW23" s="345"/>
      <c r="CX23" s="345"/>
      <c r="CY23" s="345"/>
      <c r="CZ23" s="345"/>
      <c r="DA23" s="345"/>
      <c r="DB23" s="345"/>
      <c r="DC23" s="345"/>
      <c r="DD23" s="345"/>
      <c r="DE23" s="345"/>
      <c r="DF23" s="345"/>
      <c r="DG23" s="345"/>
    </row>
    <row r="24" spans="1:111" x14ac:dyDescent="0.2">
      <c r="A24" s="277" t="s">
        <v>3382</v>
      </c>
      <c r="B24" s="108">
        <v>0</v>
      </c>
      <c r="C24" s="278">
        <v>0</v>
      </c>
      <c r="D24" s="275" t="str">
        <f t="shared" si="0"/>
        <v/>
      </c>
      <c r="E24" s="111" t="str">
        <f t="shared" si="1"/>
        <v/>
      </c>
      <c r="F24" s="28"/>
      <c r="G24" s="28"/>
      <c r="H24" s="28"/>
      <c r="I24" s="28"/>
      <c r="J24" s="28"/>
      <c r="K24" s="28"/>
      <c r="L24" s="28"/>
      <c r="M24" s="28"/>
      <c r="N24" s="28"/>
      <c r="O24" s="28"/>
      <c r="P24" s="28"/>
      <c r="Q24" s="28"/>
      <c r="R24" s="28"/>
      <c r="S24" s="28"/>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row>
    <row r="25" spans="1:111" x14ac:dyDescent="0.2">
      <c r="A25" s="277" t="s">
        <v>3383</v>
      </c>
      <c r="B25" s="108">
        <v>0</v>
      </c>
      <c r="C25" s="278">
        <v>0</v>
      </c>
      <c r="D25" s="275" t="str">
        <f t="shared" si="0"/>
        <v/>
      </c>
      <c r="E25" s="111" t="str">
        <f t="shared" si="1"/>
        <v/>
      </c>
      <c r="F25" s="28"/>
      <c r="G25" s="28"/>
      <c r="H25" s="28"/>
      <c r="I25" s="28"/>
      <c r="J25" s="28"/>
      <c r="K25" s="28"/>
      <c r="L25" s="28"/>
      <c r="M25" s="28"/>
      <c r="N25" s="28"/>
      <c r="O25" s="28"/>
      <c r="P25" s="28"/>
      <c r="Q25" s="28"/>
      <c r="R25" s="28"/>
      <c r="S25" s="28"/>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345"/>
      <c r="CG25" s="345"/>
      <c r="CH25" s="345"/>
      <c r="CI25" s="345"/>
      <c r="CJ25" s="345"/>
      <c r="CK25" s="345"/>
      <c r="CL25" s="345"/>
      <c r="CM25" s="345"/>
      <c r="CN25" s="345"/>
      <c r="CO25" s="345"/>
      <c r="CP25" s="345"/>
      <c r="CQ25" s="345"/>
      <c r="CR25" s="345"/>
      <c r="CS25" s="345"/>
      <c r="CT25" s="345"/>
      <c r="CU25" s="345"/>
      <c r="CV25" s="345"/>
      <c r="CW25" s="345"/>
      <c r="CX25" s="345"/>
      <c r="CY25" s="345"/>
      <c r="CZ25" s="345"/>
      <c r="DA25" s="345"/>
      <c r="DB25" s="345"/>
      <c r="DC25" s="345"/>
      <c r="DD25" s="345"/>
      <c r="DE25" s="345"/>
      <c r="DF25" s="345"/>
      <c r="DG25" s="345"/>
    </row>
    <row r="26" spans="1:111" x14ac:dyDescent="0.2">
      <c r="A26" s="277" t="s">
        <v>3384</v>
      </c>
      <c r="B26" s="108">
        <v>0</v>
      </c>
      <c r="C26" s="278" t="s">
        <v>3338</v>
      </c>
      <c r="D26" s="275" t="str">
        <f t="shared" si="0"/>
        <v/>
      </c>
      <c r="E26" s="111" t="str">
        <f t="shared" si="1"/>
        <v/>
      </c>
      <c r="F26" s="28"/>
      <c r="G26" s="28"/>
      <c r="H26" s="28"/>
      <c r="I26" s="28"/>
      <c r="J26" s="28"/>
      <c r="K26" s="28"/>
      <c r="L26" s="28"/>
      <c r="M26" s="28"/>
      <c r="N26" s="28"/>
      <c r="O26" s="28"/>
      <c r="P26" s="28"/>
      <c r="Q26" s="28"/>
      <c r="R26" s="28"/>
      <c r="S26" s="28"/>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c r="CW26" s="345"/>
      <c r="CX26" s="345"/>
      <c r="CY26" s="345"/>
      <c r="CZ26" s="345"/>
      <c r="DA26" s="345"/>
      <c r="DB26" s="345"/>
      <c r="DC26" s="345"/>
      <c r="DD26" s="345"/>
      <c r="DE26" s="345"/>
      <c r="DF26" s="345"/>
      <c r="DG26" s="345"/>
    </row>
    <row r="27" spans="1:111" x14ac:dyDescent="0.2">
      <c r="A27" s="109" t="s">
        <v>3385</v>
      </c>
      <c r="B27" s="108">
        <v>71.690658919999976</v>
      </c>
      <c r="C27" s="110">
        <v>115.99896266083454</v>
      </c>
      <c r="D27" s="275">
        <f t="shared" si="0"/>
        <v>0.6180484934624253</v>
      </c>
      <c r="E27" s="111">
        <f t="shared" si="1"/>
        <v>44.30830374083456</v>
      </c>
      <c r="F27" s="28"/>
      <c r="G27" s="28"/>
      <c r="H27" s="28"/>
      <c r="I27" s="28"/>
      <c r="J27" s="28"/>
      <c r="K27" s="28"/>
      <c r="L27" s="28"/>
      <c r="M27" s="28"/>
      <c r="N27" s="28"/>
      <c r="O27" s="28"/>
      <c r="P27" s="28"/>
      <c r="Q27" s="28"/>
      <c r="R27" s="28"/>
      <c r="S27" s="28"/>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c r="CW27" s="345"/>
      <c r="CX27" s="345"/>
      <c r="CY27" s="345"/>
      <c r="CZ27" s="345"/>
      <c r="DA27" s="345"/>
      <c r="DB27" s="345"/>
      <c r="DC27" s="345"/>
      <c r="DD27" s="345"/>
      <c r="DE27" s="345"/>
      <c r="DF27" s="345"/>
      <c r="DG27" s="345"/>
    </row>
    <row r="28" spans="1:111" ht="13.5" thickBot="1" x14ac:dyDescent="0.25">
      <c r="A28" s="277" t="s">
        <v>3386</v>
      </c>
      <c r="B28" s="108">
        <v>-102.54191343000001</v>
      </c>
      <c r="C28" s="281" t="s">
        <v>3338</v>
      </c>
      <c r="D28" s="275" t="str">
        <f t="shared" si="0"/>
        <v/>
      </c>
      <c r="E28" s="111" t="str">
        <f t="shared" si="1"/>
        <v/>
      </c>
      <c r="F28" s="28"/>
      <c r="G28" s="28"/>
      <c r="H28" s="28"/>
      <c r="I28" s="28"/>
      <c r="J28" s="28"/>
      <c r="K28" s="28"/>
      <c r="L28" s="28"/>
      <c r="M28" s="28"/>
      <c r="N28" s="28"/>
      <c r="O28" s="28"/>
      <c r="P28" s="28"/>
      <c r="Q28" s="28"/>
      <c r="R28" s="28"/>
      <c r="S28" s="28"/>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c r="CW28" s="345"/>
      <c r="CX28" s="345"/>
      <c r="CY28" s="345"/>
      <c r="CZ28" s="345"/>
      <c r="DA28" s="345"/>
      <c r="DB28" s="345"/>
      <c r="DC28" s="345"/>
      <c r="DD28" s="345"/>
      <c r="DE28" s="345"/>
      <c r="DF28" s="345"/>
      <c r="DG28" s="345"/>
    </row>
    <row r="29" spans="1:111" ht="13.5" thickBot="1" x14ac:dyDescent="0.25">
      <c r="A29" s="113" t="s">
        <v>1123</v>
      </c>
      <c r="B29" s="114">
        <v>1904.5776530999988</v>
      </c>
      <c r="C29" s="115">
        <v>1390.4841426719561</v>
      </c>
      <c r="D29" s="116">
        <f t="shared" si="0"/>
        <v>-0.26992520341256487</v>
      </c>
      <c r="E29" s="117">
        <f>IF(AND(B29&gt;0,C29&gt;0),IFERROR(C29-B29,""),IFERROR(C29+B29,""))</f>
        <v>-514.09351042804269</v>
      </c>
      <c r="F29" s="28"/>
      <c r="G29" s="28"/>
      <c r="H29" s="28"/>
      <c r="I29" s="28"/>
      <c r="J29" s="28"/>
      <c r="K29" s="28"/>
      <c r="L29" s="28"/>
      <c r="M29" s="28"/>
      <c r="N29" s="28"/>
      <c r="O29" s="28"/>
      <c r="P29" s="28"/>
      <c r="Q29" s="28"/>
      <c r="R29" s="28"/>
      <c r="S29" s="28"/>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c r="CX29" s="345"/>
      <c r="CY29" s="345"/>
      <c r="CZ29" s="345"/>
      <c r="DA29" s="345"/>
      <c r="DB29" s="345"/>
      <c r="DC29" s="345"/>
      <c r="DD29" s="345"/>
      <c r="DE29" s="345"/>
      <c r="DF29" s="345"/>
      <c r="DG29" s="345"/>
    </row>
    <row r="30" spans="1:111" ht="60" customHeight="1" x14ac:dyDescent="0.2">
      <c r="A30" s="545" t="s">
        <v>4761</v>
      </c>
      <c r="B30" s="545"/>
      <c r="C30" s="545"/>
      <c r="D30" s="545"/>
      <c r="E30" s="545"/>
      <c r="F30" s="28"/>
      <c r="G30" s="28"/>
      <c r="H30" s="28"/>
      <c r="I30" s="28"/>
      <c r="J30" s="28"/>
      <c r="K30" s="28"/>
      <c r="L30" s="28"/>
      <c r="M30" s="28"/>
      <c r="N30" s="28"/>
      <c r="O30" s="28"/>
      <c r="P30" s="28"/>
      <c r="Q30" s="28"/>
      <c r="R30" s="28"/>
      <c r="S30" s="28"/>
    </row>
    <row r="31" spans="1:111" x14ac:dyDescent="0.2">
      <c r="A31" s="346"/>
      <c r="B31" s="346"/>
      <c r="C31" s="346"/>
      <c r="D31" s="346"/>
      <c r="E31" s="346"/>
      <c r="F31" s="346"/>
      <c r="G31" s="346"/>
      <c r="J31" s="542"/>
      <c r="K31" s="345"/>
      <c r="L31" s="28"/>
      <c r="M31" s="28"/>
      <c r="N31" s="28"/>
      <c r="O31" s="28"/>
      <c r="P31" s="345"/>
    </row>
    <row r="32" spans="1:111" x14ac:dyDescent="0.2">
      <c r="A32" s="346"/>
      <c r="B32" s="346"/>
      <c r="C32" s="346"/>
      <c r="D32" s="346"/>
      <c r="E32" s="346"/>
      <c r="F32" s="346"/>
      <c r="G32" s="346"/>
      <c r="J32" s="542"/>
      <c r="K32" s="345"/>
      <c r="L32" s="28"/>
      <c r="M32" s="28"/>
      <c r="N32" s="28"/>
      <c r="O32" s="28"/>
      <c r="P32" s="345"/>
    </row>
    <row r="33" spans="1:16" x14ac:dyDescent="0.2">
      <c r="A33" s="346"/>
      <c r="B33" s="346"/>
      <c r="C33" s="346"/>
      <c r="D33" s="346"/>
      <c r="E33" s="346"/>
      <c r="F33" s="346"/>
      <c r="G33" s="346"/>
      <c r="J33" s="542"/>
      <c r="K33" s="345"/>
      <c r="L33" s="345"/>
      <c r="M33" s="345"/>
      <c r="N33" s="345"/>
      <c r="O33" s="345"/>
      <c r="P33" s="345"/>
    </row>
    <row r="34" spans="1:16" x14ac:dyDescent="0.2">
      <c r="A34" s="346"/>
      <c r="B34" s="346"/>
      <c r="C34" s="346"/>
      <c r="D34" s="346"/>
      <c r="E34" s="346"/>
      <c r="F34" s="346"/>
      <c r="G34" s="346"/>
      <c r="K34" s="345"/>
      <c r="L34" s="345"/>
      <c r="M34" s="345"/>
      <c r="N34" s="345"/>
      <c r="O34" s="345"/>
      <c r="P34" s="345"/>
    </row>
    <row r="35" spans="1:16" x14ac:dyDescent="0.2">
      <c r="A35" s="346"/>
      <c r="B35" s="346"/>
      <c r="C35" s="346"/>
      <c r="D35" s="346"/>
      <c r="E35" s="346"/>
      <c r="F35" s="346"/>
      <c r="G35" s="346"/>
      <c r="K35" s="345"/>
      <c r="L35" s="345"/>
      <c r="M35" s="345"/>
      <c r="N35" s="345"/>
      <c r="O35" s="345"/>
      <c r="P35" s="345"/>
    </row>
    <row r="36" spans="1:16" x14ac:dyDescent="0.2">
      <c r="A36" s="346"/>
      <c r="B36" s="346"/>
      <c r="C36" s="346"/>
      <c r="D36" s="346"/>
      <c r="E36" s="346"/>
      <c r="F36" s="346"/>
      <c r="G36" s="346"/>
      <c r="K36" s="345"/>
      <c r="L36" s="345"/>
      <c r="M36" s="345"/>
      <c r="N36" s="345"/>
      <c r="O36" s="345"/>
      <c r="P36" s="345"/>
    </row>
    <row r="37" spans="1:16" x14ac:dyDescent="0.2">
      <c r="A37" s="346"/>
      <c r="B37" s="346"/>
      <c r="C37" s="346"/>
      <c r="D37" s="346"/>
      <c r="E37" s="346"/>
      <c r="F37" s="346"/>
      <c r="G37" s="346"/>
      <c r="K37" s="345"/>
      <c r="L37" s="345"/>
      <c r="M37" s="345"/>
      <c r="N37" s="345"/>
      <c r="O37" s="345"/>
      <c r="P37" s="345"/>
    </row>
    <row r="38" spans="1:16" x14ac:dyDescent="0.2">
      <c r="A38" s="346"/>
      <c r="B38" s="346"/>
      <c r="C38" s="346"/>
      <c r="D38" s="346"/>
      <c r="E38" s="346"/>
      <c r="F38" s="346"/>
      <c r="G38" s="346"/>
      <c r="K38" s="345"/>
      <c r="L38" s="345"/>
      <c r="M38" s="345"/>
      <c r="N38" s="345"/>
      <c r="O38" s="345"/>
      <c r="P38" s="345"/>
    </row>
    <row r="39" spans="1:16" x14ac:dyDescent="0.2">
      <c r="A39" s="346"/>
      <c r="B39" s="346"/>
      <c r="C39" s="346"/>
      <c r="D39" s="346"/>
      <c r="E39" s="346"/>
      <c r="F39" s="346"/>
      <c r="G39" s="346"/>
      <c r="K39" s="345"/>
      <c r="L39" s="345"/>
      <c r="M39" s="345"/>
      <c r="N39" s="345"/>
      <c r="O39" s="345"/>
      <c r="P39" s="345"/>
    </row>
    <row r="40" spans="1:16" x14ac:dyDescent="0.2">
      <c r="A40" s="346"/>
      <c r="B40" s="346"/>
      <c r="C40" s="346"/>
      <c r="D40" s="346"/>
      <c r="E40" s="346"/>
      <c r="F40" s="346"/>
      <c r="G40" s="346"/>
      <c r="K40" s="345"/>
      <c r="L40" s="345"/>
      <c r="M40" s="345"/>
      <c r="N40" s="345"/>
      <c r="O40" s="345"/>
      <c r="P40" s="345"/>
    </row>
    <row r="41" spans="1:16" x14ac:dyDescent="0.2">
      <c r="A41" s="346"/>
      <c r="B41" s="346"/>
      <c r="C41" s="346"/>
      <c r="D41" s="346"/>
      <c r="E41" s="346"/>
      <c r="F41" s="346"/>
      <c r="G41" s="346"/>
      <c r="K41" s="345"/>
      <c r="L41" s="345"/>
      <c r="M41" s="345"/>
      <c r="N41" s="345"/>
      <c r="O41" s="345"/>
      <c r="P41" s="345"/>
    </row>
    <row r="42" spans="1:16" x14ac:dyDescent="0.2">
      <c r="A42" s="346"/>
      <c r="B42" s="346"/>
      <c r="C42" s="346"/>
      <c r="D42" s="346"/>
      <c r="E42" s="346"/>
      <c r="F42" s="346"/>
      <c r="G42" s="346"/>
      <c r="K42" s="345"/>
      <c r="L42" s="345"/>
      <c r="M42" s="345"/>
      <c r="N42" s="345"/>
      <c r="O42" s="345"/>
      <c r="P42" s="345"/>
    </row>
    <row r="43" spans="1:16" x14ac:dyDescent="0.2">
      <c r="A43" s="346"/>
      <c r="B43" s="346"/>
      <c r="C43" s="346"/>
      <c r="D43" s="346"/>
      <c r="E43" s="346"/>
      <c r="F43" s="346"/>
      <c r="G43" s="346"/>
      <c r="K43" s="345"/>
      <c r="L43" s="345"/>
      <c r="M43" s="345"/>
      <c r="N43" s="345"/>
      <c r="O43" s="345"/>
      <c r="P43" s="345"/>
    </row>
    <row r="44" spans="1:16" x14ac:dyDescent="0.2">
      <c r="A44" s="346"/>
      <c r="B44" s="346"/>
      <c r="C44" s="346"/>
      <c r="D44" s="346"/>
      <c r="E44" s="346"/>
      <c r="F44" s="346"/>
      <c r="G44" s="346"/>
      <c r="K44" s="345"/>
      <c r="L44" s="345"/>
      <c r="M44" s="345"/>
      <c r="N44" s="345"/>
      <c r="O44" s="345"/>
      <c r="P44" s="345"/>
    </row>
    <row r="45" spans="1:16" x14ac:dyDescent="0.2">
      <c r="A45" s="346"/>
      <c r="B45" s="346"/>
      <c r="C45" s="346"/>
      <c r="D45" s="346"/>
      <c r="E45" s="346"/>
      <c r="F45" s="346"/>
      <c r="G45" s="346"/>
      <c r="K45" s="345"/>
      <c r="L45" s="345"/>
      <c r="M45" s="345"/>
      <c r="N45" s="345"/>
      <c r="O45" s="345"/>
      <c r="P45" s="345"/>
    </row>
    <row r="46" spans="1:16" x14ac:dyDescent="0.2">
      <c r="A46" s="346"/>
      <c r="B46" s="346"/>
      <c r="C46" s="346"/>
      <c r="D46" s="346"/>
      <c r="E46" s="346"/>
      <c r="F46" s="346"/>
      <c r="G46" s="346"/>
      <c r="K46" s="345"/>
      <c r="L46" s="345"/>
      <c r="M46" s="345"/>
      <c r="N46" s="345"/>
      <c r="O46" s="345"/>
      <c r="P46" s="345"/>
    </row>
    <row r="47" spans="1:16" x14ac:dyDescent="0.2">
      <c r="A47" s="346"/>
      <c r="B47" s="346"/>
      <c r="C47" s="346"/>
      <c r="D47" s="346"/>
      <c r="E47" s="346"/>
      <c r="F47" s="346"/>
      <c r="G47" s="346"/>
      <c r="K47" s="345"/>
      <c r="L47" s="345"/>
      <c r="M47" s="345"/>
      <c r="N47" s="345"/>
      <c r="O47" s="345"/>
      <c r="P47" s="345"/>
    </row>
    <row r="48" spans="1:16" x14ac:dyDescent="0.2">
      <c r="A48" s="346"/>
      <c r="B48" s="346"/>
      <c r="C48" s="346"/>
      <c r="D48" s="346"/>
      <c r="E48" s="346"/>
      <c r="F48" s="346"/>
      <c r="G48" s="346"/>
    </row>
    <row r="49" spans="1:7" x14ac:dyDescent="0.2">
      <c r="A49" s="346"/>
      <c r="B49" s="346"/>
      <c r="C49" s="346"/>
      <c r="D49" s="346"/>
      <c r="E49" s="346"/>
      <c r="F49" s="346"/>
      <c r="G49" s="346"/>
    </row>
    <row r="50" spans="1:7" x14ac:dyDescent="0.2">
      <c r="A50" s="346"/>
      <c r="B50" s="346"/>
      <c r="C50" s="346"/>
      <c r="D50" s="346"/>
      <c r="E50" s="346"/>
      <c r="F50" s="346"/>
      <c r="G50" s="346"/>
    </row>
    <row r="51" spans="1:7" x14ac:dyDescent="0.2">
      <c r="A51" s="346"/>
      <c r="B51" s="346"/>
      <c r="C51" s="346"/>
      <c r="D51" s="346"/>
      <c r="E51" s="346"/>
      <c r="F51" s="346"/>
      <c r="G51" s="346"/>
    </row>
    <row r="52" spans="1:7" x14ac:dyDescent="0.2">
      <c r="A52" s="346"/>
      <c r="B52" s="346"/>
      <c r="C52" s="346"/>
      <c r="D52" s="346"/>
      <c r="E52" s="346"/>
      <c r="F52" s="346"/>
      <c r="G52" s="346"/>
    </row>
    <row r="53" spans="1:7" x14ac:dyDescent="0.2">
      <c r="A53" s="346"/>
      <c r="B53" s="346"/>
      <c r="C53" s="346"/>
      <c r="D53" s="346"/>
      <c r="E53" s="346"/>
      <c r="F53" s="346"/>
      <c r="G53" s="346"/>
    </row>
    <row r="54" spans="1:7" x14ac:dyDescent="0.2">
      <c r="A54" s="346"/>
      <c r="B54" s="346"/>
      <c r="C54" s="346"/>
      <c r="D54" s="346"/>
      <c r="E54" s="346"/>
      <c r="F54" s="346"/>
      <c r="G54" s="346"/>
    </row>
    <row r="55" spans="1:7" x14ac:dyDescent="0.2">
      <c r="A55" s="346"/>
      <c r="B55" s="346"/>
      <c r="C55" s="346"/>
      <c r="D55" s="346"/>
      <c r="E55" s="346"/>
      <c r="F55" s="346"/>
      <c r="G55" s="346"/>
    </row>
    <row r="56" spans="1:7" x14ac:dyDescent="0.2">
      <c r="A56" s="346"/>
      <c r="B56" s="346"/>
      <c r="C56" s="346"/>
      <c r="D56" s="346"/>
      <c r="E56" s="346"/>
      <c r="F56" s="346"/>
      <c r="G56" s="346"/>
    </row>
    <row r="57" spans="1:7" x14ac:dyDescent="0.2">
      <c r="A57" s="346"/>
      <c r="B57" s="346"/>
      <c r="C57" s="346"/>
      <c r="D57" s="346"/>
      <c r="E57" s="346"/>
      <c r="F57" s="346"/>
      <c r="G57" s="346"/>
    </row>
    <row r="58" spans="1:7" x14ac:dyDescent="0.2">
      <c r="A58" s="346"/>
      <c r="B58" s="346"/>
      <c r="C58" s="346"/>
      <c r="D58" s="346"/>
      <c r="E58" s="346"/>
      <c r="F58" s="346"/>
      <c r="G58" s="346"/>
    </row>
    <row r="59" spans="1:7" x14ac:dyDescent="0.2">
      <c r="A59" s="346"/>
      <c r="B59" s="346"/>
      <c r="C59" s="346"/>
      <c r="D59" s="346"/>
      <c r="E59" s="346"/>
      <c r="F59" s="346"/>
      <c r="G59" s="346"/>
    </row>
    <row r="60" spans="1:7" x14ac:dyDescent="0.2">
      <c r="A60" s="346"/>
      <c r="B60" s="346"/>
      <c r="C60" s="346"/>
      <c r="D60" s="346"/>
      <c r="E60" s="346"/>
      <c r="F60" s="346"/>
      <c r="G60" s="346"/>
    </row>
    <row r="61" spans="1:7" x14ac:dyDescent="0.2">
      <c r="A61" s="346"/>
      <c r="B61" s="346"/>
      <c r="C61" s="346"/>
      <c r="D61" s="346"/>
      <c r="E61" s="346"/>
      <c r="F61" s="346"/>
      <c r="G61" s="346"/>
    </row>
    <row r="62" spans="1:7" x14ac:dyDescent="0.2">
      <c r="A62" s="346"/>
      <c r="B62" s="346"/>
      <c r="C62" s="346"/>
      <c r="D62" s="346"/>
      <c r="E62" s="346"/>
      <c r="F62" s="346"/>
      <c r="G62" s="346"/>
    </row>
    <row r="63" spans="1:7" x14ac:dyDescent="0.2">
      <c r="A63" s="346"/>
      <c r="B63" s="346"/>
      <c r="C63" s="346"/>
      <c r="D63" s="346"/>
      <c r="E63" s="346"/>
      <c r="F63" s="346"/>
      <c r="G63" s="346"/>
    </row>
    <row r="64" spans="1:7" x14ac:dyDescent="0.2">
      <c r="A64" s="346"/>
      <c r="B64" s="346"/>
      <c r="C64" s="346"/>
      <c r="D64" s="346"/>
      <c r="E64" s="346"/>
      <c r="F64" s="346"/>
      <c r="G64" s="346"/>
    </row>
    <row r="65" spans="1:7" x14ac:dyDescent="0.2">
      <c r="A65" s="346"/>
      <c r="B65" s="346"/>
      <c r="C65" s="346"/>
      <c r="D65" s="346"/>
      <c r="E65" s="346"/>
      <c r="F65" s="346"/>
      <c r="G65" s="346"/>
    </row>
    <row r="66" spans="1:7" x14ac:dyDescent="0.2">
      <c r="A66" s="346"/>
      <c r="B66" s="346"/>
      <c r="C66" s="346"/>
      <c r="D66" s="346"/>
      <c r="E66" s="346"/>
      <c r="F66" s="346"/>
      <c r="G66" s="346"/>
    </row>
    <row r="67" spans="1:7" x14ac:dyDescent="0.2">
      <c r="A67" s="346"/>
      <c r="B67" s="346"/>
      <c r="C67" s="346"/>
      <c r="D67" s="346"/>
      <c r="E67" s="346"/>
      <c r="F67" s="346"/>
      <c r="G67" s="346"/>
    </row>
    <row r="68" spans="1:7" x14ac:dyDescent="0.2">
      <c r="A68" s="346"/>
      <c r="B68" s="346"/>
      <c r="C68" s="346"/>
      <c r="D68" s="346"/>
      <c r="E68" s="346"/>
      <c r="F68" s="346"/>
      <c r="G68" s="346"/>
    </row>
    <row r="69" spans="1:7" x14ac:dyDescent="0.2">
      <c r="A69" s="346"/>
      <c r="B69" s="346"/>
      <c r="C69" s="346"/>
      <c r="D69" s="346"/>
      <c r="E69" s="346"/>
      <c r="F69" s="346"/>
      <c r="G69" s="346"/>
    </row>
    <row r="70" spans="1:7" x14ac:dyDescent="0.2">
      <c r="A70" s="346"/>
      <c r="B70" s="346"/>
      <c r="C70" s="346"/>
      <c r="D70" s="346"/>
      <c r="E70" s="346"/>
      <c r="F70" s="346"/>
      <c r="G70" s="346"/>
    </row>
    <row r="71" spans="1:7" x14ac:dyDescent="0.2">
      <c r="A71" s="346"/>
      <c r="B71" s="346"/>
      <c r="C71" s="346"/>
      <c r="D71" s="346"/>
      <c r="E71" s="346"/>
      <c r="F71" s="346"/>
      <c r="G71" s="346"/>
    </row>
    <row r="72" spans="1:7" x14ac:dyDescent="0.2">
      <c r="A72" s="346"/>
      <c r="B72" s="346"/>
      <c r="C72" s="346"/>
      <c r="D72" s="346"/>
      <c r="E72" s="346"/>
      <c r="F72" s="346"/>
      <c r="G72" s="346"/>
    </row>
    <row r="73" spans="1:7" x14ac:dyDescent="0.2">
      <c r="A73" s="346"/>
      <c r="B73" s="346"/>
      <c r="C73" s="346"/>
      <c r="D73" s="346"/>
      <c r="E73" s="346"/>
      <c r="F73" s="346"/>
      <c r="G73" s="346"/>
    </row>
    <row r="74" spans="1:7" x14ac:dyDescent="0.2">
      <c r="A74" s="346"/>
      <c r="B74" s="346"/>
      <c r="C74" s="346"/>
      <c r="D74" s="346"/>
      <c r="E74" s="346"/>
      <c r="F74" s="346"/>
      <c r="G74" s="346"/>
    </row>
    <row r="75" spans="1:7" x14ac:dyDescent="0.2">
      <c r="A75" s="346"/>
      <c r="B75" s="346"/>
      <c r="C75" s="346"/>
      <c r="D75" s="346"/>
      <c r="E75" s="346"/>
      <c r="F75" s="346"/>
      <c r="G75" s="346"/>
    </row>
    <row r="76" spans="1:7" x14ac:dyDescent="0.2">
      <c r="A76" s="346"/>
      <c r="B76" s="346"/>
      <c r="C76" s="346"/>
      <c r="D76" s="346"/>
      <c r="E76" s="346"/>
      <c r="F76" s="346"/>
      <c r="G76" s="346"/>
    </row>
    <row r="77" spans="1:7" x14ac:dyDescent="0.2">
      <c r="A77" s="346"/>
      <c r="B77" s="346"/>
      <c r="C77" s="346"/>
      <c r="D77" s="346"/>
      <c r="E77" s="346"/>
      <c r="F77" s="346"/>
      <c r="G77" s="346"/>
    </row>
    <row r="78" spans="1:7" x14ac:dyDescent="0.2">
      <c r="A78" s="346"/>
      <c r="B78" s="346"/>
      <c r="C78" s="346"/>
      <c r="D78" s="346"/>
      <c r="E78" s="346"/>
      <c r="F78" s="346"/>
      <c r="G78" s="346"/>
    </row>
    <row r="79" spans="1:7" x14ac:dyDescent="0.2">
      <c r="A79" s="346"/>
      <c r="B79" s="346"/>
      <c r="C79" s="346"/>
      <c r="D79" s="346"/>
      <c r="E79" s="346"/>
      <c r="F79" s="346"/>
      <c r="G79" s="346"/>
    </row>
    <row r="80" spans="1:7" x14ac:dyDescent="0.2">
      <c r="A80" s="346"/>
      <c r="B80" s="346"/>
      <c r="C80" s="346"/>
      <c r="D80" s="346"/>
      <c r="E80" s="346"/>
      <c r="F80" s="346"/>
      <c r="G80" s="346"/>
    </row>
    <row r="81" spans="1:7" x14ac:dyDescent="0.2">
      <c r="A81" s="346"/>
      <c r="B81" s="346"/>
      <c r="C81" s="346"/>
      <c r="D81" s="346"/>
      <c r="E81" s="346"/>
      <c r="F81" s="346"/>
      <c r="G81" s="346"/>
    </row>
    <row r="82" spans="1:7" x14ac:dyDescent="0.2">
      <c r="A82" s="346"/>
      <c r="B82" s="346"/>
      <c r="C82" s="346"/>
      <c r="D82" s="346"/>
      <c r="E82" s="346"/>
      <c r="F82" s="346"/>
      <c r="G82" s="346"/>
    </row>
    <row r="83" spans="1:7" x14ac:dyDescent="0.2">
      <c r="A83" s="346"/>
      <c r="B83" s="346"/>
      <c r="C83" s="346"/>
      <c r="D83" s="346"/>
      <c r="E83" s="346"/>
      <c r="F83" s="346"/>
      <c r="G83" s="346"/>
    </row>
    <row r="84" spans="1:7" x14ac:dyDescent="0.2">
      <c r="A84" s="346"/>
      <c r="B84" s="346"/>
      <c r="C84" s="346"/>
      <c r="D84" s="346"/>
      <c r="E84" s="346"/>
      <c r="F84" s="346"/>
      <c r="G84" s="346"/>
    </row>
    <row r="85" spans="1:7" x14ac:dyDescent="0.2">
      <c r="A85" s="346"/>
      <c r="B85" s="346"/>
      <c r="C85" s="346"/>
      <c r="D85" s="346"/>
      <c r="E85" s="346"/>
      <c r="F85" s="346"/>
      <c r="G85" s="346"/>
    </row>
    <row r="86" spans="1:7" x14ac:dyDescent="0.2">
      <c r="A86" s="346"/>
      <c r="B86" s="346"/>
      <c r="C86" s="346"/>
      <c r="D86" s="346"/>
      <c r="E86" s="346"/>
      <c r="F86" s="346"/>
      <c r="G86" s="346"/>
    </row>
    <row r="87" spans="1:7" x14ac:dyDescent="0.2">
      <c r="A87" s="346"/>
      <c r="B87" s="346"/>
      <c r="C87" s="346"/>
      <c r="D87" s="346"/>
      <c r="E87" s="346"/>
      <c r="F87" s="346"/>
      <c r="G87" s="346"/>
    </row>
    <row r="88" spans="1:7" x14ac:dyDescent="0.2">
      <c r="A88" s="346"/>
      <c r="B88" s="346"/>
      <c r="C88" s="346"/>
      <c r="D88" s="346"/>
      <c r="E88" s="346"/>
      <c r="F88" s="346"/>
      <c r="G88" s="346"/>
    </row>
    <row r="89" spans="1:7" x14ac:dyDescent="0.2">
      <c r="A89" s="346"/>
      <c r="B89" s="346"/>
      <c r="C89" s="346"/>
      <c r="D89" s="346"/>
      <c r="E89" s="346"/>
      <c r="F89" s="346"/>
      <c r="G89" s="346"/>
    </row>
    <row r="90" spans="1:7" x14ac:dyDescent="0.2">
      <c r="A90" s="346"/>
      <c r="B90" s="346"/>
      <c r="C90" s="346"/>
      <c r="D90" s="346"/>
      <c r="E90" s="346"/>
      <c r="F90" s="346"/>
      <c r="G90" s="346"/>
    </row>
    <row r="91" spans="1:7" x14ac:dyDescent="0.2">
      <c r="A91" s="346"/>
      <c r="B91" s="346"/>
      <c r="C91" s="346"/>
      <c r="D91" s="346"/>
      <c r="E91" s="346"/>
      <c r="F91" s="346"/>
      <c r="G91" s="346"/>
    </row>
    <row r="92" spans="1:7" x14ac:dyDescent="0.2">
      <c r="A92" s="346"/>
      <c r="B92" s="346"/>
      <c r="C92" s="346"/>
      <c r="D92" s="346"/>
      <c r="E92" s="346"/>
      <c r="F92" s="346"/>
      <c r="G92" s="346"/>
    </row>
    <row r="93" spans="1:7" x14ac:dyDescent="0.2">
      <c r="A93" s="346"/>
      <c r="B93" s="346"/>
      <c r="C93" s="346"/>
      <c r="D93" s="346"/>
      <c r="E93" s="346"/>
      <c r="F93" s="346"/>
      <c r="G93" s="346"/>
    </row>
    <row r="94" spans="1:7" x14ac:dyDescent="0.2">
      <c r="A94" s="346"/>
      <c r="B94" s="346"/>
      <c r="C94" s="346"/>
      <c r="D94" s="346"/>
      <c r="E94" s="346"/>
      <c r="F94" s="346"/>
      <c r="G94" s="346"/>
    </row>
    <row r="95" spans="1:7" x14ac:dyDescent="0.2">
      <c r="A95" s="346"/>
      <c r="B95" s="346"/>
      <c r="C95" s="346"/>
      <c r="D95" s="346"/>
      <c r="E95" s="346"/>
      <c r="F95" s="346"/>
      <c r="G95" s="346"/>
    </row>
    <row r="96" spans="1:7" x14ac:dyDescent="0.2">
      <c r="A96" s="346"/>
      <c r="B96" s="346"/>
      <c r="C96" s="346"/>
      <c r="D96" s="346"/>
      <c r="E96" s="346"/>
      <c r="F96" s="346"/>
      <c r="G96" s="346"/>
    </row>
    <row r="97" spans="1:7" x14ac:dyDescent="0.2">
      <c r="A97" s="346"/>
      <c r="B97" s="346"/>
      <c r="C97" s="346"/>
      <c r="D97" s="346"/>
      <c r="E97" s="346"/>
      <c r="F97" s="346"/>
      <c r="G97" s="346"/>
    </row>
    <row r="98" spans="1:7" x14ac:dyDescent="0.2">
      <c r="A98" s="346"/>
      <c r="B98" s="346"/>
      <c r="C98" s="346"/>
      <c r="D98" s="346"/>
      <c r="E98" s="346"/>
      <c r="F98" s="346"/>
      <c r="G98" s="346"/>
    </row>
    <row r="99" spans="1:7" x14ac:dyDescent="0.2">
      <c r="A99" s="346"/>
      <c r="B99" s="346"/>
      <c r="C99" s="346"/>
      <c r="D99" s="346"/>
      <c r="E99" s="346"/>
      <c r="F99" s="346"/>
      <c r="G99" s="346"/>
    </row>
    <row r="100" spans="1:7" x14ac:dyDescent="0.2">
      <c r="A100" s="346"/>
      <c r="B100" s="346"/>
      <c r="C100" s="346"/>
      <c r="D100" s="346"/>
      <c r="E100" s="346"/>
      <c r="F100" s="346"/>
      <c r="G100" s="346"/>
    </row>
    <row r="101" spans="1:7" x14ac:dyDescent="0.2">
      <c r="A101" s="346"/>
      <c r="B101" s="346"/>
      <c r="C101" s="346"/>
      <c r="D101" s="346"/>
      <c r="E101" s="346"/>
      <c r="F101" s="346"/>
      <c r="G101" s="346"/>
    </row>
    <row r="102" spans="1:7" x14ac:dyDescent="0.2">
      <c r="A102" s="346"/>
      <c r="B102" s="346"/>
      <c r="C102" s="346"/>
      <c r="D102" s="346"/>
      <c r="E102" s="346"/>
      <c r="F102" s="346"/>
      <c r="G102" s="346"/>
    </row>
    <row r="103" spans="1:7" x14ac:dyDescent="0.2">
      <c r="A103" s="346"/>
      <c r="B103" s="346"/>
      <c r="C103" s="346"/>
      <c r="D103" s="346"/>
      <c r="E103" s="346"/>
      <c r="F103" s="346"/>
      <c r="G103" s="346"/>
    </row>
    <row r="104" spans="1:7" x14ac:dyDescent="0.2">
      <c r="A104" s="346"/>
      <c r="B104" s="346"/>
      <c r="C104" s="346"/>
      <c r="D104" s="346"/>
      <c r="E104" s="346"/>
      <c r="F104" s="346"/>
      <c r="G104" s="346"/>
    </row>
    <row r="105" spans="1:7" x14ac:dyDescent="0.2">
      <c r="A105" s="346"/>
      <c r="B105" s="346"/>
      <c r="C105" s="346"/>
      <c r="D105" s="346"/>
      <c r="E105" s="346"/>
      <c r="F105" s="346"/>
      <c r="G105" s="346"/>
    </row>
    <row r="106" spans="1:7" x14ac:dyDescent="0.2">
      <c r="A106" s="346"/>
      <c r="B106" s="346"/>
      <c r="C106" s="346"/>
      <c r="D106" s="346"/>
      <c r="E106" s="346"/>
      <c r="F106" s="346"/>
      <c r="G106" s="346"/>
    </row>
    <row r="107" spans="1:7" x14ac:dyDescent="0.2">
      <c r="A107" s="346"/>
      <c r="B107" s="346"/>
      <c r="C107" s="346"/>
      <c r="D107" s="346"/>
      <c r="E107" s="346"/>
      <c r="F107" s="346"/>
      <c r="G107" s="346"/>
    </row>
    <row r="108" spans="1:7" x14ac:dyDescent="0.2">
      <c r="A108" s="346"/>
      <c r="B108" s="346"/>
      <c r="C108" s="346"/>
      <c r="D108" s="346"/>
      <c r="E108" s="346"/>
      <c r="F108" s="346"/>
      <c r="G108" s="346"/>
    </row>
    <row r="109" spans="1:7" x14ac:dyDescent="0.2">
      <c r="A109" s="346"/>
      <c r="B109" s="346"/>
      <c r="C109" s="346"/>
      <c r="D109" s="346"/>
      <c r="E109" s="346"/>
      <c r="F109" s="346"/>
      <c r="G109" s="346"/>
    </row>
    <row r="110" spans="1:7" x14ac:dyDescent="0.2">
      <c r="A110" s="346"/>
      <c r="B110" s="346"/>
      <c r="C110" s="346"/>
      <c r="D110" s="346"/>
      <c r="E110" s="346"/>
      <c r="F110" s="346"/>
      <c r="G110" s="346"/>
    </row>
    <row r="111" spans="1:7" x14ac:dyDescent="0.2">
      <c r="A111" s="346"/>
      <c r="B111" s="346"/>
      <c r="C111" s="346"/>
      <c r="D111" s="346"/>
      <c r="E111" s="346"/>
      <c r="F111" s="346"/>
      <c r="G111" s="346"/>
    </row>
    <row r="112" spans="1:7" x14ac:dyDescent="0.2">
      <c r="A112" s="346"/>
      <c r="B112" s="346"/>
      <c r="C112" s="346"/>
      <c r="D112" s="346"/>
      <c r="E112" s="346"/>
      <c r="F112" s="346"/>
      <c r="G112" s="346"/>
    </row>
    <row r="113" spans="1:7" x14ac:dyDescent="0.2">
      <c r="A113" s="346"/>
      <c r="B113" s="346"/>
      <c r="C113" s="346"/>
      <c r="D113" s="346"/>
      <c r="E113" s="346"/>
      <c r="F113" s="346"/>
      <c r="G113" s="346"/>
    </row>
    <row r="114" spans="1:7" x14ac:dyDescent="0.2">
      <c r="A114" s="346"/>
      <c r="B114" s="346"/>
      <c r="C114" s="346"/>
      <c r="D114" s="346"/>
      <c r="E114" s="346"/>
      <c r="F114" s="346"/>
      <c r="G114" s="346"/>
    </row>
    <row r="115" spans="1:7" x14ac:dyDescent="0.2">
      <c r="A115" s="346"/>
      <c r="B115" s="346"/>
      <c r="C115" s="346"/>
      <c r="D115" s="346"/>
      <c r="E115" s="346"/>
      <c r="F115" s="346"/>
      <c r="G115" s="346"/>
    </row>
  </sheetData>
  <autoFilter ref="A10:E11" xr:uid="{00000000-0009-0000-0000-00000E000000}"/>
  <mergeCells count="6">
    <mergeCell ref="H1:I1"/>
    <mergeCell ref="A10:A11"/>
    <mergeCell ref="B10:B11"/>
    <mergeCell ref="C10:C11"/>
    <mergeCell ref="D10:D11"/>
    <mergeCell ref="E10:E11"/>
  </mergeCells>
  <hyperlinks>
    <hyperlink ref="H1:I1" location="Index!A1" display="Regresar al Índice" xr:uid="{2E714630-EFE6-4ECB-97A2-7EACAAA195B9}"/>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136D7-2EE6-4F15-A317-DBD00F682461}">
  <sheetPr codeName="Hoja80"/>
  <dimension ref="A1:S22"/>
  <sheetViews>
    <sheetView workbookViewId="0">
      <selection activeCell="F17" sqref="F17"/>
    </sheetView>
  </sheetViews>
  <sheetFormatPr baseColWidth="10" defaultRowHeight="12.75" x14ac:dyDescent="0.2"/>
  <cols>
    <col min="1" max="1" width="21.5703125" style="197" customWidth="1"/>
    <col min="2" max="16384" width="11.42578125" style="197"/>
  </cols>
  <sheetData>
    <row r="1" spans="1:19" x14ac:dyDescent="0.2">
      <c r="A1" s="28" t="s">
        <v>4650</v>
      </c>
      <c r="H1" s="284" t="s">
        <v>1306</v>
      </c>
      <c r="I1" s="284"/>
    </row>
    <row r="2" spans="1:19" x14ac:dyDescent="0.2">
      <c r="A2" s="197" t="s">
        <v>4394</v>
      </c>
    </row>
    <row r="3" spans="1:19" x14ac:dyDescent="0.2">
      <c r="A3" s="414"/>
    </row>
    <row r="4" spans="1:19" x14ac:dyDescent="0.2">
      <c r="A4" s="414"/>
      <c r="B4" s="167"/>
      <c r="C4" s="167" t="s">
        <v>0</v>
      </c>
      <c r="D4" s="167" t="s">
        <v>1</v>
      </c>
    </row>
    <row r="5" spans="1:19" x14ac:dyDescent="0.2">
      <c r="B5" s="415" t="s">
        <v>4404</v>
      </c>
      <c r="C5" s="416">
        <v>0.16883373901865259</v>
      </c>
      <c r="D5" s="416">
        <v>0.10861877457860657</v>
      </c>
      <c r="E5" s="156"/>
    </row>
    <row r="6" spans="1:19" x14ac:dyDescent="0.2">
      <c r="B6" s="417" t="s">
        <v>4405</v>
      </c>
      <c r="C6" s="418">
        <v>0.13675656192512275</v>
      </c>
      <c r="D6" s="418">
        <v>0.10932895882157999</v>
      </c>
      <c r="E6" s="156"/>
    </row>
    <row r="7" spans="1:19" x14ac:dyDescent="0.2">
      <c r="B7" s="415" t="s">
        <v>2447</v>
      </c>
      <c r="C7" s="416">
        <v>0.12994433303758918</v>
      </c>
      <c r="D7" s="416">
        <v>0.10908389236831828</v>
      </c>
      <c r="E7" s="156"/>
    </row>
    <row r="8" spans="1:19" x14ac:dyDescent="0.2">
      <c r="B8" s="417" t="s">
        <v>2448</v>
      </c>
      <c r="C8" s="418">
        <v>0.11106238565709148</v>
      </c>
      <c r="D8" s="418">
        <v>0.10710851292776494</v>
      </c>
      <c r="E8" s="156"/>
    </row>
    <row r="9" spans="1:19" x14ac:dyDescent="0.2">
      <c r="B9" s="415" t="s">
        <v>4406</v>
      </c>
      <c r="C9" s="416">
        <v>0.11379947626432159</v>
      </c>
      <c r="D9" s="416">
        <v>0.10281172409305232</v>
      </c>
      <c r="E9" s="156"/>
    </row>
    <row r="10" spans="1:19" x14ac:dyDescent="0.2">
      <c r="B10" s="417" t="s">
        <v>4407</v>
      </c>
      <c r="C10" s="418">
        <v>0.10481741599634214</v>
      </c>
      <c r="D10" s="418">
        <v>9.9810838868580193E-2</v>
      </c>
      <c r="E10" s="156"/>
    </row>
    <row r="11" spans="1:19" x14ac:dyDescent="0.2">
      <c r="B11" s="415" t="s">
        <v>4408</v>
      </c>
      <c r="C11" s="416">
        <v>9.4079355104218651E-2</v>
      </c>
      <c r="D11" s="416">
        <v>9.7037384528360568E-2</v>
      </c>
      <c r="E11" s="156"/>
    </row>
    <row r="12" spans="1:19" x14ac:dyDescent="0.2">
      <c r="B12" s="417" t="s">
        <v>4409</v>
      </c>
      <c r="C12" s="418">
        <v>9.9183070740963775E-2</v>
      </c>
      <c r="D12" s="418">
        <v>9.3851187465006064E-2</v>
      </c>
      <c r="E12" s="156"/>
    </row>
    <row r="13" spans="1:19" x14ac:dyDescent="0.2">
      <c r="B13" s="415" t="s">
        <v>4410</v>
      </c>
      <c r="C13" s="416">
        <v>9.5689442594884586E-2</v>
      </c>
      <c r="D13" s="416">
        <v>8.8088328039906669E-2</v>
      </c>
      <c r="E13" s="156"/>
      <c r="J13" s="156"/>
      <c r="K13" s="156"/>
      <c r="L13" s="156"/>
      <c r="M13" s="156"/>
      <c r="N13" s="156"/>
      <c r="O13" s="156"/>
      <c r="P13" s="156"/>
      <c r="Q13" s="156"/>
      <c r="R13" s="156"/>
      <c r="S13" s="156"/>
    </row>
    <row r="14" spans="1:19" x14ac:dyDescent="0.2">
      <c r="B14" s="417" t="s">
        <v>1105</v>
      </c>
      <c r="C14" s="418">
        <v>8.5959757056865468E-2</v>
      </c>
      <c r="D14" s="418">
        <v>8.32065737037926E-2</v>
      </c>
      <c r="E14" s="156"/>
    </row>
    <row r="15" spans="1:19" x14ac:dyDescent="0.2">
      <c r="C15" s="158"/>
      <c r="D15" s="158"/>
      <c r="E15" s="156"/>
    </row>
    <row r="16" spans="1:19" x14ac:dyDescent="0.2">
      <c r="C16" s="419"/>
      <c r="D16" s="419"/>
      <c r="E16" s="156"/>
    </row>
    <row r="21" spans="1:4" x14ac:dyDescent="0.2">
      <c r="A21" s="159"/>
      <c r="B21" s="162" t="s">
        <v>4404</v>
      </c>
      <c r="C21" s="162" t="s">
        <v>4408</v>
      </c>
      <c r="D21" s="162" t="s">
        <v>4409</v>
      </c>
    </row>
    <row r="22" spans="1:4" x14ac:dyDescent="0.2">
      <c r="A22" s="159" t="s">
        <v>4403</v>
      </c>
      <c r="B22" s="161">
        <v>0.14741573082172388</v>
      </c>
      <c r="C22" s="161">
        <v>2.9211839250969263E-2</v>
      </c>
      <c r="D22" s="161">
        <v>1.6078046088069842E-2</v>
      </c>
    </row>
  </sheetData>
  <mergeCells count="1">
    <mergeCell ref="H1:I1"/>
  </mergeCells>
  <hyperlinks>
    <hyperlink ref="H1:I1" location="Index!A1" display="Regresar al Índice" xr:uid="{85621C19-6C94-4CF0-B0F8-0DCDEB509DF5}"/>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38860-6C4A-4294-B954-6923B327AE62}">
  <sheetPr codeName="Hoja81"/>
  <dimension ref="A1:S22"/>
  <sheetViews>
    <sheetView workbookViewId="0">
      <selection activeCell="F17" sqref="F17"/>
    </sheetView>
  </sheetViews>
  <sheetFormatPr baseColWidth="10" defaultRowHeight="12.75" x14ac:dyDescent="0.2"/>
  <cols>
    <col min="1" max="1" width="20.140625" style="197" customWidth="1"/>
    <col min="2" max="16384" width="11.42578125" style="197"/>
  </cols>
  <sheetData>
    <row r="1" spans="1:19" x14ac:dyDescent="0.2">
      <c r="A1" s="28" t="s">
        <v>4651</v>
      </c>
      <c r="H1" s="284" t="s">
        <v>1306</v>
      </c>
      <c r="I1" s="284"/>
    </row>
    <row r="2" spans="1:19" x14ac:dyDescent="0.2">
      <c r="A2" s="197" t="s">
        <v>4394</v>
      </c>
    </row>
    <row r="3" spans="1:19" x14ac:dyDescent="0.2">
      <c r="A3" s="414"/>
    </row>
    <row r="4" spans="1:19" x14ac:dyDescent="0.2">
      <c r="A4" s="414"/>
      <c r="B4" s="167"/>
      <c r="C4" s="167" t="s">
        <v>0</v>
      </c>
      <c r="D4" s="167" t="s">
        <v>1</v>
      </c>
    </row>
    <row r="5" spans="1:19" x14ac:dyDescent="0.2">
      <c r="B5" s="415" t="s">
        <v>4404</v>
      </c>
      <c r="C5" s="416">
        <v>0.13258581040471154</v>
      </c>
      <c r="D5" s="416">
        <v>0.1226100973489041</v>
      </c>
      <c r="E5" s="156"/>
    </row>
    <row r="6" spans="1:19" x14ac:dyDescent="0.2">
      <c r="B6" s="417" t="s">
        <v>4405</v>
      </c>
      <c r="C6" s="418">
        <v>0.13982998776042091</v>
      </c>
      <c r="D6" s="418">
        <v>0.1412782647029264</v>
      </c>
      <c r="E6" s="156"/>
    </row>
    <row r="7" spans="1:19" x14ac:dyDescent="0.2">
      <c r="B7" s="415" t="s">
        <v>2447</v>
      </c>
      <c r="C7" s="416">
        <v>0.1619300144584066</v>
      </c>
      <c r="D7" s="416">
        <v>0.1577500239014146</v>
      </c>
      <c r="E7" s="156"/>
    </row>
    <row r="8" spans="1:19" x14ac:dyDescent="0.2">
      <c r="B8" s="417" t="s">
        <v>2448</v>
      </c>
      <c r="C8" s="418">
        <v>0.17107515052590286</v>
      </c>
      <c r="D8" s="418">
        <v>0.16724959707293713</v>
      </c>
      <c r="E8" s="156"/>
    </row>
    <row r="9" spans="1:19" x14ac:dyDescent="0.2">
      <c r="B9" s="415" t="s">
        <v>4406</v>
      </c>
      <c r="C9" s="416">
        <v>0.17327244747442955</v>
      </c>
      <c r="D9" s="416">
        <v>0.18139642755615129</v>
      </c>
      <c r="E9" s="156"/>
    </row>
    <row r="10" spans="1:19" x14ac:dyDescent="0.2">
      <c r="B10" s="417" t="s">
        <v>4407</v>
      </c>
      <c r="C10" s="418">
        <v>0.17681154679053068</v>
      </c>
      <c r="D10" s="418">
        <v>0.18876687405723702</v>
      </c>
      <c r="E10" s="156"/>
    </row>
    <row r="11" spans="1:19" x14ac:dyDescent="0.2">
      <c r="B11" s="415" t="s">
        <v>4408</v>
      </c>
      <c r="C11" s="416">
        <v>0.19683402150999191</v>
      </c>
      <c r="D11" s="416">
        <v>0.19791523961480748</v>
      </c>
      <c r="E11" s="156"/>
    </row>
    <row r="12" spans="1:19" x14ac:dyDescent="0.2">
      <c r="B12" s="417" t="s">
        <v>4409</v>
      </c>
      <c r="C12" s="418">
        <v>0.19625811322058442</v>
      </c>
      <c r="D12" s="418">
        <v>0.20824071810545883</v>
      </c>
      <c r="E12" s="156"/>
    </row>
    <row r="13" spans="1:19" x14ac:dyDescent="0.2">
      <c r="B13" s="415" t="s">
        <v>4410</v>
      </c>
      <c r="C13" s="416">
        <v>0.19367011646363247</v>
      </c>
      <c r="D13" s="416">
        <v>0.2190265541681872</v>
      </c>
      <c r="E13" s="156"/>
      <c r="J13" s="156"/>
      <c r="K13" s="156"/>
      <c r="L13" s="156"/>
      <c r="M13" s="156"/>
      <c r="N13" s="156"/>
      <c r="O13" s="156"/>
      <c r="P13" s="156"/>
      <c r="Q13" s="156"/>
      <c r="R13" s="156"/>
      <c r="S13" s="156"/>
    </row>
    <row r="14" spans="1:19" x14ac:dyDescent="0.2">
      <c r="B14" s="417" t="s">
        <v>1105</v>
      </c>
      <c r="C14" s="418">
        <v>0.18976169194929784</v>
      </c>
      <c r="D14" s="418">
        <v>0.20884998238797484</v>
      </c>
      <c r="E14" s="156"/>
    </row>
    <row r="15" spans="1:19" x14ac:dyDescent="0.2">
      <c r="C15" s="158"/>
      <c r="D15" s="158"/>
      <c r="E15" s="156"/>
    </row>
    <row r="16" spans="1:19" x14ac:dyDescent="0.2">
      <c r="C16" s="419"/>
      <c r="D16" s="419"/>
      <c r="E16" s="156"/>
    </row>
    <row r="21" spans="1:4" x14ac:dyDescent="0.2">
      <c r="A21" s="159"/>
      <c r="B21" s="162" t="s">
        <v>4404</v>
      </c>
      <c r="C21" s="162" t="s">
        <v>4408</v>
      </c>
      <c r="D21" s="162" t="s">
        <v>4409</v>
      </c>
    </row>
    <row r="22" spans="1:4" x14ac:dyDescent="0.2">
      <c r="A22" s="159" t="s">
        <v>4403</v>
      </c>
      <c r="B22" s="161">
        <v>0.14741573082172388</v>
      </c>
      <c r="C22" s="161">
        <v>2.9211839250969263E-2</v>
      </c>
      <c r="D22" s="161">
        <v>1.6078046088069842E-2</v>
      </c>
    </row>
  </sheetData>
  <mergeCells count="1">
    <mergeCell ref="H1:I1"/>
  </mergeCells>
  <hyperlinks>
    <hyperlink ref="H1:I1" location="Index!A1" display="Regresar al Índice" xr:uid="{CFFDF5D6-6D4E-46EE-A7F1-4BEA21A1EDDF}"/>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C4DBB-3078-4532-AB6D-329A651720C3}">
  <sheetPr codeName="Hoja203"/>
  <dimension ref="A1:S16"/>
  <sheetViews>
    <sheetView workbookViewId="0">
      <selection activeCell="F17" sqref="F17"/>
    </sheetView>
  </sheetViews>
  <sheetFormatPr baseColWidth="10" defaultRowHeight="12.75" x14ac:dyDescent="0.2"/>
  <cols>
    <col min="1" max="1" width="20.140625" style="197" customWidth="1"/>
    <col min="2" max="16384" width="11.42578125" style="197"/>
  </cols>
  <sheetData>
    <row r="1" spans="1:19" x14ac:dyDescent="0.2">
      <c r="A1" s="28" t="s">
        <v>4652</v>
      </c>
      <c r="H1" s="284" t="s">
        <v>1306</v>
      </c>
      <c r="I1" s="284"/>
    </row>
    <row r="2" spans="1:19" x14ac:dyDescent="0.2">
      <c r="A2" s="197" t="s">
        <v>4394</v>
      </c>
    </row>
    <row r="3" spans="1:19" x14ac:dyDescent="0.2">
      <c r="A3" s="414"/>
    </row>
    <row r="4" spans="1:19" x14ac:dyDescent="0.2">
      <c r="A4" s="414"/>
      <c r="B4" s="167"/>
      <c r="C4" s="167" t="s">
        <v>0</v>
      </c>
      <c r="D4" s="167" t="s">
        <v>1</v>
      </c>
    </row>
    <row r="5" spans="1:19" x14ac:dyDescent="0.2">
      <c r="B5" s="415" t="s">
        <v>4404</v>
      </c>
      <c r="C5" s="416">
        <v>3.8192279999999995E-2</v>
      </c>
      <c r="D5" s="416">
        <v>3.8089780000000004E-2</v>
      </c>
      <c r="E5" s="156"/>
    </row>
    <row r="6" spans="1:19" x14ac:dyDescent="0.2">
      <c r="B6" s="417" t="s">
        <v>4405</v>
      </c>
      <c r="C6" s="418">
        <v>3.7473079999999999E-2</v>
      </c>
      <c r="D6" s="418">
        <v>3.1264280000000005E-2</v>
      </c>
      <c r="E6" s="156"/>
    </row>
    <row r="7" spans="1:19" x14ac:dyDescent="0.2">
      <c r="B7" s="415" t="s">
        <v>2447</v>
      </c>
      <c r="C7" s="416">
        <v>2.1989559999999998E-2</v>
      </c>
      <c r="D7" s="416">
        <v>2.7900849999999998E-2</v>
      </c>
      <c r="E7" s="156"/>
    </row>
    <row r="8" spans="1:19" x14ac:dyDescent="0.2">
      <c r="B8" s="417" t="s">
        <v>2448</v>
      </c>
      <c r="C8" s="418">
        <v>4.4228669999999998E-2</v>
      </c>
      <c r="D8" s="418">
        <v>2.6782189999999997E-2</v>
      </c>
      <c r="E8" s="156"/>
    </row>
    <row r="9" spans="1:19" x14ac:dyDescent="0.2">
      <c r="B9" s="415" t="s">
        <v>4406</v>
      </c>
      <c r="C9" s="416">
        <v>3.8140260000000002E-2</v>
      </c>
      <c r="D9" s="416">
        <v>2.8068300000000001E-2</v>
      </c>
      <c r="E9" s="156"/>
    </row>
    <row r="10" spans="1:19" x14ac:dyDescent="0.2">
      <c r="B10" s="417" t="s">
        <v>4407</v>
      </c>
      <c r="C10" s="418">
        <v>2.6261860000000001E-2</v>
      </c>
      <c r="D10" s="418">
        <v>3.0156640000000002E-2</v>
      </c>
      <c r="E10" s="156"/>
    </row>
    <row r="11" spans="1:19" x14ac:dyDescent="0.2">
      <c r="B11" s="415" t="s">
        <v>4408</v>
      </c>
      <c r="C11" s="416">
        <v>5.1202259999999999E-2</v>
      </c>
      <c r="D11" s="416">
        <v>2.8724669999999997E-2</v>
      </c>
      <c r="E11" s="156"/>
    </row>
    <row r="12" spans="1:19" x14ac:dyDescent="0.2">
      <c r="B12" s="417" t="s">
        <v>4409</v>
      </c>
      <c r="C12" s="418">
        <v>3.2530219999999999E-2</v>
      </c>
      <c r="D12" s="418">
        <v>3.3131960000000002E-2</v>
      </c>
      <c r="E12" s="156"/>
    </row>
    <row r="13" spans="1:19" x14ac:dyDescent="0.2">
      <c r="B13" s="415" t="s">
        <v>4410</v>
      </c>
      <c r="C13" s="416">
        <v>2.9979469999999998E-2</v>
      </c>
      <c r="D13" s="416">
        <v>3.1808040000000003E-2</v>
      </c>
      <c r="E13" s="156"/>
      <c r="J13" s="156"/>
      <c r="K13" s="156"/>
      <c r="L13" s="156"/>
      <c r="M13" s="156"/>
      <c r="N13" s="156"/>
      <c r="O13" s="156"/>
      <c r="P13" s="156"/>
      <c r="Q13" s="156"/>
      <c r="R13" s="156"/>
      <c r="S13" s="156"/>
    </row>
    <row r="14" spans="1:19" x14ac:dyDescent="0.2">
      <c r="B14" s="417" t="s">
        <v>1105</v>
      </c>
      <c r="C14" s="418">
        <v>5.5682330000000002E-2</v>
      </c>
      <c r="D14" s="418">
        <v>4.2762190000000005E-2</v>
      </c>
      <c r="E14" s="156"/>
    </row>
    <row r="15" spans="1:19" x14ac:dyDescent="0.2">
      <c r="C15" s="158"/>
      <c r="D15" s="158"/>
      <c r="E15" s="156"/>
    </row>
    <row r="16" spans="1:19" x14ac:dyDescent="0.2">
      <c r="C16" s="419"/>
      <c r="D16" s="419"/>
      <c r="E16" s="156"/>
    </row>
  </sheetData>
  <mergeCells count="1">
    <mergeCell ref="H1:I1"/>
  </mergeCells>
  <hyperlinks>
    <hyperlink ref="H1:I1" location="Index!A1" display="Regresar al Índice" xr:uid="{22E80EC1-EC16-40A1-BE9E-1E5E95C1B715}"/>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03221-9422-487C-805E-43838EE6A33B}">
  <sheetPr codeName="Hoja90"/>
  <dimension ref="A1:I97"/>
  <sheetViews>
    <sheetView workbookViewId="0">
      <selection activeCell="F17" sqref="F17"/>
    </sheetView>
  </sheetViews>
  <sheetFormatPr baseColWidth="10" defaultRowHeight="12.75" x14ac:dyDescent="0.2"/>
  <cols>
    <col min="1" max="16384" width="11.42578125" style="283"/>
  </cols>
  <sheetData>
    <row r="1" spans="1:9" x14ac:dyDescent="0.2">
      <c r="A1" s="28" t="s">
        <v>4653</v>
      </c>
      <c r="H1" s="284" t="s">
        <v>1306</v>
      </c>
      <c r="I1" s="284"/>
    </row>
    <row r="2" spans="1:9" x14ac:dyDescent="0.2">
      <c r="A2" s="283" t="s">
        <v>4490</v>
      </c>
    </row>
    <row r="6" spans="1:9" x14ac:dyDescent="0.2">
      <c r="A6" s="412" t="s">
        <v>1124</v>
      </c>
      <c r="B6" s="412" t="s">
        <v>286</v>
      </c>
      <c r="C6" s="412" t="s">
        <v>3102</v>
      </c>
      <c r="D6" s="283" t="s">
        <v>0</v>
      </c>
      <c r="E6" s="283" t="s">
        <v>1</v>
      </c>
    </row>
    <row r="7" spans="1:9" x14ac:dyDescent="0.2">
      <c r="A7" s="412">
        <v>37622</v>
      </c>
      <c r="B7" s="330">
        <v>2003</v>
      </c>
      <c r="C7" s="412" t="s">
        <v>3101</v>
      </c>
      <c r="D7" s="315">
        <v>281.25029999999998</v>
      </c>
      <c r="E7" s="315">
        <v>3170.1266999999998</v>
      </c>
    </row>
    <row r="8" spans="1:9" x14ac:dyDescent="0.2">
      <c r="A8" s="412">
        <v>37712</v>
      </c>
      <c r="B8" s="330"/>
      <c r="C8" s="412" t="s">
        <v>3100</v>
      </c>
      <c r="D8" s="315">
        <v>363.35930000000002</v>
      </c>
      <c r="E8" s="315">
        <v>3904.6473000000001</v>
      </c>
    </row>
    <row r="9" spans="1:9" x14ac:dyDescent="0.2">
      <c r="A9" s="412">
        <v>37803</v>
      </c>
      <c r="B9" s="330"/>
      <c r="C9" s="412" t="s">
        <v>2447</v>
      </c>
      <c r="D9" s="315">
        <v>372.2595</v>
      </c>
      <c r="E9" s="315">
        <v>4128.1166999999996</v>
      </c>
    </row>
    <row r="10" spans="1:9" x14ac:dyDescent="0.2">
      <c r="A10" s="412">
        <v>37895</v>
      </c>
      <c r="B10" s="330"/>
      <c r="C10" s="412" t="s">
        <v>2448</v>
      </c>
      <c r="D10" s="315">
        <v>318.19600000000003</v>
      </c>
      <c r="E10" s="315">
        <v>3935.7957000000001</v>
      </c>
    </row>
    <row r="11" spans="1:9" x14ac:dyDescent="0.2">
      <c r="A11" s="412">
        <v>37987</v>
      </c>
      <c r="B11" s="330">
        <v>2004</v>
      </c>
      <c r="C11" s="412" t="s">
        <v>3101</v>
      </c>
      <c r="D11" s="315">
        <v>314.24560000000002</v>
      </c>
      <c r="E11" s="315">
        <v>3733.8611999999998</v>
      </c>
    </row>
    <row r="12" spans="1:9" x14ac:dyDescent="0.2">
      <c r="A12" s="412">
        <v>38078</v>
      </c>
      <c r="B12" s="330"/>
      <c r="C12" s="412" t="s">
        <v>3100</v>
      </c>
      <c r="D12" s="315">
        <v>390.99720000000002</v>
      </c>
      <c r="E12" s="315">
        <v>4968.6377000000002</v>
      </c>
    </row>
    <row r="13" spans="1:9" x14ac:dyDescent="0.2">
      <c r="A13" s="412">
        <v>38169</v>
      </c>
      <c r="B13" s="330"/>
      <c r="C13" s="412" t="s">
        <v>2447</v>
      </c>
      <c r="D13" s="315">
        <v>383.63510000000002</v>
      </c>
      <c r="E13" s="315">
        <v>5028.0245999999997</v>
      </c>
    </row>
    <row r="14" spans="1:9" x14ac:dyDescent="0.2">
      <c r="A14" s="412">
        <v>38261</v>
      </c>
      <c r="B14" s="330"/>
      <c r="C14" s="412" t="s">
        <v>2448</v>
      </c>
      <c r="D14" s="315">
        <v>373.35120000000001</v>
      </c>
      <c r="E14" s="315">
        <v>4601.2245000000003</v>
      </c>
    </row>
    <row r="15" spans="1:9" x14ac:dyDescent="0.2">
      <c r="A15" s="412">
        <v>38353</v>
      </c>
      <c r="B15" s="330">
        <v>2005</v>
      </c>
      <c r="C15" s="412" t="s">
        <v>3101</v>
      </c>
      <c r="D15" s="315">
        <v>374.55380000000002</v>
      </c>
      <c r="E15" s="315">
        <v>4487.5228999999999</v>
      </c>
    </row>
    <row r="16" spans="1:9" x14ac:dyDescent="0.2">
      <c r="A16" s="412">
        <v>38443</v>
      </c>
      <c r="B16" s="330"/>
      <c r="C16" s="412" t="s">
        <v>3100</v>
      </c>
      <c r="D16" s="315">
        <v>438.80119999999999</v>
      </c>
      <c r="E16" s="315">
        <v>5733.8606</v>
      </c>
    </row>
    <row r="17" spans="1:5" x14ac:dyDescent="0.2">
      <c r="A17" s="412">
        <v>38534</v>
      </c>
      <c r="B17" s="330"/>
      <c r="C17" s="412" t="s">
        <v>2447</v>
      </c>
      <c r="D17" s="315">
        <v>440.71850000000001</v>
      </c>
      <c r="E17" s="315">
        <v>5785.5140000000001</v>
      </c>
    </row>
    <row r="18" spans="1:5" x14ac:dyDescent="0.2">
      <c r="A18" s="412">
        <v>38626</v>
      </c>
      <c r="B18" s="330"/>
      <c r="C18" s="412" t="s">
        <v>2448</v>
      </c>
      <c r="D18" s="315">
        <v>441.66649999999998</v>
      </c>
      <c r="E18" s="315">
        <v>5681.3734000000004</v>
      </c>
    </row>
    <row r="19" spans="1:5" x14ac:dyDescent="0.2">
      <c r="A19" s="412">
        <v>38718</v>
      </c>
      <c r="B19" s="330">
        <v>2006</v>
      </c>
      <c r="C19" s="412" t="s">
        <v>3101</v>
      </c>
      <c r="D19" s="315">
        <v>451.93959999999998</v>
      </c>
      <c r="E19" s="315">
        <v>5734.3316999999997</v>
      </c>
    </row>
    <row r="20" spans="1:5" x14ac:dyDescent="0.2">
      <c r="A20" s="412">
        <v>38808</v>
      </c>
      <c r="B20" s="330"/>
      <c r="C20" s="412" t="s">
        <v>3100</v>
      </c>
      <c r="D20" s="315">
        <v>520.15599999999995</v>
      </c>
      <c r="E20" s="315">
        <v>6947.5631000000003</v>
      </c>
    </row>
    <row r="21" spans="1:5" x14ac:dyDescent="0.2">
      <c r="A21" s="412">
        <v>38899</v>
      </c>
      <c r="B21" s="330"/>
      <c r="C21" s="412" t="s">
        <v>2447</v>
      </c>
      <c r="D21" s="315">
        <v>502.42309999999998</v>
      </c>
      <c r="E21" s="315">
        <v>6666.8888999999999</v>
      </c>
    </row>
    <row r="22" spans="1:5" x14ac:dyDescent="0.2">
      <c r="A22" s="412">
        <v>38991</v>
      </c>
      <c r="B22" s="330"/>
      <c r="C22" s="412" t="s">
        <v>2448</v>
      </c>
      <c r="D22" s="315">
        <v>500.9563</v>
      </c>
      <c r="E22" s="315">
        <v>6218.0514000000003</v>
      </c>
    </row>
    <row r="23" spans="1:5" x14ac:dyDescent="0.2">
      <c r="A23" s="412">
        <v>39083</v>
      </c>
      <c r="B23" s="330">
        <v>2007</v>
      </c>
      <c r="C23" s="412" t="s">
        <v>3101</v>
      </c>
      <c r="D23" s="315">
        <v>483.60079999999999</v>
      </c>
      <c r="E23" s="315">
        <v>5916.2313000000004</v>
      </c>
    </row>
    <row r="24" spans="1:5" x14ac:dyDescent="0.2">
      <c r="A24" s="412">
        <v>39173</v>
      </c>
      <c r="B24" s="330"/>
      <c r="C24" s="412" t="s">
        <v>3100</v>
      </c>
      <c r="D24" s="315">
        <v>520.48469999999998</v>
      </c>
      <c r="E24" s="315">
        <v>6878.9088000000002</v>
      </c>
    </row>
    <row r="25" spans="1:5" x14ac:dyDescent="0.2">
      <c r="A25" s="412">
        <v>39264</v>
      </c>
      <c r="B25" s="330"/>
      <c r="C25" s="412" t="s">
        <v>2447</v>
      </c>
      <c r="D25" s="315">
        <v>511.0421</v>
      </c>
      <c r="E25" s="315">
        <v>6967.7476999999999</v>
      </c>
    </row>
    <row r="26" spans="1:5" x14ac:dyDescent="0.2">
      <c r="A26" s="412">
        <v>39356</v>
      </c>
      <c r="B26" s="330"/>
      <c r="C26" s="412" t="s">
        <v>2448</v>
      </c>
      <c r="D26" s="315">
        <v>481.53309999999999</v>
      </c>
      <c r="E26" s="315">
        <v>6295.9301999999998</v>
      </c>
    </row>
    <row r="27" spans="1:5" x14ac:dyDescent="0.2">
      <c r="A27" s="412">
        <v>39448</v>
      </c>
      <c r="B27" s="330">
        <v>2008</v>
      </c>
      <c r="C27" s="412" t="s">
        <v>3101</v>
      </c>
      <c r="D27" s="315">
        <v>453.31529999999998</v>
      </c>
      <c r="E27" s="315">
        <v>5757.7575999999999</v>
      </c>
    </row>
    <row r="28" spans="1:5" x14ac:dyDescent="0.2">
      <c r="A28" s="412">
        <v>39539</v>
      </c>
      <c r="B28" s="330"/>
      <c r="C28" s="412" t="s">
        <v>3100</v>
      </c>
      <c r="D28" s="315">
        <v>507.89150000000001</v>
      </c>
      <c r="E28" s="315">
        <v>6820.8968000000004</v>
      </c>
    </row>
    <row r="29" spans="1:5" x14ac:dyDescent="0.2">
      <c r="A29" s="412">
        <v>39630</v>
      </c>
      <c r="B29" s="330"/>
      <c r="C29" s="412" t="s">
        <v>2447</v>
      </c>
      <c r="D29" s="315">
        <v>473.53640000000001</v>
      </c>
      <c r="E29" s="315">
        <v>6394.5241999999998</v>
      </c>
    </row>
    <row r="30" spans="1:5" x14ac:dyDescent="0.2">
      <c r="A30" s="412">
        <v>39722</v>
      </c>
      <c r="B30" s="330"/>
      <c r="C30" s="412" t="s">
        <v>2448</v>
      </c>
      <c r="D30" s="315">
        <v>480.05059999999997</v>
      </c>
      <c r="E30" s="315">
        <v>6171.8065999999999</v>
      </c>
    </row>
    <row r="31" spans="1:5" x14ac:dyDescent="0.2">
      <c r="A31" s="412">
        <v>39814</v>
      </c>
      <c r="B31" s="330">
        <v>2009</v>
      </c>
      <c r="C31" s="412" t="s">
        <v>3101</v>
      </c>
      <c r="D31" s="315">
        <v>455.3365</v>
      </c>
      <c r="E31" s="315">
        <v>5498.8725999999997</v>
      </c>
    </row>
    <row r="32" spans="1:5" x14ac:dyDescent="0.2">
      <c r="A32" s="412">
        <v>39904</v>
      </c>
      <c r="B32" s="330"/>
      <c r="C32" s="412" t="s">
        <v>3100</v>
      </c>
      <c r="D32" s="315">
        <v>448.97969999999998</v>
      </c>
      <c r="E32" s="315">
        <v>5634.3179</v>
      </c>
    </row>
    <row r="33" spans="1:5" x14ac:dyDescent="0.2">
      <c r="A33" s="412">
        <v>39995</v>
      </c>
      <c r="B33" s="330"/>
      <c r="C33" s="412" t="s">
        <v>2447</v>
      </c>
      <c r="D33" s="315">
        <v>409.86810000000003</v>
      </c>
      <c r="E33" s="315">
        <v>5396.8438999999998</v>
      </c>
    </row>
    <row r="34" spans="1:5" x14ac:dyDescent="0.2">
      <c r="A34" s="412">
        <v>40087</v>
      </c>
      <c r="B34" s="330"/>
      <c r="C34" s="412" t="s">
        <v>2448</v>
      </c>
      <c r="D34" s="315">
        <v>380.90750000000003</v>
      </c>
      <c r="E34" s="315">
        <v>4776.2983000000004</v>
      </c>
    </row>
    <row r="35" spans="1:5" x14ac:dyDescent="0.2">
      <c r="A35" s="412">
        <v>40179</v>
      </c>
      <c r="B35" s="330">
        <v>2010</v>
      </c>
      <c r="C35" s="412" t="s">
        <v>3101</v>
      </c>
      <c r="D35" s="315">
        <v>413.49209999999999</v>
      </c>
      <c r="E35" s="315">
        <v>4832.1288999999997</v>
      </c>
    </row>
    <row r="36" spans="1:5" x14ac:dyDescent="0.2">
      <c r="A36" s="412">
        <v>40269</v>
      </c>
      <c r="B36" s="330"/>
      <c r="C36" s="412" t="s">
        <v>3100</v>
      </c>
      <c r="D36" s="315">
        <v>470.30650000000003</v>
      </c>
      <c r="E36" s="315">
        <v>5835.8635999999997</v>
      </c>
    </row>
    <row r="37" spans="1:5" x14ac:dyDescent="0.2">
      <c r="A37" s="412">
        <v>40360</v>
      </c>
      <c r="B37" s="330"/>
      <c r="C37" s="412" t="s">
        <v>2447</v>
      </c>
      <c r="D37" s="315">
        <v>444.37740000000002</v>
      </c>
      <c r="E37" s="315">
        <v>5551.1360999999997</v>
      </c>
    </row>
    <row r="38" spans="1:5" x14ac:dyDescent="0.2">
      <c r="A38" s="412">
        <v>40452</v>
      </c>
      <c r="B38" s="330"/>
      <c r="C38" s="412" t="s">
        <v>2448</v>
      </c>
      <c r="D38" s="315">
        <v>427.39339999999999</v>
      </c>
      <c r="E38" s="315">
        <v>5084.7532000000001</v>
      </c>
    </row>
    <row r="39" spans="1:5" x14ac:dyDescent="0.2">
      <c r="A39" s="412">
        <v>40544</v>
      </c>
      <c r="B39" s="330">
        <v>2011</v>
      </c>
      <c r="C39" s="412" t="s">
        <v>3101</v>
      </c>
      <c r="D39" s="315">
        <v>438.07350000000002</v>
      </c>
      <c r="E39" s="315">
        <v>5110.1385</v>
      </c>
    </row>
    <row r="40" spans="1:5" x14ac:dyDescent="0.2">
      <c r="A40" s="412">
        <v>40634</v>
      </c>
      <c r="B40" s="330"/>
      <c r="C40" s="412" t="s">
        <v>3100</v>
      </c>
      <c r="D40" s="315">
        <v>486.71379999999999</v>
      </c>
      <c r="E40" s="315">
        <v>6071.7138000000004</v>
      </c>
    </row>
    <row r="41" spans="1:5" x14ac:dyDescent="0.2">
      <c r="A41" s="412">
        <v>40725</v>
      </c>
      <c r="B41" s="330"/>
      <c r="C41" s="412" t="s">
        <v>2447</v>
      </c>
      <c r="D41" s="315">
        <v>504.24520000000001</v>
      </c>
      <c r="E41" s="315">
        <v>6136.5735999999997</v>
      </c>
    </row>
    <row r="42" spans="1:5" x14ac:dyDescent="0.2">
      <c r="A42" s="412">
        <v>40817</v>
      </c>
      <c r="B42" s="330"/>
      <c r="C42" s="412" t="s">
        <v>2448</v>
      </c>
      <c r="D42" s="315">
        <v>466.75389999999999</v>
      </c>
      <c r="E42" s="315">
        <v>5484.5456000000004</v>
      </c>
    </row>
    <row r="43" spans="1:5" x14ac:dyDescent="0.2">
      <c r="A43" s="412">
        <v>40909</v>
      </c>
      <c r="B43" s="330">
        <v>2012</v>
      </c>
      <c r="C43" s="412" t="s">
        <v>3101</v>
      </c>
      <c r="D43" s="315">
        <v>463.43389999999999</v>
      </c>
      <c r="E43" s="315">
        <v>5386.2264999999998</v>
      </c>
    </row>
    <row r="44" spans="1:5" x14ac:dyDescent="0.2">
      <c r="A44" s="412">
        <v>41000</v>
      </c>
      <c r="B44" s="330"/>
      <c r="C44" s="412" t="s">
        <v>3100</v>
      </c>
      <c r="D44" s="315">
        <v>542.90390000000002</v>
      </c>
      <c r="E44" s="315">
        <v>6470.1481999999996</v>
      </c>
    </row>
    <row r="45" spans="1:5" x14ac:dyDescent="0.2">
      <c r="A45" s="412">
        <v>41091</v>
      </c>
      <c r="B45" s="330"/>
      <c r="C45" s="412" t="s">
        <v>2447</v>
      </c>
      <c r="D45" s="315">
        <v>436.4033</v>
      </c>
      <c r="E45" s="315">
        <v>5413.9413999999997</v>
      </c>
    </row>
    <row r="46" spans="1:5" x14ac:dyDescent="0.2">
      <c r="A46" s="412">
        <v>41183</v>
      </c>
      <c r="B46" s="330"/>
      <c r="C46" s="412" t="s">
        <v>2448</v>
      </c>
      <c r="D46" s="315">
        <v>440.76440000000002</v>
      </c>
      <c r="E46" s="315">
        <v>5168.0060000000003</v>
      </c>
    </row>
    <row r="47" spans="1:5" x14ac:dyDescent="0.2">
      <c r="A47" s="412">
        <v>41275</v>
      </c>
      <c r="B47" s="330">
        <v>2013</v>
      </c>
      <c r="C47" s="412" t="s">
        <v>3101</v>
      </c>
      <c r="D47" s="315">
        <v>402.7842</v>
      </c>
      <c r="E47" s="315">
        <v>5040.3283000000001</v>
      </c>
    </row>
    <row r="48" spans="1:5" x14ac:dyDescent="0.2">
      <c r="A48" s="412">
        <v>41365</v>
      </c>
      <c r="B48" s="330"/>
      <c r="C48" s="412" t="s">
        <v>3100</v>
      </c>
      <c r="D48" s="315">
        <v>479.92959999999999</v>
      </c>
      <c r="E48" s="315">
        <v>6097.0291999999999</v>
      </c>
    </row>
    <row r="49" spans="1:5" x14ac:dyDescent="0.2">
      <c r="A49" s="412">
        <v>41456</v>
      </c>
      <c r="B49" s="330"/>
      <c r="C49" s="412" t="s">
        <v>2447</v>
      </c>
      <c r="D49" s="315">
        <v>438.79599999999999</v>
      </c>
      <c r="E49" s="315">
        <v>5672.2350999999999</v>
      </c>
    </row>
    <row r="50" spans="1:5" x14ac:dyDescent="0.2">
      <c r="A50" s="412">
        <v>41548</v>
      </c>
      <c r="B50" s="330"/>
      <c r="C50" s="412" t="s">
        <v>2448</v>
      </c>
      <c r="D50" s="315">
        <v>433.50580000000002</v>
      </c>
      <c r="E50" s="315">
        <v>5493.1585999999998</v>
      </c>
    </row>
    <row r="51" spans="1:5" x14ac:dyDescent="0.2">
      <c r="A51" s="412">
        <v>41640</v>
      </c>
      <c r="B51" s="330">
        <v>2014</v>
      </c>
      <c r="C51" s="412" t="s">
        <v>3101</v>
      </c>
      <c r="D51" s="315">
        <v>459.30739999999997</v>
      </c>
      <c r="E51" s="315">
        <v>5459.7269999999999</v>
      </c>
    </row>
    <row r="52" spans="1:5" x14ac:dyDescent="0.2">
      <c r="A52" s="412">
        <v>41730</v>
      </c>
      <c r="B52" s="330"/>
      <c r="C52" s="412" t="s">
        <v>3100</v>
      </c>
      <c r="D52" s="315">
        <v>489.02929999999998</v>
      </c>
      <c r="E52" s="315">
        <v>6166.7767999999996</v>
      </c>
    </row>
    <row r="53" spans="1:5" x14ac:dyDescent="0.2">
      <c r="A53" s="412">
        <v>41821</v>
      </c>
      <c r="B53" s="330"/>
      <c r="C53" s="412" t="s">
        <v>2447</v>
      </c>
      <c r="D53" s="315">
        <v>464.12490000000003</v>
      </c>
      <c r="E53" s="315">
        <v>5967.5832</v>
      </c>
    </row>
    <row r="54" spans="1:5" x14ac:dyDescent="0.2">
      <c r="A54" s="412">
        <v>41913</v>
      </c>
      <c r="B54" s="330"/>
      <c r="C54" s="412" t="s">
        <v>2448</v>
      </c>
      <c r="D54" s="315">
        <v>547.39120000000003</v>
      </c>
      <c r="E54" s="315">
        <v>6053.1968999999999</v>
      </c>
    </row>
    <row r="55" spans="1:5" x14ac:dyDescent="0.2">
      <c r="A55" s="412">
        <v>42005</v>
      </c>
      <c r="B55" s="330">
        <v>2015</v>
      </c>
      <c r="C55" s="412" t="s">
        <v>3101</v>
      </c>
      <c r="D55" s="315">
        <v>539.39319999999998</v>
      </c>
      <c r="E55" s="315">
        <v>5723.6171000000004</v>
      </c>
    </row>
    <row r="56" spans="1:5" x14ac:dyDescent="0.2">
      <c r="A56" s="412">
        <v>42095</v>
      </c>
      <c r="B56" s="330"/>
      <c r="C56" s="412" t="s">
        <v>3100</v>
      </c>
      <c r="D56" s="315">
        <v>505.48239999999998</v>
      </c>
      <c r="E56" s="315">
        <v>6353.2556000000004</v>
      </c>
    </row>
    <row r="57" spans="1:5" x14ac:dyDescent="0.2">
      <c r="A57" s="412">
        <v>42186</v>
      </c>
      <c r="B57" s="330"/>
      <c r="C57" s="412" t="s">
        <v>2447</v>
      </c>
      <c r="D57" s="315">
        <v>577.65</v>
      </c>
      <c r="E57" s="315">
        <v>6543.1661999999997</v>
      </c>
    </row>
    <row r="58" spans="1:5" x14ac:dyDescent="0.2">
      <c r="A58" s="412">
        <v>42278</v>
      </c>
      <c r="B58" s="330"/>
      <c r="C58" s="412" t="s">
        <v>2448</v>
      </c>
      <c r="D58" s="315">
        <v>551.58860000000004</v>
      </c>
      <c r="E58" s="315">
        <v>6164.7336999999998</v>
      </c>
    </row>
    <row r="59" spans="1:5" x14ac:dyDescent="0.2">
      <c r="A59" s="412">
        <v>42370</v>
      </c>
      <c r="B59" s="330">
        <v>2016</v>
      </c>
      <c r="C59" s="412" t="s">
        <v>3101</v>
      </c>
      <c r="D59" s="315">
        <v>587.31209999999999</v>
      </c>
      <c r="E59" s="315">
        <v>6205.8492999999999</v>
      </c>
    </row>
    <row r="60" spans="1:5" x14ac:dyDescent="0.2">
      <c r="A60" s="412">
        <v>42461</v>
      </c>
      <c r="B60" s="330"/>
      <c r="C60" s="412" t="s">
        <v>3100</v>
      </c>
      <c r="D60" s="315">
        <v>651.80370000000005</v>
      </c>
      <c r="E60" s="315">
        <v>6961.8252000000002</v>
      </c>
    </row>
    <row r="61" spans="1:5" x14ac:dyDescent="0.2">
      <c r="A61" s="412">
        <v>42552</v>
      </c>
      <c r="B61" s="330"/>
      <c r="C61" s="412" t="s">
        <v>2447</v>
      </c>
      <c r="D61" s="315">
        <v>636.18830000000003</v>
      </c>
      <c r="E61" s="315">
        <v>6891.9841999999999</v>
      </c>
    </row>
    <row r="62" spans="1:5" x14ac:dyDescent="0.2">
      <c r="A62" s="412">
        <v>42644</v>
      </c>
      <c r="B62" s="330"/>
      <c r="C62" s="412" t="s">
        <v>2448</v>
      </c>
      <c r="D62" s="315">
        <v>645.49800000000005</v>
      </c>
      <c r="E62" s="315">
        <v>6933.6228000000001</v>
      </c>
    </row>
    <row r="63" spans="1:5" x14ac:dyDescent="0.2">
      <c r="A63" s="412">
        <v>42736</v>
      </c>
      <c r="B63" s="330">
        <v>2017</v>
      </c>
      <c r="C63" s="412" t="s">
        <v>3101</v>
      </c>
      <c r="D63" s="315">
        <v>652.44740000000002</v>
      </c>
      <c r="E63" s="315">
        <v>6908.2604000000001</v>
      </c>
    </row>
    <row r="64" spans="1:5" x14ac:dyDescent="0.2">
      <c r="A64" s="412">
        <v>42826</v>
      </c>
      <c r="B64" s="330"/>
      <c r="C64" s="412" t="s">
        <v>3100</v>
      </c>
      <c r="D64" s="315">
        <v>720.10469999999998</v>
      </c>
      <c r="E64" s="315">
        <v>7651.6203999999998</v>
      </c>
    </row>
    <row r="65" spans="1:5" x14ac:dyDescent="0.2">
      <c r="A65" s="412">
        <v>42917</v>
      </c>
      <c r="B65" s="330"/>
      <c r="C65" s="412" t="s">
        <v>2447</v>
      </c>
      <c r="D65" s="315">
        <v>727.20370000000003</v>
      </c>
      <c r="E65" s="315">
        <v>7706.7997999999998</v>
      </c>
    </row>
    <row r="66" spans="1:5" x14ac:dyDescent="0.2">
      <c r="A66" s="412">
        <v>43009</v>
      </c>
      <c r="B66" s="330"/>
      <c r="C66" s="412" t="s">
        <v>2448</v>
      </c>
      <c r="D66" s="315">
        <v>781.68610000000001</v>
      </c>
      <c r="E66" s="315">
        <v>8023.8644999999997</v>
      </c>
    </row>
    <row r="67" spans="1:5" x14ac:dyDescent="0.2">
      <c r="A67" s="412">
        <v>43101</v>
      </c>
      <c r="B67" s="330">
        <v>2018</v>
      </c>
      <c r="C67" s="412" t="s">
        <v>3101</v>
      </c>
      <c r="D67" s="315">
        <v>710.56399999999996</v>
      </c>
      <c r="E67" s="315">
        <v>7186.9233999999997</v>
      </c>
    </row>
    <row r="68" spans="1:5" x14ac:dyDescent="0.2">
      <c r="A68" s="412">
        <v>43191</v>
      </c>
      <c r="B68" s="330"/>
      <c r="C68" s="412" t="s">
        <v>3100</v>
      </c>
      <c r="D68" s="315">
        <v>906.6662</v>
      </c>
      <c r="E68" s="315">
        <v>9057.5627999999997</v>
      </c>
    </row>
    <row r="69" spans="1:5" x14ac:dyDescent="0.2">
      <c r="A69" s="412">
        <v>43282</v>
      </c>
      <c r="B69" s="330"/>
      <c r="C69" s="412" t="s">
        <v>2447</v>
      </c>
      <c r="D69" s="315">
        <v>800.33910000000003</v>
      </c>
      <c r="E69" s="315">
        <v>8459.4652000000006</v>
      </c>
    </row>
    <row r="70" spans="1:5" x14ac:dyDescent="0.2">
      <c r="A70" s="412">
        <v>43374</v>
      </c>
      <c r="B70" s="330"/>
      <c r="C70" s="412" t="s">
        <v>2448</v>
      </c>
      <c r="D70" s="315">
        <v>887.24109999999996</v>
      </c>
      <c r="E70" s="315">
        <v>8973.2757000000001</v>
      </c>
    </row>
    <row r="71" spans="1:5" x14ac:dyDescent="0.2">
      <c r="A71" s="412">
        <v>43466</v>
      </c>
      <c r="B71" s="330">
        <v>2019</v>
      </c>
      <c r="C71" s="412" t="s">
        <v>3101</v>
      </c>
      <c r="D71" s="315">
        <v>782.99509999999998</v>
      </c>
      <c r="E71" s="315">
        <v>7944.7581</v>
      </c>
    </row>
    <row r="72" spans="1:5" x14ac:dyDescent="0.2">
      <c r="A72" s="412">
        <v>43556</v>
      </c>
      <c r="B72" s="330"/>
      <c r="C72" s="412" t="s">
        <v>3100</v>
      </c>
      <c r="D72" s="315">
        <v>909.42049999999995</v>
      </c>
      <c r="E72" s="315">
        <v>9506.2291000000005</v>
      </c>
    </row>
    <row r="73" spans="1:5" x14ac:dyDescent="0.2">
      <c r="A73" s="412">
        <v>43647</v>
      </c>
      <c r="B73" s="330"/>
      <c r="C73" s="412" t="s">
        <v>2447</v>
      </c>
      <c r="D73" s="315">
        <v>942.52949999999998</v>
      </c>
      <c r="E73" s="315">
        <v>9788.6687999999995</v>
      </c>
    </row>
    <row r="74" spans="1:5" x14ac:dyDescent="0.2">
      <c r="A74" s="412">
        <v>43739</v>
      </c>
      <c r="B74" s="330"/>
      <c r="C74" s="412" t="s">
        <v>2448</v>
      </c>
      <c r="D74" s="315">
        <v>902.02269999999999</v>
      </c>
      <c r="E74" s="315">
        <v>9199.1020000000008</v>
      </c>
    </row>
    <row r="75" spans="1:5" x14ac:dyDescent="0.2">
      <c r="A75" s="412">
        <v>43831</v>
      </c>
      <c r="B75" s="330">
        <v>2020</v>
      </c>
      <c r="C75" s="412" t="s">
        <v>3101</v>
      </c>
      <c r="D75" s="315">
        <v>989.67660000000001</v>
      </c>
      <c r="E75" s="315">
        <v>9397.5704999999998</v>
      </c>
    </row>
    <row r="76" spans="1:5" x14ac:dyDescent="0.2">
      <c r="A76" s="412">
        <v>43922</v>
      </c>
      <c r="B76" s="330"/>
      <c r="C76" s="412" t="s">
        <v>3100</v>
      </c>
      <c r="D76" s="315">
        <v>1043.2131999999999</v>
      </c>
      <c r="E76" s="315">
        <v>9891.8708000000006</v>
      </c>
    </row>
    <row r="77" spans="1:5" x14ac:dyDescent="0.2">
      <c r="A77" s="412">
        <v>44013</v>
      </c>
      <c r="B77" s="330"/>
      <c r="C77" s="412" t="s">
        <v>2447</v>
      </c>
      <c r="D77" s="315">
        <v>1038.7072000000001</v>
      </c>
      <c r="E77" s="315">
        <v>10676.017400000001</v>
      </c>
    </row>
    <row r="78" spans="1:5" x14ac:dyDescent="0.2">
      <c r="A78" s="412">
        <v>44105</v>
      </c>
      <c r="B78" s="330"/>
      <c r="C78" s="412" t="s">
        <v>2448</v>
      </c>
      <c r="D78" s="315">
        <v>1081.595</v>
      </c>
      <c r="E78" s="315">
        <v>10639.095300000001</v>
      </c>
    </row>
    <row r="79" spans="1:5" x14ac:dyDescent="0.2">
      <c r="A79" s="412">
        <v>44197</v>
      </c>
      <c r="B79" s="330">
        <v>2021</v>
      </c>
      <c r="C79" s="412" t="s">
        <v>3101</v>
      </c>
      <c r="D79" s="315">
        <v>1166.8577</v>
      </c>
      <c r="E79" s="315">
        <v>10615.4766</v>
      </c>
    </row>
    <row r="80" spans="1:5" x14ac:dyDescent="0.2">
      <c r="A80" s="412">
        <v>44287</v>
      </c>
      <c r="B80" s="330"/>
      <c r="C80" s="412" t="s">
        <v>3100</v>
      </c>
      <c r="D80" s="315">
        <v>1325.7684999999999</v>
      </c>
      <c r="E80" s="315">
        <v>13031.693600000001</v>
      </c>
    </row>
    <row r="81" spans="1:5" x14ac:dyDescent="0.2">
      <c r="A81" s="412">
        <v>44378</v>
      </c>
      <c r="B81" s="330"/>
      <c r="C81" s="412" t="s">
        <v>2447</v>
      </c>
      <c r="D81" s="315">
        <v>1333.4067</v>
      </c>
      <c r="E81" s="315">
        <v>13702.749299999999</v>
      </c>
    </row>
    <row r="82" spans="1:5" x14ac:dyDescent="0.2">
      <c r="A82" s="412">
        <v>44470</v>
      </c>
      <c r="B82" s="330"/>
      <c r="C82" s="412" t="s">
        <v>2448</v>
      </c>
      <c r="D82" s="315">
        <v>1409.2675999999999</v>
      </c>
      <c r="E82" s="315">
        <v>14235.9475</v>
      </c>
    </row>
    <row r="83" spans="1:5" x14ac:dyDescent="0.2">
      <c r="A83" s="412">
        <v>44562</v>
      </c>
      <c r="B83" s="330">
        <v>2022</v>
      </c>
      <c r="C83" s="412" t="s">
        <v>3101</v>
      </c>
      <c r="D83" s="315">
        <v>1215.8967</v>
      </c>
      <c r="E83" s="315">
        <v>12521.968500000001</v>
      </c>
    </row>
    <row r="84" spans="1:5" x14ac:dyDescent="0.2">
      <c r="A84" s="412">
        <v>44652</v>
      </c>
      <c r="B84" s="330"/>
      <c r="C84" s="412" t="s">
        <v>3100</v>
      </c>
      <c r="D84" s="315">
        <v>1399.7575999999999</v>
      </c>
      <c r="E84" s="315">
        <v>14993.703799999999</v>
      </c>
    </row>
    <row r="85" spans="1:5" x14ac:dyDescent="0.2">
      <c r="A85" s="412">
        <v>44743</v>
      </c>
      <c r="B85" s="330"/>
      <c r="C85" s="412" t="s">
        <v>2447</v>
      </c>
      <c r="D85" s="315">
        <v>1408.9846</v>
      </c>
      <c r="E85" s="315">
        <v>15462.0556</v>
      </c>
    </row>
    <row r="86" spans="1:5" x14ac:dyDescent="0.2">
      <c r="A86" s="412">
        <v>44470</v>
      </c>
      <c r="C86" s="412" t="s">
        <v>2448</v>
      </c>
      <c r="D86" s="315">
        <v>1378.9685999999999</v>
      </c>
      <c r="E86" s="315">
        <v>15531.971799999999</v>
      </c>
    </row>
    <row r="87" spans="1:5" x14ac:dyDescent="0.2">
      <c r="A87" s="412">
        <v>44927</v>
      </c>
      <c r="B87" s="283">
        <v>2023</v>
      </c>
      <c r="C87" s="412" t="s">
        <v>3101</v>
      </c>
      <c r="D87" s="315">
        <v>1272.9387999999999</v>
      </c>
      <c r="E87" s="315">
        <v>13970.3531</v>
      </c>
    </row>
    <row r="88" spans="1:5" x14ac:dyDescent="0.2">
      <c r="C88" s="412" t="s">
        <v>3100</v>
      </c>
      <c r="D88" s="315">
        <v>1375.0473</v>
      </c>
      <c r="E88" s="315">
        <v>16267.903399999999</v>
      </c>
    </row>
    <row r="89" spans="1:5" x14ac:dyDescent="0.2">
      <c r="C89" s="412" t="s">
        <v>2447</v>
      </c>
    </row>
    <row r="90" spans="1:5" x14ac:dyDescent="0.2">
      <c r="C90" s="412" t="s">
        <v>2448</v>
      </c>
    </row>
    <row r="94" spans="1:5" x14ac:dyDescent="0.2">
      <c r="D94" s="409">
        <f>D88/D87-1</f>
        <v>8.0214775447177811E-2</v>
      </c>
      <c r="E94" s="409">
        <f>E88/E87-1</f>
        <v>0.16445899996614965</v>
      </c>
    </row>
    <row r="95" spans="1:5" x14ac:dyDescent="0.2">
      <c r="D95" s="409">
        <f>D88/D84-1</f>
        <v>-1.7653270823462575E-2</v>
      </c>
      <c r="E95" s="409">
        <f>E88/E84-1</f>
        <v>8.498231104178533E-2</v>
      </c>
    </row>
    <row r="96" spans="1:5" x14ac:dyDescent="0.2">
      <c r="D96" s="409">
        <f>D88/E88</f>
        <v>8.4525169973655001E-2</v>
      </c>
      <c r="E96" s="283">
        <f>41370.602*1000</f>
        <v>41370602</v>
      </c>
    </row>
    <row r="97" spans="5:5" x14ac:dyDescent="0.2">
      <c r="E97" s="283">
        <f>(E88*1000000)/E96</f>
        <v>393.22375342761512</v>
      </c>
    </row>
  </sheetData>
  <mergeCells count="1">
    <mergeCell ref="H1:I1"/>
  </mergeCells>
  <hyperlinks>
    <hyperlink ref="H1:I1" location="Index!A1" display="Regresar al Índice" xr:uid="{B232EB95-EE8B-4B4F-8308-E06464692992}"/>
  </hyperlinks>
  <pageMargins left="0.7" right="0.7" top="0.75" bottom="0.75" header="0.3" footer="0.3"/>
  <pageSetup orientation="portrait" horizontalDpi="4294967295" verticalDpi="4294967295"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6D81E-ACC6-4F00-9FCC-BAF124267426}">
  <sheetPr codeName="Hoja92"/>
  <dimension ref="A1:K76"/>
  <sheetViews>
    <sheetView topLeftCell="G1" workbookViewId="0">
      <selection activeCell="F17" sqref="F17"/>
    </sheetView>
  </sheetViews>
  <sheetFormatPr baseColWidth="10" defaultRowHeight="12.75" x14ac:dyDescent="0.2"/>
  <cols>
    <col min="1" max="1" width="19.42578125" style="283" customWidth="1"/>
    <col min="2" max="16384" width="11.42578125" style="283"/>
  </cols>
  <sheetData>
    <row r="1" spans="1:11" x14ac:dyDescent="0.2">
      <c r="A1" s="28" t="s">
        <v>4654</v>
      </c>
      <c r="H1" s="284" t="s">
        <v>1306</v>
      </c>
      <c r="I1" s="284"/>
    </row>
    <row r="2" spans="1:11" x14ac:dyDescent="0.2">
      <c r="A2" s="283" t="s">
        <v>4490</v>
      </c>
    </row>
    <row r="6" spans="1:11" x14ac:dyDescent="0.2">
      <c r="A6" s="283" t="s">
        <v>1124</v>
      </c>
      <c r="B6" s="412">
        <v>44652</v>
      </c>
      <c r="C6" s="412">
        <v>44927</v>
      </c>
      <c r="D6" s="412">
        <v>45017</v>
      </c>
      <c r="E6" s="412"/>
      <c r="F6" s="283" t="s">
        <v>3108</v>
      </c>
      <c r="G6" s="283" t="s">
        <v>3107</v>
      </c>
      <c r="H6" s="283" t="s">
        <v>3106</v>
      </c>
      <c r="I6" s="283" t="s">
        <v>3105</v>
      </c>
      <c r="J6" s="283" t="s">
        <v>3104</v>
      </c>
      <c r="K6" s="283" t="s">
        <v>3103</v>
      </c>
    </row>
    <row r="7" spans="1:11" x14ac:dyDescent="0.2">
      <c r="A7" s="283" t="s">
        <v>6</v>
      </c>
      <c r="B7" s="413">
        <v>41.368099999999998</v>
      </c>
      <c r="C7" s="413">
        <v>37.3964</v>
      </c>
      <c r="D7" s="413">
        <v>45.951099999999997</v>
      </c>
      <c r="F7" s="409">
        <f t="shared" ref="F7:F38" si="0">D7/B7-1</f>
        <v>0.11078584706573413</v>
      </c>
      <c r="G7" s="409">
        <f t="shared" ref="G7:G38" si="1">D7/B7-1</f>
        <v>0.11078584706573413</v>
      </c>
      <c r="H7" s="283">
        <f t="shared" ref="H7:H38" si="2">D7/C7-1</f>
        <v>0.2287573135382015</v>
      </c>
      <c r="I7" s="409">
        <f t="shared" ref="I7:I38" si="3">D7/$D$42</f>
        <v>2.8246479506388021E-3</v>
      </c>
      <c r="J7" s="316">
        <f t="shared" ref="J7:J38" si="4">SUM(D7,C7)</f>
        <v>83.347499999999997</v>
      </c>
      <c r="K7" s="409">
        <f t="shared" ref="K7:K38" si="5">J7/$D$42</f>
        <v>5.12343219348106E-3</v>
      </c>
    </row>
    <row r="8" spans="1:11" x14ac:dyDescent="0.2">
      <c r="A8" s="283" t="s">
        <v>5</v>
      </c>
      <c r="B8" s="413">
        <v>43.018000000000001</v>
      </c>
      <c r="C8" s="413">
        <v>54.502600000000001</v>
      </c>
      <c r="D8" s="413">
        <v>49.724200000000003</v>
      </c>
      <c r="F8" s="409">
        <f t="shared" si="0"/>
        <v>0.15589288204937479</v>
      </c>
      <c r="G8" s="409">
        <f t="shared" si="1"/>
        <v>0.15589288204937479</v>
      </c>
      <c r="H8" s="283">
        <f t="shared" si="2"/>
        <v>-8.7672881660691426E-2</v>
      </c>
      <c r="I8" s="409">
        <f t="shared" si="3"/>
        <v>3.0565831857595127E-3</v>
      </c>
      <c r="J8" s="316">
        <f t="shared" si="4"/>
        <v>104.2268</v>
      </c>
      <c r="K8" s="409">
        <f t="shared" si="5"/>
        <v>6.4068981378387086E-3</v>
      </c>
    </row>
    <row r="9" spans="1:11" x14ac:dyDescent="0.2">
      <c r="A9" s="283" t="s">
        <v>24</v>
      </c>
      <c r="B9" s="413">
        <v>96.177999999999997</v>
      </c>
      <c r="C9" s="413">
        <v>93.614800000000002</v>
      </c>
      <c r="D9" s="413">
        <v>96.924599999999998</v>
      </c>
      <c r="F9" s="409">
        <f t="shared" si="0"/>
        <v>7.7626900122689246E-3</v>
      </c>
      <c r="G9" s="409">
        <f t="shared" si="1"/>
        <v>7.7626900122689246E-3</v>
      </c>
      <c r="H9" s="283">
        <f t="shared" si="2"/>
        <v>3.5355520708264088E-2</v>
      </c>
      <c r="I9" s="409">
        <f t="shared" si="3"/>
        <v>5.9580265272536599E-3</v>
      </c>
      <c r="J9" s="316">
        <f t="shared" si="4"/>
        <v>190.5394</v>
      </c>
      <c r="K9" s="409">
        <f t="shared" si="5"/>
        <v>1.1712597211512825E-2</v>
      </c>
    </row>
    <row r="10" spans="1:11" x14ac:dyDescent="0.2">
      <c r="A10" s="283" t="s">
        <v>28</v>
      </c>
      <c r="B10" s="413">
        <v>108.03100000000001</v>
      </c>
      <c r="C10" s="413">
        <v>94.363100000000003</v>
      </c>
      <c r="D10" s="413">
        <v>104.62820000000001</v>
      </c>
      <c r="F10" s="409">
        <f t="shared" si="0"/>
        <v>-3.1498366209699036E-2</v>
      </c>
      <c r="G10" s="409">
        <f t="shared" si="1"/>
        <v>-3.1498366209699036E-2</v>
      </c>
      <c r="H10" s="283">
        <f t="shared" si="2"/>
        <v>0.10878298826554023</v>
      </c>
      <c r="I10" s="409">
        <f t="shared" si="3"/>
        <v>6.4315724913881654E-3</v>
      </c>
      <c r="J10" s="316">
        <f t="shared" si="4"/>
        <v>198.99130000000002</v>
      </c>
      <c r="K10" s="409">
        <f t="shared" si="5"/>
        <v>1.2232141727618081E-2</v>
      </c>
    </row>
    <row r="11" spans="1:11" x14ac:dyDescent="0.2">
      <c r="A11" s="283" t="s">
        <v>30</v>
      </c>
      <c r="B11" s="413">
        <v>96.368099999999998</v>
      </c>
      <c r="C11" s="413">
        <v>85.034700000000001</v>
      </c>
      <c r="D11" s="413">
        <v>105.0543</v>
      </c>
      <c r="F11" s="409">
        <f t="shared" si="0"/>
        <v>9.0135636170060485E-2</v>
      </c>
      <c r="G11" s="409">
        <f t="shared" si="1"/>
        <v>9.0135636170060485E-2</v>
      </c>
      <c r="H11" s="283">
        <f t="shared" si="2"/>
        <v>0.2354285956203761</v>
      </c>
      <c r="I11" s="409">
        <f t="shared" si="3"/>
        <v>6.4577651721241473E-3</v>
      </c>
      <c r="J11" s="316">
        <f t="shared" si="4"/>
        <v>190.089</v>
      </c>
      <c r="K11" s="409">
        <f t="shared" si="5"/>
        <v>1.1684910791884835E-2</v>
      </c>
    </row>
    <row r="12" spans="1:11" x14ac:dyDescent="0.2">
      <c r="A12" s="283" t="s">
        <v>32</v>
      </c>
      <c r="B12" s="413">
        <v>97.708699999999993</v>
      </c>
      <c r="C12" s="413">
        <v>98.381399999999999</v>
      </c>
      <c r="D12" s="413">
        <v>109.22410000000001</v>
      </c>
      <c r="F12" s="409">
        <f t="shared" si="0"/>
        <v>0.11785439781718532</v>
      </c>
      <c r="G12" s="409">
        <f t="shared" si="1"/>
        <v>0.11785439781718532</v>
      </c>
      <c r="H12" s="283">
        <f t="shared" si="2"/>
        <v>0.11021087319351031</v>
      </c>
      <c r="I12" s="409">
        <f t="shared" si="3"/>
        <v>6.71408584833372E-3</v>
      </c>
      <c r="J12" s="316">
        <f t="shared" si="4"/>
        <v>207.60550000000001</v>
      </c>
      <c r="K12" s="409">
        <f t="shared" si="5"/>
        <v>1.276166294422427E-2</v>
      </c>
    </row>
    <row r="13" spans="1:11" x14ac:dyDescent="0.2">
      <c r="A13" s="283" t="s">
        <v>11</v>
      </c>
      <c r="B13" s="413">
        <v>108.4992</v>
      </c>
      <c r="C13" s="413">
        <v>114.9469</v>
      </c>
      <c r="D13" s="413">
        <v>122.3442</v>
      </c>
      <c r="F13" s="409">
        <f t="shared" si="0"/>
        <v>0.12760462749955748</v>
      </c>
      <c r="G13" s="409">
        <f t="shared" si="1"/>
        <v>0.12760462749955748</v>
      </c>
      <c r="H13" s="283">
        <f t="shared" si="2"/>
        <v>6.4354062614998764E-2</v>
      </c>
      <c r="I13" s="409">
        <f t="shared" si="3"/>
        <v>7.5205880556187717E-3</v>
      </c>
      <c r="J13" s="316">
        <f t="shared" si="4"/>
        <v>237.2911</v>
      </c>
      <c r="K13" s="409">
        <f t="shared" si="5"/>
        <v>1.4586458633630688E-2</v>
      </c>
    </row>
    <row r="14" spans="1:11" x14ac:dyDescent="0.2">
      <c r="A14" s="283" t="s">
        <v>19</v>
      </c>
      <c r="B14" s="413">
        <v>223.17750000000001</v>
      </c>
      <c r="C14" s="413">
        <v>195.17580000000001</v>
      </c>
      <c r="D14" s="413">
        <v>226.87280000000001</v>
      </c>
      <c r="F14" s="409">
        <f t="shared" si="0"/>
        <v>1.6557672704461623E-2</v>
      </c>
      <c r="G14" s="409">
        <f t="shared" si="1"/>
        <v>1.6557672704461623E-2</v>
      </c>
      <c r="H14" s="283">
        <f t="shared" si="2"/>
        <v>0.16240230602359507</v>
      </c>
      <c r="I14" s="409">
        <f t="shared" si="3"/>
        <v>1.3946038061671797E-2</v>
      </c>
      <c r="J14" s="316">
        <f t="shared" si="4"/>
        <v>422.04860000000002</v>
      </c>
      <c r="K14" s="409">
        <f t="shared" si="5"/>
        <v>2.5943638194950189E-2</v>
      </c>
    </row>
    <row r="15" spans="1:11" x14ac:dyDescent="0.2">
      <c r="A15" s="283" t="s">
        <v>27</v>
      </c>
      <c r="B15" s="413">
        <v>237.57329999999999</v>
      </c>
      <c r="C15" s="413">
        <v>211.07230000000001</v>
      </c>
      <c r="D15" s="413">
        <v>234.87370000000001</v>
      </c>
      <c r="F15" s="409">
        <f t="shared" si="0"/>
        <v>-1.1363229790552931E-2</v>
      </c>
      <c r="G15" s="409">
        <f t="shared" si="1"/>
        <v>-1.1363229790552931E-2</v>
      </c>
      <c r="H15" s="283">
        <f t="shared" si="2"/>
        <v>0.11276420449296287</v>
      </c>
      <c r="I15" s="409">
        <f t="shared" si="3"/>
        <v>1.4437859275707282E-2</v>
      </c>
      <c r="J15" s="316">
        <f t="shared" si="4"/>
        <v>445.94600000000003</v>
      </c>
      <c r="K15" s="409">
        <f t="shared" si="5"/>
        <v>2.7412628968524613E-2</v>
      </c>
    </row>
    <row r="16" spans="1:11" x14ac:dyDescent="0.2">
      <c r="A16" s="283" t="s">
        <v>3</v>
      </c>
      <c r="B16" s="413">
        <v>217.74029999999999</v>
      </c>
      <c r="C16" s="413">
        <v>208.7199</v>
      </c>
      <c r="D16" s="413">
        <v>246.26159999999999</v>
      </c>
      <c r="F16" s="409">
        <f t="shared" si="0"/>
        <v>0.13098769497424234</v>
      </c>
      <c r="G16" s="409">
        <f t="shared" si="1"/>
        <v>0.13098769497424234</v>
      </c>
      <c r="H16" s="283">
        <f t="shared" si="2"/>
        <v>0.17986641427099181</v>
      </c>
      <c r="I16" s="409">
        <f t="shared" si="3"/>
        <v>1.5137881873579357E-2</v>
      </c>
      <c r="J16" s="316">
        <f t="shared" si="4"/>
        <v>454.98149999999998</v>
      </c>
      <c r="K16" s="409">
        <f t="shared" si="5"/>
        <v>2.7968047806332559E-2</v>
      </c>
    </row>
    <row r="17" spans="1:11" x14ac:dyDescent="0.2">
      <c r="A17" s="283" t="s">
        <v>10</v>
      </c>
      <c r="B17" s="413">
        <v>263.17579999999998</v>
      </c>
      <c r="C17" s="413">
        <v>252.4307</v>
      </c>
      <c r="D17" s="413">
        <v>266.98070000000001</v>
      </c>
      <c r="F17" s="409">
        <f t="shared" si="0"/>
        <v>1.4457636302426025E-2</v>
      </c>
      <c r="G17" s="409">
        <f t="shared" si="1"/>
        <v>1.4457636302426025E-2</v>
      </c>
      <c r="H17" s="283">
        <f t="shared" si="2"/>
        <v>5.7639581873361712E-2</v>
      </c>
      <c r="I17" s="409">
        <f t="shared" si="3"/>
        <v>1.6411500205982293E-2</v>
      </c>
      <c r="J17" s="316">
        <f t="shared" si="4"/>
        <v>519.41139999999996</v>
      </c>
      <c r="K17" s="409">
        <f t="shared" si="5"/>
        <v>3.1928601198849015E-2</v>
      </c>
    </row>
    <row r="18" spans="1:11" x14ac:dyDescent="0.2">
      <c r="A18" s="283" t="s">
        <v>29</v>
      </c>
      <c r="B18" s="413">
        <v>296.61439999999999</v>
      </c>
      <c r="C18" s="413">
        <v>253.80930000000001</v>
      </c>
      <c r="D18" s="413">
        <v>292.38249999999999</v>
      </c>
      <c r="F18" s="409">
        <f t="shared" si="0"/>
        <v>-1.4267345078323945E-2</v>
      </c>
      <c r="G18" s="409">
        <f t="shared" si="1"/>
        <v>-1.4267345078323945E-2</v>
      </c>
      <c r="H18" s="283">
        <f t="shared" si="2"/>
        <v>0.15197709461394826</v>
      </c>
      <c r="I18" s="409">
        <f t="shared" si="3"/>
        <v>1.7972967555241325E-2</v>
      </c>
      <c r="J18" s="316">
        <f t="shared" si="4"/>
        <v>546.19180000000006</v>
      </c>
      <c r="K18" s="409">
        <f t="shared" si="5"/>
        <v>3.3574812105166552E-2</v>
      </c>
    </row>
    <row r="19" spans="1:11" x14ac:dyDescent="0.2">
      <c r="A19" s="283" t="s">
        <v>18</v>
      </c>
      <c r="B19" s="413">
        <v>275.08370000000002</v>
      </c>
      <c r="C19" s="413">
        <v>256.98540000000003</v>
      </c>
      <c r="D19" s="413">
        <v>294.18099999999998</v>
      </c>
      <c r="F19" s="409">
        <f t="shared" si="0"/>
        <v>6.9423597254217428E-2</v>
      </c>
      <c r="G19" s="409">
        <f t="shared" si="1"/>
        <v>6.9423597254217428E-2</v>
      </c>
      <c r="H19" s="283">
        <f t="shared" si="2"/>
        <v>0.14473818356996149</v>
      </c>
      <c r="I19" s="409">
        <f t="shared" si="3"/>
        <v>1.8083522674470762E-2</v>
      </c>
      <c r="J19" s="316">
        <f t="shared" si="4"/>
        <v>551.16640000000007</v>
      </c>
      <c r="K19" s="409">
        <f t="shared" si="5"/>
        <v>3.3880604429947628E-2</v>
      </c>
    </row>
    <row r="20" spans="1:11" x14ac:dyDescent="0.2">
      <c r="A20" s="283" t="s">
        <v>26</v>
      </c>
      <c r="B20" s="413">
        <v>319.03590000000003</v>
      </c>
      <c r="C20" s="413">
        <v>268.4941</v>
      </c>
      <c r="D20" s="413">
        <v>299.1155</v>
      </c>
      <c r="F20" s="409">
        <f t="shared" si="0"/>
        <v>-6.2439368108730187E-2</v>
      </c>
      <c r="G20" s="409">
        <f t="shared" si="1"/>
        <v>-6.2439368108730187E-2</v>
      </c>
      <c r="H20" s="283">
        <f t="shared" si="2"/>
        <v>0.11404868859315709</v>
      </c>
      <c r="I20" s="409">
        <f t="shared" si="3"/>
        <v>1.8386850022726348E-2</v>
      </c>
      <c r="J20" s="316">
        <f t="shared" si="4"/>
        <v>567.6096</v>
      </c>
      <c r="K20" s="409">
        <f t="shared" si="5"/>
        <v>3.4891380041019916E-2</v>
      </c>
    </row>
    <row r="21" spans="1:11" x14ac:dyDescent="0.2">
      <c r="A21" s="283" t="s">
        <v>23</v>
      </c>
      <c r="B21" s="413">
        <v>310.92770000000002</v>
      </c>
      <c r="C21" s="413">
        <v>272.04259999999999</v>
      </c>
      <c r="D21" s="413">
        <v>324.30450000000002</v>
      </c>
      <c r="F21" s="409">
        <f t="shared" si="0"/>
        <v>4.3022220278219114E-2</v>
      </c>
      <c r="G21" s="409">
        <f t="shared" si="1"/>
        <v>4.3022220278219114E-2</v>
      </c>
      <c r="H21" s="283">
        <f t="shared" si="2"/>
        <v>0.19210925053649697</v>
      </c>
      <c r="I21" s="409">
        <f t="shared" si="3"/>
        <v>1.9935236399301462E-2</v>
      </c>
      <c r="J21" s="316">
        <f t="shared" si="4"/>
        <v>596.34709999999995</v>
      </c>
      <c r="K21" s="409">
        <f t="shared" si="5"/>
        <v>3.6657895325343519E-2</v>
      </c>
    </row>
    <row r="22" spans="1:11" x14ac:dyDescent="0.2">
      <c r="A22" s="283" t="s">
        <v>12</v>
      </c>
      <c r="B22" s="413">
        <v>346.1576</v>
      </c>
      <c r="C22" s="413">
        <v>297.70870000000002</v>
      </c>
      <c r="D22" s="413">
        <v>358.35849999999999</v>
      </c>
      <c r="F22" s="409">
        <f t="shared" si="0"/>
        <v>3.5246662213974211E-2</v>
      </c>
      <c r="G22" s="409">
        <f t="shared" si="1"/>
        <v>3.5246662213974211E-2</v>
      </c>
      <c r="H22" s="283">
        <f t="shared" si="2"/>
        <v>0.20372196042641666</v>
      </c>
      <c r="I22" s="409">
        <f t="shared" si="3"/>
        <v>2.2028560853145956E-2</v>
      </c>
      <c r="J22" s="316">
        <f t="shared" si="4"/>
        <v>656.06719999999996</v>
      </c>
      <c r="K22" s="409">
        <f t="shared" si="5"/>
        <v>4.0328933844050244E-2</v>
      </c>
    </row>
    <row r="23" spans="1:11" x14ac:dyDescent="0.2">
      <c r="A23" s="283" t="s">
        <v>4</v>
      </c>
      <c r="B23" s="413">
        <v>361.56459999999998</v>
      </c>
      <c r="C23" s="413">
        <v>342.36309999999997</v>
      </c>
      <c r="D23" s="413">
        <v>372.28879999999998</v>
      </c>
      <c r="F23" s="409">
        <f t="shared" si="0"/>
        <v>2.9660536457385422E-2</v>
      </c>
      <c r="G23" s="409">
        <f t="shared" si="1"/>
        <v>2.9660536457385422E-2</v>
      </c>
      <c r="H23" s="283">
        <f t="shared" si="2"/>
        <v>8.740924474629419E-2</v>
      </c>
      <c r="I23" s="409">
        <f t="shared" si="3"/>
        <v>2.2884866650978514E-2</v>
      </c>
      <c r="J23" s="316">
        <f t="shared" si="4"/>
        <v>714.65189999999996</v>
      </c>
      <c r="K23" s="409">
        <f t="shared" si="5"/>
        <v>4.3930178488765799E-2</v>
      </c>
    </row>
    <row r="24" spans="1:11" x14ac:dyDescent="0.2">
      <c r="A24" s="283" t="s">
        <v>20</v>
      </c>
      <c r="B24" s="413">
        <v>379.53120000000001</v>
      </c>
      <c r="C24" s="413">
        <v>341.79689999999999</v>
      </c>
      <c r="D24" s="413">
        <v>376.3254</v>
      </c>
      <c r="F24" s="409">
        <f t="shared" si="0"/>
        <v>-8.4467363947944296E-3</v>
      </c>
      <c r="G24" s="409">
        <f t="shared" si="1"/>
        <v>-8.4467363947944296E-3</v>
      </c>
      <c r="H24" s="283">
        <f t="shared" si="2"/>
        <v>0.1010205183253563</v>
      </c>
      <c r="I24" s="409">
        <f t="shared" si="3"/>
        <v>2.313299942511338E-2</v>
      </c>
      <c r="J24" s="316">
        <f t="shared" si="4"/>
        <v>718.1223</v>
      </c>
      <c r="K24" s="409">
        <f t="shared" si="5"/>
        <v>4.4143506532009533E-2</v>
      </c>
    </row>
    <row r="25" spans="1:11" x14ac:dyDescent="0.2">
      <c r="A25" s="283" t="s">
        <v>8</v>
      </c>
      <c r="B25" s="413">
        <v>428.61529999999999</v>
      </c>
      <c r="C25" s="413">
        <v>398.71719999999999</v>
      </c>
      <c r="D25" s="413">
        <v>418.2285</v>
      </c>
      <c r="F25" s="409">
        <f t="shared" si="0"/>
        <v>-2.4233385975722221E-2</v>
      </c>
      <c r="G25" s="409">
        <f t="shared" si="1"/>
        <v>-2.4233385975722221E-2</v>
      </c>
      <c r="H25" s="283">
        <f t="shared" si="2"/>
        <v>4.8935185138739845E-2</v>
      </c>
      <c r="I25" s="409">
        <f t="shared" si="3"/>
        <v>2.5708813835223537E-2</v>
      </c>
      <c r="J25" s="316">
        <f t="shared" si="4"/>
        <v>816.94569999999999</v>
      </c>
      <c r="K25" s="409">
        <f t="shared" si="5"/>
        <v>5.0218253693343179E-2</v>
      </c>
    </row>
    <row r="26" spans="1:11" x14ac:dyDescent="0.2">
      <c r="A26" s="283" t="s">
        <v>16</v>
      </c>
      <c r="B26" s="413">
        <v>412.1925</v>
      </c>
      <c r="C26" s="413">
        <v>378.51170000000002</v>
      </c>
      <c r="D26" s="413">
        <v>451.48070000000001</v>
      </c>
      <c r="F26" s="409">
        <f t="shared" si="0"/>
        <v>9.5315174342085252E-2</v>
      </c>
      <c r="G26" s="409">
        <f t="shared" si="1"/>
        <v>9.5315174342085252E-2</v>
      </c>
      <c r="H26" s="283">
        <f t="shared" si="2"/>
        <v>0.19277871727611062</v>
      </c>
      <c r="I26" s="409">
        <f t="shared" si="3"/>
        <v>2.7752851052705418E-2</v>
      </c>
      <c r="J26" s="316">
        <f t="shared" si="4"/>
        <v>829.99240000000009</v>
      </c>
      <c r="K26" s="409">
        <f t="shared" si="5"/>
        <v>5.1020243948584065E-2</v>
      </c>
    </row>
    <row r="27" spans="1:11" x14ac:dyDescent="0.2">
      <c r="A27" s="283" t="s">
        <v>33</v>
      </c>
      <c r="B27" s="413">
        <v>446.60070000000002</v>
      </c>
      <c r="C27" s="413">
        <v>392.3143</v>
      </c>
      <c r="D27" s="413">
        <v>472.39490000000001</v>
      </c>
      <c r="F27" s="409">
        <f t="shared" si="0"/>
        <v>5.7756738849715106E-2</v>
      </c>
      <c r="G27" s="409">
        <f t="shared" si="1"/>
        <v>5.7756738849715106E-2</v>
      </c>
      <c r="H27" s="283">
        <f t="shared" si="2"/>
        <v>0.20412358152634247</v>
      </c>
      <c r="I27" s="409">
        <f t="shared" si="3"/>
        <v>2.9038462325759816E-2</v>
      </c>
      <c r="J27" s="316">
        <f t="shared" si="4"/>
        <v>864.70920000000001</v>
      </c>
      <c r="K27" s="409">
        <f t="shared" si="5"/>
        <v>5.3154311206445939E-2</v>
      </c>
    </row>
    <row r="28" spans="1:11" x14ac:dyDescent="0.2">
      <c r="A28" s="283" t="s">
        <v>25</v>
      </c>
      <c r="B28" s="413">
        <v>509.47840000000002</v>
      </c>
      <c r="C28" s="413">
        <v>445.20260000000002</v>
      </c>
      <c r="D28" s="413">
        <v>538.9742</v>
      </c>
      <c r="F28" s="409">
        <f t="shared" si="0"/>
        <v>5.7894112880938486E-2</v>
      </c>
      <c r="G28" s="409">
        <f t="shared" si="1"/>
        <v>5.7894112880938486E-2</v>
      </c>
      <c r="H28" s="283">
        <f t="shared" si="2"/>
        <v>0.21062680226934871</v>
      </c>
      <c r="I28" s="409">
        <f t="shared" si="3"/>
        <v>3.313114091887219E-2</v>
      </c>
      <c r="J28" s="316">
        <f t="shared" si="4"/>
        <v>984.17679999999996</v>
      </c>
      <c r="K28" s="409">
        <f t="shared" si="5"/>
        <v>6.0498072542033904E-2</v>
      </c>
    </row>
    <row r="29" spans="1:11" x14ac:dyDescent="0.2">
      <c r="A29" s="283" t="s">
        <v>31</v>
      </c>
      <c r="B29" s="413">
        <v>594.95960000000002</v>
      </c>
      <c r="C29" s="413">
        <v>559.7319</v>
      </c>
      <c r="D29" s="413">
        <v>675.13099999999997</v>
      </c>
      <c r="F29" s="409">
        <f t="shared" si="0"/>
        <v>0.13475099821903869</v>
      </c>
      <c r="G29" s="409">
        <f t="shared" si="1"/>
        <v>0.13475099821903869</v>
      </c>
      <c r="H29" s="283">
        <f t="shared" si="2"/>
        <v>0.20616852460972823</v>
      </c>
      <c r="I29" s="409">
        <f t="shared" si="3"/>
        <v>4.1500799666661412E-2</v>
      </c>
      <c r="J29" s="316">
        <f t="shared" si="4"/>
        <v>1234.8629000000001</v>
      </c>
      <c r="K29" s="409">
        <f t="shared" si="5"/>
        <v>7.5907931688357591E-2</v>
      </c>
    </row>
    <row r="30" spans="1:11" x14ac:dyDescent="0.2">
      <c r="A30" s="283" t="s">
        <v>21</v>
      </c>
      <c r="B30" s="413">
        <v>744.89940000000001</v>
      </c>
      <c r="C30" s="413">
        <v>707.55370000000005</v>
      </c>
      <c r="D30" s="413">
        <v>811.29420000000005</v>
      </c>
      <c r="F30" s="409">
        <f t="shared" si="0"/>
        <v>8.9132572801105869E-2</v>
      </c>
      <c r="G30" s="409">
        <f t="shared" si="1"/>
        <v>8.9132572801105869E-2</v>
      </c>
      <c r="H30" s="283">
        <f t="shared" si="2"/>
        <v>0.14661855347516384</v>
      </c>
      <c r="I30" s="409">
        <f t="shared" si="3"/>
        <v>4.9870851827162929E-2</v>
      </c>
      <c r="J30" s="316">
        <f t="shared" si="4"/>
        <v>1518.8479000000002</v>
      </c>
      <c r="K30" s="409">
        <f t="shared" si="5"/>
        <v>9.3364698735548202E-2</v>
      </c>
    </row>
    <row r="31" spans="1:11" x14ac:dyDescent="0.2">
      <c r="A31" s="283" t="s">
        <v>22</v>
      </c>
      <c r="B31" s="413">
        <v>697.36300000000006</v>
      </c>
      <c r="C31" s="413">
        <v>699.0942</v>
      </c>
      <c r="D31" s="413">
        <v>818.41780000000006</v>
      </c>
      <c r="F31" s="409">
        <f t="shared" si="0"/>
        <v>0.17358936450600337</v>
      </c>
      <c r="G31" s="409">
        <f t="shared" si="1"/>
        <v>0.17358936450600337</v>
      </c>
      <c r="H31" s="283">
        <f t="shared" si="2"/>
        <v>0.17068314971001053</v>
      </c>
      <c r="I31" s="409">
        <f t="shared" si="3"/>
        <v>5.0308744764245412E-2</v>
      </c>
      <c r="J31" s="316">
        <f t="shared" si="4"/>
        <v>1517.5120000000002</v>
      </c>
      <c r="K31" s="409">
        <f t="shared" si="5"/>
        <v>9.3282579978929567E-2</v>
      </c>
    </row>
    <row r="32" spans="1:11" x14ac:dyDescent="0.2">
      <c r="A32" s="283" t="s">
        <v>15</v>
      </c>
      <c r="B32" s="413">
        <v>769.26890000000003</v>
      </c>
      <c r="C32" s="413">
        <v>718.53869999999995</v>
      </c>
      <c r="D32" s="413">
        <v>823.226</v>
      </c>
      <c r="F32" s="409">
        <f t="shared" si="0"/>
        <v>7.0140753122867716E-2</v>
      </c>
      <c r="G32" s="409">
        <f t="shared" si="1"/>
        <v>7.0140753122867716E-2</v>
      </c>
      <c r="H32" s="283">
        <f t="shared" si="2"/>
        <v>0.145694727368199</v>
      </c>
      <c r="I32" s="409">
        <f t="shared" si="3"/>
        <v>5.0604308358506732E-2</v>
      </c>
      <c r="J32" s="316">
        <f t="shared" si="4"/>
        <v>1541.7646999999999</v>
      </c>
      <c r="K32" s="409">
        <f t="shared" si="5"/>
        <v>9.4773411305110161E-2</v>
      </c>
    </row>
    <row r="33" spans="1:11" x14ac:dyDescent="0.2">
      <c r="A33" s="283" t="s">
        <v>9</v>
      </c>
      <c r="B33" s="413">
        <v>805.87959999999998</v>
      </c>
      <c r="C33" s="413">
        <v>750.29269999999997</v>
      </c>
      <c r="D33" s="413">
        <v>885.22709999999995</v>
      </c>
      <c r="F33" s="409">
        <f t="shared" si="0"/>
        <v>9.8460737807483767E-2</v>
      </c>
      <c r="G33" s="409">
        <f t="shared" si="1"/>
        <v>9.8460737807483767E-2</v>
      </c>
      <c r="H33" s="283">
        <f t="shared" si="2"/>
        <v>0.1798423468600987</v>
      </c>
      <c r="I33" s="409">
        <f t="shared" si="3"/>
        <v>5.4415561626705994E-2</v>
      </c>
      <c r="J33" s="316">
        <f t="shared" si="4"/>
        <v>1635.5198</v>
      </c>
      <c r="K33" s="409">
        <f t="shared" si="5"/>
        <v>0.10053660633367174</v>
      </c>
    </row>
    <row r="34" spans="1:11" x14ac:dyDescent="0.2">
      <c r="A34" s="283" t="s">
        <v>7</v>
      </c>
      <c r="B34" s="413">
        <v>763.25750000000005</v>
      </c>
      <c r="C34" s="413">
        <v>958.11189999999999</v>
      </c>
      <c r="D34" s="413">
        <v>1097.4408000000001</v>
      </c>
      <c r="F34" s="409">
        <f t="shared" si="0"/>
        <v>0.43783821318493432</v>
      </c>
      <c r="G34" s="409">
        <f t="shared" si="1"/>
        <v>0.43783821318493432</v>
      </c>
      <c r="H34" s="283">
        <f t="shared" si="2"/>
        <v>0.14542027919703338</v>
      </c>
      <c r="I34" s="409">
        <f t="shared" si="3"/>
        <v>6.7460494017932277E-2</v>
      </c>
      <c r="J34" s="316">
        <f t="shared" si="4"/>
        <v>2055.5527000000002</v>
      </c>
      <c r="K34" s="409">
        <f t="shared" si="5"/>
        <v>0.12635633796546888</v>
      </c>
    </row>
    <row r="35" spans="1:11" x14ac:dyDescent="0.2">
      <c r="A35" s="283" t="s">
        <v>13</v>
      </c>
      <c r="B35" s="413">
        <v>894.62339999999995</v>
      </c>
      <c r="C35" s="413">
        <v>817.2038</v>
      </c>
      <c r="D35" s="413">
        <v>1154.6321</v>
      </c>
      <c r="F35" s="409">
        <f t="shared" si="0"/>
        <v>0.29063480789793794</v>
      </c>
      <c r="G35" s="409">
        <f t="shared" si="1"/>
        <v>0.29063480789793794</v>
      </c>
      <c r="H35" s="283">
        <f t="shared" si="2"/>
        <v>0.41290593607127146</v>
      </c>
      <c r="I35" s="409">
        <f t="shared" si="3"/>
        <v>7.0976085338692138E-2</v>
      </c>
      <c r="J35" s="316">
        <f t="shared" si="4"/>
        <v>1971.8359</v>
      </c>
      <c r="K35" s="409">
        <f t="shared" si="5"/>
        <v>0.12121020462907348</v>
      </c>
    </row>
    <row r="36" spans="1:11" x14ac:dyDescent="0.2">
      <c r="A36" s="283" t="s">
        <v>0</v>
      </c>
      <c r="B36" s="413">
        <v>1399.7575999999999</v>
      </c>
      <c r="C36" s="413">
        <v>1272.9387999999999</v>
      </c>
      <c r="D36" s="413">
        <v>1375.0473</v>
      </c>
      <c r="F36" s="409">
        <f t="shared" si="0"/>
        <v>-1.7653270823462575E-2</v>
      </c>
      <c r="G36" s="409">
        <f t="shared" si="1"/>
        <v>-1.7653270823462575E-2</v>
      </c>
      <c r="H36" s="283">
        <f t="shared" si="2"/>
        <v>8.0214775447177811E-2</v>
      </c>
      <c r="I36" s="409">
        <f t="shared" si="3"/>
        <v>8.4525169973655001E-2</v>
      </c>
      <c r="J36" s="316">
        <f t="shared" si="4"/>
        <v>2647.9861000000001</v>
      </c>
      <c r="K36" s="409">
        <f t="shared" si="5"/>
        <v>0.16277365527016838</v>
      </c>
    </row>
    <row r="37" spans="1:11" x14ac:dyDescent="0.2">
      <c r="A37" s="283" t="s">
        <v>17</v>
      </c>
      <c r="B37" s="413">
        <v>1363.9726000000001</v>
      </c>
      <c r="C37" s="413">
        <v>1219.4816000000001</v>
      </c>
      <c r="D37" s="413">
        <v>1381.9154000000001</v>
      </c>
      <c r="F37" s="409">
        <f t="shared" si="0"/>
        <v>1.3154809708054271E-2</v>
      </c>
      <c r="G37" s="409">
        <f t="shared" si="1"/>
        <v>1.3154809708054271E-2</v>
      </c>
      <c r="H37" s="283">
        <f t="shared" si="2"/>
        <v>0.13319905769795959</v>
      </c>
      <c r="I37" s="409">
        <f t="shared" si="3"/>
        <v>8.4947357137613699E-2</v>
      </c>
      <c r="J37" s="316">
        <f t="shared" si="4"/>
        <v>2601.3969999999999</v>
      </c>
      <c r="K37" s="409">
        <f t="shared" si="5"/>
        <v>0.15990978898977234</v>
      </c>
    </row>
    <row r="38" spans="1:11" x14ac:dyDescent="0.2">
      <c r="A38" s="283" t="s">
        <v>14</v>
      </c>
      <c r="B38" s="413">
        <v>1341.0823</v>
      </c>
      <c r="C38" s="413">
        <v>1173.8215</v>
      </c>
      <c r="D38" s="413">
        <v>1438.6977999999999</v>
      </c>
      <c r="F38" s="409">
        <f t="shared" si="0"/>
        <v>7.2788597687106771E-2</v>
      </c>
      <c r="G38" s="409">
        <f t="shared" si="1"/>
        <v>7.2788597687106771E-2</v>
      </c>
      <c r="H38" s="283">
        <f t="shared" si="2"/>
        <v>0.22565296341905472</v>
      </c>
      <c r="I38" s="409">
        <f t="shared" si="3"/>
        <v>8.8437813074301874E-2</v>
      </c>
      <c r="J38" s="316">
        <f t="shared" si="4"/>
        <v>2612.5192999999999</v>
      </c>
      <c r="K38" s="409">
        <f t="shared" si="5"/>
        <v>0.16059348496008405</v>
      </c>
    </row>
    <row r="42" spans="1:11" x14ac:dyDescent="0.2">
      <c r="A42" s="283" t="s">
        <v>1</v>
      </c>
      <c r="B42" s="413">
        <v>14993.703799999999</v>
      </c>
      <c r="C42" s="413">
        <v>13970.3531</v>
      </c>
      <c r="D42" s="413">
        <v>16267.903399999999</v>
      </c>
      <c r="F42" s="409">
        <f>D42/B42-1</f>
        <v>8.498231104178533E-2</v>
      </c>
      <c r="G42" s="409">
        <f>D42/B42-1</f>
        <v>8.498231104178533E-2</v>
      </c>
      <c r="H42" s="283">
        <f>D42/C42-1</f>
        <v>0.16445899996614965</v>
      </c>
      <c r="I42" s="409">
        <f>D42/$D$42</f>
        <v>1</v>
      </c>
      <c r="J42" s="316">
        <f>SUM(D42)</f>
        <v>16267.903399999999</v>
      </c>
      <c r="K42" s="409">
        <f>J42/$D$42</f>
        <v>1</v>
      </c>
    </row>
    <row r="44" spans="1:11" x14ac:dyDescent="0.2">
      <c r="A44" s="283" t="s">
        <v>26</v>
      </c>
      <c r="B44" s="283">
        <v>-6.2439368108730187E-2</v>
      </c>
    </row>
    <row r="45" spans="1:11" x14ac:dyDescent="0.2">
      <c r="A45" s="283" t="s">
        <v>28</v>
      </c>
      <c r="B45" s="283">
        <v>-3.1498366209699036E-2</v>
      </c>
    </row>
    <row r="46" spans="1:11" x14ac:dyDescent="0.2">
      <c r="A46" s="283" t="s">
        <v>8</v>
      </c>
      <c r="B46" s="283">
        <v>-2.4233385975722221E-2</v>
      </c>
    </row>
    <row r="47" spans="1:11" x14ac:dyDescent="0.2">
      <c r="A47" s="283" t="s">
        <v>0</v>
      </c>
      <c r="B47" s="283">
        <v>-1.7653270823462575E-2</v>
      </c>
    </row>
    <row r="48" spans="1:11" x14ac:dyDescent="0.2">
      <c r="A48" s="283" t="s">
        <v>29</v>
      </c>
      <c r="B48" s="283">
        <v>-1.4267345078323945E-2</v>
      </c>
    </row>
    <row r="49" spans="1:2" x14ac:dyDescent="0.2">
      <c r="A49" s="283" t="s">
        <v>27</v>
      </c>
      <c r="B49" s="283">
        <v>-1.1363229790552931E-2</v>
      </c>
    </row>
    <row r="50" spans="1:2" x14ac:dyDescent="0.2">
      <c r="A50" s="283" t="s">
        <v>20</v>
      </c>
      <c r="B50" s="283">
        <v>-8.4467363947944296E-3</v>
      </c>
    </row>
    <row r="51" spans="1:2" x14ac:dyDescent="0.2">
      <c r="A51" s="283" t="s">
        <v>24</v>
      </c>
      <c r="B51" s="283">
        <v>7.7626900122689246E-3</v>
      </c>
    </row>
    <row r="52" spans="1:2" x14ac:dyDescent="0.2">
      <c r="A52" s="283" t="s">
        <v>17</v>
      </c>
      <c r="B52" s="283">
        <v>1.3154809708054271E-2</v>
      </c>
    </row>
    <row r="53" spans="1:2" x14ac:dyDescent="0.2">
      <c r="A53" s="283" t="s">
        <v>10</v>
      </c>
      <c r="B53" s="283">
        <v>1.4457636302426025E-2</v>
      </c>
    </row>
    <row r="54" spans="1:2" x14ac:dyDescent="0.2">
      <c r="A54" s="283" t="s">
        <v>19</v>
      </c>
      <c r="B54" s="283">
        <v>1.6557672704461623E-2</v>
      </c>
    </row>
    <row r="55" spans="1:2" x14ac:dyDescent="0.2">
      <c r="A55" s="283" t="s">
        <v>4</v>
      </c>
      <c r="B55" s="283">
        <v>2.9660536457385422E-2</v>
      </c>
    </row>
    <row r="56" spans="1:2" x14ac:dyDescent="0.2">
      <c r="A56" s="283" t="s">
        <v>12</v>
      </c>
      <c r="B56" s="283">
        <v>3.5246662213974211E-2</v>
      </c>
    </row>
    <row r="57" spans="1:2" x14ac:dyDescent="0.2">
      <c r="A57" s="283" t="s">
        <v>23</v>
      </c>
      <c r="B57" s="283">
        <v>4.3022220278219114E-2</v>
      </c>
    </row>
    <row r="58" spans="1:2" x14ac:dyDescent="0.2">
      <c r="A58" s="283" t="s">
        <v>33</v>
      </c>
      <c r="B58" s="283">
        <v>5.7756738849715106E-2</v>
      </c>
    </row>
    <row r="59" spans="1:2" x14ac:dyDescent="0.2">
      <c r="A59" s="283" t="s">
        <v>25</v>
      </c>
      <c r="B59" s="283">
        <v>5.7894112880938486E-2</v>
      </c>
    </row>
    <row r="60" spans="1:2" x14ac:dyDescent="0.2">
      <c r="A60" s="283" t="s">
        <v>18</v>
      </c>
      <c r="B60" s="283">
        <v>6.9423597254217428E-2</v>
      </c>
    </row>
    <row r="61" spans="1:2" x14ac:dyDescent="0.2">
      <c r="A61" s="283" t="s">
        <v>15</v>
      </c>
      <c r="B61" s="283">
        <v>7.0140753122867716E-2</v>
      </c>
    </row>
    <row r="62" spans="1:2" x14ac:dyDescent="0.2">
      <c r="A62" s="283" t="s">
        <v>14</v>
      </c>
      <c r="B62" s="283">
        <v>7.2788597687106771E-2</v>
      </c>
    </row>
    <row r="63" spans="1:2" x14ac:dyDescent="0.2">
      <c r="A63" s="283" t="s">
        <v>1</v>
      </c>
      <c r="B63" s="283">
        <v>8.498231104178533E-2</v>
      </c>
    </row>
    <row r="64" spans="1:2" x14ac:dyDescent="0.2">
      <c r="A64" s="283" t="s">
        <v>21</v>
      </c>
      <c r="B64" s="283">
        <v>8.9132572801105869E-2</v>
      </c>
    </row>
    <row r="65" spans="1:2" x14ac:dyDescent="0.2">
      <c r="A65" s="283" t="s">
        <v>30</v>
      </c>
      <c r="B65" s="283">
        <v>9.0135636170060485E-2</v>
      </c>
    </row>
    <row r="66" spans="1:2" x14ac:dyDescent="0.2">
      <c r="A66" s="283" t="s">
        <v>16</v>
      </c>
      <c r="B66" s="283">
        <v>9.5315174342085252E-2</v>
      </c>
    </row>
    <row r="67" spans="1:2" x14ac:dyDescent="0.2">
      <c r="A67" s="283" t="s">
        <v>9</v>
      </c>
      <c r="B67" s="283">
        <v>9.8460737807483767E-2</v>
      </c>
    </row>
    <row r="68" spans="1:2" x14ac:dyDescent="0.2">
      <c r="A68" s="283" t="s">
        <v>6</v>
      </c>
      <c r="B68" s="283">
        <v>0.11078584706573413</v>
      </c>
    </row>
    <row r="69" spans="1:2" x14ac:dyDescent="0.2">
      <c r="A69" s="283" t="s">
        <v>32</v>
      </c>
      <c r="B69" s="283">
        <v>0.11785439781718532</v>
      </c>
    </row>
    <row r="70" spans="1:2" x14ac:dyDescent="0.2">
      <c r="A70" s="283" t="s">
        <v>11</v>
      </c>
      <c r="B70" s="283">
        <v>0.12760462749955748</v>
      </c>
    </row>
    <row r="71" spans="1:2" x14ac:dyDescent="0.2">
      <c r="A71" s="283" t="s">
        <v>3</v>
      </c>
      <c r="B71" s="283">
        <v>0.13098769497424234</v>
      </c>
    </row>
    <row r="72" spans="1:2" x14ac:dyDescent="0.2">
      <c r="A72" s="283" t="s">
        <v>31</v>
      </c>
      <c r="B72" s="283">
        <v>0.13475099821903869</v>
      </c>
    </row>
    <row r="73" spans="1:2" x14ac:dyDescent="0.2">
      <c r="A73" s="283" t="s">
        <v>5</v>
      </c>
      <c r="B73" s="283">
        <v>0.15589288204937479</v>
      </c>
    </row>
    <row r="74" spans="1:2" x14ac:dyDescent="0.2">
      <c r="A74" s="283" t="s">
        <v>22</v>
      </c>
      <c r="B74" s="283">
        <v>0.17358936450600337</v>
      </c>
    </row>
    <row r="75" spans="1:2" x14ac:dyDescent="0.2">
      <c r="A75" s="283" t="s">
        <v>13</v>
      </c>
      <c r="B75" s="283">
        <v>0.29063480789793794</v>
      </c>
    </row>
    <row r="76" spans="1:2" x14ac:dyDescent="0.2">
      <c r="A76" s="283" t="s">
        <v>7</v>
      </c>
      <c r="B76" s="283">
        <v>0.43783821318493399</v>
      </c>
    </row>
  </sheetData>
  <autoFilter ref="A6:K6" xr:uid="{C1867346-681F-46BF-88D6-F180577A8354}">
    <sortState ref="A7:K38">
      <sortCondition ref="I6"/>
    </sortState>
  </autoFilter>
  <mergeCells count="1">
    <mergeCell ref="H1:I1"/>
  </mergeCells>
  <hyperlinks>
    <hyperlink ref="H1:I1" location="Index!A1" display="Regresar al Índice" xr:uid="{D0029623-9465-406A-90AF-0A0811D9335C}"/>
  </hyperlinks>
  <pageMargins left="0.7" right="0.7" top="0.75" bottom="0.75" header="0.3" footer="0.3"/>
  <pageSetup orientation="portrait" horizontalDpi="4294967295" verticalDpi="4294967295"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40865-FCE4-492D-ACFD-58A09F446E00}">
  <sheetPr codeName="Hoja93"/>
  <dimension ref="A1:K76"/>
  <sheetViews>
    <sheetView workbookViewId="0">
      <selection activeCell="F17" sqref="F17"/>
    </sheetView>
  </sheetViews>
  <sheetFormatPr baseColWidth="10" defaultRowHeight="12.75" x14ac:dyDescent="0.2"/>
  <cols>
    <col min="1" max="1" width="19.42578125" style="283" customWidth="1"/>
    <col min="2" max="16384" width="11.42578125" style="283"/>
  </cols>
  <sheetData>
    <row r="1" spans="1:11" x14ac:dyDescent="0.2">
      <c r="A1" s="28" t="s">
        <v>4655</v>
      </c>
      <c r="H1" s="284" t="s">
        <v>1306</v>
      </c>
      <c r="I1" s="284"/>
    </row>
    <row r="2" spans="1:11" x14ac:dyDescent="0.2">
      <c r="A2" s="283" t="s">
        <v>4490</v>
      </c>
    </row>
    <row r="6" spans="1:11" x14ac:dyDescent="0.2">
      <c r="A6" s="283" t="s">
        <v>1124</v>
      </c>
      <c r="B6" s="412">
        <v>44652</v>
      </c>
      <c r="C6" s="412">
        <v>44927</v>
      </c>
      <c r="D6" s="412">
        <v>45017</v>
      </c>
      <c r="E6" s="412"/>
      <c r="F6" s="283" t="s">
        <v>3108</v>
      </c>
      <c r="G6" s="283" t="s">
        <v>3107</v>
      </c>
      <c r="H6" s="283" t="s">
        <v>3106</v>
      </c>
      <c r="I6" s="283" t="s">
        <v>3105</v>
      </c>
      <c r="J6" s="283" t="s">
        <v>3104</v>
      </c>
      <c r="K6" s="283" t="s">
        <v>3103</v>
      </c>
    </row>
    <row r="7" spans="1:11" x14ac:dyDescent="0.2">
      <c r="A7" s="283" t="s">
        <v>26</v>
      </c>
      <c r="B7" s="413">
        <v>319.03590000000003</v>
      </c>
      <c r="C7" s="413">
        <v>268.4941</v>
      </c>
      <c r="D7" s="413">
        <v>299.1155</v>
      </c>
      <c r="F7" s="409">
        <f t="shared" ref="F7:F38" si="0">D7/B7-1</f>
        <v>-6.2439368108730187E-2</v>
      </c>
      <c r="G7" s="409">
        <f t="shared" ref="G7:G38" si="1">D7/B7-1</f>
        <v>-6.2439368108730187E-2</v>
      </c>
      <c r="H7" s="283">
        <f t="shared" ref="H7:H38" si="2">D7/C7-1</f>
        <v>0.11404868859315709</v>
      </c>
      <c r="I7" s="409">
        <f t="shared" ref="I7:I38" si="3">D7/$D$42</f>
        <v>1.8386850022726348E-2</v>
      </c>
      <c r="J7" s="316">
        <f t="shared" ref="J7:J38" si="4">SUM(D7,C7)</f>
        <v>567.6096</v>
      </c>
      <c r="K7" s="409">
        <f t="shared" ref="K7:K38" si="5">J7/$D$42</f>
        <v>3.4891380041019916E-2</v>
      </c>
    </row>
    <row r="8" spans="1:11" x14ac:dyDescent="0.2">
      <c r="A8" s="283" t="s">
        <v>28</v>
      </c>
      <c r="B8" s="413">
        <v>108.03100000000001</v>
      </c>
      <c r="C8" s="413">
        <v>94.363100000000003</v>
      </c>
      <c r="D8" s="413">
        <v>104.62820000000001</v>
      </c>
      <c r="F8" s="409">
        <f t="shared" si="0"/>
        <v>-3.1498366209699036E-2</v>
      </c>
      <c r="G8" s="409">
        <f t="shared" si="1"/>
        <v>-3.1498366209699036E-2</v>
      </c>
      <c r="H8" s="283">
        <f t="shared" si="2"/>
        <v>0.10878298826554023</v>
      </c>
      <c r="I8" s="409">
        <f t="shared" si="3"/>
        <v>6.4315724913881654E-3</v>
      </c>
      <c r="J8" s="316">
        <f t="shared" si="4"/>
        <v>198.99130000000002</v>
      </c>
      <c r="K8" s="409">
        <f t="shared" si="5"/>
        <v>1.2232141727618081E-2</v>
      </c>
    </row>
    <row r="9" spans="1:11" x14ac:dyDescent="0.2">
      <c r="A9" s="283" t="s">
        <v>8</v>
      </c>
      <c r="B9" s="413">
        <v>428.61529999999999</v>
      </c>
      <c r="C9" s="413">
        <v>398.71719999999999</v>
      </c>
      <c r="D9" s="413">
        <v>418.2285</v>
      </c>
      <c r="F9" s="409">
        <f t="shared" si="0"/>
        <v>-2.4233385975722221E-2</v>
      </c>
      <c r="G9" s="409">
        <f t="shared" si="1"/>
        <v>-2.4233385975722221E-2</v>
      </c>
      <c r="H9" s="283">
        <f t="shared" si="2"/>
        <v>4.8935185138739845E-2</v>
      </c>
      <c r="I9" s="409">
        <f t="shared" si="3"/>
        <v>2.5708813835223537E-2</v>
      </c>
      <c r="J9" s="316">
        <f t="shared" si="4"/>
        <v>816.94569999999999</v>
      </c>
      <c r="K9" s="409">
        <f t="shared" si="5"/>
        <v>5.0218253693343179E-2</v>
      </c>
    </row>
    <row r="10" spans="1:11" x14ac:dyDescent="0.2">
      <c r="A10" s="283" t="s">
        <v>0</v>
      </c>
      <c r="B10" s="413">
        <v>1399.7575999999999</v>
      </c>
      <c r="C10" s="413">
        <v>1272.9387999999999</v>
      </c>
      <c r="D10" s="413">
        <v>1375.0473</v>
      </c>
      <c r="F10" s="409">
        <f t="shared" si="0"/>
        <v>-1.7653270823462575E-2</v>
      </c>
      <c r="G10" s="409">
        <f t="shared" si="1"/>
        <v>-1.7653270823462575E-2</v>
      </c>
      <c r="H10" s="283">
        <f t="shared" si="2"/>
        <v>8.0214775447177811E-2</v>
      </c>
      <c r="I10" s="409">
        <f t="shared" si="3"/>
        <v>8.4525169973655001E-2</v>
      </c>
      <c r="J10" s="316">
        <f t="shared" si="4"/>
        <v>2647.9861000000001</v>
      </c>
      <c r="K10" s="409">
        <f t="shared" si="5"/>
        <v>0.16277365527016838</v>
      </c>
    </row>
    <row r="11" spans="1:11" x14ac:dyDescent="0.2">
      <c r="A11" s="283" t="s">
        <v>29</v>
      </c>
      <c r="B11" s="413">
        <v>296.61439999999999</v>
      </c>
      <c r="C11" s="413">
        <v>253.80930000000001</v>
      </c>
      <c r="D11" s="413">
        <v>292.38249999999999</v>
      </c>
      <c r="F11" s="409">
        <f t="shared" si="0"/>
        <v>-1.4267345078323945E-2</v>
      </c>
      <c r="G11" s="409">
        <f t="shared" si="1"/>
        <v>-1.4267345078323945E-2</v>
      </c>
      <c r="H11" s="283">
        <f t="shared" si="2"/>
        <v>0.15197709461394826</v>
      </c>
      <c r="I11" s="409">
        <f t="shared" si="3"/>
        <v>1.7972967555241325E-2</v>
      </c>
      <c r="J11" s="316">
        <f t="shared" si="4"/>
        <v>546.19180000000006</v>
      </c>
      <c r="K11" s="409">
        <f t="shared" si="5"/>
        <v>3.3574812105166552E-2</v>
      </c>
    </row>
    <row r="12" spans="1:11" x14ac:dyDescent="0.2">
      <c r="A12" s="283" t="s">
        <v>27</v>
      </c>
      <c r="B12" s="413">
        <v>237.57329999999999</v>
      </c>
      <c r="C12" s="413">
        <v>211.07230000000001</v>
      </c>
      <c r="D12" s="413">
        <v>234.87370000000001</v>
      </c>
      <c r="F12" s="409">
        <f t="shared" si="0"/>
        <v>-1.1363229790552931E-2</v>
      </c>
      <c r="G12" s="409">
        <f t="shared" si="1"/>
        <v>-1.1363229790552931E-2</v>
      </c>
      <c r="H12" s="283">
        <f t="shared" si="2"/>
        <v>0.11276420449296287</v>
      </c>
      <c r="I12" s="409">
        <f t="shared" si="3"/>
        <v>1.4437859275707282E-2</v>
      </c>
      <c r="J12" s="316">
        <f t="shared" si="4"/>
        <v>445.94600000000003</v>
      </c>
      <c r="K12" s="409">
        <f t="shared" si="5"/>
        <v>2.7412628968524613E-2</v>
      </c>
    </row>
    <row r="13" spans="1:11" x14ac:dyDescent="0.2">
      <c r="A13" s="283" t="s">
        <v>20</v>
      </c>
      <c r="B13" s="413">
        <v>379.53120000000001</v>
      </c>
      <c r="C13" s="413">
        <v>341.79689999999999</v>
      </c>
      <c r="D13" s="413">
        <v>376.3254</v>
      </c>
      <c r="F13" s="409">
        <f t="shared" si="0"/>
        <v>-8.4467363947944296E-3</v>
      </c>
      <c r="G13" s="409">
        <f t="shared" si="1"/>
        <v>-8.4467363947944296E-3</v>
      </c>
      <c r="H13" s="283">
        <f t="shared" si="2"/>
        <v>0.1010205183253563</v>
      </c>
      <c r="I13" s="409">
        <f t="shared" si="3"/>
        <v>2.313299942511338E-2</v>
      </c>
      <c r="J13" s="316">
        <f t="shared" si="4"/>
        <v>718.1223</v>
      </c>
      <c r="K13" s="409">
        <f t="shared" si="5"/>
        <v>4.4143506532009533E-2</v>
      </c>
    </row>
    <row r="14" spans="1:11" x14ac:dyDescent="0.2">
      <c r="A14" s="283" t="s">
        <v>24</v>
      </c>
      <c r="B14" s="413">
        <v>96.177999999999997</v>
      </c>
      <c r="C14" s="413">
        <v>93.614800000000002</v>
      </c>
      <c r="D14" s="413">
        <v>96.924599999999998</v>
      </c>
      <c r="F14" s="409">
        <f t="shared" si="0"/>
        <v>7.7626900122689246E-3</v>
      </c>
      <c r="G14" s="409">
        <f t="shared" si="1"/>
        <v>7.7626900122689246E-3</v>
      </c>
      <c r="H14" s="283">
        <f t="shared" si="2"/>
        <v>3.5355520708264088E-2</v>
      </c>
      <c r="I14" s="409">
        <f t="shared" si="3"/>
        <v>5.9580265272536599E-3</v>
      </c>
      <c r="J14" s="316">
        <f t="shared" si="4"/>
        <v>190.5394</v>
      </c>
      <c r="K14" s="409">
        <f t="shared" si="5"/>
        <v>1.1712597211512825E-2</v>
      </c>
    </row>
    <row r="15" spans="1:11" x14ac:dyDescent="0.2">
      <c r="A15" s="283" t="s">
        <v>17</v>
      </c>
      <c r="B15" s="413">
        <v>1363.9726000000001</v>
      </c>
      <c r="C15" s="413">
        <v>1219.4816000000001</v>
      </c>
      <c r="D15" s="413">
        <v>1381.9154000000001</v>
      </c>
      <c r="F15" s="409">
        <f t="shared" si="0"/>
        <v>1.3154809708054271E-2</v>
      </c>
      <c r="G15" s="409">
        <f t="shared" si="1"/>
        <v>1.3154809708054271E-2</v>
      </c>
      <c r="H15" s="283">
        <f t="shared" si="2"/>
        <v>0.13319905769795959</v>
      </c>
      <c r="I15" s="409">
        <f t="shared" si="3"/>
        <v>8.4947357137613699E-2</v>
      </c>
      <c r="J15" s="316">
        <f t="shared" si="4"/>
        <v>2601.3969999999999</v>
      </c>
      <c r="K15" s="409">
        <f t="shared" si="5"/>
        <v>0.15990978898977234</v>
      </c>
    </row>
    <row r="16" spans="1:11" x14ac:dyDescent="0.2">
      <c r="A16" s="283" t="s">
        <v>10</v>
      </c>
      <c r="B16" s="413">
        <v>263.17579999999998</v>
      </c>
      <c r="C16" s="413">
        <v>252.4307</v>
      </c>
      <c r="D16" s="413">
        <v>266.98070000000001</v>
      </c>
      <c r="F16" s="409">
        <f t="shared" si="0"/>
        <v>1.4457636302426025E-2</v>
      </c>
      <c r="G16" s="409">
        <f t="shared" si="1"/>
        <v>1.4457636302426025E-2</v>
      </c>
      <c r="H16" s="283">
        <f t="shared" si="2"/>
        <v>5.7639581873361712E-2</v>
      </c>
      <c r="I16" s="409">
        <f t="shared" si="3"/>
        <v>1.6411500205982293E-2</v>
      </c>
      <c r="J16" s="316">
        <f t="shared" si="4"/>
        <v>519.41139999999996</v>
      </c>
      <c r="K16" s="409">
        <f t="shared" si="5"/>
        <v>3.1928601198849015E-2</v>
      </c>
    </row>
    <row r="17" spans="1:11" x14ac:dyDescent="0.2">
      <c r="A17" s="283" t="s">
        <v>19</v>
      </c>
      <c r="B17" s="413">
        <v>223.17750000000001</v>
      </c>
      <c r="C17" s="413">
        <v>195.17580000000001</v>
      </c>
      <c r="D17" s="413">
        <v>226.87280000000001</v>
      </c>
      <c r="F17" s="409">
        <f t="shared" si="0"/>
        <v>1.6557672704461623E-2</v>
      </c>
      <c r="G17" s="409">
        <f t="shared" si="1"/>
        <v>1.6557672704461623E-2</v>
      </c>
      <c r="H17" s="283">
        <f t="shared" si="2"/>
        <v>0.16240230602359507</v>
      </c>
      <c r="I17" s="409">
        <f t="shared" si="3"/>
        <v>1.3946038061671797E-2</v>
      </c>
      <c r="J17" s="316">
        <f t="shared" si="4"/>
        <v>422.04860000000002</v>
      </c>
      <c r="K17" s="409">
        <f t="shared" si="5"/>
        <v>2.5943638194950189E-2</v>
      </c>
    </row>
    <row r="18" spans="1:11" x14ac:dyDescent="0.2">
      <c r="A18" s="283" t="s">
        <v>4</v>
      </c>
      <c r="B18" s="413">
        <v>361.56459999999998</v>
      </c>
      <c r="C18" s="413">
        <v>342.36309999999997</v>
      </c>
      <c r="D18" s="413">
        <v>372.28879999999998</v>
      </c>
      <c r="F18" s="409">
        <f t="shared" si="0"/>
        <v>2.9660536457385422E-2</v>
      </c>
      <c r="G18" s="409">
        <f t="shared" si="1"/>
        <v>2.9660536457385422E-2</v>
      </c>
      <c r="H18" s="283">
        <f t="shared" si="2"/>
        <v>8.740924474629419E-2</v>
      </c>
      <c r="I18" s="409">
        <f t="shared" si="3"/>
        <v>2.2884866650978514E-2</v>
      </c>
      <c r="J18" s="316">
        <f t="shared" si="4"/>
        <v>714.65189999999996</v>
      </c>
      <c r="K18" s="409">
        <f t="shared" si="5"/>
        <v>4.3930178488765799E-2</v>
      </c>
    </row>
    <row r="19" spans="1:11" x14ac:dyDescent="0.2">
      <c r="A19" s="283" t="s">
        <v>12</v>
      </c>
      <c r="B19" s="413">
        <v>346.1576</v>
      </c>
      <c r="C19" s="413">
        <v>297.70870000000002</v>
      </c>
      <c r="D19" s="413">
        <v>358.35849999999999</v>
      </c>
      <c r="F19" s="409">
        <f t="shared" si="0"/>
        <v>3.5246662213974211E-2</v>
      </c>
      <c r="G19" s="409">
        <f t="shared" si="1"/>
        <v>3.5246662213974211E-2</v>
      </c>
      <c r="H19" s="283">
        <f t="shared" si="2"/>
        <v>0.20372196042641666</v>
      </c>
      <c r="I19" s="409">
        <f t="shared" si="3"/>
        <v>2.2028560853145956E-2</v>
      </c>
      <c r="J19" s="316">
        <f t="shared" si="4"/>
        <v>656.06719999999996</v>
      </c>
      <c r="K19" s="409">
        <f t="shared" si="5"/>
        <v>4.0328933844050244E-2</v>
      </c>
    </row>
    <row r="20" spans="1:11" x14ac:dyDescent="0.2">
      <c r="A20" s="283" t="s">
        <v>23</v>
      </c>
      <c r="B20" s="413">
        <v>310.92770000000002</v>
      </c>
      <c r="C20" s="413">
        <v>272.04259999999999</v>
      </c>
      <c r="D20" s="413">
        <v>324.30450000000002</v>
      </c>
      <c r="F20" s="409">
        <f t="shared" si="0"/>
        <v>4.3022220278219114E-2</v>
      </c>
      <c r="G20" s="409">
        <f t="shared" si="1"/>
        <v>4.3022220278219114E-2</v>
      </c>
      <c r="H20" s="283">
        <f t="shared" si="2"/>
        <v>0.19210925053649697</v>
      </c>
      <c r="I20" s="409">
        <f t="shared" si="3"/>
        <v>1.9935236399301462E-2</v>
      </c>
      <c r="J20" s="316">
        <f t="shared" si="4"/>
        <v>596.34709999999995</v>
      </c>
      <c r="K20" s="409">
        <f t="shared" si="5"/>
        <v>3.6657895325343519E-2</v>
      </c>
    </row>
    <row r="21" spans="1:11" x14ac:dyDescent="0.2">
      <c r="A21" s="283" t="s">
        <v>33</v>
      </c>
      <c r="B21" s="413">
        <v>446.60070000000002</v>
      </c>
      <c r="C21" s="413">
        <v>392.3143</v>
      </c>
      <c r="D21" s="413">
        <v>472.39490000000001</v>
      </c>
      <c r="F21" s="409">
        <f t="shared" si="0"/>
        <v>5.7756738849715106E-2</v>
      </c>
      <c r="G21" s="409">
        <f t="shared" si="1"/>
        <v>5.7756738849715106E-2</v>
      </c>
      <c r="H21" s="283">
        <f t="shared" si="2"/>
        <v>0.20412358152634247</v>
      </c>
      <c r="I21" s="409">
        <f t="shared" si="3"/>
        <v>2.9038462325759816E-2</v>
      </c>
      <c r="J21" s="316">
        <f t="shared" si="4"/>
        <v>864.70920000000001</v>
      </c>
      <c r="K21" s="409">
        <f t="shared" si="5"/>
        <v>5.3154311206445939E-2</v>
      </c>
    </row>
    <row r="22" spans="1:11" x14ac:dyDescent="0.2">
      <c r="A22" s="283" t="s">
        <v>25</v>
      </c>
      <c r="B22" s="413">
        <v>509.47840000000002</v>
      </c>
      <c r="C22" s="413">
        <v>445.20260000000002</v>
      </c>
      <c r="D22" s="413">
        <v>538.9742</v>
      </c>
      <c r="F22" s="409">
        <f t="shared" si="0"/>
        <v>5.7894112880938486E-2</v>
      </c>
      <c r="G22" s="409">
        <f t="shared" si="1"/>
        <v>5.7894112880938486E-2</v>
      </c>
      <c r="H22" s="283">
        <f t="shared" si="2"/>
        <v>0.21062680226934871</v>
      </c>
      <c r="I22" s="409">
        <f t="shared" si="3"/>
        <v>3.313114091887219E-2</v>
      </c>
      <c r="J22" s="316">
        <f t="shared" si="4"/>
        <v>984.17679999999996</v>
      </c>
      <c r="K22" s="409">
        <f t="shared" si="5"/>
        <v>6.0498072542033904E-2</v>
      </c>
    </row>
    <row r="23" spans="1:11" x14ac:dyDescent="0.2">
      <c r="A23" s="283" t="s">
        <v>18</v>
      </c>
      <c r="B23" s="413">
        <v>275.08370000000002</v>
      </c>
      <c r="C23" s="413">
        <v>256.98540000000003</v>
      </c>
      <c r="D23" s="413">
        <v>294.18099999999998</v>
      </c>
      <c r="F23" s="409">
        <f t="shared" si="0"/>
        <v>6.9423597254217428E-2</v>
      </c>
      <c r="G23" s="409">
        <f t="shared" si="1"/>
        <v>6.9423597254217428E-2</v>
      </c>
      <c r="H23" s="283">
        <f t="shared" si="2"/>
        <v>0.14473818356996149</v>
      </c>
      <c r="I23" s="409">
        <f t="shared" si="3"/>
        <v>1.8083522674470762E-2</v>
      </c>
      <c r="J23" s="316">
        <f t="shared" si="4"/>
        <v>551.16640000000007</v>
      </c>
      <c r="K23" s="409">
        <f t="shared" si="5"/>
        <v>3.3880604429947628E-2</v>
      </c>
    </row>
    <row r="24" spans="1:11" x14ac:dyDescent="0.2">
      <c r="A24" s="283" t="s">
        <v>15</v>
      </c>
      <c r="B24" s="413">
        <v>769.26890000000003</v>
      </c>
      <c r="C24" s="413">
        <v>718.53869999999995</v>
      </c>
      <c r="D24" s="413">
        <v>823.226</v>
      </c>
      <c r="F24" s="409">
        <f t="shared" si="0"/>
        <v>7.0140753122867716E-2</v>
      </c>
      <c r="G24" s="409">
        <f t="shared" si="1"/>
        <v>7.0140753122867716E-2</v>
      </c>
      <c r="H24" s="283">
        <f t="shared" si="2"/>
        <v>0.145694727368199</v>
      </c>
      <c r="I24" s="409">
        <f t="shared" si="3"/>
        <v>5.0604308358506732E-2</v>
      </c>
      <c r="J24" s="316">
        <f t="shared" si="4"/>
        <v>1541.7646999999999</v>
      </c>
      <c r="K24" s="409">
        <f t="shared" si="5"/>
        <v>9.4773411305110161E-2</v>
      </c>
    </row>
    <row r="25" spans="1:11" x14ac:dyDescent="0.2">
      <c r="A25" s="283" t="s">
        <v>14</v>
      </c>
      <c r="B25" s="413">
        <v>1341.0823</v>
      </c>
      <c r="C25" s="413">
        <v>1173.8215</v>
      </c>
      <c r="D25" s="413">
        <v>1438.6977999999999</v>
      </c>
      <c r="F25" s="409">
        <f t="shared" si="0"/>
        <v>7.2788597687106771E-2</v>
      </c>
      <c r="G25" s="409">
        <f t="shared" si="1"/>
        <v>7.2788597687106771E-2</v>
      </c>
      <c r="H25" s="283">
        <f t="shared" si="2"/>
        <v>0.22565296341905472</v>
      </c>
      <c r="I25" s="409">
        <f t="shared" si="3"/>
        <v>8.8437813074301874E-2</v>
      </c>
      <c r="J25" s="316">
        <f t="shared" si="4"/>
        <v>2612.5192999999999</v>
      </c>
      <c r="K25" s="409">
        <f t="shared" si="5"/>
        <v>0.16059348496008405</v>
      </c>
    </row>
    <row r="26" spans="1:11" x14ac:dyDescent="0.2">
      <c r="A26" s="283" t="s">
        <v>21</v>
      </c>
      <c r="B26" s="413">
        <v>744.89940000000001</v>
      </c>
      <c r="C26" s="413">
        <v>707.55370000000005</v>
      </c>
      <c r="D26" s="413">
        <v>811.29420000000005</v>
      </c>
      <c r="F26" s="409">
        <f t="shared" si="0"/>
        <v>8.9132572801105869E-2</v>
      </c>
      <c r="G26" s="409">
        <f t="shared" si="1"/>
        <v>8.9132572801105869E-2</v>
      </c>
      <c r="H26" s="283">
        <f t="shared" si="2"/>
        <v>0.14661855347516384</v>
      </c>
      <c r="I26" s="409">
        <f t="shared" si="3"/>
        <v>4.9870851827162929E-2</v>
      </c>
      <c r="J26" s="316">
        <f t="shared" si="4"/>
        <v>1518.8479000000002</v>
      </c>
      <c r="K26" s="409">
        <f t="shared" si="5"/>
        <v>9.3364698735548202E-2</v>
      </c>
    </row>
    <row r="27" spans="1:11" x14ac:dyDescent="0.2">
      <c r="A27" s="283" t="s">
        <v>30</v>
      </c>
      <c r="B27" s="413">
        <v>96.368099999999998</v>
      </c>
      <c r="C27" s="413">
        <v>85.034700000000001</v>
      </c>
      <c r="D27" s="413">
        <v>105.0543</v>
      </c>
      <c r="F27" s="409">
        <f t="shared" si="0"/>
        <v>9.0135636170060485E-2</v>
      </c>
      <c r="G27" s="409">
        <f t="shared" si="1"/>
        <v>9.0135636170060485E-2</v>
      </c>
      <c r="H27" s="283">
        <f t="shared" si="2"/>
        <v>0.2354285956203761</v>
      </c>
      <c r="I27" s="409">
        <f t="shared" si="3"/>
        <v>6.4577651721241473E-3</v>
      </c>
      <c r="J27" s="316">
        <f t="shared" si="4"/>
        <v>190.089</v>
      </c>
      <c r="K27" s="409">
        <f t="shared" si="5"/>
        <v>1.1684910791884835E-2</v>
      </c>
    </row>
    <row r="28" spans="1:11" x14ac:dyDescent="0.2">
      <c r="A28" s="283" t="s">
        <v>16</v>
      </c>
      <c r="B28" s="413">
        <v>412.1925</v>
      </c>
      <c r="C28" s="413">
        <v>378.51170000000002</v>
      </c>
      <c r="D28" s="413">
        <v>451.48070000000001</v>
      </c>
      <c r="F28" s="409">
        <f t="shared" si="0"/>
        <v>9.5315174342085252E-2</v>
      </c>
      <c r="G28" s="409">
        <f t="shared" si="1"/>
        <v>9.5315174342085252E-2</v>
      </c>
      <c r="H28" s="283">
        <f t="shared" si="2"/>
        <v>0.19277871727611062</v>
      </c>
      <c r="I28" s="409">
        <f t="shared" si="3"/>
        <v>2.7752851052705418E-2</v>
      </c>
      <c r="J28" s="316">
        <f t="shared" si="4"/>
        <v>829.99240000000009</v>
      </c>
      <c r="K28" s="409">
        <f t="shared" si="5"/>
        <v>5.1020243948584065E-2</v>
      </c>
    </row>
    <row r="29" spans="1:11" x14ac:dyDescent="0.2">
      <c r="A29" s="283" t="s">
        <v>9</v>
      </c>
      <c r="B29" s="413">
        <v>805.87959999999998</v>
      </c>
      <c r="C29" s="413">
        <v>750.29269999999997</v>
      </c>
      <c r="D29" s="413">
        <v>885.22709999999995</v>
      </c>
      <c r="F29" s="409">
        <f t="shared" si="0"/>
        <v>9.8460737807483767E-2</v>
      </c>
      <c r="G29" s="409">
        <f t="shared" si="1"/>
        <v>9.8460737807483767E-2</v>
      </c>
      <c r="H29" s="283">
        <f t="shared" si="2"/>
        <v>0.1798423468600987</v>
      </c>
      <c r="I29" s="409">
        <f t="shared" si="3"/>
        <v>5.4415561626705994E-2</v>
      </c>
      <c r="J29" s="316">
        <f t="shared" si="4"/>
        <v>1635.5198</v>
      </c>
      <c r="K29" s="409">
        <f t="shared" si="5"/>
        <v>0.10053660633367174</v>
      </c>
    </row>
    <row r="30" spans="1:11" x14ac:dyDescent="0.2">
      <c r="A30" s="283" t="s">
        <v>6</v>
      </c>
      <c r="B30" s="413">
        <v>41.368099999999998</v>
      </c>
      <c r="C30" s="413">
        <v>37.3964</v>
      </c>
      <c r="D30" s="413">
        <v>45.951099999999997</v>
      </c>
      <c r="F30" s="409">
        <f t="shared" si="0"/>
        <v>0.11078584706573413</v>
      </c>
      <c r="G30" s="409">
        <f t="shared" si="1"/>
        <v>0.11078584706573413</v>
      </c>
      <c r="H30" s="283">
        <f t="shared" si="2"/>
        <v>0.2287573135382015</v>
      </c>
      <c r="I30" s="409">
        <f t="shared" si="3"/>
        <v>2.8246479506388021E-3</v>
      </c>
      <c r="J30" s="316">
        <f t="shared" si="4"/>
        <v>83.347499999999997</v>
      </c>
      <c r="K30" s="409">
        <f t="shared" si="5"/>
        <v>5.12343219348106E-3</v>
      </c>
    </row>
    <row r="31" spans="1:11" x14ac:dyDescent="0.2">
      <c r="A31" s="283" t="s">
        <v>32</v>
      </c>
      <c r="B31" s="413">
        <v>97.708699999999993</v>
      </c>
      <c r="C31" s="413">
        <v>98.381399999999999</v>
      </c>
      <c r="D31" s="413">
        <v>109.22410000000001</v>
      </c>
      <c r="F31" s="409">
        <f t="shared" si="0"/>
        <v>0.11785439781718532</v>
      </c>
      <c r="G31" s="409">
        <f t="shared" si="1"/>
        <v>0.11785439781718532</v>
      </c>
      <c r="H31" s="283">
        <f t="shared" si="2"/>
        <v>0.11021087319351031</v>
      </c>
      <c r="I31" s="409">
        <f t="shared" si="3"/>
        <v>6.71408584833372E-3</v>
      </c>
      <c r="J31" s="316">
        <f t="shared" si="4"/>
        <v>207.60550000000001</v>
      </c>
      <c r="K31" s="409">
        <f t="shared" si="5"/>
        <v>1.276166294422427E-2</v>
      </c>
    </row>
    <row r="32" spans="1:11" x14ac:dyDescent="0.2">
      <c r="A32" s="283" t="s">
        <v>11</v>
      </c>
      <c r="B32" s="413">
        <v>108.4992</v>
      </c>
      <c r="C32" s="413">
        <v>114.9469</v>
      </c>
      <c r="D32" s="413">
        <v>122.3442</v>
      </c>
      <c r="F32" s="409">
        <f t="shared" si="0"/>
        <v>0.12760462749955748</v>
      </c>
      <c r="G32" s="409">
        <f t="shared" si="1"/>
        <v>0.12760462749955748</v>
      </c>
      <c r="H32" s="283">
        <f t="shared" si="2"/>
        <v>6.4354062614998764E-2</v>
      </c>
      <c r="I32" s="409">
        <f t="shared" si="3"/>
        <v>7.5205880556187717E-3</v>
      </c>
      <c r="J32" s="316">
        <f t="shared" si="4"/>
        <v>237.2911</v>
      </c>
      <c r="K32" s="409">
        <f t="shared" si="5"/>
        <v>1.4586458633630688E-2</v>
      </c>
    </row>
    <row r="33" spans="1:11" x14ac:dyDescent="0.2">
      <c r="A33" s="283" t="s">
        <v>3</v>
      </c>
      <c r="B33" s="413">
        <v>217.74029999999999</v>
      </c>
      <c r="C33" s="413">
        <v>208.7199</v>
      </c>
      <c r="D33" s="413">
        <v>246.26159999999999</v>
      </c>
      <c r="F33" s="409">
        <f t="shared" si="0"/>
        <v>0.13098769497424234</v>
      </c>
      <c r="G33" s="409">
        <f t="shared" si="1"/>
        <v>0.13098769497424234</v>
      </c>
      <c r="H33" s="283">
        <f t="shared" si="2"/>
        <v>0.17986641427099181</v>
      </c>
      <c r="I33" s="409">
        <f t="shared" si="3"/>
        <v>1.5137881873579357E-2</v>
      </c>
      <c r="J33" s="316">
        <f t="shared" si="4"/>
        <v>454.98149999999998</v>
      </c>
      <c r="K33" s="409">
        <f t="shared" si="5"/>
        <v>2.7968047806332559E-2</v>
      </c>
    </row>
    <row r="34" spans="1:11" x14ac:dyDescent="0.2">
      <c r="A34" s="283" t="s">
        <v>31</v>
      </c>
      <c r="B34" s="413">
        <v>594.95960000000002</v>
      </c>
      <c r="C34" s="413">
        <v>559.7319</v>
      </c>
      <c r="D34" s="413">
        <v>675.13099999999997</v>
      </c>
      <c r="F34" s="409">
        <f t="shared" si="0"/>
        <v>0.13475099821903869</v>
      </c>
      <c r="G34" s="409">
        <f t="shared" si="1"/>
        <v>0.13475099821903869</v>
      </c>
      <c r="H34" s="283">
        <f t="shared" si="2"/>
        <v>0.20616852460972823</v>
      </c>
      <c r="I34" s="409">
        <f t="shared" si="3"/>
        <v>4.1500799666661412E-2</v>
      </c>
      <c r="J34" s="316">
        <f t="shared" si="4"/>
        <v>1234.8629000000001</v>
      </c>
      <c r="K34" s="409">
        <f t="shared" si="5"/>
        <v>7.5907931688357591E-2</v>
      </c>
    </row>
    <row r="35" spans="1:11" x14ac:dyDescent="0.2">
      <c r="A35" s="283" t="s">
        <v>5</v>
      </c>
      <c r="B35" s="413">
        <v>43.018000000000001</v>
      </c>
      <c r="C35" s="413">
        <v>54.502600000000001</v>
      </c>
      <c r="D35" s="413">
        <v>49.724200000000003</v>
      </c>
      <c r="F35" s="409">
        <f t="shared" si="0"/>
        <v>0.15589288204937479</v>
      </c>
      <c r="G35" s="409">
        <f t="shared" si="1"/>
        <v>0.15589288204937479</v>
      </c>
      <c r="H35" s="283">
        <f t="shared" si="2"/>
        <v>-8.7672881660691426E-2</v>
      </c>
      <c r="I35" s="409">
        <f t="shared" si="3"/>
        <v>3.0565831857595127E-3</v>
      </c>
      <c r="J35" s="316">
        <f t="shared" si="4"/>
        <v>104.2268</v>
      </c>
      <c r="K35" s="409">
        <f t="shared" si="5"/>
        <v>6.4068981378387086E-3</v>
      </c>
    </row>
    <row r="36" spans="1:11" x14ac:dyDescent="0.2">
      <c r="A36" s="283" t="s">
        <v>22</v>
      </c>
      <c r="B36" s="413">
        <v>697.36300000000006</v>
      </c>
      <c r="C36" s="413">
        <v>699.0942</v>
      </c>
      <c r="D36" s="413">
        <v>818.41780000000006</v>
      </c>
      <c r="F36" s="409">
        <f t="shared" si="0"/>
        <v>0.17358936450600337</v>
      </c>
      <c r="G36" s="409">
        <f t="shared" si="1"/>
        <v>0.17358936450600337</v>
      </c>
      <c r="H36" s="283">
        <f t="shared" si="2"/>
        <v>0.17068314971001053</v>
      </c>
      <c r="I36" s="409">
        <f t="shared" si="3"/>
        <v>5.0308744764245412E-2</v>
      </c>
      <c r="J36" s="316">
        <f t="shared" si="4"/>
        <v>1517.5120000000002</v>
      </c>
      <c r="K36" s="409">
        <f t="shared" si="5"/>
        <v>9.3282579978929567E-2</v>
      </c>
    </row>
    <row r="37" spans="1:11" x14ac:dyDescent="0.2">
      <c r="A37" s="283" t="s">
        <v>13</v>
      </c>
      <c r="B37" s="413">
        <v>894.62339999999995</v>
      </c>
      <c r="C37" s="413">
        <v>817.2038</v>
      </c>
      <c r="D37" s="413">
        <v>1154.6321</v>
      </c>
      <c r="F37" s="409">
        <f t="shared" si="0"/>
        <v>0.29063480789793794</v>
      </c>
      <c r="G37" s="409">
        <f t="shared" si="1"/>
        <v>0.29063480789793794</v>
      </c>
      <c r="H37" s="283">
        <f t="shared" si="2"/>
        <v>0.41290593607127146</v>
      </c>
      <c r="I37" s="409">
        <f t="shared" si="3"/>
        <v>7.0976085338692138E-2</v>
      </c>
      <c r="J37" s="316">
        <f t="shared" si="4"/>
        <v>1971.8359</v>
      </c>
      <c r="K37" s="409">
        <f t="shared" si="5"/>
        <v>0.12121020462907348</v>
      </c>
    </row>
    <row r="38" spans="1:11" x14ac:dyDescent="0.2">
      <c r="A38" s="283" t="s">
        <v>7</v>
      </c>
      <c r="B38" s="413">
        <v>763.25750000000005</v>
      </c>
      <c r="C38" s="413">
        <v>958.11189999999999</v>
      </c>
      <c r="D38" s="413">
        <v>1097.4408000000001</v>
      </c>
      <c r="F38" s="409">
        <f t="shared" si="0"/>
        <v>0.43783821318493432</v>
      </c>
      <c r="G38" s="409">
        <f t="shared" si="1"/>
        <v>0.43783821318493432</v>
      </c>
      <c r="H38" s="283">
        <f t="shared" si="2"/>
        <v>0.14542027919703338</v>
      </c>
      <c r="I38" s="409">
        <f t="shared" si="3"/>
        <v>6.7460494017932277E-2</v>
      </c>
      <c r="J38" s="316">
        <f t="shared" si="4"/>
        <v>2055.5527000000002</v>
      </c>
      <c r="K38" s="409">
        <f t="shared" si="5"/>
        <v>0.12635633796546888</v>
      </c>
    </row>
    <row r="42" spans="1:11" x14ac:dyDescent="0.2">
      <c r="A42" s="283" t="s">
        <v>1</v>
      </c>
      <c r="B42" s="413">
        <v>14993.703799999999</v>
      </c>
      <c r="C42" s="413">
        <v>13970.3531</v>
      </c>
      <c r="D42" s="413">
        <v>16267.903399999999</v>
      </c>
      <c r="F42" s="409">
        <f>D42/B42-1</f>
        <v>8.498231104178533E-2</v>
      </c>
      <c r="G42" s="409">
        <f>D42/B42-1</f>
        <v>8.498231104178533E-2</v>
      </c>
      <c r="H42" s="283">
        <f>D42/C42-1</f>
        <v>0.16445899996614965</v>
      </c>
      <c r="I42" s="409">
        <f>D42/$D$42</f>
        <v>1</v>
      </c>
      <c r="J42" s="316">
        <f>SUM(D42)</f>
        <v>16267.903399999999</v>
      </c>
      <c r="K42" s="409">
        <f>J42/$D$42</f>
        <v>1</v>
      </c>
    </row>
    <row r="44" spans="1:11" x14ac:dyDescent="0.2">
      <c r="A44" s="283" t="s">
        <v>26</v>
      </c>
      <c r="B44" s="283">
        <v>-6.2439368108730187E-2</v>
      </c>
    </row>
    <row r="45" spans="1:11" x14ac:dyDescent="0.2">
      <c r="A45" s="283" t="s">
        <v>28</v>
      </c>
      <c r="B45" s="283">
        <v>-3.1498366209699036E-2</v>
      </c>
    </row>
    <row r="46" spans="1:11" x14ac:dyDescent="0.2">
      <c r="A46" s="283" t="s">
        <v>8</v>
      </c>
      <c r="B46" s="283">
        <v>-2.4233385975722221E-2</v>
      </c>
    </row>
    <row r="47" spans="1:11" x14ac:dyDescent="0.2">
      <c r="A47" s="283" t="s">
        <v>0</v>
      </c>
      <c r="B47" s="283">
        <v>-1.7653270823462575E-2</v>
      </c>
    </row>
    <row r="48" spans="1:11" x14ac:dyDescent="0.2">
      <c r="A48" s="283" t="s">
        <v>29</v>
      </c>
      <c r="B48" s="283">
        <v>-1.4267345078323945E-2</v>
      </c>
    </row>
    <row r="49" spans="1:2" x14ac:dyDescent="0.2">
      <c r="A49" s="283" t="s">
        <v>27</v>
      </c>
      <c r="B49" s="283">
        <v>-1.1363229790552931E-2</v>
      </c>
    </row>
    <row r="50" spans="1:2" x14ac:dyDescent="0.2">
      <c r="A50" s="283" t="s">
        <v>20</v>
      </c>
      <c r="B50" s="283">
        <v>-8.4467363947944296E-3</v>
      </c>
    </row>
    <row r="51" spans="1:2" x14ac:dyDescent="0.2">
      <c r="A51" s="283" t="s">
        <v>24</v>
      </c>
      <c r="B51" s="283">
        <v>7.7626900122689246E-3</v>
      </c>
    </row>
    <row r="52" spans="1:2" x14ac:dyDescent="0.2">
      <c r="A52" s="283" t="s">
        <v>17</v>
      </c>
      <c r="B52" s="283">
        <v>1.3154809708054271E-2</v>
      </c>
    </row>
    <row r="53" spans="1:2" x14ac:dyDescent="0.2">
      <c r="A53" s="283" t="s">
        <v>10</v>
      </c>
      <c r="B53" s="283">
        <v>1.4457636302426025E-2</v>
      </c>
    </row>
    <row r="54" spans="1:2" x14ac:dyDescent="0.2">
      <c r="A54" s="283" t="s">
        <v>19</v>
      </c>
      <c r="B54" s="283">
        <v>1.6557672704461623E-2</v>
      </c>
    </row>
    <row r="55" spans="1:2" x14ac:dyDescent="0.2">
      <c r="A55" s="283" t="s">
        <v>4</v>
      </c>
      <c r="B55" s="283">
        <v>2.9660536457385422E-2</v>
      </c>
    </row>
    <row r="56" spans="1:2" x14ac:dyDescent="0.2">
      <c r="A56" s="283" t="s">
        <v>12</v>
      </c>
      <c r="B56" s="283">
        <v>3.5246662213974211E-2</v>
      </c>
    </row>
    <row r="57" spans="1:2" x14ac:dyDescent="0.2">
      <c r="A57" s="283" t="s">
        <v>23</v>
      </c>
      <c r="B57" s="283">
        <v>4.3022220278219114E-2</v>
      </c>
    </row>
    <row r="58" spans="1:2" x14ac:dyDescent="0.2">
      <c r="A58" s="283" t="s">
        <v>33</v>
      </c>
      <c r="B58" s="283">
        <v>5.7756738849715106E-2</v>
      </c>
    </row>
    <row r="59" spans="1:2" x14ac:dyDescent="0.2">
      <c r="A59" s="283" t="s">
        <v>25</v>
      </c>
      <c r="B59" s="283">
        <v>5.7894112880938486E-2</v>
      </c>
    </row>
    <row r="60" spans="1:2" x14ac:dyDescent="0.2">
      <c r="A60" s="283" t="s">
        <v>18</v>
      </c>
      <c r="B60" s="283">
        <v>6.9423597254217428E-2</v>
      </c>
    </row>
    <row r="61" spans="1:2" x14ac:dyDescent="0.2">
      <c r="A61" s="283" t="s">
        <v>15</v>
      </c>
      <c r="B61" s="283">
        <v>7.0140753122867716E-2</v>
      </c>
    </row>
    <row r="62" spans="1:2" x14ac:dyDescent="0.2">
      <c r="A62" s="283" t="s">
        <v>14</v>
      </c>
      <c r="B62" s="283">
        <v>7.2788597687106771E-2</v>
      </c>
    </row>
    <row r="63" spans="1:2" x14ac:dyDescent="0.2">
      <c r="A63" s="283" t="s">
        <v>1</v>
      </c>
      <c r="B63" s="283">
        <v>8.498231104178533E-2</v>
      </c>
    </row>
    <row r="64" spans="1:2" x14ac:dyDescent="0.2">
      <c r="A64" s="283" t="s">
        <v>21</v>
      </c>
      <c r="B64" s="283">
        <v>8.9132572801105869E-2</v>
      </c>
    </row>
    <row r="65" spans="1:2" x14ac:dyDescent="0.2">
      <c r="A65" s="283" t="s">
        <v>30</v>
      </c>
      <c r="B65" s="283">
        <v>9.0135636170060485E-2</v>
      </c>
    </row>
    <row r="66" spans="1:2" x14ac:dyDescent="0.2">
      <c r="A66" s="283" t="s">
        <v>16</v>
      </c>
      <c r="B66" s="283">
        <v>9.5315174342085252E-2</v>
      </c>
    </row>
    <row r="67" spans="1:2" x14ac:dyDescent="0.2">
      <c r="A67" s="283" t="s">
        <v>9</v>
      </c>
      <c r="B67" s="283">
        <v>9.8460737807483767E-2</v>
      </c>
    </row>
    <row r="68" spans="1:2" x14ac:dyDescent="0.2">
      <c r="A68" s="283" t="s">
        <v>6</v>
      </c>
      <c r="B68" s="283">
        <v>0.11078584706573413</v>
      </c>
    </row>
    <row r="69" spans="1:2" x14ac:dyDescent="0.2">
      <c r="A69" s="283" t="s">
        <v>32</v>
      </c>
      <c r="B69" s="283">
        <v>0.11785439781718532</v>
      </c>
    </row>
    <row r="70" spans="1:2" x14ac:dyDescent="0.2">
      <c r="A70" s="283" t="s">
        <v>11</v>
      </c>
      <c r="B70" s="283">
        <v>0.12760462749955748</v>
      </c>
    </row>
    <row r="71" spans="1:2" x14ac:dyDescent="0.2">
      <c r="A71" s="283" t="s">
        <v>3</v>
      </c>
      <c r="B71" s="283">
        <v>0.13098769497424234</v>
      </c>
    </row>
    <row r="72" spans="1:2" x14ac:dyDescent="0.2">
      <c r="A72" s="283" t="s">
        <v>31</v>
      </c>
      <c r="B72" s="283">
        <v>0.13475099821903869</v>
      </c>
    </row>
    <row r="73" spans="1:2" x14ac:dyDescent="0.2">
      <c r="A73" s="283" t="s">
        <v>5</v>
      </c>
      <c r="B73" s="283">
        <v>0.15589288204937479</v>
      </c>
    </row>
    <row r="74" spans="1:2" x14ac:dyDescent="0.2">
      <c r="A74" s="283" t="s">
        <v>22</v>
      </c>
      <c r="B74" s="283">
        <v>0.17358936450600337</v>
      </c>
    </row>
    <row r="75" spans="1:2" x14ac:dyDescent="0.2">
      <c r="A75" s="283" t="s">
        <v>13</v>
      </c>
      <c r="B75" s="283">
        <v>0.29063480789793794</v>
      </c>
    </row>
    <row r="76" spans="1:2" x14ac:dyDescent="0.2">
      <c r="A76" s="283" t="s">
        <v>7</v>
      </c>
      <c r="B76" s="283">
        <v>0.43783821318493399</v>
      </c>
    </row>
  </sheetData>
  <autoFilter ref="A6:K6" xr:uid="{C1867346-681F-46BF-88D6-F180577A8354}">
    <sortState ref="A7:K38">
      <sortCondition ref="F6"/>
    </sortState>
  </autoFilter>
  <mergeCells count="1">
    <mergeCell ref="H1:I1"/>
  </mergeCells>
  <hyperlinks>
    <hyperlink ref="H1:I1" location="Index!A1" display="Regresar al Índice" xr:uid="{C8D29729-7108-4BE4-9EE9-687267D098D5}"/>
  </hyperlinks>
  <pageMargins left="0.7" right="0.7" top="0.75" bottom="0.75" header="0.3" footer="0.3"/>
  <pageSetup orientation="portrait" horizontalDpi="4294967295" verticalDpi="4294967295"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BCDE-8F4B-4D6F-BA25-2A3B418D4274}">
  <sheetPr codeName="Hoja94"/>
  <dimension ref="A1:O76"/>
  <sheetViews>
    <sheetView topLeftCell="J1" workbookViewId="0">
      <selection activeCell="F17" sqref="F17"/>
    </sheetView>
  </sheetViews>
  <sheetFormatPr baseColWidth="10" defaultRowHeight="12.75" x14ac:dyDescent="0.2"/>
  <cols>
    <col min="1" max="1" width="19.42578125" style="283" customWidth="1"/>
    <col min="2" max="16384" width="11.42578125" style="283"/>
  </cols>
  <sheetData>
    <row r="1" spans="1:11" x14ac:dyDescent="0.2">
      <c r="A1" s="28" t="s">
        <v>4656</v>
      </c>
      <c r="H1" s="284" t="s">
        <v>1306</v>
      </c>
      <c r="I1" s="284"/>
    </row>
    <row r="2" spans="1:11" x14ac:dyDescent="0.2">
      <c r="A2" s="283" t="s">
        <v>4490</v>
      </c>
    </row>
    <row r="6" spans="1:11" x14ac:dyDescent="0.2">
      <c r="A6" s="283" t="s">
        <v>1124</v>
      </c>
      <c r="B6" s="412">
        <v>44652</v>
      </c>
      <c r="C6" s="412">
        <v>44927</v>
      </c>
      <c r="D6" s="412">
        <v>45017</v>
      </c>
      <c r="E6" s="412"/>
      <c r="F6" s="283" t="s">
        <v>3108</v>
      </c>
      <c r="G6" s="283" t="s">
        <v>3107</v>
      </c>
      <c r="H6" s="283" t="s">
        <v>3106</v>
      </c>
      <c r="I6" s="283" t="s">
        <v>3105</v>
      </c>
      <c r="J6" s="283" t="s">
        <v>3104</v>
      </c>
      <c r="K6" s="283" t="s">
        <v>3103</v>
      </c>
    </row>
    <row r="7" spans="1:11" x14ac:dyDescent="0.2">
      <c r="A7" s="283" t="s">
        <v>6</v>
      </c>
      <c r="B7" s="413">
        <v>41.368099999999998</v>
      </c>
      <c r="C7" s="413">
        <v>37.3964</v>
      </c>
      <c r="D7" s="413">
        <v>45.951099999999997</v>
      </c>
      <c r="F7" s="409">
        <f t="shared" ref="F7:F38" si="0">D7/B7-1</f>
        <v>0.11078584706573413</v>
      </c>
      <c r="G7" s="409">
        <f t="shared" ref="G7:G38" si="1">D7/B7-1</f>
        <v>0.11078584706573413</v>
      </c>
      <c r="H7" s="283">
        <f t="shared" ref="H7:H38" si="2">D7/C7-1</f>
        <v>0.2287573135382015</v>
      </c>
      <c r="I7" s="409">
        <f t="shared" ref="I7:I38" si="3">D7/$D$42</f>
        <v>2.8246479506388021E-3</v>
      </c>
      <c r="J7" s="316">
        <f t="shared" ref="J7:J38" si="4">SUM(D7,C7)</f>
        <v>83.347499999999997</v>
      </c>
      <c r="K7" s="409">
        <f t="shared" ref="K7:K38" si="5">J7/$J$42</f>
        <v>2.7563593158884672E-3</v>
      </c>
    </row>
    <row r="8" spans="1:11" x14ac:dyDescent="0.2">
      <c r="A8" s="283" t="s">
        <v>5</v>
      </c>
      <c r="B8" s="413">
        <v>43.018000000000001</v>
      </c>
      <c r="C8" s="413">
        <v>54.502600000000001</v>
      </c>
      <c r="D8" s="413">
        <v>49.724200000000003</v>
      </c>
      <c r="F8" s="409">
        <f t="shared" si="0"/>
        <v>0.15589288204937479</v>
      </c>
      <c r="G8" s="409">
        <f t="shared" si="1"/>
        <v>0.15589288204937479</v>
      </c>
      <c r="H8" s="283">
        <f t="shared" si="2"/>
        <v>-8.7672881660691426E-2</v>
      </c>
      <c r="I8" s="409">
        <f t="shared" si="3"/>
        <v>3.0565831857595127E-3</v>
      </c>
      <c r="J8" s="316">
        <f t="shared" si="4"/>
        <v>104.2268</v>
      </c>
      <c r="K8" s="409">
        <f t="shared" si="5"/>
        <v>3.4468521688742204E-3</v>
      </c>
    </row>
    <row r="9" spans="1:11" x14ac:dyDescent="0.2">
      <c r="A9" s="283" t="s">
        <v>30</v>
      </c>
      <c r="B9" s="413">
        <v>96.368099999999998</v>
      </c>
      <c r="C9" s="413">
        <v>85.034700000000001</v>
      </c>
      <c r="D9" s="413">
        <v>105.0543</v>
      </c>
      <c r="F9" s="409">
        <f t="shared" si="0"/>
        <v>9.0135636170060485E-2</v>
      </c>
      <c r="G9" s="409">
        <f t="shared" si="1"/>
        <v>9.0135636170060485E-2</v>
      </c>
      <c r="H9" s="283">
        <f t="shared" si="2"/>
        <v>0.2354285956203761</v>
      </c>
      <c r="I9" s="409">
        <f t="shared" si="3"/>
        <v>6.4577651721241473E-3</v>
      </c>
      <c r="J9" s="316">
        <f t="shared" si="4"/>
        <v>190.089</v>
      </c>
      <c r="K9" s="409">
        <f t="shared" si="5"/>
        <v>6.2863743483358575E-3</v>
      </c>
    </row>
    <row r="10" spans="1:11" x14ac:dyDescent="0.2">
      <c r="A10" s="283" t="s">
        <v>24</v>
      </c>
      <c r="B10" s="413">
        <v>96.177999999999997</v>
      </c>
      <c r="C10" s="413">
        <v>93.614800000000002</v>
      </c>
      <c r="D10" s="413">
        <v>96.924599999999998</v>
      </c>
      <c r="F10" s="409">
        <f t="shared" si="0"/>
        <v>7.7626900122689246E-3</v>
      </c>
      <c r="G10" s="409">
        <f t="shared" si="1"/>
        <v>7.7626900122689246E-3</v>
      </c>
      <c r="H10" s="283">
        <f t="shared" si="2"/>
        <v>3.5355520708264088E-2</v>
      </c>
      <c r="I10" s="409">
        <f t="shared" si="3"/>
        <v>5.9580265272536599E-3</v>
      </c>
      <c r="J10" s="316">
        <f t="shared" si="4"/>
        <v>190.5394</v>
      </c>
      <c r="K10" s="409">
        <f t="shared" si="5"/>
        <v>6.3012693870097966E-3</v>
      </c>
    </row>
    <row r="11" spans="1:11" x14ac:dyDescent="0.2">
      <c r="A11" s="283" t="s">
        <v>28</v>
      </c>
      <c r="B11" s="413">
        <v>108.03100000000001</v>
      </c>
      <c r="C11" s="413">
        <v>94.363100000000003</v>
      </c>
      <c r="D11" s="413">
        <v>104.62820000000001</v>
      </c>
      <c r="F11" s="409">
        <f t="shared" si="0"/>
        <v>-3.1498366209699036E-2</v>
      </c>
      <c r="G11" s="409">
        <f t="shared" si="1"/>
        <v>-3.1498366209699036E-2</v>
      </c>
      <c r="H11" s="283">
        <f t="shared" si="2"/>
        <v>0.10878298826554023</v>
      </c>
      <c r="I11" s="409">
        <f t="shared" si="3"/>
        <v>6.4315724913881654E-3</v>
      </c>
      <c r="J11" s="316">
        <f t="shared" si="4"/>
        <v>198.99130000000002</v>
      </c>
      <c r="K11" s="409">
        <f t="shared" si="5"/>
        <v>6.5807795499055978E-3</v>
      </c>
    </row>
    <row r="12" spans="1:11" x14ac:dyDescent="0.2">
      <c r="A12" s="283" t="s">
        <v>32</v>
      </c>
      <c r="B12" s="413">
        <v>97.708699999999993</v>
      </c>
      <c r="C12" s="413">
        <v>98.381399999999999</v>
      </c>
      <c r="D12" s="413">
        <v>109.22410000000001</v>
      </c>
      <c r="F12" s="409">
        <f t="shared" si="0"/>
        <v>0.11785439781718532</v>
      </c>
      <c r="G12" s="409">
        <f t="shared" si="1"/>
        <v>0.11785439781718532</v>
      </c>
      <c r="H12" s="283">
        <f t="shared" si="2"/>
        <v>0.11021087319351031</v>
      </c>
      <c r="I12" s="409">
        <f t="shared" si="3"/>
        <v>6.71408584833372E-3</v>
      </c>
      <c r="J12" s="316">
        <f t="shared" si="4"/>
        <v>207.60550000000001</v>
      </c>
      <c r="K12" s="409">
        <f t="shared" si="5"/>
        <v>6.8656570857516209E-3</v>
      </c>
    </row>
    <row r="13" spans="1:11" x14ac:dyDescent="0.2">
      <c r="A13" s="283" t="s">
        <v>11</v>
      </c>
      <c r="B13" s="413">
        <v>108.4992</v>
      </c>
      <c r="C13" s="413">
        <v>114.9469</v>
      </c>
      <c r="D13" s="413">
        <v>122.3442</v>
      </c>
      <c r="F13" s="409">
        <f t="shared" si="0"/>
        <v>0.12760462749955748</v>
      </c>
      <c r="G13" s="409">
        <f t="shared" si="1"/>
        <v>0.12760462749955748</v>
      </c>
      <c r="H13" s="283">
        <f t="shared" si="2"/>
        <v>6.4354062614998764E-2</v>
      </c>
      <c r="I13" s="409">
        <f t="shared" si="3"/>
        <v>7.5205880556187717E-3</v>
      </c>
      <c r="J13" s="316">
        <f t="shared" si="4"/>
        <v>237.2911</v>
      </c>
      <c r="K13" s="409">
        <f t="shared" si="5"/>
        <v>7.8473803540888669E-3</v>
      </c>
    </row>
    <row r="14" spans="1:11" x14ac:dyDescent="0.2">
      <c r="A14" s="283" t="s">
        <v>19</v>
      </c>
      <c r="B14" s="413">
        <v>223.17750000000001</v>
      </c>
      <c r="C14" s="413">
        <v>195.17580000000001</v>
      </c>
      <c r="D14" s="413">
        <v>226.87280000000001</v>
      </c>
      <c r="F14" s="409">
        <f t="shared" si="0"/>
        <v>1.6557672704461623E-2</v>
      </c>
      <c r="G14" s="409">
        <f t="shared" si="1"/>
        <v>1.6557672704461623E-2</v>
      </c>
      <c r="H14" s="283">
        <f t="shared" si="2"/>
        <v>0.16240230602359507</v>
      </c>
      <c r="I14" s="409">
        <f t="shared" si="3"/>
        <v>1.3946038061671797E-2</v>
      </c>
      <c r="J14" s="316">
        <f t="shared" si="4"/>
        <v>422.04860000000002</v>
      </c>
      <c r="K14" s="409">
        <f t="shared" si="5"/>
        <v>1.3957438319897843E-2</v>
      </c>
    </row>
    <row r="15" spans="1:11" x14ac:dyDescent="0.2">
      <c r="A15" s="283" t="s">
        <v>27</v>
      </c>
      <c r="B15" s="413">
        <v>237.57329999999999</v>
      </c>
      <c r="C15" s="413">
        <v>211.07230000000001</v>
      </c>
      <c r="D15" s="413">
        <v>234.87370000000001</v>
      </c>
      <c r="F15" s="409">
        <f t="shared" si="0"/>
        <v>-1.1363229790552931E-2</v>
      </c>
      <c r="G15" s="409">
        <f t="shared" si="1"/>
        <v>-1.1363229790552931E-2</v>
      </c>
      <c r="H15" s="283">
        <f t="shared" si="2"/>
        <v>0.11276420449296287</v>
      </c>
      <c r="I15" s="409">
        <f t="shared" si="3"/>
        <v>1.4437859275707282E-2</v>
      </c>
      <c r="J15" s="316">
        <f t="shared" si="4"/>
        <v>445.94600000000003</v>
      </c>
      <c r="K15" s="409">
        <f t="shared" si="5"/>
        <v>1.4747741821688696E-2</v>
      </c>
    </row>
    <row r="16" spans="1:11" x14ac:dyDescent="0.2">
      <c r="A16" s="283" t="s">
        <v>3</v>
      </c>
      <c r="B16" s="413">
        <v>217.74029999999999</v>
      </c>
      <c r="C16" s="413">
        <v>208.7199</v>
      </c>
      <c r="D16" s="413">
        <v>246.26159999999999</v>
      </c>
      <c r="F16" s="409">
        <f t="shared" si="0"/>
        <v>0.13098769497424234</v>
      </c>
      <c r="G16" s="409">
        <f t="shared" si="1"/>
        <v>0.13098769497424234</v>
      </c>
      <c r="H16" s="283">
        <f t="shared" si="2"/>
        <v>0.17986641427099181</v>
      </c>
      <c r="I16" s="409">
        <f t="shared" si="3"/>
        <v>1.5137881873579357E-2</v>
      </c>
      <c r="J16" s="316">
        <f t="shared" si="4"/>
        <v>454.98149999999998</v>
      </c>
      <c r="K16" s="409">
        <f t="shared" si="5"/>
        <v>1.5046552039136251E-2</v>
      </c>
    </row>
    <row r="17" spans="1:11" x14ac:dyDescent="0.2">
      <c r="A17" s="283" t="s">
        <v>10</v>
      </c>
      <c r="B17" s="413">
        <v>263.17579999999998</v>
      </c>
      <c r="C17" s="413">
        <v>252.4307</v>
      </c>
      <c r="D17" s="413">
        <v>266.98070000000001</v>
      </c>
      <c r="F17" s="409">
        <f t="shared" si="0"/>
        <v>1.4457636302426025E-2</v>
      </c>
      <c r="G17" s="409">
        <f t="shared" si="1"/>
        <v>1.4457636302426025E-2</v>
      </c>
      <c r="H17" s="283">
        <f t="shared" si="2"/>
        <v>5.7639581873361712E-2</v>
      </c>
      <c r="I17" s="409">
        <f t="shared" si="3"/>
        <v>1.6411500205982293E-2</v>
      </c>
      <c r="J17" s="316">
        <f t="shared" si="4"/>
        <v>519.41139999999996</v>
      </c>
      <c r="K17" s="409">
        <f t="shared" si="5"/>
        <v>1.7177293274167442E-2</v>
      </c>
    </row>
    <row r="18" spans="1:11" x14ac:dyDescent="0.2">
      <c r="A18" s="283" t="s">
        <v>29</v>
      </c>
      <c r="B18" s="413">
        <v>296.61439999999999</v>
      </c>
      <c r="C18" s="413">
        <v>253.80930000000001</v>
      </c>
      <c r="D18" s="413">
        <v>292.38249999999999</v>
      </c>
      <c r="F18" s="409">
        <f t="shared" si="0"/>
        <v>-1.4267345078323945E-2</v>
      </c>
      <c r="G18" s="409">
        <f t="shared" si="1"/>
        <v>-1.4267345078323945E-2</v>
      </c>
      <c r="H18" s="283">
        <f t="shared" si="2"/>
        <v>0.15197709461394826</v>
      </c>
      <c r="I18" s="409">
        <f t="shared" si="3"/>
        <v>1.7972967555241325E-2</v>
      </c>
      <c r="J18" s="316">
        <f t="shared" si="4"/>
        <v>546.19180000000006</v>
      </c>
      <c r="K18" s="409">
        <f t="shared" si="5"/>
        <v>1.8062939574575013E-2</v>
      </c>
    </row>
    <row r="19" spans="1:11" x14ac:dyDescent="0.2">
      <c r="A19" s="283" t="s">
        <v>18</v>
      </c>
      <c r="B19" s="413">
        <v>275.08370000000002</v>
      </c>
      <c r="C19" s="413">
        <v>256.98540000000003</v>
      </c>
      <c r="D19" s="413">
        <v>294.18099999999998</v>
      </c>
      <c r="F19" s="409">
        <f t="shared" si="0"/>
        <v>6.9423597254217428E-2</v>
      </c>
      <c r="G19" s="409">
        <f t="shared" si="1"/>
        <v>6.9423597254217428E-2</v>
      </c>
      <c r="H19" s="283">
        <f t="shared" si="2"/>
        <v>0.14473818356996149</v>
      </c>
      <c r="I19" s="409">
        <f t="shared" si="3"/>
        <v>1.8083522674470762E-2</v>
      </c>
      <c r="J19" s="316">
        <f t="shared" si="4"/>
        <v>551.16640000000007</v>
      </c>
      <c r="K19" s="409">
        <f t="shared" si="5"/>
        <v>1.8227453027921767E-2</v>
      </c>
    </row>
    <row r="20" spans="1:11" x14ac:dyDescent="0.2">
      <c r="A20" s="283" t="s">
        <v>26</v>
      </c>
      <c r="B20" s="413">
        <v>319.03590000000003</v>
      </c>
      <c r="C20" s="413">
        <v>268.4941</v>
      </c>
      <c r="D20" s="413">
        <v>299.1155</v>
      </c>
      <c r="F20" s="409">
        <f t="shared" si="0"/>
        <v>-6.2439368108730187E-2</v>
      </c>
      <c r="G20" s="409">
        <f t="shared" si="1"/>
        <v>-6.2439368108730187E-2</v>
      </c>
      <c r="H20" s="283">
        <f t="shared" si="2"/>
        <v>0.11404868859315709</v>
      </c>
      <c r="I20" s="409">
        <f t="shared" si="3"/>
        <v>1.8386850022726348E-2</v>
      </c>
      <c r="J20" s="316">
        <f t="shared" si="4"/>
        <v>567.6096</v>
      </c>
      <c r="K20" s="409">
        <f t="shared" si="5"/>
        <v>1.8771240994003738E-2</v>
      </c>
    </row>
    <row r="21" spans="1:11" x14ac:dyDescent="0.2">
      <c r="A21" s="283" t="s">
        <v>23</v>
      </c>
      <c r="B21" s="413">
        <v>310.92770000000002</v>
      </c>
      <c r="C21" s="413">
        <v>272.04259999999999</v>
      </c>
      <c r="D21" s="413">
        <v>324.30450000000002</v>
      </c>
      <c r="F21" s="409">
        <f t="shared" si="0"/>
        <v>4.3022220278219114E-2</v>
      </c>
      <c r="G21" s="409">
        <f t="shared" si="1"/>
        <v>4.3022220278219114E-2</v>
      </c>
      <c r="H21" s="283">
        <f t="shared" si="2"/>
        <v>0.19210925053649697</v>
      </c>
      <c r="I21" s="409">
        <f t="shared" si="3"/>
        <v>1.9935236399301462E-2</v>
      </c>
      <c r="J21" s="316">
        <f t="shared" si="4"/>
        <v>596.34709999999995</v>
      </c>
      <c r="K21" s="409">
        <f t="shared" si="5"/>
        <v>1.9721609941366822E-2</v>
      </c>
    </row>
    <row r="22" spans="1:11" x14ac:dyDescent="0.2">
      <c r="A22" s="283" t="s">
        <v>12</v>
      </c>
      <c r="B22" s="413">
        <v>346.1576</v>
      </c>
      <c r="C22" s="413">
        <v>297.70870000000002</v>
      </c>
      <c r="D22" s="413">
        <v>358.35849999999999</v>
      </c>
      <c r="F22" s="409">
        <f t="shared" si="0"/>
        <v>3.5246662213974211E-2</v>
      </c>
      <c r="G22" s="409">
        <f t="shared" si="1"/>
        <v>3.5246662213974211E-2</v>
      </c>
      <c r="H22" s="283">
        <f t="shared" si="2"/>
        <v>0.20372196042641666</v>
      </c>
      <c r="I22" s="409">
        <f t="shared" si="3"/>
        <v>2.2028560853145956E-2</v>
      </c>
      <c r="J22" s="316">
        <f t="shared" si="4"/>
        <v>656.06719999999996</v>
      </c>
      <c r="K22" s="409">
        <f t="shared" si="5"/>
        <v>2.1696594841703255E-2</v>
      </c>
    </row>
    <row r="23" spans="1:11" x14ac:dyDescent="0.2">
      <c r="A23" s="283" t="s">
        <v>4</v>
      </c>
      <c r="B23" s="413">
        <v>361.56459999999998</v>
      </c>
      <c r="C23" s="413">
        <v>342.36309999999997</v>
      </c>
      <c r="D23" s="413">
        <v>372.28879999999998</v>
      </c>
      <c r="F23" s="409">
        <f t="shared" si="0"/>
        <v>2.9660536457385422E-2</v>
      </c>
      <c r="G23" s="409">
        <f t="shared" si="1"/>
        <v>2.9660536457385422E-2</v>
      </c>
      <c r="H23" s="283">
        <f t="shared" si="2"/>
        <v>8.740924474629419E-2</v>
      </c>
      <c r="I23" s="409">
        <f t="shared" si="3"/>
        <v>2.2884866650978514E-2</v>
      </c>
      <c r="J23" s="316">
        <f t="shared" si="4"/>
        <v>714.65189999999996</v>
      </c>
      <c r="K23" s="409">
        <f t="shared" si="5"/>
        <v>2.3634031280870972E-2</v>
      </c>
    </row>
    <row r="24" spans="1:11" x14ac:dyDescent="0.2">
      <c r="A24" s="283" t="s">
        <v>20</v>
      </c>
      <c r="B24" s="413">
        <v>379.53120000000001</v>
      </c>
      <c r="C24" s="413">
        <v>341.79689999999999</v>
      </c>
      <c r="D24" s="413">
        <v>376.3254</v>
      </c>
      <c r="F24" s="409">
        <f t="shared" si="0"/>
        <v>-8.4467363947944296E-3</v>
      </c>
      <c r="G24" s="409">
        <f t="shared" si="1"/>
        <v>-8.4467363947944296E-3</v>
      </c>
      <c r="H24" s="283">
        <f t="shared" si="2"/>
        <v>0.1010205183253563</v>
      </c>
      <c r="I24" s="409">
        <f t="shared" si="3"/>
        <v>2.313299942511338E-2</v>
      </c>
      <c r="J24" s="316">
        <f t="shared" si="4"/>
        <v>718.1223</v>
      </c>
      <c r="K24" s="409">
        <f t="shared" si="5"/>
        <v>2.3748799802660581E-2</v>
      </c>
    </row>
    <row r="25" spans="1:11" x14ac:dyDescent="0.2">
      <c r="A25" s="283" t="s">
        <v>8</v>
      </c>
      <c r="B25" s="413">
        <v>428.61529999999999</v>
      </c>
      <c r="C25" s="413">
        <v>398.71719999999999</v>
      </c>
      <c r="D25" s="413">
        <v>418.2285</v>
      </c>
      <c r="F25" s="409">
        <f t="shared" si="0"/>
        <v>-2.4233385975722221E-2</v>
      </c>
      <c r="G25" s="409">
        <f t="shared" si="1"/>
        <v>-2.4233385975722221E-2</v>
      </c>
      <c r="H25" s="283">
        <f t="shared" si="2"/>
        <v>4.8935185138739845E-2</v>
      </c>
      <c r="I25" s="409">
        <f t="shared" si="3"/>
        <v>2.5708813835223537E-2</v>
      </c>
      <c r="J25" s="316">
        <f t="shared" si="4"/>
        <v>816.94569999999999</v>
      </c>
      <c r="K25" s="409">
        <f t="shared" si="5"/>
        <v>2.7016957806413212E-2</v>
      </c>
    </row>
    <row r="26" spans="1:11" x14ac:dyDescent="0.2">
      <c r="A26" s="283" t="s">
        <v>16</v>
      </c>
      <c r="B26" s="413">
        <v>412.1925</v>
      </c>
      <c r="C26" s="413">
        <v>378.51170000000002</v>
      </c>
      <c r="D26" s="413">
        <v>451.48070000000001</v>
      </c>
      <c r="F26" s="409">
        <f t="shared" si="0"/>
        <v>9.5315174342085252E-2</v>
      </c>
      <c r="G26" s="409">
        <f t="shared" si="1"/>
        <v>9.5315174342085252E-2</v>
      </c>
      <c r="H26" s="283">
        <f t="shared" si="2"/>
        <v>0.19277871727611062</v>
      </c>
      <c r="I26" s="409">
        <f t="shared" si="3"/>
        <v>2.7752851052705418E-2</v>
      </c>
      <c r="J26" s="316">
        <f t="shared" si="4"/>
        <v>829.99240000000009</v>
      </c>
      <c r="K26" s="409">
        <f t="shared" si="5"/>
        <v>2.7448421174679834E-2</v>
      </c>
    </row>
    <row r="27" spans="1:11" x14ac:dyDescent="0.2">
      <c r="A27" s="283" t="s">
        <v>33</v>
      </c>
      <c r="B27" s="413">
        <v>446.60070000000002</v>
      </c>
      <c r="C27" s="413">
        <v>392.3143</v>
      </c>
      <c r="D27" s="413">
        <v>472.39490000000001</v>
      </c>
      <c r="F27" s="409">
        <f t="shared" si="0"/>
        <v>5.7756738849715106E-2</v>
      </c>
      <c r="G27" s="409">
        <f t="shared" si="1"/>
        <v>5.7756738849715106E-2</v>
      </c>
      <c r="H27" s="283">
        <f t="shared" si="2"/>
        <v>0.20412358152634247</v>
      </c>
      <c r="I27" s="409">
        <f t="shared" si="3"/>
        <v>2.9038462325759816E-2</v>
      </c>
      <c r="J27" s="316">
        <f t="shared" si="4"/>
        <v>864.70920000000001</v>
      </c>
      <c r="K27" s="409">
        <f t="shared" si="5"/>
        <v>2.8596529697405008E-2</v>
      </c>
    </row>
    <row r="28" spans="1:11" x14ac:dyDescent="0.2">
      <c r="A28" s="283" t="s">
        <v>25</v>
      </c>
      <c r="B28" s="413">
        <v>509.47840000000002</v>
      </c>
      <c r="C28" s="413">
        <v>445.20260000000002</v>
      </c>
      <c r="D28" s="413">
        <v>538.9742</v>
      </c>
      <c r="F28" s="409">
        <f t="shared" si="0"/>
        <v>5.7894112880938486E-2</v>
      </c>
      <c r="G28" s="409">
        <f t="shared" si="1"/>
        <v>5.7894112880938486E-2</v>
      </c>
      <c r="H28" s="283">
        <f t="shared" si="2"/>
        <v>0.21062680226934871</v>
      </c>
      <c r="I28" s="409">
        <f t="shared" si="3"/>
        <v>3.313114091887219E-2</v>
      </c>
      <c r="J28" s="316">
        <f t="shared" si="4"/>
        <v>984.17679999999996</v>
      </c>
      <c r="K28" s="409">
        <f t="shared" si="5"/>
        <v>3.2547405634977662E-2</v>
      </c>
    </row>
    <row r="29" spans="1:11" x14ac:dyDescent="0.2">
      <c r="A29" s="283" t="s">
        <v>31</v>
      </c>
      <c r="B29" s="413">
        <v>594.95960000000002</v>
      </c>
      <c r="C29" s="413">
        <v>559.7319</v>
      </c>
      <c r="D29" s="413">
        <v>675.13099999999997</v>
      </c>
      <c r="F29" s="409">
        <f t="shared" si="0"/>
        <v>0.13475099821903869</v>
      </c>
      <c r="G29" s="409">
        <f t="shared" si="1"/>
        <v>0.13475099821903869</v>
      </c>
      <c r="H29" s="283">
        <f t="shared" si="2"/>
        <v>0.20616852460972823</v>
      </c>
      <c r="I29" s="409">
        <f t="shared" si="3"/>
        <v>4.1500799666661412E-2</v>
      </c>
      <c r="J29" s="316">
        <f t="shared" si="4"/>
        <v>1234.8629000000001</v>
      </c>
      <c r="K29" s="409">
        <f t="shared" si="5"/>
        <v>4.0837767878581233E-2</v>
      </c>
    </row>
    <row r="30" spans="1:11" x14ac:dyDescent="0.2">
      <c r="A30" s="283" t="s">
        <v>22</v>
      </c>
      <c r="B30" s="413">
        <v>697.36300000000006</v>
      </c>
      <c r="C30" s="413">
        <v>699.0942</v>
      </c>
      <c r="D30" s="413">
        <v>818.41780000000006</v>
      </c>
      <c r="F30" s="409">
        <f t="shared" si="0"/>
        <v>0.17358936450600337</v>
      </c>
      <c r="G30" s="409">
        <f t="shared" si="1"/>
        <v>0.17358936450600337</v>
      </c>
      <c r="H30" s="283">
        <f t="shared" si="2"/>
        <v>0.17068314971001053</v>
      </c>
      <c r="I30" s="409">
        <f t="shared" si="3"/>
        <v>5.0308744764245412E-2</v>
      </c>
      <c r="J30" s="316">
        <f t="shared" si="4"/>
        <v>1517.5120000000002</v>
      </c>
      <c r="K30" s="409">
        <f t="shared" si="5"/>
        <v>5.0185168579411986E-2</v>
      </c>
    </row>
    <row r="31" spans="1:11" x14ac:dyDescent="0.2">
      <c r="A31" s="283" t="s">
        <v>21</v>
      </c>
      <c r="B31" s="413">
        <v>744.89940000000001</v>
      </c>
      <c r="C31" s="413">
        <v>707.55370000000005</v>
      </c>
      <c r="D31" s="413">
        <v>811.29420000000005</v>
      </c>
      <c r="F31" s="409">
        <f t="shared" si="0"/>
        <v>8.9132572801105869E-2</v>
      </c>
      <c r="G31" s="409">
        <f t="shared" si="1"/>
        <v>8.9132572801105869E-2</v>
      </c>
      <c r="H31" s="283">
        <f t="shared" si="2"/>
        <v>0.14661855347516384</v>
      </c>
      <c r="I31" s="409">
        <f t="shared" si="3"/>
        <v>4.9870851827162929E-2</v>
      </c>
      <c r="J31" s="316">
        <f t="shared" si="4"/>
        <v>1518.8479000000002</v>
      </c>
      <c r="K31" s="409">
        <f t="shared" si="5"/>
        <v>5.0229347713880268E-2</v>
      </c>
    </row>
    <row r="32" spans="1:11" x14ac:dyDescent="0.2">
      <c r="A32" s="283" t="s">
        <v>15</v>
      </c>
      <c r="B32" s="413">
        <v>769.26890000000003</v>
      </c>
      <c r="C32" s="413">
        <v>718.53869999999995</v>
      </c>
      <c r="D32" s="413">
        <v>823.226</v>
      </c>
      <c r="F32" s="409">
        <f t="shared" si="0"/>
        <v>7.0140753122867716E-2</v>
      </c>
      <c r="G32" s="409">
        <f t="shared" si="1"/>
        <v>7.0140753122867716E-2</v>
      </c>
      <c r="H32" s="283">
        <f t="shared" si="2"/>
        <v>0.145694727368199</v>
      </c>
      <c r="I32" s="409">
        <f t="shared" si="3"/>
        <v>5.0604308358506732E-2</v>
      </c>
      <c r="J32" s="316">
        <f t="shared" si="4"/>
        <v>1541.7646999999999</v>
      </c>
      <c r="K32" s="409">
        <f t="shared" si="5"/>
        <v>5.0987222097279315E-2</v>
      </c>
    </row>
    <row r="33" spans="1:15" x14ac:dyDescent="0.2">
      <c r="A33" s="283" t="s">
        <v>9</v>
      </c>
      <c r="B33" s="413">
        <v>805.87959999999998</v>
      </c>
      <c r="C33" s="413">
        <v>750.29269999999997</v>
      </c>
      <c r="D33" s="413">
        <v>885.22709999999995</v>
      </c>
      <c r="F33" s="409">
        <f t="shared" si="0"/>
        <v>9.8460737807483767E-2</v>
      </c>
      <c r="G33" s="409">
        <f t="shared" si="1"/>
        <v>9.8460737807483767E-2</v>
      </c>
      <c r="H33" s="283">
        <f t="shared" si="2"/>
        <v>0.1798423468600987</v>
      </c>
      <c r="I33" s="409">
        <f t="shared" si="3"/>
        <v>5.4415561626705994E-2</v>
      </c>
      <c r="J33" s="316">
        <f t="shared" si="4"/>
        <v>1635.5198</v>
      </c>
      <c r="K33" s="409">
        <f t="shared" si="5"/>
        <v>5.4087767924053426E-2</v>
      </c>
    </row>
    <row r="34" spans="1:15" x14ac:dyDescent="0.2">
      <c r="A34" s="283" t="s">
        <v>13</v>
      </c>
      <c r="B34" s="413">
        <v>894.62339999999995</v>
      </c>
      <c r="C34" s="413">
        <v>817.2038</v>
      </c>
      <c r="D34" s="413">
        <v>1154.6321</v>
      </c>
      <c r="F34" s="409">
        <f t="shared" si="0"/>
        <v>0.29063480789793794</v>
      </c>
      <c r="G34" s="409">
        <f t="shared" si="1"/>
        <v>0.29063480789793794</v>
      </c>
      <c r="H34" s="283">
        <f t="shared" si="2"/>
        <v>0.41290593607127146</v>
      </c>
      <c r="I34" s="409">
        <f t="shared" si="3"/>
        <v>7.0976085338692138E-2</v>
      </c>
      <c r="J34" s="316">
        <f t="shared" si="4"/>
        <v>1971.8359</v>
      </c>
      <c r="K34" s="409">
        <f t="shared" si="5"/>
        <v>6.5209973332953239E-2</v>
      </c>
    </row>
    <row r="35" spans="1:15" x14ac:dyDescent="0.2">
      <c r="A35" s="283" t="s">
        <v>7</v>
      </c>
      <c r="B35" s="413">
        <v>763.25750000000005</v>
      </c>
      <c r="C35" s="413">
        <v>958.11189999999999</v>
      </c>
      <c r="D35" s="413">
        <v>1097.4408000000001</v>
      </c>
      <c r="F35" s="409">
        <f t="shared" si="0"/>
        <v>0.43783821318493432</v>
      </c>
      <c r="G35" s="409">
        <f t="shared" si="1"/>
        <v>0.43783821318493432</v>
      </c>
      <c r="H35" s="283">
        <f t="shared" si="2"/>
        <v>0.14542027919703338</v>
      </c>
      <c r="I35" s="409">
        <f t="shared" si="3"/>
        <v>6.7460494017932277E-2</v>
      </c>
      <c r="J35" s="316">
        <f t="shared" si="4"/>
        <v>2055.5527000000002</v>
      </c>
      <c r="K35" s="409">
        <f t="shared" si="5"/>
        <v>6.7978545654575034E-2</v>
      </c>
    </row>
    <row r="36" spans="1:15" x14ac:dyDescent="0.2">
      <c r="A36" s="283" t="s">
        <v>17</v>
      </c>
      <c r="B36" s="413">
        <v>1363.9726000000001</v>
      </c>
      <c r="C36" s="413">
        <v>1219.4816000000001</v>
      </c>
      <c r="D36" s="413">
        <v>1381.9154000000001</v>
      </c>
      <c r="F36" s="409">
        <f t="shared" si="0"/>
        <v>1.3154809708054271E-2</v>
      </c>
      <c r="G36" s="409">
        <f t="shared" si="1"/>
        <v>1.3154809708054271E-2</v>
      </c>
      <c r="H36" s="283">
        <f t="shared" si="2"/>
        <v>0.13319905769795959</v>
      </c>
      <c r="I36" s="409">
        <f t="shared" si="3"/>
        <v>8.4947357137613699E-2</v>
      </c>
      <c r="J36" s="316">
        <f t="shared" si="4"/>
        <v>2601.3969999999999</v>
      </c>
      <c r="K36" s="409">
        <f t="shared" si="5"/>
        <v>8.6029993164453783E-2</v>
      </c>
    </row>
    <row r="37" spans="1:15" x14ac:dyDescent="0.2">
      <c r="A37" s="283" t="s">
        <v>14</v>
      </c>
      <c r="B37" s="413">
        <v>1341.0823</v>
      </c>
      <c r="C37" s="413">
        <v>1173.8215</v>
      </c>
      <c r="D37" s="413">
        <v>1438.6977999999999</v>
      </c>
      <c r="F37" s="409">
        <f t="shared" si="0"/>
        <v>7.2788597687106771E-2</v>
      </c>
      <c r="G37" s="409">
        <f t="shared" si="1"/>
        <v>7.2788597687106771E-2</v>
      </c>
      <c r="H37" s="283">
        <f t="shared" si="2"/>
        <v>0.22565296341905472</v>
      </c>
      <c r="I37" s="409">
        <f t="shared" si="3"/>
        <v>8.8437813074301874E-2</v>
      </c>
      <c r="J37" s="316">
        <f t="shared" si="4"/>
        <v>2612.5192999999999</v>
      </c>
      <c r="K37" s="409">
        <f t="shared" si="5"/>
        <v>8.6397815297320463E-2</v>
      </c>
    </row>
    <row r="38" spans="1:15" x14ac:dyDescent="0.2">
      <c r="A38" s="283" t="s">
        <v>0</v>
      </c>
      <c r="B38" s="413">
        <v>1399.7575999999999</v>
      </c>
      <c r="C38" s="413">
        <v>1272.9387999999999</v>
      </c>
      <c r="D38" s="413">
        <v>1375.0473</v>
      </c>
      <c r="F38" s="409">
        <f t="shared" si="0"/>
        <v>-1.7653270823462575E-2</v>
      </c>
      <c r="G38" s="409">
        <f t="shared" si="1"/>
        <v>-1.7653270823462575E-2</v>
      </c>
      <c r="H38" s="283">
        <f t="shared" si="2"/>
        <v>8.0214775447177811E-2</v>
      </c>
      <c r="I38" s="409">
        <f t="shared" si="3"/>
        <v>8.4525169973655001E-2</v>
      </c>
      <c r="J38" s="316">
        <f t="shared" si="4"/>
        <v>2647.9861000000001</v>
      </c>
      <c r="K38" s="409">
        <f t="shared" si="5"/>
        <v>8.7570726837375698E-2</v>
      </c>
    </row>
    <row r="42" spans="1:15" x14ac:dyDescent="0.2">
      <c r="A42" s="283" t="s">
        <v>1</v>
      </c>
      <c r="B42" s="413">
        <v>14993.703799999999</v>
      </c>
      <c r="C42" s="413">
        <v>13970.3531</v>
      </c>
      <c r="D42" s="413">
        <v>16267.903399999999</v>
      </c>
      <c r="F42" s="409">
        <f>D42/B42-1</f>
        <v>8.498231104178533E-2</v>
      </c>
      <c r="G42" s="409">
        <f>D42/B42-1</f>
        <v>8.498231104178533E-2</v>
      </c>
      <c r="H42" s="283">
        <f>D42/C42-1</f>
        <v>0.16445899996614965</v>
      </c>
      <c r="I42" s="409">
        <f>D42/$D$42</f>
        <v>1</v>
      </c>
      <c r="J42" s="316">
        <f>SUM(D42,C42)</f>
        <v>30238.2565</v>
      </c>
      <c r="K42" s="409">
        <f>J42/$D$42</f>
        <v>1.8587678913805206</v>
      </c>
    </row>
    <row r="44" spans="1:15" x14ac:dyDescent="0.2">
      <c r="A44" s="28"/>
      <c r="B44" s="28"/>
      <c r="C44" s="28"/>
      <c r="D44" s="28"/>
      <c r="E44" s="28"/>
      <c r="F44" s="28"/>
      <c r="G44" s="28"/>
      <c r="H44" s="28"/>
      <c r="I44" s="28"/>
      <c r="J44" s="28"/>
      <c r="K44" s="28"/>
      <c r="L44" s="28"/>
      <c r="M44" s="28"/>
      <c r="N44" s="28"/>
      <c r="O44" s="28"/>
    </row>
    <row r="45" spans="1:15" x14ac:dyDescent="0.2">
      <c r="A45" s="28"/>
      <c r="B45" s="28"/>
      <c r="C45" s="28"/>
      <c r="D45" s="28"/>
      <c r="E45" s="28"/>
      <c r="F45" s="28"/>
      <c r="G45" s="28"/>
      <c r="H45" s="28"/>
      <c r="I45" s="28"/>
      <c r="J45" s="28"/>
      <c r="K45" s="28"/>
      <c r="L45" s="28"/>
      <c r="M45" s="28"/>
      <c r="N45" s="28"/>
      <c r="O45" s="28"/>
    </row>
    <row r="46" spans="1:15" x14ac:dyDescent="0.2">
      <c r="A46" s="28"/>
      <c r="B46" s="28"/>
      <c r="C46" s="28"/>
      <c r="D46" s="28"/>
      <c r="E46" s="28"/>
      <c r="F46" s="28"/>
      <c r="G46" s="28"/>
      <c r="H46" s="28"/>
      <c r="I46" s="28"/>
      <c r="J46" s="28"/>
      <c r="K46" s="28"/>
      <c r="L46" s="28"/>
      <c r="M46" s="28"/>
      <c r="N46" s="28"/>
      <c r="O46" s="28"/>
    </row>
    <row r="47" spans="1:15" x14ac:dyDescent="0.2">
      <c r="A47" s="28"/>
      <c r="B47" s="28"/>
      <c r="C47" s="28"/>
      <c r="D47" s="28"/>
      <c r="E47" s="28"/>
      <c r="F47" s="28"/>
      <c r="G47" s="28"/>
      <c r="H47" s="28"/>
      <c r="I47" s="28"/>
      <c r="J47" s="28"/>
      <c r="K47" s="28"/>
      <c r="L47" s="28"/>
      <c r="M47" s="28"/>
      <c r="N47" s="28"/>
      <c r="O47" s="28"/>
    </row>
    <row r="48" spans="1:15" x14ac:dyDescent="0.2">
      <c r="A48" s="28"/>
      <c r="B48" s="28"/>
      <c r="C48" s="28"/>
      <c r="D48" s="28"/>
      <c r="E48" s="28"/>
      <c r="F48" s="28"/>
      <c r="G48" s="28"/>
      <c r="H48" s="28"/>
      <c r="I48" s="28"/>
      <c r="J48" s="28"/>
      <c r="K48" s="28"/>
      <c r="L48" s="28"/>
      <c r="M48" s="28"/>
      <c r="N48" s="28"/>
      <c r="O48" s="28"/>
    </row>
    <row r="49" spans="1:15" x14ac:dyDescent="0.2">
      <c r="A49" s="28"/>
      <c r="B49" s="28"/>
      <c r="C49" s="28"/>
      <c r="D49" s="28"/>
      <c r="E49" s="28"/>
      <c r="F49" s="28"/>
      <c r="G49" s="28"/>
      <c r="H49" s="28"/>
      <c r="I49" s="28"/>
      <c r="J49" s="28"/>
      <c r="K49" s="28"/>
      <c r="L49" s="28"/>
      <c r="M49" s="28"/>
      <c r="N49" s="28"/>
      <c r="O49" s="28"/>
    </row>
    <row r="50" spans="1:15" x14ac:dyDescent="0.2">
      <c r="A50" s="28"/>
      <c r="B50" s="28"/>
      <c r="C50" s="28"/>
      <c r="D50" s="28"/>
      <c r="E50" s="28"/>
      <c r="F50" s="28"/>
      <c r="G50" s="28"/>
      <c r="H50" s="28"/>
      <c r="I50" s="28"/>
      <c r="J50" s="28"/>
      <c r="K50" s="28"/>
      <c r="L50" s="28"/>
      <c r="M50" s="28"/>
      <c r="N50" s="28"/>
      <c r="O50" s="28"/>
    </row>
    <row r="51" spans="1:15" x14ac:dyDescent="0.2">
      <c r="A51" s="28"/>
      <c r="B51" s="28"/>
      <c r="C51" s="28"/>
      <c r="D51" s="28"/>
      <c r="E51" s="28"/>
      <c r="F51" s="28"/>
      <c r="G51" s="28"/>
      <c r="H51" s="28"/>
      <c r="I51" s="28"/>
      <c r="J51" s="28"/>
      <c r="K51" s="28"/>
      <c r="L51" s="28"/>
      <c r="M51" s="28"/>
      <c r="N51" s="28"/>
      <c r="O51" s="28"/>
    </row>
    <row r="52" spans="1:15" x14ac:dyDescent="0.2">
      <c r="A52" s="28"/>
      <c r="B52" s="28"/>
      <c r="C52" s="28"/>
      <c r="D52" s="28"/>
      <c r="E52" s="28"/>
      <c r="F52" s="28"/>
      <c r="G52" s="28"/>
      <c r="H52" s="28"/>
      <c r="I52" s="28"/>
      <c r="J52" s="28"/>
      <c r="K52" s="28"/>
      <c r="L52" s="28"/>
      <c r="M52" s="28"/>
      <c r="N52" s="28"/>
      <c r="O52" s="28"/>
    </row>
    <row r="53" spans="1:15" x14ac:dyDescent="0.2">
      <c r="A53" s="28"/>
      <c r="B53" s="28"/>
      <c r="C53" s="28"/>
      <c r="D53" s="28"/>
      <c r="E53" s="28"/>
      <c r="F53" s="28"/>
      <c r="G53" s="28"/>
      <c r="H53" s="28"/>
      <c r="I53" s="28"/>
      <c r="J53" s="28"/>
      <c r="K53" s="28"/>
      <c r="L53" s="28"/>
      <c r="M53" s="28"/>
      <c r="N53" s="28"/>
      <c r="O53" s="28"/>
    </row>
    <row r="54" spans="1:15" x14ac:dyDescent="0.2">
      <c r="A54" s="28"/>
      <c r="B54" s="28"/>
      <c r="C54" s="28"/>
      <c r="D54" s="28"/>
      <c r="E54" s="28"/>
      <c r="F54" s="28"/>
      <c r="G54" s="28"/>
      <c r="H54" s="28"/>
      <c r="I54" s="28"/>
      <c r="J54" s="28"/>
      <c r="K54" s="28"/>
      <c r="L54" s="28"/>
      <c r="M54" s="28"/>
      <c r="N54" s="28"/>
      <c r="O54" s="28"/>
    </row>
    <row r="55" spans="1:15" x14ac:dyDescent="0.2">
      <c r="A55" s="28"/>
      <c r="B55" s="28"/>
      <c r="C55" s="28"/>
      <c r="D55" s="28"/>
      <c r="E55" s="28"/>
      <c r="F55" s="28"/>
      <c r="G55" s="28"/>
      <c r="H55" s="28"/>
      <c r="I55" s="28"/>
      <c r="J55" s="28"/>
      <c r="K55" s="28"/>
      <c r="L55" s="28"/>
      <c r="M55" s="28"/>
      <c r="N55" s="28"/>
      <c r="O55" s="28"/>
    </row>
    <row r="56" spans="1:15" x14ac:dyDescent="0.2">
      <c r="A56" s="28"/>
      <c r="B56" s="28"/>
      <c r="C56" s="28"/>
      <c r="D56" s="28"/>
      <c r="E56" s="28"/>
      <c r="F56" s="28"/>
      <c r="G56" s="28"/>
      <c r="H56" s="28"/>
      <c r="I56" s="28"/>
      <c r="J56" s="28"/>
      <c r="K56" s="28"/>
      <c r="L56" s="28"/>
      <c r="M56" s="28"/>
      <c r="N56" s="28"/>
      <c r="O56" s="28"/>
    </row>
    <row r="57" spans="1:15" x14ac:dyDescent="0.2">
      <c r="A57" s="28"/>
      <c r="B57" s="28"/>
      <c r="C57" s="28"/>
      <c r="D57" s="28"/>
      <c r="E57" s="28"/>
      <c r="F57" s="28"/>
      <c r="G57" s="28"/>
      <c r="H57" s="28"/>
      <c r="I57" s="28"/>
      <c r="J57" s="28"/>
      <c r="K57" s="28"/>
      <c r="L57" s="28"/>
      <c r="M57" s="28"/>
      <c r="N57" s="28"/>
      <c r="O57" s="28"/>
    </row>
    <row r="58" spans="1:15" x14ac:dyDescent="0.2">
      <c r="A58" s="28"/>
      <c r="B58" s="28"/>
      <c r="C58" s="28"/>
      <c r="D58" s="28"/>
      <c r="E58" s="28"/>
      <c r="F58" s="28"/>
      <c r="G58" s="28"/>
      <c r="H58" s="28"/>
      <c r="I58" s="28"/>
      <c r="J58" s="28"/>
      <c r="K58" s="28"/>
      <c r="L58" s="28"/>
      <c r="M58" s="28"/>
      <c r="N58" s="28"/>
      <c r="O58" s="28"/>
    </row>
    <row r="59" spans="1:15" x14ac:dyDescent="0.2">
      <c r="A59" s="28"/>
      <c r="B59" s="28"/>
      <c r="C59" s="28"/>
      <c r="D59" s="28"/>
      <c r="E59" s="28"/>
      <c r="F59" s="28"/>
      <c r="G59" s="28"/>
      <c r="H59" s="28"/>
      <c r="I59" s="28"/>
      <c r="J59" s="28"/>
      <c r="K59" s="28"/>
      <c r="L59" s="28"/>
      <c r="M59" s="28"/>
      <c r="N59" s="28"/>
      <c r="O59" s="28"/>
    </row>
    <row r="60" spans="1:15" x14ac:dyDescent="0.2">
      <c r="A60" s="28"/>
      <c r="B60" s="28"/>
      <c r="C60" s="28"/>
      <c r="D60" s="28"/>
      <c r="E60" s="28"/>
      <c r="F60" s="28"/>
      <c r="G60" s="28"/>
      <c r="H60" s="28"/>
      <c r="I60" s="28"/>
      <c r="J60" s="28"/>
      <c r="K60" s="28"/>
      <c r="L60" s="28"/>
      <c r="M60" s="28"/>
      <c r="N60" s="28"/>
      <c r="O60" s="28"/>
    </row>
    <row r="61" spans="1:15" x14ac:dyDescent="0.2">
      <c r="A61" s="28"/>
      <c r="B61" s="28"/>
      <c r="C61" s="28"/>
      <c r="D61" s="28"/>
      <c r="E61" s="28"/>
      <c r="F61" s="28"/>
      <c r="G61" s="28"/>
      <c r="H61" s="28"/>
      <c r="I61" s="28"/>
      <c r="J61" s="28"/>
      <c r="K61" s="28"/>
      <c r="L61" s="28"/>
      <c r="M61" s="28"/>
      <c r="N61" s="28"/>
      <c r="O61" s="28"/>
    </row>
    <row r="62" spans="1:15" x14ac:dyDescent="0.2">
      <c r="A62" s="28"/>
      <c r="B62" s="28"/>
      <c r="C62" s="28"/>
      <c r="D62" s="28"/>
      <c r="E62" s="28"/>
      <c r="F62" s="28"/>
      <c r="G62" s="28"/>
      <c r="H62" s="28"/>
      <c r="I62" s="28"/>
      <c r="J62" s="28"/>
      <c r="K62" s="28"/>
      <c r="L62" s="28"/>
      <c r="M62" s="28"/>
      <c r="N62" s="28"/>
      <c r="O62" s="28"/>
    </row>
    <row r="63" spans="1:15" x14ac:dyDescent="0.2">
      <c r="A63" s="28"/>
      <c r="B63" s="28"/>
      <c r="C63" s="28"/>
      <c r="D63" s="28"/>
      <c r="E63" s="28"/>
      <c r="F63" s="28"/>
      <c r="G63" s="28"/>
      <c r="H63" s="28"/>
      <c r="I63" s="28"/>
      <c r="J63" s="28"/>
      <c r="K63" s="28"/>
      <c r="L63" s="28"/>
      <c r="M63" s="28"/>
      <c r="N63" s="28"/>
      <c r="O63" s="28"/>
    </row>
    <row r="64" spans="1:15" x14ac:dyDescent="0.2">
      <c r="A64" s="28"/>
      <c r="B64" s="28"/>
      <c r="C64" s="28"/>
      <c r="D64" s="28"/>
      <c r="E64" s="28"/>
      <c r="F64" s="28"/>
      <c r="G64" s="28"/>
      <c r="H64" s="28"/>
      <c r="I64" s="28"/>
      <c r="J64" s="28"/>
      <c r="K64" s="28"/>
      <c r="L64" s="28"/>
      <c r="M64" s="28"/>
      <c r="N64" s="28"/>
      <c r="O64" s="28"/>
    </row>
    <row r="65" spans="1:15" x14ac:dyDescent="0.2">
      <c r="A65" s="28"/>
      <c r="B65" s="28"/>
      <c r="C65" s="28"/>
      <c r="D65" s="28"/>
      <c r="E65" s="28"/>
      <c r="F65" s="28"/>
      <c r="G65" s="28"/>
      <c r="H65" s="28"/>
      <c r="I65" s="28"/>
      <c r="J65" s="28"/>
      <c r="K65" s="28"/>
      <c r="L65" s="28"/>
      <c r="M65" s="28"/>
      <c r="N65" s="28"/>
      <c r="O65" s="28"/>
    </row>
    <row r="66" spans="1:15" x14ac:dyDescent="0.2">
      <c r="A66" s="28"/>
      <c r="B66" s="28"/>
      <c r="C66" s="28"/>
      <c r="D66" s="28"/>
      <c r="E66" s="28"/>
      <c r="F66" s="28"/>
      <c r="G66" s="28"/>
      <c r="H66" s="28"/>
      <c r="I66" s="28"/>
      <c r="J66" s="28"/>
      <c r="K66" s="28"/>
      <c r="L66" s="28"/>
      <c r="M66" s="28"/>
      <c r="N66" s="28"/>
      <c r="O66" s="28"/>
    </row>
    <row r="67" spans="1:15" x14ac:dyDescent="0.2">
      <c r="A67" s="28"/>
      <c r="B67" s="28"/>
      <c r="C67" s="28"/>
      <c r="D67" s="28"/>
      <c r="E67" s="28"/>
      <c r="F67" s="28"/>
      <c r="G67" s="28"/>
      <c r="H67" s="28"/>
      <c r="I67" s="28"/>
      <c r="J67" s="28"/>
      <c r="K67" s="28"/>
      <c r="L67" s="28"/>
      <c r="M67" s="28"/>
      <c r="N67" s="28"/>
      <c r="O67" s="28"/>
    </row>
    <row r="68" spans="1:15" x14ac:dyDescent="0.2">
      <c r="A68" s="28"/>
      <c r="B68" s="28"/>
      <c r="C68" s="28"/>
      <c r="D68" s="28"/>
      <c r="E68" s="28"/>
      <c r="F68" s="28"/>
      <c r="G68" s="28"/>
      <c r="H68" s="28"/>
      <c r="I68" s="28"/>
      <c r="J68" s="28"/>
      <c r="K68" s="28"/>
      <c r="L68" s="28"/>
      <c r="M68" s="28"/>
      <c r="N68" s="28"/>
      <c r="O68" s="28"/>
    </row>
    <row r="69" spans="1:15" x14ac:dyDescent="0.2">
      <c r="A69" s="28"/>
      <c r="B69" s="28"/>
      <c r="C69" s="28"/>
      <c r="D69" s="28"/>
      <c r="E69" s="28"/>
      <c r="F69" s="28"/>
      <c r="G69" s="28"/>
      <c r="H69" s="28"/>
      <c r="I69" s="28"/>
      <c r="J69" s="28"/>
      <c r="K69" s="28"/>
      <c r="L69" s="28"/>
      <c r="M69" s="28"/>
      <c r="N69" s="28"/>
      <c r="O69" s="28"/>
    </row>
    <row r="70" spans="1:15" x14ac:dyDescent="0.2">
      <c r="A70" s="28"/>
      <c r="B70" s="28"/>
      <c r="C70" s="28"/>
      <c r="D70" s="28"/>
      <c r="E70" s="28"/>
      <c r="F70" s="28"/>
      <c r="G70" s="28"/>
      <c r="H70" s="28"/>
      <c r="I70" s="28"/>
      <c r="J70" s="28"/>
      <c r="K70" s="28"/>
      <c r="L70" s="28"/>
      <c r="M70" s="28"/>
      <c r="N70" s="28"/>
      <c r="O70" s="28"/>
    </row>
    <row r="71" spans="1:15" x14ac:dyDescent="0.2">
      <c r="A71" s="28"/>
      <c r="B71" s="28"/>
      <c r="C71" s="28"/>
      <c r="D71" s="28"/>
      <c r="E71" s="28"/>
      <c r="F71" s="28"/>
      <c r="G71" s="28"/>
      <c r="H71" s="28"/>
      <c r="I71" s="28"/>
      <c r="J71" s="28"/>
      <c r="K71" s="28"/>
      <c r="L71" s="28"/>
      <c r="M71" s="28"/>
      <c r="N71" s="28"/>
      <c r="O71" s="28"/>
    </row>
    <row r="72" spans="1:15" x14ac:dyDescent="0.2">
      <c r="A72" s="28"/>
      <c r="B72" s="28"/>
      <c r="C72" s="28"/>
      <c r="D72" s="28"/>
      <c r="E72" s="28"/>
      <c r="F72" s="28"/>
      <c r="G72" s="28"/>
      <c r="H72" s="28"/>
      <c r="I72" s="28"/>
      <c r="J72" s="28"/>
      <c r="K72" s="28"/>
      <c r="L72" s="28"/>
      <c r="M72" s="28"/>
      <c r="N72" s="28"/>
      <c r="O72" s="28"/>
    </row>
    <row r="73" spans="1:15" x14ac:dyDescent="0.2">
      <c r="A73" s="28"/>
      <c r="B73" s="28"/>
      <c r="C73" s="28"/>
      <c r="D73" s="28"/>
      <c r="E73" s="28"/>
      <c r="F73" s="28"/>
      <c r="G73" s="28"/>
      <c r="H73" s="28"/>
      <c r="I73" s="28"/>
      <c r="J73" s="28"/>
      <c r="K73" s="28"/>
      <c r="L73" s="28"/>
      <c r="M73" s="28"/>
      <c r="N73" s="28"/>
      <c r="O73" s="28"/>
    </row>
    <row r="74" spans="1:15" x14ac:dyDescent="0.2">
      <c r="A74" s="28"/>
      <c r="B74" s="28"/>
      <c r="C74" s="28"/>
      <c r="D74" s="28"/>
      <c r="E74" s="28"/>
      <c r="F74" s="28"/>
      <c r="G74" s="28"/>
      <c r="H74" s="28"/>
      <c r="I74" s="28"/>
      <c r="J74" s="28"/>
      <c r="K74" s="28"/>
      <c r="L74" s="28"/>
      <c r="M74" s="28"/>
      <c r="N74" s="28"/>
      <c r="O74" s="28"/>
    </row>
    <row r="75" spans="1:15" x14ac:dyDescent="0.2">
      <c r="A75" s="28"/>
      <c r="B75" s="28"/>
      <c r="C75" s="28"/>
      <c r="D75" s="28"/>
      <c r="E75" s="28"/>
      <c r="F75" s="28"/>
      <c r="G75" s="28"/>
      <c r="H75" s="28"/>
      <c r="I75" s="28"/>
      <c r="J75" s="28"/>
      <c r="K75" s="28"/>
      <c r="L75" s="28"/>
      <c r="M75" s="28"/>
      <c r="N75" s="28"/>
      <c r="O75" s="28"/>
    </row>
    <row r="76" spans="1:15" x14ac:dyDescent="0.2">
      <c r="A76" s="28"/>
      <c r="B76" s="28"/>
      <c r="C76" s="28"/>
      <c r="D76" s="28"/>
      <c r="E76" s="28"/>
      <c r="F76" s="28"/>
      <c r="G76" s="28"/>
      <c r="H76" s="28"/>
      <c r="I76" s="28"/>
      <c r="J76" s="28"/>
      <c r="K76" s="28"/>
      <c r="L76" s="28"/>
      <c r="M76" s="28"/>
      <c r="N76" s="28"/>
      <c r="O76" s="28"/>
    </row>
  </sheetData>
  <autoFilter ref="A6:K6" xr:uid="{C1867346-681F-46BF-88D6-F180577A8354}">
    <sortState ref="A7:K38">
      <sortCondition ref="K6"/>
    </sortState>
  </autoFilter>
  <mergeCells count="1">
    <mergeCell ref="H1:I1"/>
  </mergeCells>
  <hyperlinks>
    <hyperlink ref="H1:I1" location="Index!A1" display="Regresar al Índice" xr:uid="{E7DD63EF-1C2A-490A-BC28-1D1B26822D28}"/>
  </hyperlinks>
  <pageMargins left="0.7" right="0.7" top="0.75" bottom="0.75" header="0.3" footer="0.3"/>
  <pageSetup orientation="portrait" horizontalDpi="4294967295" verticalDpi="4294967295"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4D06-FFBF-43C8-B813-7B078B13D7DB}">
  <sheetPr codeName="Hoja95"/>
  <dimension ref="A1:P133"/>
  <sheetViews>
    <sheetView workbookViewId="0">
      <selection activeCell="F17" sqref="F17"/>
    </sheetView>
  </sheetViews>
  <sheetFormatPr baseColWidth="10" defaultRowHeight="12.75" x14ac:dyDescent="0.2"/>
  <cols>
    <col min="1" max="16384" width="11.42578125" style="28"/>
  </cols>
  <sheetData>
    <row r="1" spans="1:16" x14ac:dyDescent="0.2">
      <c r="A1" s="28" t="s">
        <v>4742</v>
      </c>
      <c r="H1" s="343" t="s">
        <v>1306</v>
      </c>
      <c r="I1" s="343"/>
    </row>
    <row r="2" spans="1:16" x14ac:dyDescent="0.2">
      <c r="A2" s="28" t="s">
        <v>4490</v>
      </c>
    </row>
    <row r="6" spans="1:16" x14ac:dyDescent="0.2">
      <c r="A6" s="28" t="s">
        <v>605</v>
      </c>
      <c r="B6" s="28" t="s">
        <v>3111</v>
      </c>
      <c r="C6" s="28" t="s">
        <v>3112</v>
      </c>
      <c r="D6" s="28" t="s">
        <v>3110</v>
      </c>
      <c r="E6" s="28" t="s">
        <v>541</v>
      </c>
      <c r="F6" s="28" t="s">
        <v>1051</v>
      </c>
      <c r="G6" s="28" t="s">
        <v>3109</v>
      </c>
      <c r="H6" s="28" t="s">
        <v>3113</v>
      </c>
      <c r="I6" s="28" t="s">
        <v>3114</v>
      </c>
      <c r="J6" s="28" t="s">
        <v>3115</v>
      </c>
      <c r="K6" s="28" t="s">
        <v>3116</v>
      </c>
      <c r="L6" s="28" t="s">
        <v>3117</v>
      </c>
      <c r="M6" s="28" t="s">
        <v>3118</v>
      </c>
      <c r="N6" s="28" t="s">
        <v>3135</v>
      </c>
      <c r="O6" s="28" t="s">
        <v>3119</v>
      </c>
      <c r="P6" s="28" t="s">
        <v>3120</v>
      </c>
    </row>
    <row r="7" spans="1:16" x14ac:dyDescent="0.2">
      <c r="A7" s="28">
        <v>2023</v>
      </c>
      <c r="B7" s="28">
        <v>3</v>
      </c>
      <c r="C7" s="28" t="s">
        <v>3121</v>
      </c>
      <c r="D7" s="28">
        <v>1</v>
      </c>
      <c r="E7" s="28" t="s">
        <v>175</v>
      </c>
      <c r="F7" s="410">
        <v>45017</v>
      </c>
      <c r="G7" s="28">
        <v>4.8293010000000001</v>
      </c>
      <c r="H7" s="28">
        <v>2</v>
      </c>
      <c r="I7" s="28">
        <v>0.34546628600000001</v>
      </c>
      <c r="J7" s="28">
        <v>3.512098E-3</v>
      </c>
      <c r="K7" s="28">
        <v>8.4902519999999999</v>
      </c>
      <c r="L7" s="28">
        <v>3.2088350000000002E-3</v>
      </c>
      <c r="M7" s="28">
        <v>6.2230809999999996</v>
      </c>
      <c r="N7" s="28">
        <v>0.36431648599999999</v>
      </c>
      <c r="O7" s="28">
        <v>23175</v>
      </c>
      <c r="P7" s="28">
        <v>208.38407770000001</v>
      </c>
    </row>
    <row r="8" spans="1:16" x14ac:dyDescent="0.2">
      <c r="A8" s="28">
        <v>2023</v>
      </c>
      <c r="B8" s="28">
        <v>11</v>
      </c>
      <c r="C8" s="28" t="s">
        <v>3122</v>
      </c>
      <c r="D8" s="28">
        <v>2</v>
      </c>
      <c r="E8" s="28" t="s">
        <v>244</v>
      </c>
      <c r="F8" s="410">
        <v>45017</v>
      </c>
      <c r="G8" s="28">
        <v>7.569623</v>
      </c>
      <c r="H8" s="28">
        <v>2</v>
      </c>
      <c r="I8" s="28">
        <v>3.1996905999999999E-2</v>
      </c>
      <c r="J8" s="28">
        <v>5.5049909999999999E-3</v>
      </c>
      <c r="K8" s="28">
        <v>13.977499</v>
      </c>
      <c r="L8" s="28">
        <v>5.282704E-3</v>
      </c>
      <c r="M8" s="28">
        <v>12.947061</v>
      </c>
      <c r="N8" s="28">
        <v>7.9588565E-2</v>
      </c>
      <c r="O8" s="28">
        <v>25250</v>
      </c>
      <c r="P8" s="28">
        <v>299.78704950000002</v>
      </c>
    </row>
    <row r="9" spans="1:16" x14ac:dyDescent="0.2">
      <c r="A9" s="28">
        <v>2023</v>
      </c>
      <c r="B9" s="28">
        <v>10</v>
      </c>
      <c r="C9" s="28" t="s">
        <v>3123</v>
      </c>
      <c r="D9" s="28">
        <v>3</v>
      </c>
      <c r="E9" s="28" t="s">
        <v>158</v>
      </c>
      <c r="F9" s="410">
        <v>45017</v>
      </c>
      <c r="G9" s="28">
        <v>10.829351000000001</v>
      </c>
      <c r="H9" s="28">
        <v>2</v>
      </c>
      <c r="I9" s="28">
        <v>0.166038305</v>
      </c>
      <c r="J9" s="28">
        <v>7.8756199999999998E-3</v>
      </c>
      <c r="K9" s="28">
        <v>19.696802000000002</v>
      </c>
      <c r="L9" s="28">
        <v>7.444277E-3</v>
      </c>
      <c r="M9" s="28">
        <v>19.150337</v>
      </c>
      <c r="N9" s="28">
        <v>2.8535529E-2</v>
      </c>
      <c r="O9" s="28">
        <v>23630</v>
      </c>
      <c r="P9" s="28">
        <v>458.2882353</v>
      </c>
    </row>
    <row r="10" spans="1:16" x14ac:dyDescent="0.2">
      <c r="A10" s="28">
        <v>2023</v>
      </c>
      <c r="B10" s="28">
        <v>11</v>
      </c>
      <c r="C10" s="28" t="s">
        <v>3122</v>
      </c>
      <c r="D10" s="28">
        <v>4</v>
      </c>
      <c r="E10" s="28" t="s">
        <v>197</v>
      </c>
      <c r="F10" s="410">
        <v>45017</v>
      </c>
      <c r="G10" s="28">
        <v>7.43E-3</v>
      </c>
      <c r="H10" s="28">
        <v>2</v>
      </c>
      <c r="I10" s="28">
        <v>-0.98569244099999997</v>
      </c>
      <c r="J10" s="411">
        <v>5.4E-6</v>
      </c>
      <c r="K10" s="28">
        <v>5.9295E-2</v>
      </c>
      <c r="L10" s="411">
        <v>2.2410200000000001E-5</v>
      </c>
      <c r="M10" s="28">
        <v>0.93454199999999998</v>
      </c>
      <c r="N10" s="28">
        <v>-0.93655180800000004</v>
      </c>
      <c r="O10" s="28">
        <v>5743</v>
      </c>
      <c r="P10" s="28">
        <v>1.2937489120000001</v>
      </c>
    </row>
    <row r="11" spans="1:16" x14ac:dyDescent="0.2">
      <c r="A11" s="28">
        <v>2023</v>
      </c>
      <c r="B11" s="28">
        <v>10</v>
      </c>
      <c r="C11" s="28" t="s">
        <v>3123</v>
      </c>
      <c r="D11" s="28">
        <v>5</v>
      </c>
      <c r="E11" s="28" t="s">
        <v>177</v>
      </c>
      <c r="F11" s="410">
        <v>45017</v>
      </c>
      <c r="G11" s="28">
        <v>4.1749020000000003</v>
      </c>
      <c r="H11" s="28">
        <v>2</v>
      </c>
      <c r="I11" s="28">
        <v>-0.10999067899999999</v>
      </c>
      <c r="J11" s="28">
        <v>3.036188E-3</v>
      </c>
      <c r="K11" s="28">
        <v>8.0918770000000002</v>
      </c>
      <c r="L11" s="28">
        <v>3.0582719999999999E-3</v>
      </c>
      <c r="M11" s="28">
        <v>8.2865169999999999</v>
      </c>
      <c r="N11" s="28">
        <v>-2.3488759000000001E-2</v>
      </c>
      <c r="O11" s="28">
        <v>16490</v>
      </c>
      <c r="P11" s="28">
        <v>253.1778047</v>
      </c>
    </row>
    <row r="12" spans="1:16" x14ac:dyDescent="0.2">
      <c r="A12" s="28">
        <v>2023</v>
      </c>
      <c r="B12" s="28">
        <v>10</v>
      </c>
      <c r="C12" s="28" t="s">
        <v>3123</v>
      </c>
      <c r="D12" s="28">
        <v>6</v>
      </c>
      <c r="E12" s="28" t="s">
        <v>173</v>
      </c>
      <c r="F12" s="410">
        <v>45017</v>
      </c>
      <c r="G12" s="28">
        <v>33.583249000000002</v>
      </c>
      <c r="H12" s="28">
        <v>2</v>
      </c>
      <c r="I12" s="28">
        <v>1.9366576999999999E-2</v>
      </c>
      <c r="J12" s="28">
        <v>2.4423340000000002E-2</v>
      </c>
      <c r="K12" s="28">
        <v>65.418216000000001</v>
      </c>
      <c r="L12" s="28">
        <v>2.4724383999999999E-2</v>
      </c>
      <c r="M12" s="28">
        <v>62.376207999999998</v>
      </c>
      <c r="N12" s="28">
        <v>4.8768723E-2</v>
      </c>
      <c r="O12" s="28">
        <v>60386</v>
      </c>
      <c r="P12" s="28">
        <v>556.14296360000003</v>
      </c>
    </row>
    <row r="13" spans="1:16" x14ac:dyDescent="0.2">
      <c r="A13" s="28">
        <v>2023</v>
      </c>
      <c r="B13" s="28">
        <v>10</v>
      </c>
      <c r="C13" s="28" t="s">
        <v>3123</v>
      </c>
      <c r="D13" s="28">
        <v>7</v>
      </c>
      <c r="E13" s="28" t="s">
        <v>242</v>
      </c>
      <c r="F13" s="410">
        <v>45017</v>
      </c>
      <c r="G13" s="28">
        <v>0.29454799999999998</v>
      </c>
      <c r="H13" s="28">
        <v>2</v>
      </c>
      <c r="I13" s="28">
        <v>-0.68242287599999996</v>
      </c>
      <c r="J13" s="28">
        <v>2.1420900000000001E-4</v>
      </c>
      <c r="K13" s="28">
        <v>0.68197099999999999</v>
      </c>
      <c r="L13" s="28">
        <v>2.57746E-4</v>
      </c>
      <c r="M13" s="28">
        <v>1.763871</v>
      </c>
      <c r="N13" s="28">
        <v>-0.61336685099999999</v>
      </c>
      <c r="O13" s="28">
        <v>9433</v>
      </c>
      <c r="P13" s="28">
        <v>31.22527298</v>
      </c>
    </row>
    <row r="14" spans="1:16" x14ac:dyDescent="0.2">
      <c r="A14" s="28">
        <v>2023</v>
      </c>
      <c r="B14" s="28">
        <v>3</v>
      </c>
      <c r="C14" s="28" t="s">
        <v>3121</v>
      </c>
      <c r="D14" s="28">
        <v>8</v>
      </c>
      <c r="E14" s="28" t="s">
        <v>149</v>
      </c>
      <c r="F14" s="410">
        <v>45017</v>
      </c>
      <c r="G14" s="28">
        <v>25.974360999999998</v>
      </c>
      <c r="H14" s="28">
        <v>2</v>
      </c>
      <c r="I14" s="28">
        <v>-1.8153586999999999E-2</v>
      </c>
      <c r="J14" s="28">
        <v>1.8889794000000001E-2</v>
      </c>
      <c r="K14" s="28">
        <v>50.703099000000002</v>
      </c>
      <c r="L14" s="28">
        <v>1.9162902999999998E-2</v>
      </c>
      <c r="M14" s="28">
        <v>50.065393</v>
      </c>
      <c r="N14" s="28">
        <v>1.2737461E-2</v>
      </c>
      <c r="O14" s="28">
        <v>80609</v>
      </c>
      <c r="P14" s="28">
        <v>322.22656280000001</v>
      </c>
    </row>
    <row r="15" spans="1:16" x14ac:dyDescent="0.2">
      <c r="A15" s="28">
        <v>2023</v>
      </c>
      <c r="B15" s="28">
        <v>10</v>
      </c>
      <c r="C15" s="28" t="s">
        <v>3123</v>
      </c>
      <c r="D15" s="28">
        <v>9</v>
      </c>
      <c r="E15" s="28" t="s">
        <v>259</v>
      </c>
      <c r="F15" s="410">
        <v>45017</v>
      </c>
      <c r="G15" s="28">
        <v>2.6226569999999998</v>
      </c>
      <c r="H15" s="28">
        <v>2</v>
      </c>
      <c r="I15" s="28">
        <v>0.57189154600000003</v>
      </c>
      <c r="J15" s="28">
        <v>1.907321E-3</v>
      </c>
      <c r="K15" s="28">
        <v>4.4838839999999998</v>
      </c>
      <c r="L15" s="28">
        <v>1.6946540000000001E-3</v>
      </c>
      <c r="M15" s="28">
        <v>3.2821349999999998</v>
      </c>
      <c r="N15" s="28">
        <v>0.36614855899999998</v>
      </c>
      <c r="O15" s="28">
        <v>21115</v>
      </c>
      <c r="P15" s="28">
        <v>124.2082406</v>
      </c>
    </row>
    <row r="16" spans="1:16" x14ac:dyDescent="0.2">
      <c r="A16" s="28">
        <v>2023</v>
      </c>
      <c r="B16" s="28">
        <v>11</v>
      </c>
      <c r="C16" s="28" t="s">
        <v>3122</v>
      </c>
      <c r="D16" s="28">
        <v>10</v>
      </c>
      <c r="E16" s="28" t="s">
        <v>203</v>
      </c>
      <c r="F16" s="410">
        <v>45017</v>
      </c>
      <c r="G16" s="28">
        <v>0.69755800000000001</v>
      </c>
      <c r="H16" s="28">
        <v>2</v>
      </c>
      <c r="I16" s="28">
        <v>-0.26931417000000002</v>
      </c>
      <c r="J16" s="28">
        <v>5.0729699999999998E-4</v>
      </c>
      <c r="K16" s="28">
        <v>1.3640000000000001</v>
      </c>
      <c r="L16" s="28">
        <v>5.1551500000000003E-4</v>
      </c>
      <c r="M16" s="28">
        <v>1.6841680000000001</v>
      </c>
      <c r="N16" s="28">
        <v>-0.19010455000000001</v>
      </c>
      <c r="O16" s="28">
        <v>7758</v>
      </c>
      <c r="P16" s="28">
        <v>89.914668730000002</v>
      </c>
    </row>
    <row r="17" spans="1:16" x14ac:dyDescent="0.2">
      <c r="A17" s="28">
        <v>2023</v>
      </c>
      <c r="B17" s="28">
        <v>7</v>
      </c>
      <c r="C17" s="28" t="s">
        <v>3124</v>
      </c>
      <c r="D17" s="28">
        <v>11</v>
      </c>
      <c r="E17" s="28" t="s">
        <v>226</v>
      </c>
      <c r="F17" s="410">
        <v>45017</v>
      </c>
      <c r="G17" s="28">
        <v>5.4962999999999998E-2</v>
      </c>
      <c r="H17" s="28">
        <v>2</v>
      </c>
      <c r="I17" s="28">
        <v>-0.95669788099999997</v>
      </c>
      <c r="J17" s="411">
        <v>3.9971700000000002E-5</v>
      </c>
      <c r="K17" s="28">
        <v>0.31789099999999998</v>
      </c>
      <c r="L17" s="28">
        <v>1.20145E-4</v>
      </c>
      <c r="M17" s="28">
        <v>2.3230719999999998</v>
      </c>
      <c r="N17" s="28">
        <v>-0.86315921299999998</v>
      </c>
      <c r="O17" s="28">
        <v>5599</v>
      </c>
      <c r="P17" s="28">
        <v>9.8165743879999994</v>
      </c>
    </row>
    <row r="18" spans="1:16" x14ac:dyDescent="0.2">
      <c r="A18" s="28">
        <v>2023</v>
      </c>
      <c r="B18" s="28">
        <v>9</v>
      </c>
      <c r="C18" s="28" t="s">
        <v>3125</v>
      </c>
      <c r="D18" s="28">
        <v>12</v>
      </c>
      <c r="E18" s="28" t="s">
        <v>212</v>
      </c>
      <c r="F18" s="410">
        <v>45017</v>
      </c>
      <c r="G18" s="28">
        <v>2.2043490000000001</v>
      </c>
      <c r="H18" s="28">
        <v>2</v>
      </c>
      <c r="I18" s="28">
        <v>-0.22562882300000001</v>
      </c>
      <c r="J18" s="28">
        <v>1.603108E-3</v>
      </c>
      <c r="K18" s="28">
        <v>4.590916</v>
      </c>
      <c r="L18" s="28">
        <v>1.7351059999999999E-3</v>
      </c>
      <c r="M18" s="28">
        <v>5.3417110000000001</v>
      </c>
      <c r="N18" s="28">
        <v>-0.14055328</v>
      </c>
      <c r="O18" s="28">
        <v>4176</v>
      </c>
      <c r="P18" s="28">
        <v>527.86135060000004</v>
      </c>
    </row>
    <row r="19" spans="1:16" x14ac:dyDescent="0.2">
      <c r="A19" s="28">
        <v>2023</v>
      </c>
      <c r="B19" s="28">
        <v>4</v>
      </c>
      <c r="C19" s="28" t="s">
        <v>3126</v>
      </c>
      <c r="D19" s="28">
        <v>13</v>
      </c>
      <c r="E19" s="28" t="s">
        <v>187</v>
      </c>
      <c r="F19" s="410">
        <v>45017</v>
      </c>
      <c r="G19" s="28">
        <v>20.188959000000001</v>
      </c>
      <c r="H19" s="28">
        <v>2</v>
      </c>
      <c r="I19" s="28">
        <v>-7.6965942999999995E-2</v>
      </c>
      <c r="J19" s="28">
        <v>1.4682374E-2</v>
      </c>
      <c r="K19" s="28">
        <v>39.414816999999999</v>
      </c>
      <c r="L19" s="28">
        <v>1.4896571000000001E-2</v>
      </c>
      <c r="M19" s="28">
        <v>41.666901000000003</v>
      </c>
      <c r="N19" s="28">
        <v>-5.4049712E-2</v>
      </c>
      <c r="O19" s="28">
        <v>64009</v>
      </c>
      <c r="P19" s="28">
        <v>315.40813009999999</v>
      </c>
    </row>
    <row r="20" spans="1:16" x14ac:dyDescent="0.2">
      <c r="A20" s="28">
        <v>2023</v>
      </c>
      <c r="B20" s="28">
        <v>11</v>
      </c>
      <c r="C20" s="28" t="s">
        <v>3122</v>
      </c>
      <c r="D20" s="28">
        <v>14</v>
      </c>
      <c r="E20" s="28" t="s">
        <v>254</v>
      </c>
      <c r="F20" s="410">
        <v>45017</v>
      </c>
      <c r="G20" s="28">
        <v>0.42730400000000002</v>
      </c>
      <c r="H20" s="28">
        <v>2</v>
      </c>
      <c r="I20" s="28">
        <v>-0.81704551000000003</v>
      </c>
      <c r="J20" s="28">
        <v>3.1075599999999998E-4</v>
      </c>
      <c r="K20" s="28">
        <v>0.86798200000000003</v>
      </c>
      <c r="L20" s="28">
        <v>3.28048E-4</v>
      </c>
      <c r="M20" s="28">
        <v>4.4626489999999999</v>
      </c>
      <c r="N20" s="28">
        <v>-0.80550072399999995</v>
      </c>
      <c r="O20" s="28">
        <v>8689</v>
      </c>
      <c r="P20" s="28">
        <v>49.177580849999998</v>
      </c>
    </row>
    <row r="21" spans="1:16" x14ac:dyDescent="0.2">
      <c r="A21" s="28">
        <v>2023</v>
      </c>
      <c r="B21" s="28">
        <v>7</v>
      </c>
      <c r="C21" s="28" t="s">
        <v>3124</v>
      </c>
      <c r="D21" s="28">
        <v>15</v>
      </c>
      <c r="E21" s="28" t="s">
        <v>256</v>
      </c>
      <c r="F21" s="410">
        <v>45017</v>
      </c>
      <c r="G21" s="28">
        <v>19.647038999999999</v>
      </c>
      <c r="H21" s="28">
        <v>2</v>
      </c>
      <c r="I21" s="28">
        <v>0.145715714</v>
      </c>
      <c r="J21" s="28">
        <v>1.4288264E-2</v>
      </c>
      <c r="K21" s="28">
        <v>38.130029</v>
      </c>
      <c r="L21" s="28">
        <v>1.4410994E-2</v>
      </c>
      <c r="M21" s="28">
        <v>32.361834000000002</v>
      </c>
      <c r="N21" s="28">
        <v>0.17824067099999999</v>
      </c>
      <c r="O21" s="28">
        <v>64931</v>
      </c>
      <c r="P21" s="28">
        <v>302.58334230000003</v>
      </c>
    </row>
    <row r="22" spans="1:16" x14ac:dyDescent="0.2">
      <c r="A22" s="28">
        <v>2023</v>
      </c>
      <c r="B22" s="28">
        <v>4</v>
      </c>
      <c r="C22" s="28" t="s">
        <v>3126</v>
      </c>
      <c r="D22" s="28">
        <v>16</v>
      </c>
      <c r="E22" s="28" t="s">
        <v>262</v>
      </c>
      <c r="F22" s="410">
        <v>45017</v>
      </c>
      <c r="G22" s="28">
        <v>12.450462</v>
      </c>
      <c r="H22" s="28">
        <v>2</v>
      </c>
      <c r="I22" s="28">
        <v>-0.11717108599999999</v>
      </c>
      <c r="J22" s="28">
        <v>9.0545699999999996E-3</v>
      </c>
      <c r="K22" s="28">
        <v>24.491219999999998</v>
      </c>
      <c r="L22" s="28">
        <v>9.2562949999999995E-3</v>
      </c>
      <c r="M22" s="28">
        <v>26.082440999999999</v>
      </c>
      <c r="N22" s="28">
        <v>-6.1007365000000001E-2</v>
      </c>
      <c r="O22" s="28">
        <v>41552</v>
      </c>
      <c r="P22" s="28">
        <v>299.6356854</v>
      </c>
    </row>
    <row r="23" spans="1:16" x14ac:dyDescent="0.2">
      <c r="A23" s="28">
        <v>2023</v>
      </c>
      <c r="B23" s="28">
        <v>7</v>
      </c>
      <c r="C23" s="28" t="s">
        <v>3124</v>
      </c>
      <c r="D23" s="28">
        <v>17</v>
      </c>
      <c r="E23" s="28" t="s">
        <v>205</v>
      </c>
      <c r="F23" s="410">
        <v>45017</v>
      </c>
      <c r="G23" s="28">
        <v>3.1139260000000002</v>
      </c>
      <c r="H23" s="28">
        <v>2</v>
      </c>
      <c r="I23" s="28">
        <v>-0.83606707999999996</v>
      </c>
      <c r="J23" s="28">
        <v>2.2645959999999998E-3</v>
      </c>
      <c r="K23" s="28">
        <v>21.888069000000002</v>
      </c>
      <c r="L23" s="28">
        <v>8.2724519999999996E-3</v>
      </c>
      <c r="M23" s="28">
        <v>35.274030000000003</v>
      </c>
      <c r="N23" s="28">
        <v>-0.379484879</v>
      </c>
      <c r="O23" s="28">
        <v>12880</v>
      </c>
      <c r="P23" s="28">
        <v>241.76444100000001</v>
      </c>
    </row>
    <row r="24" spans="1:16" x14ac:dyDescent="0.2">
      <c r="A24" s="28">
        <v>2023</v>
      </c>
      <c r="B24" s="28">
        <v>4</v>
      </c>
      <c r="C24" s="28" t="s">
        <v>3126</v>
      </c>
      <c r="D24" s="28">
        <v>18</v>
      </c>
      <c r="E24" s="28" t="s">
        <v>266</v>
      </c>
      <c r="F24" s="410">
        <v>45017</v>
      </c>
      <c r="G24" s="28">
        <v>31.042864999999999</v>
      </c>
      <c r="H24" s="28">
        <v>2</v>
      </c>
      <c r="I24" s="28">
        <v>4.8851494000000002E-2</v>
      </c>
      <c r="J24" s="28">
        <v>2.2575853E-2</v>
      </c>
      <c r="K24" s="28">
        <v>58.617418000000001</v>
      </c>
      <c r="L24" s="28">
        <v>2.2154067E-2</v>
      </c>
      <c r="M24" s="28">
        <v>56.418472000000001</v>
      </c>
      <c r="N24" s="28">
        <v>3.8975638999999999E-2</v>
      </c>
      <c r="O24" s="28">
        <v>67937</v>
      </c>
      <c r="P24" s="28">
        <v>456.93605839999998</v>
      </c>
    </row>
    <row r="25" spans="1:16" x14ac:dyDescent="0.2">
      <c r="A25" s="28">
        <v>2023</v>
      </c>
      <c r="B25" s="28">
        <v>1</v>
      </c>
      <c r="C25" s="28" t="s">
        <v>3127</v>
      </c>
      <c r="D25" s="28">
        <v>19</v>
      </c>
      <c r="E25" s="28" t="s">
        <v>261</v>
      </c>
      <c r="F25" s="410">
        <v>45017</v>
      </c>
      <c r="G25" s="28">
        <v>0.48706700000000003</v>
      </c>
      <c r="H25" s="28">
        <v>2</v>
      </c>
      <c r="I25" s="28">
        <v>-9.1723322999999995E-2</v>
      </c>
      <c r="J25" s="28">
        <v>3.54218E-4</v>
      </c>
      <c r="K25" s="28">
        <v>1.0249889999999999</v>
      </c>
      <c r="L25" s="28">
        <v>3.8738800000000001E-4</v>
      </c>
      <c r="M25" s="28">
        <v>1.006195</v>
      </c>
      <c r="N25" s="28">
        <v>1.8678288000000001E-2</v>
      </c>
      <c r="O25" s="28">
        <v>7043</v>
      </c>
      <c r="P25" s="28">
        <v>69.156183440000007</v>
      </c>
    </row>
    <row r="26" spans="1:16" x14ac:dyDescent="0.2">
      <c r="A26" s="28">
        <v>2023</v>
      </c>
      <c r="B26" s="28">
        <v>9</v>
      </c>
      <c r="C26" s="28" t="s">
        <v>3125</v>
      </c>
      <c r="D26" s="28">
        <v>20</v>
      </c>
      <c r="E26" s="28" t="s">
        <v>174</v>
      </c>
      <c r="F26" s="410">
        <v>45017</v>
      </c>
      <c r="G26" s="28">
        <v>1.442663</v>
      </c>
      <c r="H26" s="28">
        <v>2</v>
      </c>
      <c r="I26" s="28">
        <v>3.4891076E-2</v>
      </c>
      <c r="J26" s="28">
        <v>1.049173E-3</v>
      </c>
      <c r="K26" s="28">
        <v>2.8766060000000002</v>
      </c>
      <c r="L26" s="28">
        <v>1.0871940000000001E-3</v>
      </c>
      <c r="M26" s="28">
        <v>2.703052</v>
      </c>
      <c r="N26" s="28">
        <v>6.4206682000000001E-2</v>
      </c>
      <c r="O26" s="28">
        <v>10940</v>
      </c>
      <c r="P26" s="28">
        <v>131.87047530000001</v>
      </c>
    </row>
    <row r="27" spans="1:16" x14ac:dyDescent="0.2">
      <c r="A27" s="28">
        <v>2023</v>
      </c>
      <c r="B27" s="28">
        <v>8</v>
      </c>
      <c r="C27" s="28" t="s">
        <v>3128</v>
      </c>
      <c r="D27" s="28">
        <v>21</v>
      </c>
      <c r="E27" s="28" t="s">
        <v>188</v>
      </c>
      <c r="F27" s="410">
        <v>45017</v>
      </c>
      <c r="G27" s="28">
        <v>13.718495000000001</v>
      </c>
      <c r="H27" s="28">
        <v>2</v>
      </c>
      <c r="I27" s="28">
        <v>0.147846371</v>
      </c>
      <c r="J27" s="28">
        <v>9.9767439999999992E-3</v>
      </c>
      <c r="K27" s="28">
        <v>25.328009000000002</v>
      </c>
      <c r="L27" s="28">
        <v>9.5725540000000005E-3</v>
      </c>
      <c r="M27" s="28">
        <v>21.811093</v>
      </c>
      <c r="N27" s="28">
        <v>0.161244372</v>
      </c>
      <c r="O27" s="28">
        <v>20548</v>
      </c>
      <c r="P27" s="28">
        <v>667.63164300000005</v>
      </c>
    </row>
    <row r="28" spans="1:16" x14ac:dyDescent="0.2">
      <c r="A28" s="28">
        <v>2023</v>
      </c>
      <c r="B28" s="28">
        <v>8</v>
      </c>
      <c r="C28" s="28" t="s">
        <v>3128</v>
      </c>
      <c r="D28" s="28">
        <v>22</v>
      </c>
      <c r="E28" s="28" t="s">
        <v>171</v>
      </c>
      <c r="F28" s="410">
        <v>45017</v>
      </c>
      <c r="G28" s="28">
        <v>12.084877000000001</v>
      </c>
      <c r="H28" s="28">
        <v>2</v>
      </c>
      <c r="I28" s="28">
        <v>8.7420307000000003E-2</v>
      </c>
      <c r="J28" s="28">
        <v>8.7886990000000005E-3</v>
      </c>
      <c r="K28" s="28">
        <v>23.085749</v>
      </c>
      <c r="L28" s="28">
        <v>8.7251069999999993E-3</v>
      </c>
      <c r="M28" s="28">
        <v>21.1159</v>
      </c>
      <c r="N28" s="28">
        <v>9.3287474999999995E-2</v>
      </c>
      <c r="O28" s="28">
        <v>40139</v>
      </c>
      <c r="P28" s="28">
        <v>301.07568700000002</v>
      </c>
    </row>
    <row r="29" spans="1:16" x14ac:dyDescent="0.2">
      <c r="A29" s="28">
        <v>2023</v>
      </c>
      <c r="B29" s="28">
        <v>6</v>
      </c>
      <c r="C29" s="28" t="s">
        <v>3129</v>
      </c>
      <c r="D29" s="28">
        <v>23</v>
      </c>
      <c r="E29" s="28" t="s">
        <v>147</v>
      </c>
      <c r="F29" s="410">
        <v>45017</v>
      </c>
      <c r="G29" s="28">
        <v>21.778305</v>
      </c>
      <c r="H29" s="28">
        <v>2</v>
      </c>
      <c r="I29" s="28">
        <v>6.0773049000000003E-2</v>
      </c>
      <c r="J29" s="28">
        <v>1.5838222999999998E-2</v>
      </c>
      <c r="K29" s="28">
        <v>41.277996000000002</v>
      </c>
      <c r="L29" s="28">
        <v>1.5600747E-2</v>
      </c>
      <c r="M29" s="28">
        <v>37.941932999999999</v>
      </c>
      <c r="N29" s="28">
        <v>8.7925488999999996E-2</v>
      </c>
      <c r="O29" s="28">
        <v>115141</v>
      </c>
      <c r="P29" s="28">
        <v>189.1446574</v>
      </c>
    </row>
    <row r="30" spans="1:16" x14ac:dyDescent="0.2">
      <c r="A30" s="28">
        <v>2023</v>
      </c>
      <c r="B30" s="28">
        <v>11</v>
      </c>
      <c r="C30" s="28" t="s">
        <v>3122</v>
      </c>
      <c r="D30" s="28">
        <v>24</v>
      </c>
      <c r="E30" s="28" t="s">
        <v>166</v>
      </c>
      <c r="F30" s="410">
        <v>45017</v>
      </c>
      <c r="G30" s="28">
        <v>16.927083</v>
      </c>
      <c r="H30" s="28">
        <v>2</v>
      </c>
      <c r="I30" s="28">
        <v>7.2119121550000003</v>
      </c>
      <c r="J30" s="28">
        <v>1.2310183000000001E-2</v>
      </c>
      <c r="K30" s="28">
        <v>16.927083</v>
      </c>
      <c r="L30" s="28">
        <v>6.3974799999999997E-3</v>
      </c>
      <c r="M30" s="28">
        <v>3.877208</v>
      </c>
      <c r="N30" s="28">
        <v>3.3657918279999999</v>
      </c>
      <c r="O30" s="28">
        <v>29267</v>
      </c>
      <c r="P30" s="28">
        <v>578.36754710000002</v>
      </c>
    </row>
    <row r="31" spans="1:16" x14ac:dyDescent="0.2">
      <c r="A31" s="28">
        <v>2023</v>
      </c>
      <c r="B31" s="28">
        <v>1</v>
      </c>
      <c r="C31" s="28" t="s">
        <v>3127</v>
      </c>
      <c r="D31" s="28">
        <v>25</v>
      </c>
      <c r="E31" s="28" t="s">
        <v>229</v>
      </c>
      <c r="F31" s="410">
        <v>45017</v>
      </c>
      <c r="G31" s="28">
        <v>10.828474999999999</v>
      </c>
      <c r="H31" s="28">
        <v>2</v>
      </c>
      <c r="I31" s="28">
        <v>6.3002727999999994E-2</v>
      </c>
      <c r="J31" s="28">
        <v>7.8749830000000003E-3</v>
      </c>
      <c r="K31" s="28">
        <v>20.792476000000001</v>
      </c>
      <c r="L31" s="28">
        <v>7.8583790000000004E-3</v>
      </c>
      <c r="M31" s="28">
        <v>19.852315999999998</v>
      </c>
      <c r="N31" s="28">
        <v>4.7357699000000003E-2</v>
      </c>
      <c r="O31" s="28">
        <v>19689</v>
      </c>
      <c r="P31" s="28">
        <v>549.97587490000001</v>
      </c>
    </row>
    <row r="32" spans="1:16" x14ac:dyDescent="0.2">
      <c r="A32" s="28">
        <v>2023</v>
      </c>
      <c r="B32" s="28">
        <v>5</v>
      </c>
      <c r="C32" s="28" t="s">
        <v>3130</v>
      </c>
      <c r="D32" s="28">
        <v>26</v>
      </c>
      <c r="E32" s="28" t="s">
        <v>235</v>
      </c>
      <c r="F32" s="410">
        <v>45017</v>
      </c>
      <c r="G32" s="28">
        <v>1.3375440000000001</v>
      </c>
      <c r="H32" s="28">
        <v>2</v>
      </c>
      <c r="I32" s="28">
        <v>-0.45957577199999999</v>
      </c>
      <c r="J32" s="28">
        <v>9.7272600000000004E-4</v>
      </c>
      <c r="K32" s="28">
        <v>3.1855169999999999</v>
      </c>
      <c r="L32" s="28">
        <v>1.2039450000000001E-3</v>
      </c>
      <c r="M32" s="28">
        <v>4.5307849999999998</v>
      </c>
      <c r="N32" s="28">
        <v>-0.29691720100000002</v>
      </c>
      <c r="O32" s="28">
        <v>6334</v>
      </c>
      <c r="P32" s="28">
        <v>211.16892960000001</v>
      </c>
    </row>
    <row r="33" spans="1:16" x14ac:dyDescent="0.2">
      <c r="A33" s="28">
        <v>2023</v>
      </c>
      <c r="B33" s="28">
        <v>8</v>
      </c>
      <c r="C33" s="28" t="s">
        <v>3128</v>
      </c>
      <c r="D33" s="28">
        <v>27</v>
      </c>
      <c r="E33" s="28" t="s">
        <v>248</v>
      </c>
      <c r="F33" s="410">
        <v>45017</v>
      </c>
      <c r="G33" s="28">
        <v>0.56897399999999998</v>
      </c>
      <c r="H33" s="28">
        <v>2</v>
      </c>
      <c r="I33" s="28">
        <v>-0.82561963800000004</v>
      </c>
      <c r="J33" s="28">
        <v>4.1378500000000001E-4</v>
      </c>
      <c r="K33" s="28">
        <v>1.581189</v>
      </c>
      <c r="L33" s="28">
        <v>5.976E-4</v>
      </c>
      <c r="M33" s="28">
        <v>5.9216800000000003</v>
      </c>
      <c r="N33" s="28">
        <v>-0.73298303899999995</v>
      </c>
      <c r="O33" s="28">
        <v>18370</v>
      </c>
      <c r="P33" s="28">
        <v>30.97299946</v>
      </c>
    </row>
    <row r="34" spans="1:16" x14ac:dyDescent="0.2">
      <c r="A34" s="28">
        <v>2023</v>
      </c>
      <c r="B34" s="28">
        <v>7</v>
      </c>
      <c r="C34" s="28" t="s">
        <v>3124</v>
      </c>
      <c r="D34" s="28">
        <v>28</v>
      </c>
      <c r="E34" s="28" t="s">
        <v>230</v>
      </c>
      <c r="F34" s="410">
        <v>45017</v>
      </c>
      <c r="G34" s="28">
        <v>1.8241639999999999</v>
      </c>
      <c r="H34" s="28">
        <v>2</v>
      </c>
      <c r="I34" s="28">
        <v>0.194104373</v>
      </c>
      <c r="J34" s="28">
        <v>1.326619E-3</v>
      </c>
      <c r="K34" s="28">
        <v>3.4625249999999999</v>
      </c>
      <c r="L34" s="28">
        <v>1.3086389999999999E-3</v>
      </c>
      <c r="M34" s="28">
        <v>2.888271</v>
      </c>
      <c r="N34" s="28">
        <v>0.19882275599999999</v>
      </c>
      <c r="O34" s="28">
        <v>2166</v>
      </c>
      <c r="P34" s="28">
        <v>842.18097880000005</v>
      </c>
    </row>
    <row r="35" spans="1:16" x14ac:dyDescent="0.2">
      <c r="A35" s="28">
        <v>2023</v>
      </c>
      <c r="B35" s="28">
        <v>12</v>
      </c>
      <c r="C35" s="28" t="s">
        <v>3131</v>
      </c>
      <c r="D35" s="28">
        <v>29</v>
      </c>
      <c r="E35" s="28" t="s">
        <v>213</v>
      </c>
      <c r="F35" s="410">
        <v>45017</v>
      </c>
      <c r="G35" s="28">
        <v>9.0906970000000005</v>
      </c>
      <c r="H35" s="28">
        <v>2</v>
      </c>
      <c r="I35" s="28">
        <v>-6.4166008999999996E-2</v>
      </c>
      <c r="J35" s="28">
        <v>6.6111879999999996E-3</v>
      </c>
      <c r="K35" s="28">
        <v>17.100123</v>
      </c>
      <c r="L35" s="28">
        <v>6.4628790000000004E-3</v>
      </c>
      <c r="M35" s="28">
        <v>17.461936000000001</v>
      </c>
      <c r="N35" s="28">
        <v>-2.0720097E-2</v>
      </c>
      <c r="O35" s="28">
        <v>17820</v>
      </c>
      <c r="P35" s="28">
        <v>510.14012350000002</v>
      </c>
    </row>
    <row r="36" spans="1:16" x14ac:dyDescent="0.2">
      <c r="A36" s="28">
        <v>2023</v>
      </c>
      <c r="B36" s="28">
        <v>5</v>
      </c>
      <c r="C36" s="28" t="s">
        <v>3130</v>
      </c>
      <c r="D36" s="28">
        <v>30</v>
      </c>
      <c r="E36" s="28" t="s">
        <v>169</v>
      </c>
      <c r="F36" s="410">
        <v>45017</v>
      </c>
      <c r="G36" s="28">
        <v>13.659525</v>
      </c>
      <c r="H36" s="28">
        <v>2</v>
      </c>
      <c r="I36" s="28">
        <v>7.113266E-2</v>
      </c>
      <c r="J36" s="28">
        <v>9.9338580000000003E-3</v>
      </c>
      <c r="K36" s="28">
        <v>26.152135999999999</v>
      </c>
      <c r="L36" s="28">
        <v>9.8840279999999996E-3</v>
      </c>
      <c r="M36" s="28">
        <v>24.634605000000001</v>
      </c>
      <c r="N36" s="28">
        <v>6.1601597000000001E-2</v>
      </c>
      <c r="O36" s="28">
        <v>55196</v>
      </c>
      <c r="P36" s="28">
        <v>247.4730959</v>
      </c>
    </row>
    <row r="37" spans="1:16" x14ac:dyDescent="0.2">
      <c r="A37" s="28">
        <v>2023</v>
      </c>
      <c r="B37" s="28">
        <v>1</v>
      </c>
      <c r="C37" s="28" t="s">
        <v>3127</v>
      </c>
      <c r="D37" s="28">
        <v>31</v>
      </c>
      <c r="E37" s="28" t="s">
        <v>231</v>
      </c>
      <c r="F37" s="410">
        <v>45017</v>
      </c>
      <c r="G37" s="28">
        <v>0</v>
      </c>
      <c r="H37" s="28">
        <v>2</v>
      </c>
      <c r="I37" s="28">
        <v>-1</v>
      </c>
      <c r="J37" s="28">
        <v>0</v>
      </c>
      <c r="K37" s="28">
        <v>0</v>
      </c>
      <c r="L37" s="28">
        <v>0</v>
      </c>
      <c r="M37" s="28">
        <v>0.10485899999999999</v>
      </c>
      <c r="N37" s="28">
        <v>-1</v>
      </c>
      <c r="O37" s="28">
        <v>3270</v>
      </c>
      <c r="P37" s="28">
        <v>0</v>
      </c>
    </row>
    <row r="38" spans="1:16" x14ac:dyDescent="0.2">
      <c r="A38" s="28">
        <v>2023</v>
      </c>
      <c r="B38" s="28">
        <v>7</v>
      </c>
      <c r="C38" s="28" t="s">
        <v>3124</v>
      </c>
      <c r="D38" s="28">
        <v>32</v>
      </c>
      <c r="E38" s="28" t="s">
        <v>186</v>
      </c>
      <c r="F38" s="410">
        <v>45017</v>
      </c>
      <c r="G38" s="28">
        <v>0.87646599999999997</v>
      </c>
      <c r="H38" s="28">
        <v>2</v>
      </c>
      <c r="I38" s="28">
        <v>-0.70798271899999998</v>
      </c>
      <c r="J38" s="28">
        <v>6.3740800000000001E-4</v>
      </c>
      <c r="K38" s="28">
        <v>2.3909669999999998</v>
      </c>
      <c r="L38" s="28">
        <v>9.0364999999999998E-4</v>
      </c>
      <c r="M38" s="28">
        <v>5.5055579999999997</v>
      </c>
      <c r="N38" s="28">
        <v>-0.56571758900000002</v>
      </c>
      <c r="O38" s="28">
        <v>5983</v>
      </c>
      <c r="P38" s="28">
        <v>146.4927294</v>
      </c>
    </row>
    <row r="39" spans="1:16" x14ac:dyDescent="0.2">
      <c r="A39" s="28">
        <v>2023</v>
      </c>
      <c r="B39" s="28">
        <v>4</v>
      </c>
      <c r="C39" s="28" t="s">
        <v>3126</v>
      </c>
      <c r="D39" s="28">
        <v>33</v>
      </c>
      <c r="E39" s="28" t="s">
        <v>192</v>
      </c>
      <c r="F39" s="410">
        <v>45017</v>
      </c>
      <c r="G39" s="28">
        <v>26.334427000000002</v>
      </c>
      <c r="H39" s="28">
        <v>2</v>
      </c>
      <c r="I39" s="28">
        <v>2.3515801999999999E-2</v>
      </c>
      <c r="J39" s="28">
        <v>1.9151652000000002E-2</v>
      </c>
      <c r="K39" s="28">
        <v>49.645558000000001</v>
      </c>
      <c r="L39" s="28">
        <v>1.8763212000000001E-2</v>
      </c>
      <c r="M39" s="28">
        <v>47.182675000000003</v>
      </c>
      <c r="N39" s="28">
        <v>5.2198884000000001E-2</v>
      </c>
      <c r="O39" s="28">
        <v>21226</v>
      </c>
      <c r="P39" s="28">
        <v>1240.6683780000001</v>
      </c>
    </row>
    <row r="40" spans="1:16" x14ac:dyDescent="0.2">
      <c r="A40" s="28">
        <v>2023</v>
      </c>
      <c r="B40" s="28">
        <v>7</v>
      </c>
      <c r="C40" s="28" t="s">
        <v>3124</v>
      </c>
      <c r="D40" s="28">
        <v>34</v>
      </c>
      <c r="E40" s="28" t="s">
        <v>238</v>
      </c>
      <c r="F40" s="410">
        <v>45017</v>
      </c>
      <c r="G40" s="28">
        <v>0.95462999999999998</v>
      </c>
      <c r="H40" s="28">
        <v>2</v>
      </c>
      <c r="I40" s="28">
        <v>-0.31698566700000003</v>
      </c>
      <c r="J40" s="28">
        <v>6.9425200000000002E-4</v>
      </c>
      <c r="K40" s="28">
        <v>2.0078719999999999</v>
      </c>
      <c r="L40" s="28">
        <v>7.5886200000000001E-4</v>
      </c>
      <c r="M40" s="28">
        <v>2.7785150000000001</v>
      </c>
      <c r="N40" s="28">
        <v>-0.27735786899999998</v>
      </c>
      <c r="O40" s="28">
        <v>1981</v>
      </c>
      <c r="P40" s="28">
        <v>481.89298330000003</v>
      </c>
    </row>
    <row r="41" spans="1:16" x14ac:dyDescent="0.2">
      <c r="A41" s="28">
        <v>2023</v>
      </c>
      <c r="B41" s="28">
        <v>2</v>
      </c>
      <c r="C41" s="28" t="s">
        <v>3132</v>
      </c>
      <c r="D41" s="28">
        <v>35</v>
      </c>
      <c r="E41" s="28" t="s">
        <v>170</v>
      </c>
      <c r="F41" s="410">
        <v>45017</v>
      </c>
      <c r="G41" s="28">
        <v>19.436658000000001</v>
      </c>
      <c r="H41" s="28">
        <v>2</v>
      </c>
      <c r="I41" s="28">
        <v>-2.6914107E-2</v>
      </c>
      <c r="J41" s="28">
        <v>1.4135264999999999E-2</v>
      </c>
      <c r="K41" s="28">
        <v>36.310733999999997</v>
      </c>
      <c r="L41" s="28">
        <v>1.3723403E-2</v>
      </c>
      <c r="M41" s="28">
        <v>35.906244999999998</v>
      </c>
      <c r="N41" s="28">
        <v>1.1265143E-2</v>
      </c>
      <c r="O41" s="28">
        <v>53039</v>
      </c>
      <c r="P41" s="28">
        <v>366.45973720000001</v>
      </c>
    </row>
    <row r="42" spans="1:16" x14ac:dyDescent="0.2">
      <c r="A42" s="28">
        <v>2023</v>
      </c>
      <c r="B42" s="28">
        <v>10</v>
      </c>
      <c r="C42" s="28" t="s">
        <v>3123</v>
      </c>
      <c r="D42" s="28">
        <v>36</v>
      </c>
      <c r="E42" s="28" t="s">
        <v>196</v>
      </c>
      <c r="F42" s="410">
        <v>45017</v>
      </c>
      <c r="G42" s="28">
        <v>5.3065800000000003</v>
      </c>
      <c r="H42" s="28">
        <v>2</v>
      </c>
      <c r="I42" s="28">
        <v>-0.131018892</v>
      </c>
      <c r="J42" s="28">
        <v>3.8591979999999999E-3</v>
      </c>
      <c r="K42" s="28">
        <v>10.236886</v>
      </c>
      <c r="L42" s="28">
        <v>3.8689639999999999E-3</v>
      </c>
      <c r="M42" s="28">
        <v>10.75835</v>
      </c>
      <c r="N42" s="28">
        <v>-4.8470630000000001E-2</v>
      </c>
      <c r="O42" s="28">
        <v>20011</v>
      </c>
      <c r="P42" s="28">
        <v>265.18314930000003</v>
      </c>
    </row>
    <row r="43" spans="1:16" x14ac:dyDescent="0.2">
      <c r="A43" s="28">
        <v>2023</v>
      </c>
      <c r="B43" s="28">
        <v>7</v>
      </c>
      <c r="C43" s="28" t="s">
        <v>3124</v>
      </c>
      <c r="D43" s="28">
        <v>37</v>
      </c>
      <c r="E43" s="28" t="s">
        <v>199</v>
      </c>
      <c r="F43" s="410">
        <v>45017</v>
      </c>
      <c r="G43" s="28">
        <v>22.381601</v>
      </c>
      <c r="H43" s="28">
        <v>2</v>
      </c>
      <c r="I43" s="28">
        <v>6.5583802999999996E-2</v>
      </c>
      <c r="J43" s="28">
        <v>1.6276968999999999E-2</v>
      </c>
      <c r="K43" s="28">
        <v>43.343496000000002</v>
      </c>
      <c r="L43" s="28">
        <v>1.6381389E-2</v>
      </c>
      <c r="M43" s="28">
        <v>39.340445000000003</v>
      </c>
      <c r="N43" s="28">
        <v>0.10175408499999999</v>
      </c>
      <c r="O43" s="28">
        <v>25920</v>
      </c>
      <c r="P43" s="28">
        <v>863.48769289999996</v>
      </c>
    </row>
    <row r="44" spans="1:16" x14ac:dyDescent="0.2">
      <c r="A44" s="28">
        <v>2023</v>
      </c>
      <c r="B44" s="28">
        <v>9</v>
      </c>
      <c r="C44" s="28" t="s">
        <v>3125</v>
      </c>
      <c r="D44" s="28">
        <v>38</v>
      </c>
      <c r="E44" s="28" t="s">
        <v>200</v>
      </c>
      <c r="F44" s="410">
        <v>45017</v>
      </c>
      <c r="G44" s="28">
        <v>1.5633550000000001</v>
      </c>
      <c r="H44" s="28">
        <v>2</v>
      </c>
      <c r="I44" s="28">
        <v>-0.24066626999999999</v>
      </c>
      <c r="J44" s="28">
        <v>1.136946E-3</v>
      </c>
      <c r="K44" s="28">
        <v>3.3119939999999999</v>
      </c>
      <c r="L44" s="28">
        <v>1.251746E-3</v>
      </c>
      <c r="M44" s="28">
        <v>3.8828309999999999</v>
      </c>
      <c r="N44" s="28">
        <v>-0.14701566999999999</v>
      </c>
      <c r="O44" s="28">
        <v>4199</v>
      </c>
      <c r="P44" s="28">
        <v>372.31602759999998</v>
      </c>
    </row>
    <row r="45" spans="1:16" x14ac:dyDescent="0.2">
      <c r="A45" s="28">
        <v>2023</v>
      </c>
      <c r="B45" s="28">
        <v>12</v>
      </c>
      <c r="C45" s="28" t="s">
        <v>3131</v>
      </c>
      <c r="D45" s="28">
        <v>39</v>
      </c>
      <c r="E45" s="28" t="s">
        <v>55</v>
      </c>
      <c r="F45" s="410">
        <v>45017</v>
      </c>
      <c r="G45" s="28">
        <v>172.931679</v>
      </c>
      <c r="H45" s="28">
        <v>2</v>
      </c>
      <c r="I45" s="28">
        <v>8.6397424E-2</v>
      </c>
      <c r="J45" s="28">
        <v>0.12576416100000001</v>
      </c>
      <c r="K45" s="28">
        <v>330.27079099999997</v>
      </c>
      <c r="L45" s="28">
        <v>0.124823672</v>
      </c>
      <c r="M45" s="28">
        <v>301.900417</v>
      </c>
      <c r="N45" s="28">
        <v>9.3972623000000005E-2</v>
      </c>
      <c r="O45" s="28">
        <v>1385629</v>
      </c>
      <c r="P45" s="28">
        <v>124.8037382</v>
      </c>
    </row>
    <row r="46" spans="1:16" x14ac:dyDescent="0.2">
      <c r="A46" s="28">
        <v>2023</v>
      </c>
      <c r="B46" s="28">
        <v>10</v>
      </c>
      <c r="C46" s="28" t="s">
        <v>3123</v>
      </c>
      <c r="D46" s="28">
        <v>40</v>
      </c>
      <c r="E46" s="28" t="s">
        <v>206</v>
      </c>
      <c r="F46" s="410">
        <v>45017</v>
      </c>
      <c r="G46" s="28">
        <v>2.7360000000000002E-3</v>
      </c>
      <c r="H46" s="28">
        <v>2</v>
      </c>
      <c r="I46" s="28">
        <v>-0.99753105600000003</v>
      </c>
      <c r="J46" s="411">
        <v>1.99E-6</v>
      </c>
      <c r="K46" s="28">
        <v>3.9550000000000002E-2</v>
      </c>
      <c r="L46" s="411">
        <v>1.4947699999999999E-5</v>
      </c>
      <c r="M46" s="28">
        <v>2.052111</v>
      </c>
      <c r="N46" s="28">
        <v>-0.98072716299999996</v>
      </c>
      <c r="O46" s="28">
        <v>8732</v>
      </c>
      <c r="P46" s="28">
        <v>0.31333027899999999</v>
      </c>
    </row>
    <row r="47" spans="1:16" x14ac:dyDescent="0.2">
      <c r="A47" s="28">
        <v>2023</v>
      </c>
      <c r="B47" s="28">
        <v>1</v>
      </c>
      <c r="C47" s="28" t="s">
        <v>3127</v>
      </c>
      <c r="D47" s="28">
        <v>41</v>
      </c>
      <c r="E47" s="28" t="s">
        <v>207</v>
      </c>
      <c r="F47" s="410">
        <v>45017</v>
      </c>
      <c r="G47" s="28">
        <v>4.0543909999999999</v>
      </c>
      <c r="H47" s="28">
        <v>2</v>
      </c>
      <c r="I47" s="28">
        <v>-0.22908906600000001</v>
      </c>
      <c r="J47" s="28">
        <v>2.9485470000000001E-3</v>
      </c>
      <c r="K47" s="28">
        <v>7.7718299999999996</v>
      </c>
      <c r="L47" s="28">
        <v>2.9373120000000001E-3</v>
      </c>
      <c r="M47" s="28">
        <v>9.5822679999999991</v>
      </c>
      <c r="N47" s="28">
        <v>-0.18893627299999999</v>
      </c>
      <c r="O47" s="28">
        <v>5920</v>
      </c>
      <c r="P47" s="28">
        <v>684.8633446</v>
      </c>
    </row>
    <row r="48" spans="1:16" x14ac:dyDescent="0.2">
      <c r="A48" s="28">
        <v>2023</v>
      </c>
      <c r="B48" s="28">
        <v>1</v>
      </c>
      <c r="C48" s="28" t="s">
        <v>3127</v>
      </c>
      <c r="D48" s="28">
        <v>42</v>
      </c>
      <c r="E48" s="28" t="s">
        <v>176</v>
      </c>
      <c r="F48" s="410">
        <v>45017</v>
      </c>
      <c r="G48" s="28">
        <v>4.5879830000000004</v>
      </c>
      <c r="H48" s="28">
        <v>2</v>
      </c>
      <c r="I48" s="28">
        <v>-0.358498663</v>
      </c>
      <c r="J48" s="28">
        <v>3.3365999999999999E-3</v>
      </c>
      <c r="K48" s="28">
        <v>8.9124599999999994</v>
      </c>
      <c r="L48" s="28">
        <v>3.368406E-3</v>
      </c>
      <c r="M48" s="28">
        <v>12.863573000000001</v>
      </c>
      <c r="N48" s="28">
        <v>-0.30715517399999998</v>
      </c>
      <c r="O48" s="28">
        <v>10015</v>
      </c>
      <c r="P48" s="28">
        <v>458.11113330000001</v>
      </c>
    </row>
    <row r="49" spans="1:16" x14ac:dyDescent="0.2">
      <c r="A49" s="28">
        <v>2023</v>
      </c>
      <c r="B49" s="28">
        <v>8</v>
      </c>
      <c r="C49" s="28" t="s">
        <v>3128</v>
      </c>
      <c r="D49" s="28">
        <v>43</v>
      </c>
      <c r="E49" s="28" t="s">
        <v>160</v>
      </c>
      <c r="F49" s="410">
        <v>45017</v>
      </c>
      <c r="G49" s="28">
        <v>9.6300120000000007</v>
      </c>
      <c r="H49" s="28">
        <v>2</v>
      </c>
      <c r="I49" s="28">
        <v>-9.1531187E-2</v>
      </c>
      <c r="J49" s="28">
        <v>7.0034040000000004E-3</v>
      </c>
      <c r="K49" s="28">
        <v>18.590724999999999</v>
      </c>
      <c r="L49" s="28">
        <v>7.0262420000000003E-3</v>
      </c>
      <c r="M49" s="28">
        <v>19.661916999999999</v>
      </c>
      <c r="N49" s="28">
        <v>-5.4480546999999997E-2</v>
      </c>
      <c r="O49" s="28">
        <v>23258</v>
      </c>
      <c r="P49" s="28">
        <v>414.05159520000001</v>
      </c>
    </row>
    <row r="50" spans="1:16" x14ac:dyDescent="0.2">
      <c r="A50" s="28">
        <v>2023</v>
      </c>
      <c r="B50" s="28">
        <v>12</v>
      </c>
      <c r="C50" s="28" t="s">
        <v>3131</v>
      </c>
      <c r="D50" s="28">
        <v>44</v>
      </c>
      <c r="E50" s="28" t="s">
        <v>247</v>
      </c>
      <c r="F50" s="410">
        <v>45017</v>
      </c>
      <c r="G50" s="28">
        <v>2.9646119999999998</v>
      </c>
      <c r="H50" s="28">
        <v>2</v>
      </c>
      <c r="I50" s="28">
        <v>-0.27534416299999998</v>
      </c>
      <c r="J50" s="28">
        <v>2.1560070000000001E-3</v>
      </c>
      <c r="K50" s="28">
        <v>5.8332269999999999</v>
      </c>
      <c r="L50" s="28">
        <v>2.20463E-3</v>
      </c>
      <c r="M50" s="28">
        <v>6.9186430000000003</v>
      </c>
      <c r="N50" s="28">
        <v>-0.156882788</v>
      </c>
      <c r="O50" s="28">
        <v>67969</v>
      </c>
      <c r="P50" s="28">
        <v>43.61711957</v>
      </c>
    </row>
    <row r="51" spans="1:16" x14ac:dyDescent="0.2">
      <c r="A51" s="28">
        <v>2023</v>
      </c>
      <c r="B51" s="28">
        <v>12</v>
      </c>
      <c r="C51" s="28" t="s">
        <v>3131</v>
      </c>
      <c r="D51" s="28">
        <v>45</v>
      </c>
      <c r="E51" s="28" t="s">
        <v>201</v>
      </c>
      <c r="F51" s="410">
        <v>45017</v>
      </c>
      <c r="G51" s="28">
        <v>7.2281680000000001</v>
      </c>
      <c r="H51" s="28">
        <v>2</v>
      </c>
      <c r="I51" s="28">
        <v>-9.6884839E-2</v>
      </c>
      <c r="J51" s="28">
        <v>5.2566690000000003E-3</v>
      </c>
      <c r="K51" s="28">
        <v>13.87987</v>
      </c>
      <c r="L51" s="28">
        <v>5.2458060000000004E-3</v>
      </c>
      <c r="M51" s="28">
        <v>14.442887000000001</v>
      </c>
      <c r="N51" s="28">
        <v>-3.8982303000000003E-2</v>
      </c>
      <c r="O51" s="28">
        <v>20465</v>
      </c>
      <c r="P51" s="28">
        <v>353.19657949999998</v>
      </c>
    </row>
    <row r="52" spans="1:16" x14ac:dyDescent="0.2">
      <c r="A52" s="28">
        <v>2023</v>
      </c>
      <c r="B52" s="28">
        <v>3</v>
      </c>
      <c r="C52" s="28" t="s">
        <v>3121</v>
      </c>
      <c r="D52" s="28">
        <v>46</v>
      </c>
      <c r="E52" s="28" t="s">
        <v>168</v>
      </c>
      <c r="F52" s="410">
        <v>45017</v>
      </c>
      <c r="G52" s="28">
        <v>13.956637000000001</v>
      </c>
      <c r="H52" s="28">
        <v>2</v>
      </c>
      <c r="I52" s="28">
        <v>9.6548422999999994E-2</v>
      </c>
      <c r="J52" s="28">
        <v>1.0149932E-2</v>
      </c>
      <c r="K52" s="28">
        <v>27.140421</v>
      </c>
      <c r="L52" s="28">
        <v>1.0257542999999999E-2</v>
      </c>
      <c r="M52" s="28">
        <v>22.370013</v>
      </c>
      <c r="N52" s="28">
        <v>0.21325012199999999</v>
      </c>
      <c r="O52" s="28">
        <v>32678</v>
      </c>
      <c r="P52" s="28">
        <v>427.09581370000001</v>
      </c>
    </row>
    <row r="53" spans="1:16" x14ac:dyDescent="0.2">
      <c r="A53" s="28">
        <v>2023</v>
      </c>
      <c r="B53" s="28">
        <v>4</v>
      </c>
      <c r="C53" s="28" t="s">
        <v>3126</v>
      </c>
      <c r="D53" s="28">
        <v>47</v>
      </c>
      <c r="E53" s="28" t="s">
        <v>180</v>
      </c>
      <c r="F53" s="410">
        <v>45017</v>
      </c>
      <c r="G53" s="28">
        <v>6.8561880000000004</v>
      </c>
      <c r="H53" s="28">
        <v>2</v>
      </c>
      <c r="I53" s="28">
        <v>-0.17591705899999999</v>
      </c>
      <c r="J53" s="28">
        <v>4.9861469999999998E-3</v>
      </c>
      <c r="K53" s="28">
        <v>13.145184</v>
      </c>
      <c r="L53" s="28">
        <v>4.9681359999999997E-3</v>
      </c>
      <c r="M53" s="28">
        <v>15.296402</v>
      </c>
      <c r="N53" s="28">
        <v>-0.14063555599999999</v>
      </c>
      <c r="O53" s="28">
        <v>24894</v>
      </c>
      <c r="P53" s="28">
        <v>275.41528080000001</v>
      </c>
    </row>
    <row r="54" spans="1:16" x14ac:dyDescent="0.2">
      <c r="A54" s="28">
        <v>2023</v>
      </c>
      <c r="B54" s="28">
        <v>3</v>
      </c>
      <c r="C54" s="28" t="s">
        <v>3121</v>
      </c>
      <c r="D54" s="28">
        <v>48</v>
      </c>
      <c r="E54" s="28" t="s">
        <v>253</v>
      </c>
      <c r="F54" s="410">
        <v>45017</v>
      </c>
      <c r="G54" s="28">
        <v>7.1083980000000002</v>
      </c>
      <c r="H54" s="28">
        <v>2</v>
      </c>
      <c r="I54" s="28">
        <v>0.33906441900000001</v>
      </c>
      <c r="J54" s="28">
        <v>5.1695659999999996E-3</v>
      </c>
      <c r="K54" s="28">
        <v>12.910617999999999</v>
      </c>
      <c r="L54" s="28">
        <v>4.8794830000000004E-3</v>
      </c>
      <c r="M54" s="28">
        <v>10.042106</v>
      </c>
      <c r="N54" s="28">
        <v>0.28564844900000003</v>
      </c>
      <c r="O54" s="28">
        <v>18982</v>
      </c>
      <c r="P54" s="28">
        <v>374.48098199999998</v>
      </c>
    </row>
    <row r="55" spans="1:16" x14ac:dyDescent="0.2">
      <c r="A55" s="28">
        <v>2023</v>
      </c>
      <c r="B55" s="28">
        <v>6</v>
      </c>
      <c r="C55" s="28" t="s">
        <v>3129</v>
      </c>
      <c r="D55" s="28">
        <v>49</v>
      </c>
      <c r="E55" s="28" t="s">
        <v>236</v>
      </c>
      <c r="F55" s="410">
        <v>45017</v>
      </c>
      <c r="G55" s="28">
        <v>0.95682500000000004</v>
      </c>
      <c r="H55" s="28">
        <v>2</v>
      </c>
      <c r="I55" s="28">
        <v>-0.20829661199999999</v>
      </c>
      <c r="J55" s="28">
        <v>6.9584900000000001E-4</v>
      </c>
      <c r="K55" s="28">
        <v>1.88595</v>
      </c>
      <c r="L55" s="28">
        <v>7.1278200000000002E-4</v>
      </c>
      <c r="M55" s="28">
        <v>2.4738090000000001</v>
      </c>
      <c r="N55" s="28">
        <v>-0.23763313999999999</v>
      </c>
      <c r="O55" s="28">
        <v>9425</v>
      </c>
      <c r="P55" s="28">
        <v>101.5198939</v>
      </c>
    </row>
    <row r="56" spans="1:16" x14ac:dyDescent="0.2">
      <c r="A56" s="28">
        <v>2023</v>
      </c>
      <c r="B56" s="28">
        <v>5</v>
      </c>
      <c r="C56" s="28" t="s">
        <v>3130</v>
      </c>
      <c r="D56" s="28">
        <v>50</v>
      </c>
      <c r="E56" s="28" t="s">
        <v>153</v>
      </c>
      <c r="F56" s="410">
        <v>45017</v>
      </c>
      <c r="G56" s="28">
        <v>14.836997</v>
      </c>
      <c r="H56" s="28">
        <v>2</v>
      </c>
      <c r="I56" s="28">
        <v>0.101381533</v>
      </c>
      <c r="J56" s="28">
        <v>1.0790172000000001E-2</v>
      </c>
      <c r="K56" s="28">
        <v>28.728521000000001</v>
      </c>
      <c r="L56" s="28">
        <v>1.0857755E-2</v>
      </c>
      <c r="M56" s="28">
        <v>25.449604999999998</v>
      </c>
      <c r="N56" s="28">
        <v>0.12883956399999999</v>
      </c>
      <c r="O56" s="28">
        <v>47105</v>
      </c>
      <c r="P56" s="28">
        <v>314.97711500000003</v>
      </c>
    </row>
    <row r="57" spans="1:16" x14ac:dyDescent="0.2">
      <c r="A57" s="28">
        <v>2023</v>
      </c>
      <c r="B57" s="28">
        <v>12</v>
      </c>
      <c r="C57" s="28" t="s">
        <v>3131</v>
      </c>
      <c r="D57" s="28">
        <v>51</v>
      </c>
      <c r="E57" s="28" t="s">
        <v>167</v>
      </c>
      <c r="F57" s="410">
        <v>45017</v>
      </c>
      <c r="G57" s="28">
        <v>0.89346999999999999</v>
      </c>
      <c r="H57" s="28">
        <v>2</v>
      </c>
      <c r="I57" s="28">
        <v>-0.25943517700000002</v>
      </c>
      <c r="J57" s="28">
        <v>6.4977399999999999E-4</v>
      </c>
      <c r="K57" s="28">
        <v>1.691892</v>
      </c>
      <c r="L57" s="28">
        <v>6.39439E-4</v>
      </c>
      <c r="M57" s="28">
        <v>2.111049</v>
      </c>
      <c r="N57" s="28">
        <v>-0.19855389400000001</v>
      </c>
      <c r="O57" s="28">
        <v>30855</v>
      </c>
      <c r="P57" s="28">
        <v>28.957057200000001</v>
      </c>
    </row>
    <row r="58" spans="1:16" x14ac:dyDescent="0.2">
      <c r="A58" s="28">
        <v>2023</v>
      </c>
      <c r="B58" s="28">
        <v>7</v>
      </c>
      <c r="C58" s="28" t="s">
        <v>3124</v>
      </c>
      <c r="D58" s="28">
        <v>52</v>
      </c>
      <c r="E58" s="28" t="s">
        <v>193</v>
      </c>
      <c r="F58" s="410">
        <v>45017</v>
      </c>
      <c r="G58" s="28">
        <v>1.7323440000000001</v>
      </c>
      <c r="H58" s="28">
        <v>2</v>
      </c>
      <c r="I58" s="28">
        <v>-0.32405298900000001</v>
      </c>
      <c r="J58" s="28">
        <v>1.2598430000000001E-3</v>
      </c>
      <c r="K58" s="28">
        <v>3.323753</v>
      </c>
      <c r="L58" s="28">
        <v>1.256191E-3</v>
      </c>
      <c r="M58" s="28">
        <v>4.8437200000000002</v>
      </c>
      <c r="N58" s="28">
        <v>-0.31380158200000002</v>
      </c>
      <c r="O58" s="28">
        <v>5534</v>
      </c>
      <c r="P58" s="28">
        <v>313.03650160000001</v>
      </c>
    </row>
    <row r="59" spans="1:16" x14ac:dyDescent="0.2">
      <c r="A59" s="28">
        <v>2023</v>
      </c>
      <c r="B59" s="28">
        <v>2</v>
      </c>
      <c r="C59" s="28" t="s">
        <v>3132</v>
      </c>
      <c r="D59" s="28">
        <v>53</v>
      </c>
      <c r="E59" s="28" t="s">
        <v>152</v>
      </c>
      <c r="F59" s="410">
        <v>45017</v>
      </c>
      <c r="G59" s="28">
        <v>34.979652000000002</v>
      </c>
      <c r="H59" s="28">
        <v>2</v>
      </c>
      <c r="I59" s="28">
        <v>-6.2662370999999994E-2</v>
      </c>
      <c r="J59" s="28">
        <v>2.5438870999999998E-2</v>
      </c>
      <c r="K59" s="28">
        <v>67.709827000000004</v>
      </c>
      <c r="L59" s="28">
        <v>2.5590483000000001E-2</v>
      </c>
      <c r="M59" s="28">
        <v>69.534602000000007</v>
      </c>
      <c r="N59" s="28">
        <v>-2.6242689999999999E-2</v>
      </c>
      <c r="O59" s="28">
        <v>172403</v>
      </c>
      <c r="P59" s="28">
        <v>202.8946828</v>
      </c>
    </row>
    <row r="60" spans="1:16" x14ac:dyDescent="0.2">
      <c r="A60" s="28">
        <v>2023</v>
      </c>
      <c r="B60" s="28">
        <v>7</v>
      </c>
      <c r="C60" s="28" t="s">
        <v>3124</v>
      </c>
      <c r="D60" s="28">
        <v>54</v>
      </c>
      <c r="E60" s="28" t="s">
        <v>202</v>
      </c>
      <c r="F60" s="410">
        <v>45017</v>
      </c>
      <c r="G60" s="28">
        <v>0.33563100000000001</v>
      </c>
      <c r="H60" s="28">
        <v>2</v>
      </c>
      <c r="I60" s="28">
        <v>-0.52119678300000005</v>
      </c>
      <c r="J60" s="28">
        <v>2.4408700000000001E-4</v>
      </c>
      <c r="K60" s="28">
        <v>0.68104900000000002</v>
      </c>
      <c r="L60" s="28">
        <v>2.5739799999999999E-4</v>
      </c>
      <c r="M60" s="28">
        <v>1.304297</v>
      </c>
      <c r="N60" s="28">
        <v>-0.47784208700000003</v>
      </c>
      <c r="O60" s="28">
        <v>5368</v>
      </c>
      <c r="P60" s="28">
        <v>62.52440387</v>
      </c>
    </row>
    <row r="61" spans="1:16" x14ac:dyDescent="0.2">
      <c r="A61" s="28">
        <v>2023</v>
      </c>
      <c r="B61" s="28">
        <v>10</v>
      </c>
      <c r="C61" s="28" t="s">
        <v>3123</v>
      </c>
      <c r="D61" s="28">
        <v>55</v>
      </c>
      <c r="E61" s="28" t="s">
        <v>245</v>
      </c>
      <c r="F61" s="410">
        <v>45017</v>
      </c>
      <c r="G61" s="28">
        <v>10.700316000000001</v>
      </c>
      <c r="H61" s="28">
        <v>2</v>
      </c>
      <c r="I61" s="28">
        <v>1.6912948000000001E-2</v>
      </c>
      <c r="J61" s="28">
        <v>7.7817800000000003E-3</v>
      </c>
      <c r="K61" s="28">
        <v>19.882055000000001</v>
      </c>
      <c r="L61" s="28">
        <v>7.5142919999999997E-3</v>
      </c>
      <c r="M61" s="28">
        <v>18.329231</v>
      </c>
      <c r="N61" s="28">
        <v>8.4718448000000002E-2</v>
      </c>
      <c r="O61" s="28">
        <v>21781</v>
      </c>
      <c r="P61" s="28">
        <v>491.26835319999998</v>
      </c>
    </row>
    <row r="62" spans="1:16" x14ac:dyDescent="0.2">
      <c r="A62" s="28">
        <v>2023</v>
      </c>
      <c r="B62" s="28">
        <v>5</v>
      </c>
      <c r="C62" s="28" t="s">
        <v>3130</v>
      </c>
      <c r="D62" s="28">
        <v>56</v>
      </c>
      <c r="E62" s="28" t="s">
        <v>214</v>
      </c>
      <c r="F62" s="410">
        <v>45017</v>
      </c>
      <c r="G62" s="28">
        <v>2.6779999999999998E-3</v>
      </c>
      <c r="H62" s="28">
        <v>2</v>
      </c>
      <c r="I62" s="28">
        <v>-0.94574886599999997</v>
      </c>
      <c r="J62" s="411">
        <v>1.9475699999999998E-6</v>
      </c>
      <c r="K62" s="28">
        <v>2.6779999999999998E-3</v>
      </c>
      <c r="L62" s="411">
        <v>1.01213E-6</v>
      </c>
      <c r="M62" s="28">
        <v>0.10617500000000001</v>
      </c>
      <c r="N62" s="28">
        <v>-0.97477749000000002</v>
      </c>
      <c r="O62" s="28">
        <v>1815</v>
      </c>
      <c r="P62" s="28">
        <v>1.475482094</v>
      </c>
    </row>
    <row r="63" spans="1:16" x14ac:dyDescent="0.2">
      <c r="A63" s="28">
        <v>2023</v>
      </c>
      <c r="B63" s="28">
        <v>5</v>
      </c>
      <c r="C63" s="28" t="s">
        <v>3130</v>
      </c>
      <c r="D63" s="28">
        <v>57</v>
      </c>
      <c r="E63" s="28" t="s">
        <v>215</v>
      </c>
      <c r="F63" s="410">
        <v>45017</v>
      </c>
      <c r="G63" s="28">
        <v>1.5949340000000001</v>
      </c>
      <c r="H63" s="28">
        <v>2</v>
      </c>
      <c r="I63" s="28">
        <v>-0.40777683300000001</v>
      </c>
      <c r="J63" s="28">
        <v>1.1599119999999999E-3</v>
      </c>
      <c r="K63" s="28">
        <v>3.2972009999999998</v>
      </c>
      <c r="L63" s="28">
        <v>1.2461550000000001E-3</v>
      </c>
      <c r="M63" s="28">
        <v>4.9636459999999998</v>
      </c>
      <c r="N63" s="28">
        <v>-0.33573002600000001</v>
      </c>
      <c r="O63" s="28">
        <v>4099</v>
      </c>
      <c r="P63" s="28">
        <v>389.1031959</v>
      </c>
    </row>
    <row r="64" spans="1:16" x14ac:dyDescent="0.2">
      <c r="A64" s="28">
        <v>2023</v>
      </c>
      <c r="B64" s="28">
        <v>9</v>
      </c>
      <c r="C64" s="28" t="s">
        <v>3125</v>
      </c>
      <c r="D64" s="28">
        <v>58</v>
      </c>
      <c r="E64" s="28" t="s">
        <v>233</v>
      </c>
      <c r="F64" s="410">
        <v>45017</v>
      </c>
      <c r="G64" s="28">
        <v>8.5521320000000003</v>
      </c>
      <c r="H64" s="28">
        <v>2</v>
      </c>
      <c r="I64" s="28">
        <v>9.9842757000000004E-2</v>
      </c>
      <c r="J64" s="28">
        <v>6.2195180000000003E-3</v>
      </c>
      <c r="K64" s="28">
        <v>15.800117999999999</v>
      </c>
      <c r="L64" s="28">
        <v>5.9715510000000003E-3</v>
      </c>
      <c r="M64" s="28">
        <v>14.235671</v>
      </c>
      <c r="N64" s="28">
        <v>0.10989626</v>
      </c>
      <c r="O64" s="28">
        <v>14451</v>
      </c>
      <c r="P64" s="28">
        <v>591.80208979999998</v>
      </c>
    </row>
    <row r="65" spans="1:16" x14ac:dyDescent="0.2">
      <c r="A65" s="28">
        <v>2023</v>
      </c>
      <c r="B65" s="28">
        <v>5</v>
      </c>
      <c r="C65" s="28" t="s">
        <v>3130</v>
      </c>
      <c r="D65" s="28">
        <v>59</v>
      </c>
      <c r="E65" s="28" t="s">
        <v>241</v>
      </c>
      <c r="F65" s="410">
        <v>45017</v>
      </c>
      <c r="G65" s="28">
        <v>4.4295819999999999</v>
      </c>
      <c r="H65" s="28">
        <v>2</v>
      </c>
      <c r="I65" s="28">
        <v>0.14364622499999999</v>
      </c>
      <c r="J65" s="28">
        <v>3.2214029999999999E-3</v>
      </c>
      <c r="K65" s="28">
        <v>8.4992839999999994</v>
      </c>
      <c r="L65" s="28">
        <v>3.212248E-3</v>
      </c>
      <c r="M65" s="28">
        <v>6.8358889999999999</v>
      </c>
      <c r="N65" s="28">
        <v>0.24333265200000001</v>
      </c>
      <c r="O65" s="28">
        <v>14043</v>
      </c>
      <c r="P65" s="28">
        <v>315.42989390000002</v>
      </c>
    </row>
    <row r="66" spans="1:16" x14ac:dyDescent="0.2">
      <c r="A66" s="28">
        <v>2023</v>
      </c>
      <c r="B66" s="28">
        <v>3</v>
      </c>
      <c r="C66" s="28" t="s">
        <v>3121</v>
      </c>
      <c r="D66" s="28">
        <v>60</v>
      </c>
      <c r="E66" s="28" t="s">
        <v>216</v>
      </c>
      <c r="F66" s="410">
        <v>45017</v>
      </c>
      <c r="G66" s="28">
        <v>1.4258649999999999</v>
      </c>
      <c r="H66" s="28">
        <v>2</v>
      </c>
      <c r="I66" s="28">
        <v>-7.7911563000000003E-2</v>
      </c>
      <c r="J66" s="28">
        <v>1.036957E-3</v>
      </c>
      <c r="K66" s="28">
        <v>2.7820510000000001</v>
      </c>
      <c r="L66" s="28">
        <v>1.0514579999999999E-3</v>
      </c>
      <c r="M66" s="28">
        <v>2.6983760000000001</v>
      </c>
      <c r="N66" s="28">
        <v>3.1009392E-2</v>
      </c>
      <c r="O66" s="28">
        <v>5307</v>
      </c>
      <c r="P66" s="28">
        <v>268.67627659999999</v>
      </c>
    </row>
    <row r="67" spans="1:16" x14ac:dyDescent="0.2">
      <c r="A67" s="28">
        <v>2023</v>
      </c>
      <c r="B67" s="28">
        <v>1</v>
      </c>
      <c r="C67" s="28" t="s">
        <v>3127</v>
      </c>
      <c r="D67" s="28">
        <v>61</v>
      </c>
      <c r="E67" s="28" t="s">
        <v>217</v>
      </c>
      <c r="F67" s="410">
        <v>45017</v>
      </c>
      <c r="G67" s="28">
        <v>1.7953539999999999</v>
      </c>
      <c r="H67" s="28">
        <v>2</v>
      </c>
      <c r="I67" s="28">
        <v>-0.12470089600000001</v>
      </c>
      <c r="J67" s="28">
        <v>1.3056669999999999E-3</v>
      </c>
      <c r="K67" s="28">
        <v>3.4021340000000002</v>
      </c>
      <c r="L67" s="28">
        <v>1.2858139999999999E-3</v>
      </c>
      <c r="M67" s="28">
        <v>3.7781820000000002</v>
      </c>
      <c r="N67" s="28">
        <v>-9.9531467999999998E-2</v>
      </c>
      <c r="O67" s="28">
        <v>22083</v>
      </c>
      <c r="P67" s="28">
        <v>81.300276229999994</v>
      </c>
    </row>
    <row r="68" spans="1:16" x14ac:dyDescent="0.2">
      <c r="A68" s="28">
        <v>2023</v>
      </c>
      <c r="B68" s="28">
        <v>9</v>
      </c>
      <c r="C68" s="28" t="s">
        <v>3125</v>
      </c>
      <c r="D68" s="28">
        <v>62</v>
      </c>
      <c r="E68" s="28" t="s">
        <v>218</v>
      </c>
      <c r="F68" s="410">
        <v>45017</v>
      </c>
      <c r="G68" s="28">
        <v>1.891859</v>
      </c>
      <c r="H68" s="28">
        <v>2</v>
      </c>
      <c r="I68" s="28">
        <v>-0.217697322</v>
      </c>
      <c r="J68" s="28">
        <v>1.3758500000000001E-3</v>
      </c>
      <c r="K68" s="28">
        <v>4.4433769999999999</v>
      </c>
      <c r="L68" s="28">
        <v>1.6793450000000001E-3</v>
      </c>
      <c r="M68" s="28">
        <v>4.7683989999999996</v>
      </c>
      <c r="N68" s="28">
        <v>-6.8161661999999998E-2</v>
      </c>
      <c r="O68" s="28">
        <v>3638</v>
      </c>
      <c r="P68" s="28">
        <v>520.02721280000003</v>
      </c>
    </row>
    <row r="69" spans="1:16" x14ac:dyDescent="0.2">
      <c r="A69" s="28">
        <v>2023</v>
      </c>
      <c r="B69" s="28">
        <v>4</v>
      </c>
      <c r="C69" s="28" t="s">
        <v>3126</v>
      </c>
      <c r="D69" s="28">
        <v>63</v>
      </c>
      <c r="E69" s="28" t="s">
        <v>148</v>
      </c>
      <c r="F69" s="410">
        <v>45017</v>
      </c>
      <c r="G69" s="28">
        <v>19.991827000000001</v>
      </c>
      <c r="H69" s="28">
        <v>2</v>
      </c>
      <c r="I69" s="28">
        <v>4.232756E-2</v>
      </c>
      <c r="J69" s="28">
        <v>1.4539010999999999E-2</v>
      </c>
      <c r="K69" s="28">
        <v>38.278069000000002</v>
      </c>
      <c r="L69" s="28">
        <v>1.4466944000000001E-2</v>
      </c>
      <c r="M69" s="28">
        <v>35.628346999999998</v>
      </c>
      <c r="N69" s="28">
        <v>7.4371173999999998E-2</v>
      </c>
      <c r="O69" s="28">
        <v>106050</v>
      </c>
      <c r="P69" s="28">
        <v>188.51322020000001</v>
      </c>
    </row>
    <row r="70" spans="1:16" x14ac:dyDescent="0.2">
      <c r="A70" s="28">
        <v>2023</v>
      </c>
      <c r="B70" s="28">
        <v>2</v>
      </c>
      <c r="C70" s="28" t="s">
        <v>3132</v>
      </c>
      <c r="D70" s="28">
        <v>64</v>
      </c>
      <c r="E70" s="28" t="s">
        <v>246</v>
      </c>
      <c r="F70" s="410">
        <v>45017</v>
      </c>
      <c r="G70" s="28">
        <v>37.072436000000003</v>
      </c>
      <c r="H70" s="28">
        <v>2</v>
      </c>
      <c r="I70" s="28">
        <v>5.4776910999999998E-2</v>
      </c>
      <c r="J70" s="28">
        <v>2.6960844000000001E-2</v>
      </c>
      <c r="K70" s="28">
        <v>69.149439000000001</v>
      </c>
      <c r="L70" s="28">
        <v>2.6134575E-2</v>
      </c>
      <c r="M70" s="28">
        <v>61.986621</v>
      </c>
      <c r="N70" s="28">
        <v>0.11555425800000001</v>
      </c>
      <c r="O70" s="28">
        <v>33588</v>
      </c>
      <c r="P70" s="28">
        <v>1103.740503</v>
      </c>
    </row>
    <row r="71" spans="1:16" x14ac:dyDescent="0.2">
      <c r="A71" s="28">
        <v>2023</v>
      </c>
      <c r="B71" s="28">
        <v>6</v>
      </c>
      <c r="C71" s="28" t="s">
        <v>3129</v>
      </c>
      <c r="D71" s="28">
        <v>65</v>
      </c>
      <c r="E71" s="28" t="s">
        <v>198</v>
      </c>
      <c r="F71" s="410">
        <v>45017</v>
      </c>
      <c r="G71" s="28">
        <v>3.1137419999999998</v>
      </c>
      <c r="H71" s="28">
        <v>2</v>
      </c>
      <c r="I71" s="28">
        <v>-0.197428569</v>
      </c>
      <c r="J71" s="28">
        <v>2.2644620000000001E-3</v>
      </c>
      <c r="K71" s="28">
        <v>5.8426030000000004</v>
      </c>
      <c r="L71" s="28">
        <v>2.2081729999999999E-3</v>
      </c>
      <c r="M71" s="28">
        <v>7.3031050000000004</v>
      </c>
      <c r="N71" s="28">
        <v>-0.19998370600000001</v>
      </c>
      <c r="O71" s="28">
        <v>11386</v>
      </c>
      <c r="P71" s="28">
        <v>273.4711049</v>
      </c>
    </row>
    <row r="72" spans="1:16" x14ac:dyDescent="0.2">
      <c r="A72" s="28">
        <v>2023</v>
      </c>
      <c r="B72" s="28">
        <v>4</v>
      </c>
      <c r="C72" s="28" t="s">
        <v>3126</v>
      </c>
      <c r="D72" s="28">
        <v>66</v>
      </c>
      <c r="E72" s="28" t="s">
        <v>163</v>
      </c>
      <c r="F72" s="410">
        <v>45017</v>
      </c>
      <c r="G72" s="28">
        <v>14.653969</v>
      </c>
      <c r="H72" s="28">
        <v>2</v>
      </c>
      <c r="I72" s="28">
        <v>7.0822164000000007E-2</v>
      </c>
      <c r="J72" s="28">
        <v>1.0657066E-2</v>
      </c>
      <c r="K72" s="28">
        <v>27.262744000000001</v>
      </c>
      <c r="L72" s="28">
        <v>1.0303774999999999E-2</v>
      </c>
      <c r="M72" s="28">
        <v>24.763622999999999</v>
      </c>
      <c r="N72" s="28">
        <v>0.100919038</v>
      </c>
      <c r="O72" s="28">
        <v>53659</v>
      </c>
      <c r="P72" s="28">
        <v>273.0943365</v>
      </c>
    </row>
    <row r="73" spans="1:16" x14ac:dyDescent="0.2">
      <c r="A73" s="28">
        <v>2023</v>
      </c>
      <c r="B73" s="28">
        <v>9</v>
      </c>
      <c r="C73" s="28" t="s">
        <v>3125</v>
      </c>
      <c r="D73" s="28">
        <v>67</v>
      </c>
      <c r="E73" s="28" t="s">
        <v>145</v>
      </c>
      <c r="F73" s="410">
        <v>45017</v>
      </c>
      <c r="G73" s="28">
        <v>37.257142000000002</v>
      </c>
      <c r="H73" s="28">
        <v>2</v>
      </c>
      <c r="I73" s="28">
        <v>2.3414785E-2</v>
      </c>
      <c r="J73" s="28">
        <v>2.7095171000000001E-2</v>
      </c>
      <c r="K73" s="28">
        <v>71.795366000000001</v>
      </c>
      <c r="L73" s="28">
        <v>2.7134585999999999E-2</v>
      </c>
      <c r="M73" s="28">
        <v>66.598932000000005</v>
      </c>
      <c r="N73" s="28">
        <v>7.8025786E-2</v>
      </c>
      <c r="O73" s="28">
        <v>291839</v>
      </c>
      <c r="P73" s="28">
        <v>127.6633418</v>
      </c>
    </row>
    <row r="74" spans="1:16" x14ac:dyDescent="0.2">
      <c r="A74" s="28">
        <v>2023</v>
      </c>
      <c r="B74" s="28">
        <v>8</v>
      </c>
      <c r="C74" s="28" t="s">
        <v>3128</v>
      </c>
      <c r="D74" s="28">
        <v>68</v>
      </c>
      <c r="E74" s="28" t="s">
        <v>219</v>
      </c>
      <c r="F74" s="410">
        <v>45017</v>
      </c>
      <c r="G74" s="28">
        <v>6.5586089999999997</v>
      </c>
      <c r="H74" s="28">
        <v>2</v>
      </c>
      <c r="I74" s="28">
        <v>-0.26074117400000002</v>
      </c>
      <c r="J74" s="28">
        <v>4.769733E-3</v>
      </c>
      <c r="K74" s="28">
        <v>12.645372999999999</v>
      </c>
      <c r="L74" s="28">
        <v>4.7792360000000001E-3</v>
      </c>
      <c r="M74" s="28">
        <v>16.621310000000001</v>
      </c>
      <c r="N74" s="28">
        <v>-0.23920719800000001</v>
      </c>
      <c r="O74" s="28">
        <v>11303</v>
      </c>
      <c r="P74" s="28">
        <v>580.25382639999998</v>
      </c>
    </row>
    <row r="75" spans="1:16" x14ac:dyDescent="0.2">
      <c r="A75" s="28">
        <v>2023</v>
      </c>
      <c r="B75" s="28">
        <v>5</v>
      </c>
      <c r="C75" s="28" t="s">
        <v>3130</v>
      </c>
      <c r="D75" s="28">
        <v>69</v>
      </c>
      <c r="E75" s="28" t="s">
        <v>220</v>
      </c>
      <c r="F75" s="410">
        <v>45017</v>
      </c>
      <c r="G75" s="28">
        <v>1.5861320000000001</v>
      </c>
      <c r="H75" s="28">
        <v>2</v>
      </c>
      <c r="I75" s="28">
        <v>-0.32425311200000001</v>
      </c>
      <c r="J75" s="28">
        <v>1.1535110000000001E-3</v>
      </c>
      <c r="K75" s="28">
        <v>3.3413590000000002</v>
      </c>
      <c r="L75" s="28">
        <v>1.2628450000000001E-3</v>
      </c>
      <c r="M75" s="28">
        <v>4.3864989999999997</v>
      </c>
      <c r="N75" s="28">
        <v>-0.238262906</v>
      </c>
      <c r="O75" s="28">
        <v>7734</v>
      </c>
      <c r="P75" s="28">
        <v>205.0855961</v>
      </c>
    </row>
    <row r="76" spans="1:16" x14ac:dyDescent="0.2">
      <c r="A76" s="28">
        <v>2023</v>
      </c>
      <c r="B76" s="28">
        <v>12</v>
      </c>
      <c r="C76" s="28" t="s">
        <v>3131</v>
      </c>
      <c r="D76" s="28">
        <v>70</v>
      </c>
      <c r="E76" s="28" t="s">
        <v>157</v>
      </c>
      <c r="F76" s="410">
        <v>45017</v>
      </c>
      <c r="G76" s="28">
        <v>14.819746</v>
      </c>
      <c r="H76" s="28">
        <v>2</v>
      </c>
      <c r="I76" s="28">
        <v>3.2113992000000001E-2</v>
      </c>
      <c r="J76" s="28">
        <v>1.0777626E-2</v>
      </c>
      <c r="K76" s="28">
        <v>28.652206</v>
      </c>
      <c r="L76" s="28">
        <v>1.0828913000000001E-2</v>
      </c>
      <c r="M76" s="28">
        <v>27.280380999999998</v>
      </c>
      <c r="N76" s="28">
        <v>5.0286138000000001E-2</v>
      </c>
      <c r="O76" s="28">
        <v>232852</v>
      </c>
      <c r="P76" s="28">
        <v>63.644486630000003</v>
      </c>
    </row>
    <row r="77" spans="1:16" x14ac:dyDescent="0.2">
      <c r="A77" s="28">
        <v>2023</v>
      </c>
      <c r="B77" s="28">
        <v>12</v>
      </c>
      <c r="C77" s="28" t="s">
        <v>3131</v>
      </c>
      <c r="D77" s="28">
        <v>71</v>
      </c>
      <c r="E77" s="28" t="s">
        <v>221</v>
      </c>
      <c r="F77" s="410">
        <v>45017</v>
      </c>
      <c r="G77" s="28">
        <v>1.9179000000000002E-2</v>
      </c>
      <c r="H77" s="28">
        <v>2</v>
      </c>
      <c r="I77" s="28">
        <v>-0.87572974000000003</v>
      </c>
      <c r="J77" s="411">
        <v>1.3900000000000001E-5</v>
      </c>
      <c r="K77" s="28">
        <v>1.9727000000000001E-2</v>
      </c>
      <c r="L77" s="411">
        <v>7.4556899999999998E-6</v>
      </c>
      <c r="M77" s="28">
        <v>0.26097999999999999</v>
      </c>
      <c r="N77" s="28">
        <v>-0.92441183199999999</v>
      </c>
      <c r="O77" s="28">
        <v>2924</v>
      </c>
      <c r="P77" s="28">
        <v>6.5591655270000002</v>
      </c>
    </row>
    <row r="78" spans="1:16" x14ac:dyDescent="0.2">
      <c r="A78" s="28">
        <v>2023</v>
      </c>
      <c r="B78" s="28">
        <v>2</v>
      </c>
      <c r="C78" s="28" t="s">
        <v>3132</v>
      </c>
      <c r="D78" s="28">
        <v>72</v>
      </c>
      <c r="E78" s="28" t="s">
        <v>232</v>
      </c>
      <c r="F78" s="410">
        <v>45017</v>
      </c>
      <c r="G78" s="28">
        <v>0.615124</v>
      </c>
      <c r="H78" s="28">
        <v>2</v>
      </c>
      <c r="I78" s="28">
        <v>0.87426376299999997</v>
      </c>
      <c r="J78" s="28">
        <v>4.4734799999999997E-4</v>
      </c>
      <c r="K78" s="28">
        <v>1.0156289999999999</v>
      </c>
      <c r="L78" s="28">
        <v>3.8384999999999998E-4</v>
      </c>
      <c r="M78" s="28">
        <v>0.52980700000000003</v>
      </c>
      <c r="N78" s="28">
        <v>0.91697920200000005</v>
      </c>
      <c r="O78" s="28">
        <v>7609</v>
      </c>
      <c r="P78" s="28">
        <v>80.841634909999996</v>
      </c>
    </row>
    <row r="79" spans="1:16" x14ac:dyDescent="0.2">
      <c r="A79" s="28">
        <v>2023</v>
      </c>
      <c r="B79" s="28">
        <v>2</v>
      </c>
      <c r="C79" s="28" t="s">
        <v>3132</v>
      </c>
      <c r="D79" s="28">
        <v>73</v>
      </c>
      <c r="E79" s="28" t="s">
        <v>183</v>
      </c>
      <c r="F79" s="410">
        <v>45017</v>
      </c>
      <c r="G79" s="28">
        <v>14.130591000000001</v>
      </c>
      <c r="H79" s="28">
        <v>2</v>
      </c>
      <c r="I79" s="28">
        <v>-0.17692917599999999</v>
      </c>
      <c r="J79" s="28">
        <v>1.027644E-2</v>
      </c>
      <c r="K79" s="28">
        <v>27.889476999999999</v>
      </c>
      <c r="L79" s="28">
        <v>1.0540644E-2</v>
      </c>
      <c r="M79" s="28">
        <v>33.057997</v>
      </c>
      <c r="N79" s="28">
        <v>-0.15634704099999999</v>
      </c>
      <c r="O79" s="28">
        <v>72230</v>
      </c>
      <c r="P79" s="28">
        <v>195.6332687</v>
      </c>
    </row>
    <row r="80" spans="1:16" x14ac:dyDescent="0.2">
      <c r="A80" s="28">
        <v>2023</v>
      </c>
      <c r="B80" s="28">
        <v>3</v>
      </c>
      <c r="C80" s="28" t="s">
        <v>3121</v>
      </c>
      <c r="D80" s="28">
        <v>74</v>
      </c>
      <c r="E80" s="28" t="s">
        <v>222</v>
      </c>
      <c r="F80" s="410">
        <v>45017</v>
      </c>
      <c r="G80" s="28">
        <v>13.692226</v>
      </c>
      <c r="H80" s="28">
        <v>2</v>
      </c>
      <c r="I80" s="28">
        <v>-3.9112568E-2</v>
      </c>
      <c r="J80" s="28">
        <v>9.9576400000000002E-3</v>
      </c>
      <c r="K80" s="28">
        <v>26.459479000000002</v>
      </c>
      <c r="L80" s="28">
        <v>1.0000185999999999E-2</v>
      </c>
      <c r="M80" s="28">
        <v>27.750668000000001</v>
      </c>
      <c r="N80" s="28">
        <v>-4.6528212999999999E-2</v>
      </c>
      <c r="O80" s="28">
        <v>16792</v>
      </c>
      <c r="P80" s="28">
        <v>815.40173890000005</v>
      </c>
    </row>
    <row r="81" spans="1:16" x14ac:dyDescent="0.2">
      <c r="A81" s="28">
        <v>2023</v>
      </c>
      <c r="B81" s="28">
        <v>10</v>
      </c>
      <c r="C81" s="28" t="s">
        <v>3123</v>
      </c>
      <c r="D81" s="28">
        <v>75</v>
      </c>
      <c r="E81" s="28" t="s">
        <v>223</v>
      </c>
      <c r="F81" s="410">
        <v>45017</v>
      </c>
      <c r="G81" s="28">
        <v>9.5200999999999994E-2</v>
      </c>
      <c r="H81" s="28">
        <v>2</v>
      </c>
      <c r="I81" s="28">
        <v>-0.76169484899999995</v>
      </c>
      <c r="J81" s="411">
        <v>6.9234700000000003E-5</v>
      </c>
      <c r="K81" s="28">
        <v>0.230432</v>
      </c>
      <c r="L81" s="411">
        <v>8.7090300000000002E-5</v>
      </c>
      <c r="M81" s="28">
        <v>0.67309799999999997</v>
      </c>
      <c r="N81" s="28">
        <v>-0.65765460600000003</v>
      </c>
      <c r="O81" s="28">
        <v>3791</v>
      </c>
      <c r="P81" s="28">
        <v>25.112371410000002</v>
      </c>
    </row>
    <row r="82" spans="1:16" x14ac:dyDescent="0.2">
      <c r="A82" s="28">
        <v>2023</v>
      </c>
      <c r="B82" s="28">
        <v>1</v>
      </c>
      <c r="C82" s="28" t="s">
        <v>3127</v>
      </c>
      <c r="D82" s="28">
        <v>76</v>
      </c>
      <c r="E82" s="28" t="s">
        <v>208</v>
      </c>
      <c r="F82" s="410">
        <v>45017</v>
      </c>
      <c r="G82" s="28">
        <v>0.50657799999999997</v>
      </c>
      <c r="H82" s="28">
        <v>2</v>
      </c>
      <c r="I82" s="28">
        <v>-0.50241142500000002</v>
      </c>
      <c r="J82" s="28">
        <v>3.6840799999999997E-4</v>
      </c>
      <c r="K82" s="28">
        <v>1.0896380000000001</v>
      </c>
      <c r="L82" s="28">
        <v>4.11822E-4</v>
      </c>
      <c r="M82" s="28">
        <v>1.863707</v>
      </c>
      <c r="N82" s="28">
        <v>-0.41533835499999999</v>
      </c>
      <c r="O82" s="28">
        <v>3095</v>
      </c>
      <c r="P82" s="28">
        <v>163.67625200000001</v>
      </c>
    </row>
    <row r="83" spans="1:16" x14ac:dyDescent="0.2">
      <c r="A83" s="28">
        <v>2023</v>
      </c>
      <c r="B83" s="28">
        <v>11</v>
      </c>
      <c r="C83" s="28" t="s">
        <v>3122</v>
      </c>
      <c r="D83" s="28">
        <v>77</v>
      </c>
      <c r="E83" s="28" t="s">
        <v>181</v>
      </c>
      <c r="F83" s="410">
        <v>45017</v>
      </c>
      <c r="G83" s="28">
        <v>6.9236440000000004</v>
      </c>
      <c r="H83" s="28">
        <v>2</v>
      </c>
      <c r="I83" s="28">
        <v>2.6724380999999998E-2</v>
      </c>
      <c r="J83" s="28">
        <v>5.0352039999999997E-3</v>
      </c>
      <c r="K83" s="28">
        <v>12.940996999999999</v>
      </c>
      <c r="L83" s="28">
        <v>4.8909649999999997E-3</v>
      </c>
      <c r="M83" s="28">
        <v>12.707511999999999</v>
      </c>
      <c r="N83" s="28">
        <v>1.8373778E-2</v>
      </c>
      <c r="O83" s="28">
        <v>28102</v>
      </c>
      <c r="P83" s="28">
        <v>246.3754893</v>
      </c>
    </row>
    <row r="84" spans="1:16" x14ac:dyDescent="0.2">
      <c r="A84" s="28">
        <v>2023</v>
      </c>
      <c r="B84" s="28">
        <v>3</v>
      </c>
      <c r="C84" s="28" t="s">
        <v>3121</v>
      </c>
      <c r="D84" s="28">
        <v>78</v>
      </c>
      <c r="E84" s="28" t="s">
        <v>182</v>
      </c>
      <c r="F84" s="410">
        <v>45017</v>
      </c>
      <c r="G84" s="28">
        <v>16.343843</v>
      </c>
      <c r="H84" s="28">
        <v>2</v>
      </c>
      <c r="I84" s="28">
        <v>-0.12583862200000001</v>
      </c>
      <c r="J84" s="28">
        <v>1.1886022E-2</v>
      </c>
      <c r="K84" s="28">
        <v>31.802565000000001</v>
      </c>
      <c r="L84" s="28">
        <v>1.201957E-2</v>
      </c>
      <c r="M84" s="28">
        <v>35.784306999999998</v>
      </c>
      <c r="N84" s="28">
        <v>-0.111270619</v>
      </c>
      <c r="O84" s="28">
        <v>31965</v>
      </c>
      <c r="P84" s="28">
        <v>511.30433290000002</v>
      </c>
    </row>
    <row r="85" spans="1:16" x14ac:dyDescent="0.2">
      <c r="A85" s="28">
        <v>2023</v>
      </c>
      <c r="B85" s="28">
        <v>6</v>
      </c>
      <c r="C85" s="28" t="s">
        <v>3129</v>
      </c>
      <c r="D85" s="28">
        <v>79</v>
      </c>
      <c r="E85" s="28" t="s">
        <v>239</v>
      </c>
      <c r="F85" s="410">
        <v>45017</v>
      </c>
      <c r="G85" s="28">
        <v>4.3128190000000002</v>
      </c>
      <c r="H85" s="28">
        <v>2</v>
      </c>
      <c r="I85" s="28">
        <v>1.4809117E-2</v>
      </c>
      <c r="J85" s="28">
        <v>3.1364880000000002E-3</v>
      </c>
      <c r="K85" s="28">
        <v>8.2132670000000001</v>
      </c>
      <c r="L85" s="28">
        <v>3.10415E-3</v>
      </c>
      <c r="M85" s="28">
        <v>7.7940699999999996</v>
      </c>
      <c r="N85" s="28">
        <v>5.3784094999999997E-2</v>
      </c>
      <c r="O85" s="28">
        <v>16431</v>
      </c>
      <c r="P85" s="28">
        <v>262.48061589999998</v>
      </c>
    </row>
    <row r="86" spans="1:16" x14ac:dyDescent="0.2">
      <c r="A86" s="28">
        <v>2023</v>
      </c>
      <c r="B86" s="28">
        <v>9</v>
      </c>
      <c r="C86" s="28" t="s">
        <v>3125</v>
      </c>
      <c r="D86" s="28">
        <v>80</v>
      </c>
      <c r="E86" s="28" t="s">
        <v>184</v>
      </c>
      <c r="F86" s="410">
        <v>45017</v>
      </c>
      <c r="G86" s="28">
        <v>0.49177599999999999</v>
      </c>
      <c r="H86" s="28">
        <v>2</v>
      </c>
      <c r="I86" s="28">
        <v>-0.73984539500000002</v>
      </c>
      <c r="J86" s="28">
        <v>3.5764299999999999E-4</v>
      </c>
      <c r="K86" s="28">
        <v>1.5031829999999999</v>
      </c>
      <c r="L86" s="28">
        <v>5.6811800000000005E-4</v>
      </c>
      <c r="M86" s="28">
        <v>3.605858</v>
      </c>
      <c r="N86" s="28">
        <v>-0.58312751100000004</v>
      </c>
      <c r="O86" s="28">
        <v>5086</v>
      </c>
      <c r="P86" s="28">
        <v>96.692095949999995</v>
      </c>
    </row>
    <row r="87" spans="1:16" x14ac:dyDescent="0.2">
      <c r="A87" s="28">
        <v>2023</v>
      </c>
      <c r="B87" s="28">
        <v>1</v>
      </c>
      <c r="C87" s="28" t="s">
        <v>3127</v>
      </c>
      <c r="D87" s="28">
        <v>81</v>
      </c>
      <c r="E87" s="28" t="s">
        <v>224</v>
      </c>
      <c r="F87" s="410">
        <v>45017</v>
      </c>
      <c r="G87" s="28">
        <v>0</v>
      </c>
      <c r="H87" s="28">
        <v>2</v>
      </c>
      <c r="I87" s="28">
        <v>-1</v>
      </c>
      <c r="J87" s="28">
        <v>0</v>
      </c>
      <c r="K87" s="28">
        <v>0</v>
      </c>
      <c r="L87" s="28">
        <v>0</v>
      </c>
      <c r="M87" s="28">
        <v>3.1227000000000001E-2</v>
      </c>
      <c r="N87" s="28">
        <v>-1</v>
      </c>
      <c r="O87" s="28">
        <v>3515</v>
      </c>
      <c r="P87" s="28">
        <v>0</v>
      </c>
    </row>
    <row r="88" spans="1:16" x14ac:dyDescent="0.2">
      <c r="A88" s="28">
        <v>2023</v>
      </c>
      <c r="B88" s="28">
        <v>11</v>
      </c>
      <c r="C88" s="28" t="s">
        <v>3122</v>
      </c>
      <c r="D88" s="28">
        <v>82</v>
      </c>
      <c r="E88" s="28" t="s">
        <v>165</v>
      </c>
      <c r="F88" s="410">
        <v>45017</v>
      </c>
      <c r="G88" s="28">
        <v>8.5126500000000007</v>
      </c>
      <c r="H88" s="28">
        <v>2</v>
      </c>
      <c r="I88" s="28">
        <v>0.19157400699999999</v>
      </c>
      <c r="J88" s="28">
        <v>6.1908049999999997E-3</v>
      </c>
      <c r="K88" s="28">
        <v>16.468617999999999</v>
      </c>
      <c r="L88" s="28">
        <v>6.2242060000000004E-3</v>
      </c>
      <c r="M88" s="28">
        <v>13.591098000000001</v>
      </c>
      <c r="N88" s="28">
        <v>0.211720937</v>
      </c>
      <c r="O88" s="28">
        <v>37186</v>
      </c>
      <c r="P88" s="28">
        <v>228.9208304</v>
      </c>
    </row>
    <row r="89" spans="1:16" x14ac:dyDescent="0.2">
      <c r="A89" s="28">
        <v>2023</v>
      </c>
      <c r="B89" s="28">
        <v>10</v>
      </c>
      <c r="C89" s="28" t="s">
        <v>3123</v>
      </c>
      <c r="D89" s="28">
        <v>83</v>
      </c>
      <c r="E89" s="28" t="s">
        <v>161</v>
      </c>
      <c r="F89" s="410">
        <v>45017</v>
      </c>
      <c r="G89" s="28">
        <v>15.583653</v>
      </c>
      <c r="H89" s="28">
        <v>2</v>
      </c>
      <c r="I89" s="28">
        <v>4.0922648999999998E-2</v>
      </c>
      <c r="J89" s="28">
        <v>1.1333176E-2</v>
      </c>
      <c r="K89" s="28">
        <v>29.820186</v>
      </c>
      <c r="L89" s="28">
        <v>1.1270343E-2</v>
      </c>
      <c r="M89" s="28">
        <v>28.712851000000001</v>
      </c>
      <c r="N89" s="28">
        <v>3.8565832000000001E-2</v>
      </c>
      <c r="O89" s="28">
        <v>87690</v>
      </c>
      <c r="P89" s="28">
        <v>177.7130003</v>
      </c>
    </row>
    <row r="90" spans="1:16" x14ac:dyDescent="0.2">
      <c r="A90" s="28">
        <v>2023</v>
      </c>
      <c r="B90" s="28">
        <v>9</v>
      </c>
      <c r="C90" s="28" t="s">
        <v>3125</v>
      </c>
      <c r="D90" s="28">
        <v>84</v>
      </c>
      <c r="E90" s="28" t="s">
        <v>240</v>
      </c>
      <c r="F90" s="410">
        <v>45017</v>
      </c>
      <c r="G90" s="28">
        <v>4.9184749999999999</v>
      </c>
      <c r="H90" s="28">
        <v>2</v>
      </c>
      <c r="I90" s="28">
        <v>-4.9357694000000001E-2</v>
      </c>
      <c r="J90" s="28">
        <v>3.5769500000000002E-3</v>
      </c>
      <c r="K90" s="28">
        <v>9.7021979999999992</v>
      </c>
      <c r="L90" s="28">
        <v>3.6668820000000002E-3</v>
      </c>
      <c r="M90" s="28">
        <v>9.490005</v>
      </c>
      <c r="N90" s="28">
        <v>2.2359629999999998E-2</v>
      </c>
      <c r="O90" s="28">
        <v>14997</v>
      </c>
      <c r="P90" s="28">
        <v>327.96392609999998</v>
      </c>
    </row>
    <row r="91" spans="1:16" x14ac:dyDescent="0.2">
      <c r="A91" s="28">
        <v>2023</v>
      </c>
      <c r="B91" s="28">
        <v>6</v>
      </c>
      <c r="C91" s="28" t="s">
        <v>3129</v>
      </c>
      <c r="D91" s="28">
        <v>85</v>
      </c>
      <c r="E91" s="28" t="s">
        <v>154</v>
      </c>
      <c r="F91" s="410">
        <v>45017</v>
      </c>
      <c r="G91" s="28">
        <v>16.972564999999999</v>
      </c>
      <c r="H91" s="28">
        <v>2</v>
      </c>
      <c r="I91" s="28">
        <v>-1.9426404000000001E-2</v>
      </c>
      <c r="J91" s="28">
        <v>1.2343259000000001E-2</v>
      </c>
      <c r="K91" s="28">
        <v>32.995303</v>
      </c>
      <c r="L91" s="28">
        <v>1.2470358000000001E-2</v>
      </c>
      <c r="M91" s="28">
        <v>32.580508000000002</v>
      </c>
      <c r="N91" s="28">
        <v>1.2731385E-2</v>
      </c>
      <c r="O91" s="28">
        <v>38955</v>
      </c>
      <c r="P91" s="28">
        <v>435.69670129999997</v>
      </c>
    </row>
    <row r="92" spans="1:16" x14ac:dyDescent="0.2">
      <c r="A92" s="28">
        <v>2023</v>
      </c>
      <c r="B92" s="28">
        <v>11</v>
      </c>
      <c r="C92" s="28" t="s">
        <v>3122</v>
      </c>
      <c r="D92" s="28">
        <v>86</v>
      </c>
      <c r="E92" s="28" t="s">
        <v>156</v>
      </c>
      <c r="F92" s="410">
        <v>45017</v>
      </c>
      <c r="G92" s="28">
        <v>4.6107279999999999</v>
      </c>
      <c r="H92" s="28">
        <v>2</v>
      </c>
      <c r="I92" s="28">
        <v>6.2748744999999995E-2</v>
      </c>
      <c r="J92" s="28">
        <v>3.353141E-3</v>
      </c>
      <c r="K92" s="28">
        <v>8.5062219999999993</v>
      </c>
      <c r="L92" s="28">
        <v>3.2148709999999998E-3</v>
      </c>
      <c r="M92" s="28">
        <v>7.8367199999999997</v>
      </c>
      <c r="N92" s="28">
        <v>8.5431405000000002E-2</v>
      </c>
      <c r="O92" s="28">
        <v>21245</v>
      </c>
      <c r="P92" s="28">
        <v>217.0265004</v>
      </c>
    </row>
    <row r="93" spans="1:16" x14ac:dyDescent="0.2">
      <c r="A93" s="28">
        <v>2023</v>
      </c>
      <c r="B93" s="28">
        <v>6</v>
      </c>
      <c r="C93" s="28" t="s">
        <v>3129</v>
      </c>
      <c r="D93" s="28">
        <v>87</v>
      </c>
      <c r="E93" s="28" t="s">
        <v>234</v>
      </c>
      <c r="F93" s="410">
        <v>45017</v>
      </c>
      <c r="G93" s="28">
        <v>1.62008</v>
      </c>
      <c r="H93" s="28">
        <v>2</v>
      </c>
      <c r="I93" s="28">
        <v>-0.34399172700000002</v>
      </c>
      <c r="J93" s="28">
        <v>1.178199E-3</v>
      </c>
      <c r="K93" s="28">
        <v>3.0852599999999999</v>
      </c>
      <c r="L93" s="28">
        <v>1.1660539999999999E-3</v>
      </c>
      <c r="M93" s="28">
        <v>4.6324459999999998</v>
      </c>
      <c r="N93" s="28">
        <v>-0.33398899799999998</v>
      </c>
      <c r="O93" s="28">
        <v>16705</v>
      </c>
      <c r="P93" s="28">
        <v>96.981741990000003</v>
      </c>
    </row>
    <row r="94" spans="1:16" x14ac:dyDescent="0.2">
      <c r="A94" s="28">
        <v>2023</v>
      </c>
      <c r="B94" s="28">
        <v>7</v>
      </c>
      <c r="C94" s="28" t="s">
        <v>3124</v>
      </c>
      <c r="D94" s="28">
        <v>88</v>
      </c>
      <c r="E94" s="28" t="s">
        <v>189</v>
      </c>
      <c r="F94" s="410">
        <v>45017</v>
      </c>
      <c r="G94" s="28">
        <v>9.8810559999999992</v>
      </c>
      <c r="H94" s="28">
        <v>2</v>
      </c>
      <c r="I94" s="28">
        <v>0.12841935500000001</v>
      </c>
      <c r="J94" s="28">
        <v>7.1859760000000002E-3</v>
      </c>
      <c r="K94" s="28">
        <v>19.445905</v>
      </c>
      <c r="L94" s="28">
        <v>7.3494520000000002E-3</v>
      </c>
      <c r="M94" s="28">
        <v>16.057962</v>
      </c>
      <c r="N94" s="28">
        <v>0.21098212799999999</v>
      </c>
      <c r="O94" s="28">
        <v>16603</v>
      </c>
      <c r="P94" s="28">
        <v>595.13678249999998</v>
      </c>
    </row>
    <row r="95" spans="1:16" x14ac:dyDescent="0.2">
      <c r="A95" s="28">
        <v>2023</v>
      </c>
      <c r="B95" s="28">
        <v>11</v>
      </c>
      <c r="C95" s="28" t="s">
        <v>3122</v>
      </c>
      <c r="D95" s="28">
        <v>89</v>
      </c>
      <c r="E95" s="28" t="s">
        <v>225</v>
      </c>
      <c r="F95" s="410">
        <v>45017</v>
      </c>
      <c r="G95" s="28">
        <v>5.8859000000000002E-2</v>
      </c>
      <c r="H95" s="28">
        <v>2</v>
      </c>
      <c r="I95" s="28">
        <v>-0.78469425400000004</v>
      </c>
      <c r="J95" s="411">
        <v>4.2799999999999997E-5</v>
      </c>
      <c r="K95" s="28">
        <v>0.114819</v>
      </c>
      <c r="L95" s="411">
        <v>4.3395100000000001E-5</v>
      </c>
      <c r="M95" s="28">
        <v>0.52712700000000001</v>
      </c>
      <c r="N95" s="28">
        <v>-0.78217962699999999</v>
      </c>
      <c r="O95" s="28">
        <v>4072</v>
      </c>
      <c r="P95" s="28">
        <v>14.45456778</v>
      </c>
    </row>
    <row r="96" spans="1:16" x14ac:dyDescent="0.2">
      <c r="A96" s="28">
        <v>2023</v>
      </c>
      <c r="B96" s="28">
        <v>7</v>
      </c>
      <c r="C96" s="28" t="s">
        <v>3124</v>
      </c>
      <c r="D96" s="28">
        <v>90</v>
      </c>
      <c r="E96" s="28" t="s">
        <v>209</v>
      </c>
      <c r="F96" s="410">
        <v>45017</v>
      </c>
      <c r="G96" s="28">
        <v>5.3820579999999998</v>
      </c>
      <c r="H96" s="28">
        <v>2</v>
      </c>
      <c r="I96" s="28">
        <v>-0.58386659600000002</v>
      </c>
      <c r="J96" s="28">
        <v>3.9140889999999999E-3</v>
      </c>
      <c r="K96" s="28">
        <v>11.972657999999999</v>
      </c>
      <c r="L96" s="28">
        <v>4.5249870000000003E-3</v>
      </c>
      <c r="M96" s="28">
        <v>24.604116000000001</v>
      </c>
      <c r="N96" s="28">
        <v>-0.51338800399999995</v>
      </c>
      <c r="O96" s="28">
        <v>7302</v>
      </c>
      <c r="P96" s="28">
        <v>737.06628320000004</v>
      </c>
    </row>
    <row r="97" spans="1:16" x14ac:dyDescent="0.2">
      <c r="A97" s="28">
        <v>2023</v>
      </c>
      <c r="B97" s="28">
        <v>2</v>
      </c>
      <c r="C97" s="28" t="s">
        <v>3132</v>
      </c>
      <c r="D97" s="28">
        <v>91</v>
      </c>
      <c r="E97" s="28" t="s">
        <v>179</v>
      </c>
      <c r="F97" s="410">
        <v>45017</v>
      </c>
      <c r="G97" s="28">
        <v>17.497567</v>
      </c>
      <c r="H97" s="28">
        <v>2</v>
      </c>
      <c r="I97" s="28">
        <v>3.8769379999999999E-3</v>
      </c>
      <c r="J97" s="28">
        <v>1.2725065000000001E-2</v>
      </c>
      <c r="K97" s="28">
        <v>32.941994999999999</v>
      </c>
      <c r="L97" s="28">
        <v>1.245021E-2</v>
      </c>
      <c r="M97" s="28">
        <v>31.929569000000001</v>
      </c>
      <c r="N97" s="28">
        <v>3.1708101000000002E-2</v>
      </c>
      <c r="O97" s="28">
        <v>39839</v>
      </c>
      <c r="P97" s="28">
        <v>439.2069831</v>
      </c>
    </row>
    <row r="98" spans="1:16" x14ac:dyDescent="0.2">
      <c r="A98" s="28">
        <v>2023</v>
      </c>
      <c r="B98" s="28">
        <v>11</v>
      </c>
      <c r="C98" s="28" t="s">
        <v>3122</v>
      </c>
      <c r="D98" s="28">
        <v>92</v>
      </c>
      <c r="E98" s="28" t="s">
        <v>164</v>
      </c>
      <c r="F98" s="410">
        <v>45017</v>
      </c>
      <c r="G98" s="28">
        <v>2.1149840000000002</v>
      </c>
      <c r="H98" s="28">
        <v>2</v>
      </c>
      <c r="I98" s="28">
        <v>-0.637928367</v>
      </c>
      <c r="J98" s="28">
        <v>1.5381170000000001E-3</v>
      </c>
      <c r="K98" s="28">
        <v>3.950329</v>
      </c>
      <c r="L98" s="28">
        <v>1.4930010000000001E-3</v>
      </c>
      <c r="M98" s="28">
        <v>10.282553</v>
      </c>
      <c r="N98" s="28">
        <v>-0.61582216000000001</v>
      </c>
      <c r="O98" s="28">
        <v>11039</v>
      </c>
      <c r="P98" s="28">
        <v>191.591992</v>
      </c>
    </row>
    <row r="99" spans="1:16" x14ac:dyDescent="0.2">
      <c r="A99" s="28">
        <v>2023</v>
      </c>
      <c r="B99" s="28">
        <v>3</v>
      </c>
      <c r="C99" s="28" t="s">
        <v>3121</v>
      </c>
      <c r="D99" s="28">
        <v>93</v>
      </c>
      <c r="E99" s="28" t="s">
        <v>260</v>
      </c>
      <c r="F99" s="410">
        <v>45017</v>
      </c>
      <c r="G99" s="28">
        <v>44.730775999999999</v>
      </c>
      <c r="H99" s="28">
        <v>2</v>
      </c>
      <c r="I99" s="28">
        <v>1.7277590999999998E-2</v>
      </c>
      <c r="J99" s="28">
        <v>3.2530356000000003E-2</v>
      </c>
      <c r="K99" s="28">
        <v>84.937455</v>
      </c>
      <c r="L99" s="28">
        <v>3.2101551999999998E-2</v>
      </c>
      <c r="M99" s="28">
        <v>81.867159999999998</v>
      </c>
      <c r="N99" s="28">
        <v>3.7503376999999997E-2</v>
      </c>
      <c r="O99" s="28">
        <v>150190</v>
      </c>
      <c r="P99" s="28">
        <v>297.82792460000002</v>
      </c>
    </row>
    <row r="100" spans="1:16" x14ac:dyDescent="0.2">
      <c r="A100" s="28">
        <v>2023</v>
      </c>
      <c r="B100" s="28">
        <v>10</v>
      </c>
      <c r="C100" s="28" t="s">
        <v>3123</v>
      </c>
      <c r="D100" s="28">
        <v>94</v>
      </c>
      <c r="E100" s="28" t="s">
        <v>252</v>
      </c>
      <c r="F100" s="410">
        <v>45017</v>
      </c>
      <c r="G100" s="28">
        <v>8.5249269999999999</v>
      </c>
      <c r="H100" s="28">
        <v>2</v>
      </c>
      <c r="I100" s="28">
        <v>-0.14732141800000001</v>
      </c>
      <c r="J100" s="28">
        <v>6.1997340000000001E-3</v>
      </c>
      <c r="K100" s="28">
        <v>16.213743999999998</v>
      </c>
      <c r="L100" s="28">
        <v>6.1278779999999998E-3</v>
      </c>
      <c r="M100" s="28">
        <v>18.211344</v>
      </c>
      <c r="N100" s="28">
        <v>-0.10968987199999999</v>
      </c>
      <c r="O100" s="28">
        <v>44353</v>
      </c>
      <c r="P100" s="28">
        <v>192.206322</v>
      </c>
    </row>
    <row r="101" spans="1:16" x14ac:dyDescent="0.2">
      <c r="A101" s="28">
        <v>2023</v>
      </c>
      <c r="B101" s="28">
        <v>10</v>
      </c>
      <c r="C101" s="28" t="s">
        <v>3123</v>
      </c>
      <c r="D101" s="28">
        <v>95</v>
      </c>
      <c r="E101" s="28" t="s">
        <v>162</v>
      </c>
      <c r="F101" s="410">
        <v>45017</v>
      </c>
      <c r="G101" s="28">
        <v>0.49069600000000002</v>
      </c>
      <c r="H101" s="28">
        <v>2</v>
      </c>
      <c r="I101" s="28">
        <v>-0.78954708600000001</v>
      </c>
      <c r="J101" s="28">
        <v>3.5685799999999999E-4</v>
      </c>
      <c r="K101" s="28">
        <v>1.131453</v>
      </c>
      <c r="L101" s="28">
        <v>4.27625E-4</v>
      </c>
      <c r="M101" s="28">
        <v>4.0385210000000002</v>
      </c>
      <c r="N101" s="28">
        <v>-0.71983481100000002</v>
      </c>
      <c r="O101" s="28">
        <v>9647</v>
      </c>
      <c r="P101" s="28">
        <v>50.865139419999998</v>
      </c>
    </row>
    <row r="102" spans="1:16" x14ac:dyDescent="0.2">
      <c r="A102" s="28">
        <v>2023</v>
      </c>
      <c r="B102" s="28">
        <v>5</v>
      </c>
      <c r="C102" s="28" t="s">
        <v>3130</v>
      </c>
      <c r="D102" s="28">
        <v>96</v>
      </c>
      <c r="E102" s="28" t="s">
        <v>195</v>
      </c>
      <c r="F102" s="410">
        <v>45017</v>
      </c>
      <c r="G102" s="28">
        <v>21.057987000000001</v>
      </c>
      <c r="H102" s="28">
        <v>2</v>
      </c>
      <c r="I102" s="28">
        <v>0.194123834</v>
      </c>
      <c r="J102" s="28">
        <v>1.5314372999999999E-2</v>
      </c>
      <c r="K102" s="28">
        <v>37.531365000000001</v>
      </c>
      <c r="L102" s="28">
        <v>1.4184732E-2</v>
      </c>
      <c r="M102" s="28">
        <v>32.147129999999997</v>
      </c>
      <c r="N102" s="28">
        <v>0.16748726899999999</v>
      </c>
      <c r="O102" s="28">
        <v>22758</v>
      </c>
      <c r="P102" s="28">
        <v>925.30042179999998</v>
      </c>
    </row>
    <row r="103" spans="1:16" x14ac:dyDescent="0.2">
      <c r="A103" s="28">
        <v>2023</v>
      </c>
      <c r="B103" s="28">
        <v>12</v>
      </c>
      <c r="C103" s="28" t="s">
        <v>3131</v>
      </c>
      <c r="D103" s="28">
        <v>97</v>
      </c>
      <c r="E103" s="28" t="s">
        <v>144</v>
      </c>
      <c r="F103" s="410">
        <v>45017</v>
      </c>
      <c r="G103" s="28">
        <v>23.688976</v>
      </c>
      <c r="H103" s="28">
        <v>2</v>
      </c>
      <c r="I103" s="28">
        <v>-5.3387078999999997E-2</v>
      </c>
      <c r="J103" s="28">
        <v>1.7227754000000001E-2</v>
      </c>
      <c r="K103" s="28">
        <v>46.379730000000002</v>
      </c>
      <c r="L103" s="28">
        <v>1.7528914E-2</v>
      </c>
      <c r="M103" s="28">
        <v>45.463199000000003</v>
      </c>
      <c r="N103" s="28">
        <v>2.0159844E-2</v>
      </c>
      <c r="O103" s="28">
        <v>727750</v>
      </c>
      <c r="P103" s="28">
        <v>32.550980420000002</v>
      </c>
    </row>
    <row r="104" spans="1:16" x14ac:dyDescent="0.2">
      <c r="A104" s="28">
        <v>2023</v>
      </c>
      <c r="B104" s="28">
        <v>12</v>
      </c>
      <c r="C104" s="28" t="s">
        <v>3131</v>
      </c>
      <c r="D104" s="28">
        <v>98</v>
      </c>
      <c r="E104" s="28" t="s">
        <v>146</v>
      </c>
      <c r="F104" s="410">
        <v>45017</v>
      </c>
      <c r="G104" s="28">
        <v>39.988357000000001</v>
      </c>
      <c r="H104" s="28">
        <v>2</v>
      </c>
      <c r="I104" s="28">
        <v>1.3899385E-2</v>
      </c>
      <c r="J104" s="28">
        <v>2.9081441E-2</v>
      </c>
      <c r="K104" s="28">
        <v>78.141052000000002</v>
      </c>
      <c r="L104" s="28">
        <v>2.9532895999999999E-2</v>
      </c>
      <c r="M104" s="28">
        <v>76.963714999999993</v>
      </c>
      <c r="N104" s="28">
        <v>1.52973E-2</v>
      </c>
      <c r="O104" s="28">
        <v>687127</v>
      </c>
      <c r="P104" s="28">
        <v>58.196457129999999</v>
      </c>
    </row>
    <row r="105" spans="1:16" x14ac:dyDescent="0.2">
      <c r="A105" s="28">
        <v>2023</v>
      </c>
      <c r="B105" s="28">
        <v>6</v>
      </c>
      <c r="C105" s="28" t="s">
        <v>3129</v>
      </c>
      <c r="D105" s="28">
        <v>99</v>
      </c>
      <c r="E105" s="28" t="s">
        <v>257</v>
      </c>
      <c r="F105" s="410">
        <v>45017</v>
      </c>
      <c r="G105" s="28">
        <v>1.944717</v>
      </c>
      <c r="H105" s="28">
        <v>2</v>
      </c>
      <c r="I105" s="28">
        <v>0.72874951399999999</v>
      </c>
      <c r="J105" s="28">
        <v>1.414291E-3</v>
      </c>
      <c r="K105" s="28">
        <v>3.149645</v>
      </c>
      <c r="L105" s="28">
        <v>1.1903879999999999E-3</v>
      </c>
      <c r="M105" s="28">
        <v>2.0604209999999998</v>
      </c>
      <c r="N105" s="28">
        <v>0.52864147699999997</v>
      </c>
      <c r="O105" s="28">
        <v>11219</v>
      </c>
      <c r="P105" s="28">
        <v>173.34138519999999</v>
      </c>
    </row>
    <row r="106" spans="1:16" x14ac:dyDescent="0.2">
      <c r="A106" s="28">
        <v>2023</v>
      </c>
      <c r="B106" s="28">
        <v>8</v>
      </c>
      <c r="C106" s="28" t="s">
        <v>3128</v>
      </c>
      <c r="D106" s="28">
        <v>100</v>
      </c>
      <c r="E106" s="28" t="s">
        <v>263</v>
      </c>
      <c r="F106" s="410">
        <v>45017</v>
      </c>
      <c r="G106" s="28">
        <v>4.5697729999999996</v>
      </c>
      <c r="H106" s="28">
        <v>2</v>
      </c>
      <c r="I106" s="28">
        <v>0.19988410200000001</v>
      </c>
      <c r="J106" s="28">
        <v>3.3233569999999999E-3</v>
      </c>
      <c r="K106" s="28">
        <v>8.8721160000000001</v>
      </c>
      <c r="L106" s="28">
        <v>3.3531580000000002E-3</v>
      </c>
      <c r="M106" s="28">
        <v>7.416061</v>
      </c>
      <c r="N106" s="28">
        <v>0.19633805600000001</v>
      </c>
      <c r="O106" s="28">
        <v>36316</v>
      </c>
      <c r="P106" s="28">
        <v>125.83359950000001</v>
      </c>
    </row>
    <row r="107" spans="1:16" x14ac:dyDescent="0.2">
      <c r="A107" s="28">
        <v>2023</v>
      </c>
      <c r="B107" s="28">
        <v>12</v>
      </c>
      <c r="C107" s="28" t="s">
        <v>3131</v>
      </c>
      <c r="D107" s="28">
        <v>101</v>
      </c>
      <c r="E107" s="28" t="s">
        <v>155</v>
      </c>
      <c r="F107" s="410">
        <v>45017</v>
      </c>
      <c r="G107" s="28">
        <v>39.036956000000004</v>
      </c>
      <c r="H107" s="28">
        <v>2</v>
      </c>
      <c r="I107" s="28">
        <v>-6.9959590000000004E-3</v>
      </c>
      <c r="J107" s="28">
        <v>2.8389537999999999E-2</v>
      </c>
      <c r="K107" s="28">
        <v>74.777398000000005</v>
      </c>
      <c r="L107" s="28">
        <v>2.8261624999999999E-2</v>
      </c>
      <c r="M107" s="28">
        <v>73.328152000000003</v>
      </c>
      <c r="N107" s="28">
        <v>1.9763842E-2</v>
      </c>
      <c r="O107" s="28">
        <v>569913</v>
      </c>
      <c r="P107" s="28">
        <v>68.496342420000005</v>
      </c>
    </row>
    <row r="108" spans="1:16" x14ac:dyDescent="0.2">
      <c r="A108" s="28">
        <v>2023</v>
      </c>
      <c r="B108" s="28">
        <v>7</v>
      </c>
      <c r="C108" s="28" t="s">
        <v>3124</v>
      </c>
      <c r="D108" s="28">
        <v>102</v>
      </c>
      <c r="E108" s="28" t="s">
        <v>237</v>
      </c>
      <c r="F108" s="410">
        <v>45017</v>
      </c>
      <c r="G108" s="28">
        <v>1.7697830000000001</v>
      </c>
      <c r="H108" s="28">
        <v>2</v>
      </c>
      <c r="I108" s="28">
        <v>-0.39028695200000002</v>
      </c>
      <c r="J108" s="28">
        <v>1.2870710000000001E-3</v>
      </c>
      <c r="K108" s="28">
        <v>4.1703070000000002</v>
      </c>
      <c r="L108" s="28">
        <v>1.57614E-3</v>
      </c>
      <c r="M108" s="28">
        <v>5.4292790000000002</v>
      </c>
      <c r="N108" s="28">
        <v>-0.23188566999999999</v>
      </c>
      <c r="O108" s="28">
        <v>5961</v>
      </c>
      <c r="P108" s="28">
        <v>296.893642</v>
      </c>
    </row>
    <row r="109" spans="1:16" x14ac:dyDescent="0.2">
      <c r="A109" s="28">
        <v>2023</v>
      </c>
      <c r="B109" s="28">
        <v>6</v>
      </c>
      <c r="C109" s="28" t="s">
        <v>3129</v>
      </c>
      <c r="D109" s="28">
        <v>103</v>
      </c>
      <c r="E109" s="28" t="s">
        <v>190</v>
      </c>
      <c r="F109" s="410">
        <v>45017</v>
      </c>
      <c r="G109" s="28">
        <v>5.4292E-2</v>
      </c>
      <c r="H109" s="28">
        <v>2</v>
      </c>
      <c r="I109" s="28">
        <v>-0.66373711800000001</v>
      </c>
      <c r="J109" s="411">
        <v>3.9499999999999998E-5</v>
      </c>
      <c r="K109" s="28">
        <v>8.8632000000000002E-2</v>
      </c>
      <c r="L109" s="411">
        <v>3.3497900000000003E-5</v>
      </c>
      <c r="M109" s="28">
        <v>0.28118399999999999</v>
      </c>
      <c r="N109" s="28">
        <v>-0.68479003100000002</v>
      </c>
      <c r="O109" s="28">
        <v>7565</v>
      </c>
      <c r="P109" s="28">
        <v>7.1767349640000004</v>
      </c>
    </row>
    <row r="110" spans="1:16" x14ac:dyDescent="0.2">
      <c r="A110" s="28">
        <v>2023</v>
      </c>
      <c r="B110" s="28">
        <v>1</v>
      </c>
      <c r="C110" s="28" t="s">
        <v>3127</v>
      </c>
      <c r="D110" s="28">
        <v>104</v>
      </c>
      <c r="E110" s="28" t="s">
        <v>210</v>
      </c>
      <c r="F110" s="410">
        <v>45017</v>
      </c>
      <c r="G110" s="28">
        <v>0.25091400000000003</v>
      </c>
      <c r="H110" s="28">
        <v>2</v>
      </c>
      <c r="I110" s="28">
        <v>-0.43244069800000001</v>
      </c>
      <c r="J110" s="28">
        <v>1.8247700000000001E-4</v>
      </c>
      <c r="K110" s="28">
        <v>0.498693</v>
      </c>
      <c r="L110" s="28">
        <v>1.8847800000000001E-4</v>
      </c>
      <c r="M110" s="28">
        <v>0.78428799999999999</v>
      </c>
      <c r="N110" s="28">
        <v>-0.364145569</v>
      </c>
      <c r="O110" s="28">
        <v>4180</v>
      </c>
      <c r="P110" s="28">
        <v>60.02727273</v>
      </c>
    </row>
    <row r="111" spans="1:16" x14ac:dyDescent="0.2">
      <c r="A111" s="28">
        <v>2023</v>
      </c>
      <c r="B111" s="28">
        <v>4</v>
      </c>
      <c r="C111" s="28" t="s">
        <v>3126</v>
      </c>
      <c r="D111" s="28">
        <v>105</v>
      </c>
      <c r="E111" s="28" t="s">
        <v>249</v>
      </c>
      <c r="F111" s="410">
        <v>45017</v>
      </c>
      <c r="G111" s="28">
        <v>12.083129</v>
      </c>
      <c r="H111" s="28">
        <v>2</v>
      </c>
      <c r="I111" s="28">
        <v>2.7478354E-2</v>
      </c>
      <c r="J111" s="28">
        <v>8.7874279999999999E-3</v>
      </c>
      <c r="K111" s="28">
        <v>22.194523</v>
      </c>
      <c r="L111" s="28">
        <v>8.3882739999999994E-3</v>
      </c>
      <c r="M111" s="28">
        <v>21.558254000000002</v>
      </c>
      <c r="N111" s="28">
        <v>2.9513938999999999E-2</v>
      </c>
      <c r="O111" s="28">
        <v>23573</v>
      </c>
      <c r="P111" s="28">
        <v>512.58342170000003</v>
      </c>
    </row>
    <row r="112" spans="1:16" x14ac:dyDescent="0.2">
      <c r="A112" s="28">
        <v>2023</v>
      </c>
      <c r="B112" s="28">
        <v>7</v>
      </c>
      <c r="C112" s="28" t="s">
        <v>3124</v>
      </c>
      <c r="D112" s="28">
        <v>106</v>
      </c>
      <c r="E112" s="28" t="s">
        <v>172</v>
      </c>
      <c r="F112" s="410">
        <v>45017</v>
      </c>
      <c r="G112" s="28">
        <v>0.20586599999999999</v>
      </c>
      <c r="H112" s="28">
        <v>2</v>
      </c>
      <c r="I112" s="28">
        <v>-0.79049253500000005</v>
      </c>
      <c r="J112" s="28">
        <v>1.4971599999999999E-4</v>
      </c>
      <c r="K112" s="28">
        <v>0.55062699999999998</v>
      </c>
      <c r="L112" s="28">
        <v>2.08106E-4</v>
      </c>
      <c r="M112" s="28">
        <v>1.760686</v>
      </c>
      <c r="N112" s="28">
        <v>-0.68726564499999998</v>
      </c>
      <c r="O112" s="28">
        <v>5482</v>
      </c>
      <c r="P112" s="28">
        <v>37.55308282</v>
      </c>
    </row>
    <row r="113" spans="1:16" x14ac:dyDescent="0.2">
      <c r="A113" s="28">
        <v>2023</v>
      </c>
      <c r="B113" s="28">
        <v>5</v>
      </c>
      <c r="C113" s="28" t="s">
        <v>3130</v>
      </c>
      <c r="D113" s="28">
        <v>107</v>
      </c>
      <c r="E113" s="28" t="s">
        <v>255</v>
      </c>
      <c r="F113" s="410">
        <v>45017</v>
      </c>
      <c r="G113" s="28">
        <v>9.7017000000000006E-2</v>
      </c>
      <c r="H113" s="28">
        <v>2</v>
      </c>
      <c r="I113" s="28">
        <v>-0.68863493200000003</v>
      </c>
      <c r="J113" s="411">
        <v>7.0599999999999995E-5</v>
      </c>
      <c r="K113" s="28">
        <v>0.16636200000000001</v>
      </c>
      <c r="L113" s="411">
        <v>6.2875399999999998E-5</v>
      </c>
      <c r="M113" s="28">
        <v>0.51638399999999995</v>
      </c>
      <c r="N113" s="28">
        <v>-0.67783277600000003</v>
      </c>
      <c r="O113" s="28">
        <v>6702</v>
      </c>
      <c r="P113" s="28">
        <v>14.47582811</v>
      </c>
    </row>
    <row r="114" spans="1:16" x14ac:dyDescent="0.2">
      <c r="A114" s="28">
        <v>2023</v>
      </c>
      <c r="B114" s="28">
        <v>6</v>
      </c>
      <c r="C114" s="28" t="s">
        <v>3129</v>
      </c>
      <c r="D114" s="28">
        <v>108</v>
      </c>
      <c r="E114" s="28" t="s">
        <v>159</v>
      </c>
      <c r="F114" s="410">
        <v>45017</v>
      </c>
      <c r="G114" s="28">
        <v>5.5342520000000004</v>
      </c>
      <c r="H114" s="28">
        <v>2</v>
      </c>
      <c r="I114" s="28">
        <v>-4.0842559999999997E-3</v>
      </c>
      <c r="J114" s="28">
        <v>4.0247720000000002E-3</v>
      </c>
      <c r="K114" s="28">
        <v>10.034241</v>
      </c>
      <c r="L114" s="28">
        <v>3.7923750000000002E-3</v>
      </c>
      <c r="M114" s="28">
        <v>10.195793</v>
      </c>
      <c r="N114" s="28">
        <v>-1.5844967000000001E-2</v>
      </c>
      <c r="O114" s="28">
        <v>37518</v>
      </c>
      <c r="P114" s="28">
        <v>147.50924889999999</v>
      </c>
    </row>
    <row r="115" spans="1:16" x14ac:dyDescent="0.2">
      <c r="A115" s="28">
        <v>2023</v>
      </c>
      <c r="B115" s="28">
        <v>2</v>
      </c>
      <c r="C115" s="28" t="s">
        <v>3132</v>
      </c>
      <c r="D115" s="28">
        <v>109</v>
      </c>
      <c r="E115" s="28" t="s">
        <v>185</v>
      </c>
      <c r="F115" s="410">
        <v>45017</v>
      </c>
      <c r="G115" s="28">
        <v>2.269682</v>
      </c>
      <c r="H115" s="28">
        <v>2</v>
      </c>
      <c r="I115" s="28">
        <v>-0.29182735100000001</v>
      </c>
      <c r="J115" s="28">
        <v>1.6506209999999999E-3</v>
      </c>
      <c r="K115" s="28">
        <v>4.4733460000000003</v>
      </c>
      <c r="L115" s="28">
        <v>1.6906720000000001E-3</v>
      </c>
      <c r="M115" s="28">
        <v>5.7086839999999999</v>
      </c>
      <c r="N115" s="28">
        <v>-0.21639628299999999</v>
      </c>
      <c r="O115" s="28">
        <v>19069</v>
      </c>
      <c r="P115" s="28">
        <v>119.02469979999999</v>
      </c>
    </row>
    <row r="116" spans="1:16" x14ac:dyDescent="0.2">
      <c r="A116" s="28">
        <v>2023</v>
      </c>
      <c r="B116" s="28">
        <v>7</v>
      </c>
      <c r="C116" s="28" t="s">
        <v>3124</v>
      </c>
      <c r="D116" s="28">
        <v>110</v>
      </c>
      <c r="E116" s="28" t="s">
        <v>227</v>
      </c>
      <c r="F116" s="410">
        <v>45017</v>
      </c>
      <c r="G116" s="28">
        <v>17.97241</v>
      </c>
      <c r="H116" s="28">
        <v>2</v>
      </c>
      <c r="I116" s="28">
        <v>0.12430577</v>
      </c>
      <c r="J116" s="28">
        <v>1.3070394000000001E-2</v>
      </c>
      <c r="K116" s="28">
        <v>33.73189</v>
      </c>
      <c r="L116" s="28">
        <v>1.2748746E-2</v>
      </c>
      <c r="M116" s="28">
        <v>28.874911999999998</v>
      </c>
      <c r="N116" s="28">
        <v>0.16820754299999999</v>
      </c>
      <c r="O116" s="28">
        <v>13799</v>
      </c>
      <c r="P116" s="28">
        <v>1302.442931</v>
      </c>
    </row>
    <row r="117" spans="1:16" x14ac:dyDescent="0.2">
      <c r="A117" s="28">
        <v>2023</v>
      </c>
      <c r="B117" s="28">
        <v>3</v>
      </c>
      <c r="C117" s="28" t="s">
        <v>3121</v>
      </c>
      <c r="D117" s="28">
        <v>111</v>
      </c>
      <c r="E117" s="28" t="s">
        <v>258</v>
      </c>
      <c r="F117" s="410">
        <v>45017</v>
      </c>
      <c r="G117" s="28">
        <v>1.82202</v>
      </c>
      <c r="H117" s="28">
        <v>2</v>
      </c>
      <c r="I117" s="28">
        <v>-0.69420790700000001</v>
      </c>
      <c r="J117" s="28">
        <v>1.3250600000000001E-3</v>
      </c>
      <c r="K117" s="28">
        <v>5.166118</v>
      </c>
      <c r="L117" s="28">
        <v>1.9525E-3</v>
      </c>
      <c r="M117" s="28">
        <v>11.243652000000001</v>
      </c>
      <c r="N117" s="28">
        <v>-0.54053024800000005</v>
      </c>
      <c r="O117" s="28">
        <v>6627</v>
      </c>
      <c r="P117" s="28">
        <v>274.9388864</v>
      </c>
    </row>
    <row r="118" spans="1:16" x14ac:dyDescent="0.2">
      <c r="A118" s="28">
        <v>2023</v>
      </c>
      <c r="B118" s="28">
        <v>5</v>
      </c>
      <c r="C118" s="28" t="s">
        <v>3130</v>
      </c>
      <c r="D118" s="28">
        <v>112</v>
      </c>
      <c r="E118" s="28" t="s">
        <v>250</v>
      </c>
      <c r="F118" s="410">
        <v>45017</v>
      </c>
      <c r="G118" s="28">
        <v>8.7249999999999994E-2</v>
      </c>
      <c r="H118" s="28">
        <v>2</v>
      </c>
      <c r="I118" s="28">
        <v>0.419830441</v>
      </c>
      <c r="J118" s="411">
        <v>6.3499999999999999E-5</v>
      </c>
      <c r="K118" s="28">
        <v>0.14235100000000001</v>
      </c>
      <c r="L118" s="411">
        <v>5.3800600000000001E-5</v>
      </c>
      <c r="M118" s="28">
        <v>0.123334</v>
      </c>
      <c r="N118" s="28">
        <v>0.15419105799999999</v>
      </c>
      <c r="O118" s="28">
        <v>6151</v>
      </c>
      <c r="P118" s="28">
        <v>14.184685419999999</v>
      </c>
    </row>
    <row r="119" spans="1:16" x14ac:dyDescent="0.2">
      <c r="A119" s="28">
        <v>2023</v>
      </c>
      <c r="B119" s="28">
        <v>6</v>
      </c>
      <c r="C119" s="28" t="s">
        <v>3129</v>
      </c>
      <c r="D119" s="28">
        <v>113</v>
      </c>
      <c r="E119" s="28" t="s">
        <v>264</v>
      </c>
      <c r="F119" s="410">
        <v>45017</v>
      </c>
      <c r="G119" s="28">
        <v>3.345478</v>
      </c>
      <c r="H119" s="28">
        <v>2</v>
      </c>
      <c r="I119" s="28">
        <v>-9.5456405999999994E-2</v>
      </c>
      <c r="J119" s="28">
        <v>2.4329909999999998E-3</v>
      </c>
      <c r="K119" s="28">
        <v>6.4746090000000001</v>
      </c>
      <c r="L119" s="28">
        <v>2.4470360000000001E-3</v>
      </c>
      <c r="M119" s="28">
        <v>6.9481070000000003</v>
      </c>
      <c r="N119" s="28">
        <v>-6.8147769999999996E-2</v>
      </c>
      <c r="O119" s="28">
        <v>16548</v>
      </c>
      <c r="P119" s="28">
        <v>202.168117</v>
      </c>
    </row>
    <row r="120" spans="1:16" x14ac:dyDescent="0.2">
      <c r="A120" s="28">
        <v>2023</v>
      </c>
      <c r="B120" s="28">
        <v>11</v>
      </c>
      <c r="C120" s="28" t="s">
        <v>3122</v>
      </c>
      <c r="D120" s="28">
        <v>114</v>
      </c>
      <c r="E120" s="28" t="s">
        <v>251</v>
      </c>
      <c r="F120" s="410">
        <v>45017</v>
      </c>
      <c r="G120" s="28">
        <v>2.1173690000000001</v>
      </c>
      <c r="H120" s="28">
        <v>2</v>
      </c>
      <c r="I120" s="28">
        <v>-0.416609377</v>
      </c>
      <c r="J120" s="28">
        <v>1.539852E-3</v>
      </c>
      <c r="K120" s="28">
        <v>4.3382050000000003</v>
      </c>
      <c r="L120" s="28">
        <v>1.6395959999999999E-3</v>
      </c>
      <c r="M120" s="28">
        <v>6.7440309999999997</v>
      </c>
      <c r="N120" s="28">
        <v>-0.35673412500000001</v>
      </c>
      <c r="O120" s="28">
        <v>19063</v>
      </c>
      <c r="P120" s="28">
        <v>111.0721817</v>
      </c>
    </row>
    <row r="121" spans="1:16" x14ac:dyDescent="0.2">
      <c r="A121" s="28">
        <v>2023</v>
      </c>
      <c r="B121" s="28">
        <v>1</v>
      </c>
      <c r="C121" s="28" t="s">
        <v>3127</v>
      </c>
      <c r="D121" s="28">
        <v>115</v>
      </c>
      <c r="E121" s="28" t="s">
        <v>204</v>
      </c>
      <c r="F121" s="410">
        <v>45017</v>
      </c>
      <c r="G121" s="28">
        <v>0.56630000000000003</v>
      </c>
      <c r="H121" s="28">
        <v>2</v>
      </c>
      <c r="I121" s="28">
        <v>-0.44587522699999999</v>
      </c>
      <c r="J121" s="28">
        <v>4.1184000000000001E-4</v>
      </c>
      <c r="K121" s="28">
        <v>1.1146389999999999</v>
      </c>
      <c r="L121" s="28">
        <v>4.2127000000000001E-4</v>
      </c>
      <c r="M121" s="28">
        <v>1.876244</v>
      </c>
      <c r="N121" s="28">
        <v>-0.40592001900000002</v>
      </c>
      <c r="O121" s="28">
        <v>5525</v>
      </c>
      <c r="P121" s="28">
        <v>102.49773759999999</v>
      </c>
    </row>
    <row r="122" spans="1:16" x14ac:dyDescent="0.2">
      <c r="A122" s="28">
        <v>2023</v>
      </c>
      <c r="B122" s="28">
        <v>2</v>
      </c>
      <c r="C122" s="28" t="s">
        <v>3132</v>
      </c>
      <c r="D122" s="28">
        <v>116</v>
      </c>
      <c r="E122" s="28" t="s">
        <v>178</v>
      </c>
      <c r="F122" s="410">
        <v>45017</v>
      </c>
      <c r="G122" s="28">
        <v>17.519017000000002</v>
      </c>
      <c r="H122" s="28">
        <v>2</v>
      </c>
      <c r="I122" s="28">
        <v>0.25182539199999998</v>
      </c>
      <c r="J122" s="28">
        <v>1.2740665E-2</v>
      </c>
      <c r="K122" s="28">
        <v>31.735734000000001</v>
      </c>
      <c r="L122" s="28">
        <v>1.1994312E-2</v>
      </c>
      <c r="M122" s="28">
        <v>25.176621999999998</v>
      </c>
      <c r="N122" s="28">
        <v>0.26052391000000003</v>
      </c>
      <c r="O122" s="28">
        <v>20088</v>
      </c>
      <c r="P122" s="28">
        <v>872.11355040000001</v>
      </c>
    </row>
    <row r="123" spans="1:16" x14ac:dyDescent="0.2">
      <c r="A123" s="28">
        <v>2023</v>
      </c>
      <c r="B123" s="28">
        <v>3</v>
      </c>
      <c r="C123" s="28" t="s">
        <v>3121</v>
      </c>
      <c r="D123" s="28">
        <v>117</v>
      </c>
      <c r="E123" s="28" t="s">
        <v>211</v>
      </c>
      <c r="F123" s="410">
        <v>45017</v>
      </c>
      <c r="G123" s="28">
        <v>0.15462899999999999</v>
      </c>
      <c r="H123" s="28">
        <v>2</v>
      </c>
      <c r="I123" s="28">
        <v>-0.91008925399999996</v>
      </c>
      <c r="J123" s="411">
        <v>1.12E-4</v>
      </c>
      <c r="K123" s="28">
        <v>0.280468</v>
      </c>
      <c r="L123" s="28">
        <v>1.06001E-4</v>
      </c>
      <c r="M123" s="28">
        <v>3.1445310000000002</v>
      </c>
      <c r="N123" s="28">
        <v>-0.91080768499999998</v>
      </c>
      <c r="O123" s="28">
        <v>4388</v>
      </c>
      <c r="P123" s="28">
        <v>35.239061079999999</v>
      </c>
    </row>
    <row r="124" spans="1:16" x14ac:dyDescent="0.2">
      <c r="A124" s="28">
        <v>2023</v>
      </c>
      <c r="B124" s="28">
        <v>3</v>
      </c>
      <c r="C124" s="28" t="s">
        <v>3121</v>
      </c>
      <c r="D124" s="28">
        <v>118</v>
      </c>
      <c r="E124" s="28" t="s">
        <v>243</v>
      </c>
      <c r="F124" s="410">
        <v>45017</v>
      </c>
      <c r="G124" s="28">
        <v>6.417116</v>
      </c>
      <c r="H124" s="28">
        <v>2</v>
      </c>
      <c r="I124" s="28">
        <v>-2.5637239999999999E-3</v>
      </c>
      <c r="J124" s="28">
        <v>4.6668329999999996E-3</v>
      </c>
      <c r="K124" s="28">
        <v>12.381030000000001</v>
      </c>
      <c r="L124" s="28">
        <v>4.6793290000000003E-3</v>
      </c>
      <c r="M124" s="28">
        <v>12.338046</v>
      </c>
      <c r="N124" s="28">
        <v>3.4838579999999998E-3</v>
      </c>
      <c r="O124" s="28">
        <v>22394</v>
      </c>
      <c r="P124" s="28">
        <v>286.55514870000002</v>
      </c>
    </row>
    <row r="125" spans="1:16" x14ac:dyDescent="0.2">
      <c r="A125" s="28">
        <v>2023</v>
      </c>
      <c r="B125" s="28">
        <v>11</v>
      </c>
      <c r="C125" s="28" t="s">
        <v>3122</v>
      </c>
      <c r="D125" s="28">
        <v>119</v>
      </c>
      <c r="E125" s="28" t="s">
        <v>265</v>
      </c>
      <c r="F125" s="410">
        <v>45017</v>
      </c>
      <c r="G125" s="28">
        <v>19.381491</v>
      </c>
      <c r="H125" s="28">
        <v>2</v>
      </c>
      <c r="I125" s="28">
        <v>0.219132453</v>
      </c>
      <c r="J125" s="28">
        <v>1.4095145E-2</v>
      </c>
      <c r="K125" s="28">
        <v>36.494804999999999</v>
      </c>
      <c r="L125" s="28">
        <v>1.3792970999999999E-2</v>
      </c>
      <c r="M125" s="28">
        <v>29.402615999999998</v>
      </c>
      <c r="N125" s="28">
        <v>0.24120945599999999</v>
      </c>
      <c r="O125" s="28">
        <v>30472</v>
      </c>
      <c r="P125" s="28">
        <v>636.04262930000004</v>
      </c>
    </row>
    <row r="126" spans="1:16" x14ac:dyDescent="0.2">
      <c r="A126" s="28">
        <v>2023</v>
      </c>
      <c r="B126" s="28">
        <v>12</v>
      </c>
      <c r="C126" s="28" t="s">
        <v>3131</v>
      </c>
      <c r="D126" s="28">
        <v>120</v>
      </c>
      <c r="E126" s="28" t="s">
        <v>143</v>
      </c>
      <c r="F126" s="410">
        <v>45017</v>
      </c>
      <c r="G126" s="28">
        <v>98.930171000000001</v>
      </c>
      <c r="H126" s="28">
        <v>2</v>
      </c>
      <c r="I126" s="28">
        <v>-8.8185086999999995E-2</v>
      </c>
      <c r="J126" s="28">
        <v>7.1946739999999995E-2</v>
      </c>
      <c r="K126" s="28">
        <v>201.51882000000001</v>
      </c>
      <c r="L126" s="28">
        <v>7.6162711999999994E-2</v>
      </c>
      <c r="M126" s="28">
        <v>212.84421900000001</v>
      </c>
      <c r="N126" s="28">
        <v>-5.3209803E-2</v>
      </c>
      <c r="O126" s="28">
        <v>1476491</v>
      </c>
      <c r="P126" s="28">
        <v>67.003571980000004</v>
      </c>
    </row>
    <row r="127" spans="1:16" x14ac:dyDescent="0.2">
      <c r="A127" s="28">
        <v>2023</v>
      </c>
      <c r="B127" s="28">
        <v>6</v>
      </c>
      <c r="C127" s="28" t="s">
        <v>3129</v>
      </c>
      <c r="D127" s="28">
        <v>121</v>
      </c>
      <c r="E127" s="28" t="s">
        <v>150</v>
      </c>
      <c r="F127" s="410">
        <v>45017</v>
      </c>
      <c r="G127" s="28">
        <v>7.9187260000000004</v>
      </c>
      <c r="H127" s="28">
        <v>2</v>
      </c>
      <c r="I127" s="28">
        <v>3.6063286999999999E-2</v>
      </c>
      <c r="J127" s="28">
        <v>5.7588759999999996E-3</v>
      </c>
      <c r="K127" s="28">
        <v>14.830126999999999</v>
      </c>
      <c r="L127" s="28">
        <v>5.6049489999999997E-3</v>
      </c>
      <c r="M127" s="28">
        <v>13.256776</v>
      </c>
      <c r="N127" s="28">
        <v>0.118682778</v>
      </c>
      <c r="O127" s="28">
        <v>33713</v>
      </c>
      <c r="P127" s="28">
        <v>234.8864236</v>
      </c>
    </row>
    <row r="128" spans="1:16" x14ac:dyDescent="0.2">
      <c r="A128" s="28">
        <v>2023</v>
      </c>
      <c r="B128" s="28">
        <v>6</v>
      </c>
      <c r="C128" s="28" t="s">
        <v>3129</v>
      </c>
      <c r="D128" s="28">
        <v>122</v>
      </c>
      <c r="E128" s="28" t="s">
        <v>191</v>
      </c>
      <c r="F128" s="410">
        <v>45017</v>
      </c>
      <c r="G128" s="28">
        <v>0.73415200000000003</v>
      </c>
      <c r="H128" s="28">
        <v>2</v>
      </c>
      <c r="I128" s="28">
        <v>-0.67651146699999998</v>
      </c>
      <c r="J128" s="28">
        <v>5.3390999999999996E-4</v>
      </c>
      <c r="K128" s="28">
        <v>1.9892590000000001</v>
      </c>
      <c r="L128" s="28">
        <v>7.5182700000000005E-4</v>
      </c>
      <c r="M128" s="28">
        <v>4.1316839999999999</v>
      </c>
      <c r="N128" s="28">
        <v>-0.51853554099999999</v>
      </c>
      <c r="O128" s="28">
        <v>7466</v>
      </c>
      <c r="P128" s="28">
        <v>98.332708280000006</v>
      </c>
    </row>
    <row r="129" spans="1:16" x14ac:dyDescent="0.2">
      <c r="A129" s="28">
        <v>2023</v>
      </c>
      <c r="B129" s="28">
        <v>4</v>
      </c>
      <c r="C129" s="28" t="s">
        <v>3126</v>
      </c>
      <c r="D129" s="28">
        <v>123</v>
      </c>
      <c r="E129" s="28" t="s">
        <v>151</v>
      </c>
      <c r="F129" s="410">
        <v>45017</v>
      </c>
      <c r="G129" s="28">
        <v>0.18546399999999999</v>
      </c>
      <c r="H129" s="28">
        <v>2</v>
      </c>
      <c r="I129" s="28">
        <v>-0.87401461599999997</v>
      </c>
      <c r="J129" s="28">
        <v>1.3487800000000001E-4</v>
      </c>
      <c r="K129" s="28">
        <v>0.38691700000000001</v>
      </c>
      <c r="L129" s="28">
        <v>1.4623300000000001E-4</v>
      </c>
      <c r="M129" s="28">
        <v>2.7003149999999998</v>
      </c>
      <c r="N129" s="28">
        <v>-0.85671412400000002</v>
      </c>
      <c r="O129" s="28">
        <v>19279</v>
      </c>
      <c r="P129" s="28">
        <v>9.6200010369999998</v>
      </c>
    </row>
    <row r="130" spans="1:16" x14ac:dyDescent="0.2">
      <c r="A130" s="28">
        <v>2023</v>
      </c>
      <c r="B130" s="28">
        <v>12</v>
      </c>
      <c r="C130" s="28" t="s">
        <v>3131</v>
      </c>
      <c r="D130" s="28">
        <v>124</v>
      </c>
      <c r="E130" s="28" t="s">
        <v>228</v>
      </c>
      <c r="F130" s="410">
        <v>45017</v>
      </c>
      <c r="G130" s="28">
        <v>33.513713000000003</v>
      </c>
      <c r="H130" s="28">
        <v>2</v>
      </c>
      <c r="I130" s="28">
        <v>2.7747961000000002E-2</v>
      </c>
      <c r="J130" s="28">
        <v>2.4372771000000001E-2</v>
      </c>
      <c r="K130" s="28">
        <v>63.699742999999998</v>
      </c>
      <c r="L130" s="28">
        <v>2.4074899E-2</v>
      </c>
      <c r="M130" s="28">
        <v>58.221110000000003</v>
      </c>
      <c r="N130" s="28">
        <v>9.4100455999999999E-2</v>
      </c>
      <c r="O130" s="28">
        <v>64806</v>
      </c>
      <c r="P130" s="28">
        <v>517.13904579999996</v>
      </c>
    </row>
    <row r="131" spans="1:16" x14ac:dyDescent="0.2">
      <c r="A131" s="28">
        <v>2023</v>
      </c>
      <c r="B131" s="28">
        <v>3</v>
      </c>
      <c r="C131" s="28" t="s">
        <v>3121</v>
      </c>
      <c r="D131" s="28">
        <v>125</v>
      </c>
      <c r="E131" s="28" t="s">
        <v>194</v>
      </c>
      <c r="F131" s="410">
        <v>45017</v>
      </c>
      <c r="G131" s="28">
        <v>3.2903639999999998</v>
      </c>
      <c r="H131" s="28">
        <v>2</v>
      </c>
      <c r="I131" s="28">
        <v>0.18370339299999999</v>
      </c>
      <c r="J131" s="28">
        <v>2.3929099999999998E-3</v>
      </c>
      <c r="K131" s="28">
        <v>6.4639300000000004</v>
      </c>
      <c r="L131" s="28">
        <v>2.4429999999999999E-3</v>
      </c>
      <c r="M131" s="28">
        <v>5.3213080000000001</v>
      </c>
      <c r="N131" s="28">
        <v>0.21472577800000001</v>
      </c>
      <c r="O131" s="28">
        <v>18341</v>
      </c>
      <c r="P131" s="28">
        <v>179.39937839999999</v>
      </c>
    </row>
    <row r="132" spans="1:16" x14ac:dyDescent="0.2">
      <c r="A132" s="28">
        <v>2023</v>
      </c>
      <c r="E132" s="28" t="s">
        <v>3133</v>
      </c>
      <c r="F132" s="410">
        <v>45017</v>
      </c>
      <c r="G132" s="28">
        <v>1375.0473</v>
      </c>
      <c r="H132" s="28">
        <v>2</v>
      </c>
      <c r="I132" s="28">
        <v>-1.7653272000000001E-2</v>
      </c>
      <c r="J132" s="28">
        <v>1</v>
      </c>
      <c r="K132" s="28">
        <v>2645.8987000000002</v>
      </c>
      <c r="L132" s="28">
        <v>1</v>
      </c>
      <c r="M132" s="28">
        <v>2615.6543000000001</v>
      </c>
      <c r="N132" s="28">
        <v>1.1562843E-2</v>
      </c>
      <c r="O132" s="28">
        <v>8348151</v>
      </c>
      <c r="P132" s="28">
        <v>164.7127969</v>
      </c>
    </row>
    <row r="133" spans="1:16" x14ac:dyDescent="0.2">
      <c r="A133" s="28">
        <v>2023</v>
      </c>
      <c r="E133" s="28" t="s">
        <v>3134</v>
      </c>
      <c r="F133" s="410">
        <v>45017</v>
      </c>
      <c r="G133" s="28">
        <v>1.6933689999999999</v>
      </c>
      <c r="H133" s="28">
        <v>2</v>
      </c>
      <c r="I133" s="28">
        <v>9.3842439649999996</v>
      </c>
      <c r="J133" s="28">
        <v>1.231499E-3</v>
      </c>
      <c r="K133" s="28">
        <v>2.7525970000000002</v>
      </c>
      <c r="L133" s="28">
        <v>1.0403260000000001E-3</v>
      </c>
      <c r="M133" s="28">
        <v>0.29169400000000001</v>
      </c>
      <c r="N133" s="28">
        <v>8.4365910849999999</v>
      </c>
      <c r="O133" s="28">
        <v>0</v>
      </c>
    </row>
  </sheetData>
  <mergeCells count="1">
    <mergeCell ref="H1:I1"/>
  </mergeCells>
  <hyperlinks>
    <hyperlink ref="H1:I1" location="Index!A1" display="Regresar al Índice" xr:uid="{0863A3C2-ADD3-4273-B5FC-29DB55578B7C}"/>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7536-E9EE-404F-BB0D-E75795D4187B}">
  <sheetPr codeName="Hoja98"/>
  <dimension ref="A1:AD296"/>
  <sheetViews>
    <sheetView topLeftCell="A2" zoomScale="93" zoomScaleNormal="93" workbookViewId="0">
      <pane ySplit="1995" activePane="bottomLeft"/>
      <selection activeCell="F17" sqref="F17"/>
      <selection pane="bottomLeft" activeCell="F17" sqref="F17"/>
    </sheetView>
  </sheetViews>
  <sheetFormatPr baseColWidth="10" defaultRowHeight="12.75" x14ac:dyDescent="0.2"/>
  <cols>
    <col min="1" max="2" width="11.42578125" style="283"/>
    <col min="3" max="3" width="14" style="283" bestFit="1" customWidth="1"/>
    <col min="4" max="4" width="11.7109375" style="283" bestFit="1" customWidth="1"/>
    <col min="5" max="5" width="12.85546875" style="283" bestFit="1" customWidth="1"/>
    <col min="6" max="6" width="11.7109375" style="283" bestFit="1" customWidth="1"/>
    <col min="7" max="7" width="14" style="283" bestFit="1" customWidth="1"/>
    <col min="8" max="8" width="11.7109375" style="283" bestFit="1" customWidth="1"/>
    <col min="9" max="9" width="12.85546875" style="283" bestFit="1" customWidth="1"/>
    <col min="10" max="10" width="11.7109375" style="283" bestFit="1" customWidth="1"/>
    <col min="11" max="11" width="14" style="283" bestFit="1" customWidth="1"/>
    <col min="12" max="14" width="11.7109375" style="283" bestFit="1" customWidth="1"/>
    <col min="15" max="15" width="14" style="283" bestFit="1" customWidth="1"/>
    <col min="16" max="18" width="11.7109375" style="283" bestFit="1" customWidth="1"/>
    <col min="19" max="19" width="14" style="283" bestFit="1" customWidth="1"/>
    <col min="20" max="20" width="11.7109375" style="283" bestFit="1" customWidth="1"/>
    <col min="21" max="21" width="12.85546875" style="283" bestFit="1" customWidth="1"/>
    <col min="22" max="22" width="11.7109375" style="283" bestFit="1" customWidth="1"/>
    <col min="23" max="23" width="14" style="283" bestFit="1" customWidth="1"/>
    <col min="24" max="24" width="11.7109375" style="283" bestFit="1" customWidth="1"/>
    <col min="25" max="25" width="12.85546875" style="283" bestFit="1" customWidth="1"/>
    <col min="26" max="26" width="11.7109375" style="283" bestFit="1" customWidth="1"/>
    <col min="27" max="16384" width="11.42578125" style="283"/>
  </cols>
  <sheetData>
    <row r="1" spans="1:26" x14ac:dyDescent="0.2">
      <c r="A1" s="28" t="s">
        <v>4657</v>
      </c>
      <c r="H1" s="284" t="s">
        <v>1306</v>
      </c>
      <c r="I1" s="284"/>
    </row>
    <row r="2" spans="1:26" x14ac:dyDescent="0.2">
      <c r="A2" s="283" t="s">
        <v>4491</v>
      </c>
    </row>
    <row r="5" spans="1:26" x14ac:dyDescent="0.2">
      <c r="C5" s="408" t="s">
        <v>3136</v>
      </c>
      <c r="D5" s="408"/>
      <c r="E5" s="408"/>
      <c r="F5" s="408"/>
      <c r="G5" s="408" t="s">
        <v>3137</v>
      </c>
      <c r="H5" s="408"/>
      <c r="I5" s="408"/>
      <c r="J5" s="408"/>
      <c r="K5" s="408" t="s">
        <v>3138</v>
      </c>
      <c r="L5" s="408"/>
      <c r="M5" s="408"/>
      <c r="N5" s="408"/>
      <c r="O5" s="408" t="s">
        <v>3139</v>
      </c>
      <c r="P5" s="408"/>
      <c r="Q5" s="408"/>
      <c r="R5" s="408"/>
      <c r="S5" s="408" t="s">
        <v>3140</v>
      </c>
      <c r="T5" s="408"/>
      <c r="U5" s="408"/>
      <c r="V5" s="408"/>
      <c r="W5" s="408" t="s">
        <v>1</v>
      </c>
      <c r="X5" s="408"/>
      <c r="Y5" s="408"/>
      <c r="Z5" s="408"/>
    </row>
    <row r="6" spans="1:26" x14ac:dyDescent="0.2">
      <c r="A6" s="283" t="s">
        <v>286</v>
      </c>
      <c r="B6" s="283" t="s">
        <v>3102</v>
      </c>
      <c r="C6" s="283" t="s">
        <v>2472</v>
      </c>
      <c r="D6" s="283" t="s">
        <v>3141</v>
      </c>
      <c r="E6" s="283" t="s">
        <v>3142</v>
      </c>
      <c r="F6" s="283" t="s">
        <v>3143</v>
      </c>
      <c r="G6" s="283" t="s">
        <v>2472</v>
      </c>
      <c r="H6" s="283" t="s">
        <v>3141</v>
      </c>
      <c r="I6" s="283" t="s">
        <v>3142</v>
      </c>
      <c r="J6" s="283" t="s">
        <v>3143</v>
      </c>
      <c r="K6" s="283" t="s">
        <v>2472</v>
      </c>
      <c r="L6" s="283" t="s">
        <v>3141</v>
      </c>
      <c r="M6" s="283" t="s">
        <v>3142</v>
      </c>
      <c r="N6" s="283" t="s">
        <v>3143</v>
      </c>
      <c r="O6" s="283" t="s">
        <v>2472</v>
      </c>
      <c r="P6" s="283" t="s">
        <v>3141</v>
      </c>
      <c r="Q6" s="283" t="s">
        <v>3142</v>
      </c>
      <c r="R6" s="283" t="s">
        <v>3143</v>
      </c>
      <c r="S6" s="283" t="s">
        <v>2472</v>
      </c>
      <c r="T6" s="283" t="s">
        <v>3141</v>
      </c>
      <c r="U6" s="283" t="s">
        <v>3142</v>
      </c>
      <c r="V6" s="283" t="s">
        <v>3143</v>
      </c>
      <c r="W6" s="283" t="s">
        <v>2472</v>
      </c>
      <c r="X6" s="283" t="s">
        <v>3141</v>
      </c>
      <c r="Y6" s="283" t="s">
        <v>3142</v>
      </c>
      <c r="Z6" s="283" t="s">
        <v>3143</v>
      </c>
    </row>
    <row r="7" spans="1:26" x14ac:dyDescent="0.2">
      <c r="A7" s="283">
        <v>2005</v>
      </c>
      <c r="B7" s="283" t="s">
        <v>3101</v>
      </c>
      <c r="C7" s="315">
        <v>55.276162460000002</v>
      </c>
      <c r="D7" s="315"/>
      <c r="E7" s="315"/>
      <c r="F7" s="315"/>
      <c r="G7" s="315">
        <v>50.891182329999999</v>
      </c>
      <c r="H7" s="315"/>
      <c r="I7" s="315"/>
      <c r="J7" s="315"/>
      <c r="K7" s="315">
        <v>50.441719110000001</v>
      </c>
      <c r="L7" s="315"/>
      <c r="M7" s="315"/>
      <c r="N7" s="315"/>
      <c r="O7" s="315">
        <v>47.158908930000003</v>
      </c>
      <c r="P7" s="315"/>
      <c r="Q7" s="315"/>
      <c r="R7" s="315"/>
      <c r="S7" s="315">
        <v>38.647440869999997</v>
      </c>
      <c r="T7" s="315"/>
      <c r="U7" s="315"/>
      <c r="V7" s="315"/>
      <c r="W7" s="315">
        <v>48.468733520000001</v>
      </c>
      <c r="X7" s="315"/>
      <c r="Y7" s="315"/>
      <c r="Z7" s="315"/>
    </row>
    <row r="8" spans="1:26" x14ac:dyDescent="0.2">
      <c r="B8" s="283" t="s">
        <v>3100</v>
      </c>
      <c r="C8" s="315">
        <v>56.710018769999998</v>
      </c>
      <c r="D8" s="315">
        <v>2.5939867135993602</v>
      </c>
      <c r="E8" s="315"/>
      <c r="F8" s="315"/>
      <c r="G8" s="315">
        <v>52.684655749999997</v>
      </c>
      <c r="H8" s="315">
        <v>3.5241339223961399</v>
      </c>
      <c r="I8" s="315"/>
      <c r="J8" s="315"/>
      <c r="K8" s="315">
        <v>51.785540699999999</v>
      </c>
      <c r="L8" s="315">
        <v>2.66410743668248</v>
      </c>
      <c r="M8" s="315"/>
      <c r="N8" s="315"/>
      <c r="O8" s="315">
        <v>50.051115920000001</v>
      </c>
      <c r="P8" s="315">
        <v>6.1328963193211896</v>
      </c>
      <c r="Q8" s="315"/>
      <c r="R8" s="315"/>
      <c r="S8" s="315">
        <v>40.579504450000002</v>
      </c>
      <c r="T8" s="315">
        <v>4.9992018527150703</v>
      </c>
      <c r="U8" s="315"/>
      <c r="V8" s="315"/>
      <c r="W8" s="315">
        <v>50.147705360000003</v>
      </c>
      <c r="X8" s="315">
        <v>3.4640307638886401</v>
      </c>
      <c r="Y8" s="315"/>
      <c r="Z8" s="315"/>
    </row>
    <row r="9" spans="1:26" x14ac:dyDescent="0.2">
      <c r="B9" s="283" t="s">
        <v>2447</v>
      </c>
      <c r="C9" s="315">
        <v>57.520392299999997</v>
      </c>
      <c r="D9" s="315">
        <v>1.4289777143023901</v>
      </c>
      <c r="E9" s="315"/>
      <c r="F9" s="315"/>
      <c r="G9" s="315">
        <v>53.705329249999998</v>
      </c>
      <c r="H9" s="315">
        <v>1.93732593573983</v>
      </c>
      <c r="I9" s="315"/>
      <c r="J9" s="315"/>
      <c r="K9" s="315">
        <v>52.645947970000002</v>
      </c>
      <c r="L9" s="315">
        <v>1.66148167687279</v>
      </c>
      <c r="M9" s="315"/>
      <c r="N9" s="315"/>
      <c r="O9" s="315">
        <v>51.32208928</v>
      </c>
      <c r="P9" s="315">
        <v>2.5393506950603899</v>
      </c>
      <c r="Q9" s="315"/>
      <c r="R9" s="315"/>
      <c r="S9" s="315">
        <v>41.899185340000002</v>
      </c>
      <c r="T9" s="315">
        <v>3.2520872491827602</v>
      </c>
      <c r="U9" s="315"/>
      <c r="V9" s="315"/>
      <c r="W9" s="315">
        <v>51.096868379999997</v>
      </c>
      <c r="X9" s="315">
        <v>1.89273469879858</v>
      </c>
      <c r="Y9" s="315"/>
      <c r="Z9" s="315"/>
    </row>
    <row r="10" spans="1:26" x14ac:dyDescent="0.2">
      <c r="B10" s="283" t="s">
        <v>2448</v>
      </c>
      <c r="C10" s="315">
        <v>57.372083850000003</v>
      </c>
      <c r="D10" s="315">
        <v>-0.25783629782370998</v>
      </c>
      <c r="E10" s="315"/>
      <c r="F10" s="315"/>
      <c r="G10" s="315">
        <v>53.547348300000003</v>
      </c>
      <c r="H10" s="315">
        <v>-0.29416252019346401</v>
      </c>
      <c r="I10" s="315"/>
      <c r="J10" s="315"/>
      <c r="K10" s="315">
        <v>52.453705650000003</v>
      </c>
      <c r="L10" s="315">
        <v>-0.36516071495102898</v>
      </c>
      <c r="M10" s="315"/>
      <c r="N10" s="315"/>
      <c r="O10" s="315">
        <v>51.13295978</v>
      </c>
      <c r="P10" s="315">
        <v>-0.36851481039316097</v>
      </c>
      <c r="Q10" s="315"/>
      <c r="R10" s="315"/>
      <c r="S10" s="315">
        <v>41.776100829999997</v>
      </c>
      <c r="T10" s="315">
        <v>-0.29376349206126101</v>
      </c>
      <c r="U10" s="315"/>
      <c r="V10" s="315"/>
      <c r="W10" s="315">
        <v>50.988511819999999</v>
      </c>
      <c r="X10" s="315">
        <v>-0.21206105860376301</v>
      </c>
      <c r="Y10" s="315"/>
      <c r="Z10" s="315"/>
    </row>
    <row r="11" spans="1:26" x14ac:dyDescent="0.2">
      <c r="A11" s="283">
        <v>2006</v>
      </c>
      <c r="B11" s="283" t="s">
        <v>3101</v>
      </c>
      <c r="C11" s="315">
        <v>58.644742610000002</v>
      </c>
      <c r="D11" s="315">
        <v>2.2182543749454502</v>
      </c>
      <c r="E11" s="315">
        <v>6.0940919197088697</v>
      </c>
      <c r="F11" s="315">
        <v>1.4898942504313599</v>
      </c>
      <c r="G11" s="315">
        <v>54.701508259999997</v>
      </c>
      <c r="H11" s="315">
        <v>2.1554007745328199</v>
      </c>
      <c r="I11" s="315">
        <v>7.4872026067152904</v>
      </c>
      <c r="J11" s="315">
        <v>1.82142953813933</v>
      </c>
      <c r="K11" s="315">
        <v>53.796898859999999</v>
      </c>
      <c r="L11" s="315">
        <v>2.5607212938634198</v>
      </c>
      <c r="M11" s="315">
        <v>6.6515967520520896</v>
      </c>
      <c r="N11" s="315">
        <v>1.6229599795834799</v>
      </c>
      <c r="O11" s="315">
        <v>51.801354609999997</v>
      </c>
      <c r="P11" s="315">
        <v>1.3071702339856099</v>
      </c>
      <c r="Q11" s="315">
        <v>9.8442601521824304</v>
      </c>
      <c r="R11" s="315">
        <v>2.3751007127300201</v>
      </c>
      <c r="S11" s="315">
        <v>42.684378950000003</v>
      </c>
      <c r="T11" s="315">
        <v>2.1741572381205998</v>
      </c>
      <c r="U11" s="315">
        <v>10.445550828525</v>
      </c>
      <c r="V11" s="315">
        <v>2.5149151036861999</v>
      </c>
      <c r="W11" s="315">
        <v>52.088654130000002</v>
      </c>
      <c r="X11" s="315">
        <v>2.1576278081692801</v>
      </c>
      <c r="Y11" s="315">
        <v>7.4685685948577403</v>
      </c>
      <c r="Z11" s="315">
        <v>1.8170163032652999</v>
      </c>
    </row>
    <row r="12" spans="1:26" x14ac:dyDescent="0.2">
      <c r="B12" s="283" t="s">
        <v>3100</v>
      </c>
      <c r="C12" s="315">
        <v>60.472921290000002</v>
      </c>
      <c r="D12" s="315">
        <v>3.1173786406699402</v>
      </c>
      <c r="E12" s="315">
        <v>6.6353399304297298</v>
      </c>
      <c r="F12" s="315">
        <v>1.6190871806157601</v>
      </c>
      <c r="G12" s="315">
        <v>56.127713589999999</v>
      </c>
      <c r="H12" s="315">
        <v>2.6072504677954198</v>
      </c>
      <c r="I12" s="315">
        <v>6.5352193935517899</v>
      </c>
      <c r="J12" s="315">
        <v>1.5952260906825699</v>
      </c>
      <c r="K12" s="315">
        <v>55.543466029999998</v>
      </c>
      <c r="L12" s="315">
        <v>3.2465945194075898</v>
      </c>
      <c r="M12" s="315">
        <v>7.2567077203463404</v>
      </c>
      <c r="N12" s="315">
        <v>1.76679927820542</v>
      </c>
      <c r="O12" s="315">
        <v>53.122794239999998</v>
      </c>
      <c r="P12" s="315">
        <v>2.5509750467894299</v>
      </c>
      <c r="Q12" s="315">
        <v>6.1370825875484103</v>
      </c>
      <c r="R12" s="315">
        <v>1.5001739356946999</v>
      </c>
      <c r="S12" s="315">
        <v>43.819951459999999</v>
      </c>
      <c r="T12" s="315">
        <v>2.6603936567290498</v>
      </c>
      <c r="U12" s="315">
        <v>7.98542775206315</v>
      </c>
      <c r="V12" s="315">
        <v>1.9392157815436399</v>
      </c>
      <c r="W12" s="315">
        <v>53.452726030000001</v>
      </c>
      <c r="X12" s="315">
        <v>2.6187505182906601</v>
      </c>
      <c r="Y12" s="315">
        <v>6.5905720835558501</v>
      </c>
      <c r="Z12" s="315">
        <v>1.6084200225269201</v>
      </c>
    </row>
    <row r="13" spans="1:26" x14ac:dyDescent="0.2">
      <c r="B13" s="283" t="s">
        <v>2447</v>
      </c>
      <c r="C13" s="315">
        <v>61.662042970000002</v>
      </c>
      <c r="D13" s="315">
        <v>1.9663704921704099</v>
      </c>
      <c r="E13" s="315">
        <v>7.2003171473502103</v>
      </c>
      <c r="F13" s="315">
        <v>1.75342058139047</v>
      </c>
      <c r="G13" s="315">
        <v>56.681499469999999</v>
      </c>
      <c r="H13" s="315">
        <v>0.98665319604016599</v>
      </c>
      <c r="I13" s="315">
        <v>5.5416664632029997</v>
      </c>
      <c r="J13" s="315">
        <v>1.3575225800005499</v>
      </c>
      <c r="K13" s="315">
        <v>56.644427280000002</v>
      </c>
      <c r="L13" s="315">
        <v>1.9821615910778001</v>
      </c>
      <c r="M13" s="315">
        <v>7.5950371570448603</v>
      </c>
      <c r="N13" s="315">
        <v>1.84695755324609</v>
      </c>
      <c r="O13" s="315">
        <v>53.711824890000003</v>
      </c>
      <c r="P13" s="315">
        <v>1.1088096144545001</v>
      </c>
      <c r="Q13" s="315">
        <v>4.6563490370827001</v>
      </c>
      <c r="R13" s="315">
        <v>1.1442958018324001</v>
      </c>
      <c r="S13" s="315">
        <v>44.42228712</v>
      </c>
      <c r="T13" s="315">
        <v>1.3745694368233901</v>
      </c>
      <c r="U13" s="315">
        <v>6.0218397076834398</v>
      </c>
      <c r="V13" s="315">
        <v>1.4726106706950599</v>
      </c>
      <c r="W13" s="315">
        <v>54.25530432</v>
      </c>
      <c r="X13" s="315">
        <v>1.50147307650794</v>
      </c>
      <c r="Y13" s="315">
        <v>6.1812710644244797</v>
      </c>
      <c r="Z13" s="315">
        <v>1.51073678024027</v>
      </c>
    </row>
    <row r="14" spans="1:26" x14ac:dyDescent="0.2">
      <c r="B14" s="283" t="s">
        <v>2448</v>
      </c>
      <c r="C14" s="315">
        <v>61.888096019999999</v>
      </c>
      <c r="D14" s="315">
        <v>0.36660000076542698</v>
      </c>
      <c r="E14" s="315">
        <v>7.8714452516787796</v>
      </c>
      <c r="F14" s="315">
        <v>1.91230500063218</v>
      </c>
      <c r="G14" s="315">
        <v>57.056020609999997</v>
      </c>
      <c r="H14" s="315">
        <v>0.66074670483660103</v>
      </c>
      <c r="I14" s="315">
        <v>6.55246696875182</v>
      </c>
      <c r="J14" s="315">
        <v>1.5993377941646301</v>
      </c>
      <c r="K14" s="315">
        <v>57.201882249999997</v>
      </c>
      <c r="L14" s="315">
        <v>0.98413029625037396</v>
      </c>
      <c r="M14" s="315">
        <v>9.0521280454091109</v>
      </c>
      <c r="N14" s="315">
        <v>2.1900322492748798</v>
      </c>
      <c r="O14" s="315">
        <v>54.041005800000001</v>
      </c>
      <c r="P14" s="315">
        <v>0.61286487784422095</v>
      </c>
      <c r="Q14" s="315">
        <v>5.68722411632712</v>
      </c>
      <c r="R14" s="315">
        <v>1.3924512948493999</v>
      </c>
      <c r="S14" s="315">
        <v>44.833222360000001</v>
      </c>
      <c r="T14" s="315">
        <v>0.92506547195536604</v>
      </c>
      <c r="U14" s="315">
        <v>7.31787186755506</v>
      </c>
      <c r="V14" s="315">
        <v>1.78130454547234</v>
      </c>
      <c r="W14" s="315">
        <v>54.542989749999997</v>
      </c>
      <c r="X14" s="315">
        <v>0.53024387865048295</v>
      </c>
      <c r="Y14" s="315">
        <v>6.9711348755343998</v>
      </c>
      <c r="Z14" s="315">
        <v>1.69899257231432</v>
      </c>
    </row>
    <row r="15" spans="1:26" x14ac:dyDescent="0.2">
      <c r="A15" s="283">
        <v>2007</v>
      </c>
      <c r="B15" s="283" t="s">
        <v>3101</v>
      </c>
      <c r="C15" s="315">
        <v>63.186108730000001</v>
      </c>
      <c r="D15" s="315">
        <v>2.09735440815715</v>
      </c>
      <c r="E15" s="315">
        <v>7.7438589000228903</v>
      </c>
      <c r="F15" s="315">
        <v>1.8821571003538</v>
      </c>
      <c r="G15" s="315">
        <v>58.65959771</v>
      </c>
      <c r="H15" s="315">
        <v>2.8105309183075899</v>
      </c>
      <c r="I15" s="315">
        <v>7.2357958233746098</v>
      </c>
      <c r="J15" s="315">
        <v>1.76183853383551</v>
      </c>
      <c r="K15" s="315">
        <v>58.465580809999999</v>
      </c>
      <c r="L15" s="315">
        <v>2.2091905201248898</v>
      </c>
      <c r="M15" s="315">
        <v>8.6783477280905998</v>
      </c>
      <c r="N15" s="315">
        <v>2.1023544182676002</v>
      </c>
      <c r="O15" s="315">
        <v>55.113475579999999</v>
      </c>
      <c r="P15" s="315">
        <v>1.9845481484358301</v>
      </c>
      <c r="Q15" s="315">
        <v>6.3938887215135001</v>
      </c>
      <c r="R15" s="315">
        <v>1.5615150084404801</v>
      </c>
      <c r="S15" s="315">
        <v>46.109583919999999</v>
      </c>
      <c r="T15" s="315">
        <v>2.8469101545972402</v>
      </c>
      <c r="U15" s="315">
        <v>8.0244929275232995</v>
      </c>
      <c r="V15" s="315">
        <v>1.9484340003981699</v>
      </c>
      <c r="W15" s="315">
        <v>55.971493649999999</v>
      </c>
      <c r="X15" s="315">
        <v>2.6190421657257899</v>
      </c>
      <c r="Y15" s="315">
        <v>7.4542903533453302</v>
      </c>
      <c r="Z15" s="315">
        <v>1.81363429026451</v>
      </c>
    </row>
    <row r="16" spans="1:26" x14ac:dyDescent="0.2">
      <c r="B16" s="283" t="s">
        <v>3100</v>
      </c>
      <c r="C16" s="315">
        <v>64.467738220000001</v>
      </c>
      <c r="D16" s="315">
        <v>2.02834058903123</v>
      </c>
      <c r="E16" s="315">
        <v>6.60595989871684</v>
      </c>
      <c r="F16" s="315">
        <v>1.61208696726389</v>
      </c>
      <c r="G16" s="315">
        <v>60.212352369999998</v>
      </c>
      <c r="H16" s="315">
        <v>2.6470598514440402</v>
      </c>
      <c r="I16" s="315">
        <v>7.2774009820484498</v>
      </c>
      <c r="J16" s="315">
        <v>1.7717074436525999</v>
      </c>
      <c r="K16" s="315">
        <v>59.858929600000003</v>
      </c>
      <c r="L16" s="315">
        <v>2.3831949853163601</v>
      </c>
      <c r="M16" s="315">
        <v>7.7695251637143903</v>
      </c>
      <c r="N16" s="315">
        <v>1.8882240371947501</v>
      </c>
      <c r="O16" s="315">
        <v>56.906230020000002</v>
      </c>
      <c r="P16" s="315">
        <v>3.25284228790421</v>
      </c>
      <c r="Q16" s="315">
        <v>7.1220571773899399</v>
      </c>
      <c r="R16" s="315">
        <v>1.73484460882256</v>
      </c>
      <c r="S16" s="315">
        <v>47.8724937</v>
      </c>
      <c r="T16" s="315">
        <v>3.82330446325139</v>
      </c>
      <c r="U16" s="315">
        <v>9.2481668851214192</v>
      </c>
      <c r="V16" s="315">
        <v>2.2359271002074999</v>
      </c>
      <c r="W16" s="315">
        <v>57.568773729999997</v>
      </c>
      <c r="X16" s="315">
        <v>2.85373852980964</v>
      </c>
      <c r="Y16" s="315">
        <v>7.7003513304258604</v>
      </c>
      <c r="Z16" s="315">
        <v>1.8718703970867401</v>
      </c>
    </row>
    <row r="17" spans="1:26" x14ac:dyDescent="0.2">
      <c r="B17" s="283" t="s">
        <v>2447</v>
      </c>
      <c r="C17" s="315">
        <v>65.387132780000002</v>
      </c>
      <c r="D17" s="315">
        <v>1.4261312485673201</v>
      </c>
      <c r="E17" s="315">
        <v>6.0411391361332898</v>
      </c>
      <c r="F17" s="315">
        <v>1.4772281856491301</v>
      </c>
      <c r="G17" s="315">
        <v>61.569019410000003</v>
      </c>
      <c r="H17" s="315">
        <v>2.2531374154980601</v>
      </c>
      <c r="I17" s="315">
        <v>8.6227781299025708</v>
      </c>
      <c r="J17" s="315">
        <v>2.08930012738031</v>
      </c>
      <c r="K17" s="315">
        <v>60.993035239999998</v>
      </c>
      <c r="L17" s="315">
        <v>1.8946306717786601</v>
      </c>
      <c r="M17" s="315">
        <v>7.67702697125761</v>
      </c>
      <c r="N17" s="315">
        <v>1.8663544236974701</v>
      </c>
      <c r="O17" s="315">
        <v>58.415298200000002</v>
      </c>
      <c r="P17" s="315">
        <v>2.6518505609484802</v>
      </c>
      <c r="Q17" s="315">
        <v>8.7568674488951892</v>
      </c>
      <c r="R17" s="315">
        <v>2.1207915709676901</v>
      </c>
      <c r="S17" s="315">
        <v>49.206555520000002</v>
      </c>
      <c r="T17" s="315">
        <v>2.7866979906250502</v>
      </c>
      <c r="U17" s="315">
        <v>10.7699731602653</v>
      </c>
      <c r="V17" s="315">
        <v>2.5901140491900301</v>
      </c>
      <c r="W17" s="315">
        <v>58.674016819999999</v>
      </c>
      <c r="X17" s="315">
        <v>1.9198656118395701</v>
      </c>
      <c r="Y17" s="315">
        <v>8.1442958534307497</v>
      </c>
      <c r="Z17" s="315">
        <v>1.97668834368889</v>
      </c>
    </row>
    <row r="18" spans="1:26" x14ac:dyDescent="0.2">
      <c r="B18" s="283" t="s">
        <v>2448</v>
      </c>
      <c r="C18" s="315">
        <v>65.266816779999999</v>
      </c>
      <c r="D18" s="315">
        <v>-0.184005621419148</v>
      </c>
      <c r="E18" s="315">
        <v>5.4594033057797002</v>
      </c>
      <c r="F18" s="315">
        <v>1.3377663350781199</v>
      </c>
      <c r="G18" s="315">
        <v>61.644021000000002</v>
      </c>
      <c r="H18" s="315">
        <v>0.121817093594667</v>
      </c>
      <c r="I18" s="315">
        <v>8.0412204372975093</v>
      </c>
      <c r="J18" s="315">
        <v>1.95238043042127</v>
      </c>
      <c r="K18" s="315">
        <v>60.771695370000003</v>
      </c>
      <c r="L18" s="315">
        <v>-0.36289367979319698</v>
      </c>
      <c r="M18" s="315">
        <v>6.2407266676963298</v>
      </c>
      <c r="N18" s="315">
        <v>1.5249438883838</v>
      </c>
      <c r="O18" s="315">
        <v>58.534513240000003</v>
      </c>
      <c r="P18" s="315">
        <v>0.20408188209848399</v>
      </c>
      <c r="Q18" s="315">
        <v>8.3149959433212608</v>
      </c>
      <c r="R18" s="315">
        <v>2.0169057574672702</v>
      </c>
      <c r="S18" s="315">
        <v>49.356866340000003</v>
      </c>
      <c r="T18" s="315">
        <v>0.30546909535031902</v>
      </c>
      <c r="U18" s="315">
        <v>10.089937198081</v>
      </c>
      <c r="V18" s="315">
        <v>2.4322956559726698</v>
      </c>
      <c r="W18" s="315">
        <v>58.60738456</v>
      </c>
      <c r="X18" s="315">
        <v>-0.113563487913926</v>
      </c>
      <c r="Y18" s="315">
        <v>7.4517272130283398</v>
      </c>
      <c r="Z18" s="315">
        <v>1.81302713683129</v>
      </c>
    </row>
    <row r="19" spans="1:26" x14ac:dyDescent="0.2">
      <c r="A19" s="283">
        <v>2008</v>
      </c>
      <c r="B19" s="283" t="s">
        <v>3101</v>
      </c>
      <c r="C19" s="315">
        <v>66.772838739999997</v>
      </c>
      <c r="D19" s="315">
        <v>2.3074849277182601</v>
      </c>
      <c r="E19" s="315">
        <v>5.6764533883965296</v>
      </c>
      <c r="F19" s="315">
        <v>1.3898679356635599</v>
      </c>
      <c r="G19" s="315">
        <v>62.632880450000002</v>
      </c>
      <c r="H19" s="315">
        <v>1.60414495024586</v>
      </c>
      <c r="I19" s="315">
        <v>6.7734571921938898</v>
      </c>
      <c r="J19" s="315">
        <v>1.6519762258742301</v>
      </c>
      <c r="K19" s="315">
        <v>61.239561889999997</v>
      </c>
      <c r="L19" s="315">
        <v>0.76987570801085903</v>
      </c>
      <c r="M19" s="315">
        <v>4.7446395666791004</v>
      </c>
      <c r="N19" s="315">
        <v>1.16562097656818</v>
      </c>
      <c r="O19" s="315">
        <v>58.871062260000002</v>
      </c>
      <c r="P19" s="315">
        <v>0.57495826200877298</v>
      </c>
      <c r="Q19" s="315">
        <v>6.8179091237780396</v>
      </c>
      <c r="R19" s="315">
        <v>1.6625545136214299</v>
      </c>
      <c r="S19" s="315">
        <v>50.218660470000003</v>
      </c>
      <c r="T19" s="315">
        <v>1.7460470931509999</v>
      </c>
      <c r="U19" s="315">
        <v>8.9115454980666104</v>
      </c>
      <c r="V19" s="315">
        <v>2.1570822154904201</v>
      </c>
      <c r="W19" s="315">
        <v>59.485070030000003</v>
      </c>
      <c r="X19" s="315">
        <v>1.49756805663537</v>
      </c>
      <c r="Y19" s="315">
        <v>6.2774390156014697</v>
      </c>
      <c r="Z19" s="315">
        <v>1.5337134447635199</v>
      </c>
    </row>
    <row r="20" spans="1:26" x14ac:dyDescent="0.2">
      <c r="B20" s="283" t="s">
        <v>3100</v>
      </c>
      <c r="C20" s="315">
        <v>69.251503580000005</v>
      </c>
      <c r="D20" s="315">
        <v>3.7120854628502902</v>
      </c>
      <c r="E20" s="315">
        <v>7.4204020368685999</v>
      </c>
      <c r="F20" s="315">
        <v>1.8056059910354501</v>
      </c>
      <c r="G20" s="315">
        <v>64.497613830000006</v>
      </c>
      <c r="H20" s="315">
        <v>2.9772435286424801</v>
      </c>
      <c r="I20" s="315">
        <v>7.1169142066854096</v>
      </c>
      <c r="J20" s="315">
        <v>1.7336235046926201</v>
      </c>
      <c r="K20" s="315">
        <v>62.738029650000001</v>
      </c>
      <c r="L20" s="315">
        <v>2.4468949707569601</v>
      </c>
      <c r="M20" s="315">
        <v>4.8098087774693496</v>
      </c>
      <c r="N20" s="315">
        <v>1.1813529177143101</v>
      </c>
      <c r="O20" s="315">
        <v>60.656294680000002</v>
      </c>
      <c r="P20" s="315">
        <v>3.0324447215096102</v>
      </c>
      <c r="Q20" s="315">
        <v>6.5899017711804397</v>
      </c>
      <c r="R20" s="315">
        <v>1.6082602768273899</v>
      </c>
      <c r="S20" s="315">
        <v>51.836373649999999</v>
      </c>
      <c r="T20" s="315">
        <v>3.2213387710060299</v>
      </c>
      <c r="U20" s="315">
        <v>8.2800782738418306</v>
      </c>
      <c r="V20" s="315">
        <v>2.0086829271990201</v>
      </c>
      <c r="W20" s="315">
        <v>61.175790929999998</v>
      </c>
      <c r="X20" s="315">
        <v>2.8422609221899102</v>
      </c>
      <c r="Y20" s="315">
        <v>6.265579351954</v>
      </c>
      <c r="Z20" s="315">
        <v>1.53088075022632</v>
      </c>
    </row>
    <row r="21" spans="1:26" x14ac:dyDescent="0.2">
      <c r="B21" s="283" t="s">
        <v>2447</v>
      </c>
      <c r="C21" s="315">
        <v>71.442053310000006</v>
      </c>
      <c r="D21" s="315">
        <v>3.1631800275202102</v>
      </c>
      <c r="E21" s="315">
        <v>9.2601101662803504</v>
      </c>
      <c r="F21" s="315">
        <v>2.2387211570840302</v>
      </c>
      <c r="G21" s="315">
        <v>66.251993400000003</v>
      </c>
      <c r="H21" s="315">
        <v>2.7200689542160599</v>
      </c>
      <c r="I21" s="315">
        <v>7.6060558294995397</v>
      </c>
      <c r="J21" s="315">
        <v>1.84956495782802</v>
      </c>
      <c r="K21" s="315">
        <v>63.988044520000003</v>
      </c>
      <c r="L21" s="315">
        <v>1.99243565182636</v>
      </c>
      <c r="M21" s="315">
        <v>4.91041193181323</v>
      </c>
      <c r="N21" s="315">
        <v>1.20562426562971</v>
      </c>
      <c r="O21" s="315">
        <v>62.280064719999999</v>
      </c>
      <c r="P21" s="315">
        <v>2.6770017004276401</v>
      </c>
      <c r="Q21" s="315">
        <v>6.61601778829914</v>
      </c>
      <c r="R21" s="315">
        <v>1.6144835663741499</v>
      </c>
      <c r="S21" s="315">
        <v>53.219930210000001</v>
      </c>
      <c r="T21" s="315">
        <v>2.66908439494977</v>
      </c>
      <c r="U21" s="315">
        <v>8.1561788822401198</v>
      </c>
      <c r="V21" s="315">
        <v>1.9794895593856101</v>
      </c>
      <c r="W21" s="315">
        <v>62.705439460000001</v>
      </c>
      <c r="X21" s="315">
        <v>2.5004147992958399</v>
      </c>
      <c r="Y21" s="315">
        <v>6.8708823061621702</v>
      </c>
      <c r="Z21" s="315">
        <v>1.6751563044962601</v>
      </c>
    </row>
    <row r="22" spans="1:26" x14ac:dyDescent="0.2">
      <c r="B22" s="283" t="s">
        <v>2448</v>
      </c>
      <c r="C22" s="315">
        <v>72.616381720000007</v>
      </c>
      <c r="D22" s="315">
        <v>1.6437495222937999</v>
      </c>
      <c r="E22" s="315">
        <v>11.260798829478301</v>
      </c>
      <c r="F22" s="315">
        <v>2.7035708047904898</v>
      </c>
      <c r="G22" s="315">
        <v>66.857036140000005</v>
      </c>
      <c r="H22" s="315">
        <v>0.913244581709449</v>
      </c>
      <c r="I22" s="315">
        <v>8.4566435729427791</v>
      </c>
      <c r="J22" s="315">
        <v>2.0502422581754698</v>
      </c>
      <c r="K22" s="315">
        <v>64.609874669999996</v>
      </c>
      <c r="L22" s="315">
        <v>0.97179114421230794</v>
      </c>
      <c r="M22" s="315">
        <v>6.3157351076546</v>
      </c>
      <c r="N22" s="315">
        <v>1.54285889265831</v>
      </c>
      <c r="O22" s="315">
        <v>63.290505840000002</v>
      </c>
      <c r="P22" s="315">
        <v>1.6224150128018699</v>
      </c>
      <c r="Q22" s="315">
        <v>8.1251083108861497</v>
      </c>
      <c r="R22" s="315">
        <v>1.9721647295882101</v>
      </c>
      <c r="S22" s="315">
        <v>53.981779469999999</v>
      </c>
      <c r="T22" s="315">
        <v>1.4315111970155201</v>
      </c>
      <c r="U22" s="315">
        <v>9.3703540620686692</v>
      </c>
      <c r="V22" s="315">
        <v>2.2645012259867601</v>
      </c>
      <c r="W22" s="315">
        <v>63.359029020000001</v>
      </c>
      <c r="X22" s="315">
        <v>1.0423171667857101</v>
      </c>
      <c r="Y22" s="315">
        <v>8.1075866047826395</v>
      </c>
      <c r="Z22" s="315">
        <v>1.9680333235793801</v>
      </c>
    </row>
    <row r="23" spans="1:26" x14ac:dyDescent="0.2">
      <c r="A23" s="283">
        <v>2009</v>
      </c>
      <c r="B23" s="283" t="s">
        <v>3101</v>
      </c>
      <c r="C23" s="315">
        <v>73.382333259999996</v>
      </c>
      <c r="D23" s="315">
        <v>1.05479166251137</v>
      </c>
      <c r="E23" s="315">
        <v>9.8984776515733195</v>
      </c>
      <c r="F23" s="315">
        <v>2.3877310833970302</v>
      </c>
      <c r="G23" s="315">
        <v>67.784110400000003</v>
      </c>
      <c r="H23" s="315">
        <v>1.3866517475568101</v>
      </c>
      <c r="I23" s="315">
        <v>8.2244819541905692</v>
      </c>
      <c r="J23" s="315">
        <v>1.9955863360857</v>
      </c>
      <c r="K23" s="315">
        <v>65.658636290000004</v>
      </c>
      <c r="L23" s="315">
        <v>1.62322187646493</v>
      </c>
      <c r="M23" s="315">
        <v>7.2160450917948298</v>
      </c>
      <c r="N23" s="315">
        <v>1.7571525761884501</v>
      </c>
      <c r="O23" s="315">
        <v>63.991083430000003</v>
      </c>
      <c r="P23" s="315">
        <v>1.1069236699910101</v>
      </c>
      <c r="Q23" s="315">
        <v>8.6970082982158203</v>
      </c>
      <c r="R23" s="315">
        <v>2.1067369965747802</v>
      </c>
      <c r="S23" s="315">
        <v>54.537616450000002</v>
      </c>
      <c r="T23" s="315">
        <v>1.02967517087669</v>
      </c>
      <c r="U23" s="315">
        <v>8.6003010426375095</v>
      </c>
      <c r="V23" s="315">
        <v>2.0840184354770299</v>
      </c>
      <c r="W23" s="315">
        <v>64.229796690000001</v>
      </c>
      <c r="X23" s="315">
        <v>1.3743387224654799</v>
      </c>
      <c r="Y23" s="315">
        <v>7.9763319730599598</v>
      </c>
      <c r="Z23" s="315">
        <v>1.9370690894225699</v>
      </c>
    </row>
    <row r="24" spans="1:26" x14ac:dyDescent="0.2">
      <c r="B24" s="283" t="s">
        <v>3100</v>
      </c>
      <c r="C24" s="315">
        <v>74.141840290000005</v>
      </c>
      <c r="D24" s="315">
        <v>1.03499983750723</v>
      </c>
      <c r="E24" s="315">
        <v>7.0617047388012804</v>
      </c>
      <c r="F24" s="315">
        <v>1.72051225803453</v>
      </c>
      <c r="G24" s="315">
        <v>68.658682529999993</v>
      </c>
      <c r="H24" s="315">
        <v>1.2902317738465101</v>
      </c>
      <c r="I24" s="315">
        <v>6.4515079751129401</v>
      </c>
      <c r="J24" s="315">
        <v>1.5752627685092999</v>
      </c>
      <c r="K24" s="315">
        <v>66.731746150000006</v>
      </c>
      <c r="L24" s="315">
        <v>1.6343773197790901</v>
      </c>
      <c r="M24" s="315">
        <v>6.36570278390949</v>
      </c>
      <c r="N24" s="315">
        <v>1.55478790458685</v>
      </c>
      <c r="O24" s="315">
        <v>64.457669289999998</v>
      </c>
      <c r="P24" s="315">
        <v>0.72914199133757895</v>
      </c>
      <c r="Q24" s="315">
        <v>6.2670735659911898</v>
      </c>
      <c r="R24" s="315">
        <v>1.5312376580515199</v>
      </c>
      <c r="S24" s="315">
        <v>55.156211239999998</v>
      </c>
      <c r="T24" s="315">
        <v>1.1342534387565699</v>
      </c>
      <c r="U24" s="315">
        <v>6.4044557059789602</v>
      </c>
      <c r="V24" s="315">
        <v>1.5640366734428499</v>
      </c>
      <c r="W24" s="315">
        <v>65.037221869999996</v>
      </c>
      <c r="X24" s="315">
        <v>1.2570881765311599</v>
      </c>
      <c r="Y24" s="315">
        <v>6.3120245464720197</v>
      </c>
      <c r="Z24" s="315">
        <v>1.5419728857055199</v>
      </c>
    </row>
    <row r="25" spans="1:26" x14ac:dyDescent="0.2">
      <c r="B25" s="283" t="s">
        <v>2447</v>
      </c>
      <c r="C25" s="315">
        <v>73.907315920000002</v>
      </c>
      <c r="D25" s="315">
        <v>-0.31631851742912598</v>
      </c>
      <c r="E25" s="315">
        <v>3.45071634391969</v>
      </c>
      <c r="F25" s="315">
        <v>0.85173536794478399</v>
      </c>
      <c r="G25" s="315">
        <v>68.874321289999997</v>
      </c>
      <c r="H25" s="315">
        <v>0.31407354766206402</v>
      </c>
      <c r="I25" s="315">
        <v>3.9581116815120598</v>
      </c>
      <c r="J25" s="315">
        <v>0.97517059437837195</v>
      </c>
      <c r="K25" s="315">
        <v>66.781121830000004</v>
      </c>
      <c r="L25" s="315">
        <v>7.3991290275854396E-2</v>
      </c>
      <c r="M25" s="315">
        <v>4.3649986977286197</v>
      </c>
      <c r="N25" s="315">
        <v>1.0738288906023199</v>
      </c>
      <c r="O25" s="315">
        <v>64.25761996</v>
      </c>
      <c r="P25" s="315">
        <v>-0.31035768466892699</v>
      </c>
      <c r="Q25" s="315">
        <v>3.1752620182569302</v>
      </c>
      <c r="R25" s="315">
        <v>0.78453470168855499</v>
      </c>
      <c r="S25" s="315">
        <v>55.28010725</v>
      </c>
      <c r="T25" s="315">
        <v>0.224627484764861</v>
      </c>
      <c r="U25" s="315">
        <v>3.8710630244548798</v>
      </c>
      <c r="V25" s="315">
        <v>0.95402622618225896</v>
      </c>
      <c r="W25" s="315">
        <v>65.20043656</v>
      </c>
      <c r="X25" s="315">
        <v>0.25095581469676298</v>
      </c>
      <c r="Y25" s="315">
        <v>3.9789165365654799</v>
      </c>
      <c r="Z25" s="315">
        <v>0.98022218706874698</v>
      </c>
    </row>
    <row r="26" spans="1:26" x14ac:dyDescent="0.2">
      <c r="B26" s="283" t="s">
        <v>2448</v>
      </c>
      <c r="C26" s="315">
        <v>73.447182999999995</v>
      </c>
      <c r="D26" s="315">
        <v>-0.62258101822838496</v>
      </c>
      <c r="E26" s="315">
        <v>1.14409622225939</v>
      </c>
      <c r="F26" s="315">
        <v>0.28480503513446098</v>
      </c>
      <c r="G26" s="315">
        <v>68.820660360000005</v>
      </c>
      <c r="H26" s="315">
        <v>-7.7911373927086497E-2</v>
      </c>
      <c r="I26" s="315">
        <v>2.93704946161257</v>
      </c>
      <c r="J26" s="315">
        <v>0.72631106447109695</v>
      </c>
      <c r="K26" s="315">
        <v>66.139770889999994</v>
      </c>
      <c r="L26" s="315">
        <v>-0.96037760736132904</v>
      </c>
      <c r="M26" s="315">
        <v>2.3678984486722201</v>
      </c>
      <c r="N26" s="315">
        <v>0.58678954846229603</v>
      </c>
      <c r="O26" s="315">
        <v>64.094076599999994</v>
      </c>
      <c r="P26" s="315">
        <v>-0.25451200978469102</v>
      </c>
      <c r="Q26" s="315">
        <v>1.2696545071569501</v>
      </c>
      <c r="R26" s="315">
        <v>0.31591345180608199</v>
      </c>
      <c r="S26" s="315">
        <v>55.415270159999999</v>
      </c>
      <c r="T26" s="315">
        <v>0.24450551332821899</v>
      </c>
      <c r="U26" s="315">
        <v>2.65550840315787</v>
      </c>
      <c r="V26" s="315">
        <v>0.65736668291869205</v>
      </c>
      <c r="W26" s="315">
        <v>65.151277809999996</v>
      </c>
      <c r="X26" s="315">
        <v>-7.5396350996459499E-2</v>
      </c>
      <c r="Y26" s="315">
        <v>2.8287188388481201</v>
      </c>
      <c r="Z26" s="315">
        <v>0.69979958727277602</v>
      </c>
    </row>
    <row r="27" spans="1:26" x14ac:dyDescent="0.2">
      <c r="A27" s="283">
        <v>2010</v>
      </c>
      <c r="B27" s="283" t="s">
        <v>3101</v>
      </c>
      <c r="C27" s="315">
        <v>73.803824550000002</v>
      </c>
      <c r="D27" s="315">
        <v>0.48557553255650399</v>
      </c>
      <c r="E27" s="315">
        <v>0.57437706226459695</v>
      </c>
      <c r="F27" s="315">
        <v>0.143286008080312</v>
      </c>
      <c r="G27" s="315">
        <v>69.119847289999996</v>
      </c>
      <c r="H27" s="315">
        <v>0.43473417493373701</v>
      </c>
      <c r="I27" s="315">
        <v>1.9705752308582201</v>
      </c>
      <c r="J27" s="315">
        <v>0.48904462748100602</v>
      </c>
      <c r="K27" s="315">
        <v>66.239880510000006</v>
      </c>
      <c r="L27" s="315">
        <v>0.151360699701408</v>
      </c>
      <c r="M27" s="315">
        <v>0.88525173966875803</v>
      </c>
      <c r="N27" s="315">
        <v>0.22058201467414201</v>
      </c>
      <c r="O27" s="315">
        <v>65.822424799999993</v>
      </c>
      <c r="P27" s="315">
        <v>2.6965802328135799</v>
      </c>
      <c r="Q27" s="315">
        <v>2.8618696103236001</v>
      </c>
      <c r="R27" s="315">
        <v>0.707914714482483</v>
      </c>
      <c r="S27" s="315">
        <v>56.439868830000002</v>
      </c>
      <c r="T27" s="315">
        <v>1.84894644931206</v>
      </c>
      <c r="U27" s="315">
        <v>3.48796391155815</v>
      </c>
      <c r="V27" s="315">
        <v>0.86081209277681903</v>
      </c>
      <c r="W27" s="315">
        <v>65.654706300000001</v>
      </c>
      <c r="X27" s="315">
        <v>0.77270700886042898</v>
      </c>
      <c r="Y27" s="315">
        <v>2.2184557377274801</v>
      </c>
      <c r="Z27" s="315">
        <v>0.55005879848217798</v>
      </c>
    </row>
    <row r="28" spans="1:26" x14ac:dyDescent="0.2">
      <c r="B28" s="283" t="s">
        <v>3100</v>
      </c>
      <c r="C28" s="315">
        <v>73.876114049999998</v>
      </c>
      <c r="D28" s="315">
        <v>9.7948176047468694E-2</v>
      </c>
      <c r="E28" s="315">
        <v>-0.35840254161568802</v>
      </c>
      <c r="F28" s="315">
        <v>-8.9721311902379905E-2</v>
      </c>
      <c r="G28" s="315">
        <v>69.495066429999994</v>
      </c>
      <c r="H28" s="315">
        <v>0.542852964396356</v>
      </c>
      <c r="I28" s="315">
        <v>1.2181764478724799</v>
      </c>
      <c r="J28" s="315">
        <v>0.30316270913664001</v>
      </c>
      <c r="K28" s="315">
        <v>66.428298859999998</v>
      </c>
      <c r="L28" s="315">
        <v>0.28444850526496701</v>
      </c>
      <c r="M28" s="315">
        <v>-0.45472703399356301</v>
      </c>
      <c r="N28" s="315">
        <v>-0.11387612745452599</v>
      </c>
      <c r="O28" s="315">
        <v>67.409480790000003</v>
      </c>
      <c r="P28" s="315">
        <v>2.4111174798288699</v>
      </c>
      <c r="Q28" s="315">
        <v>4.5794573904302602</v>
      </c>
      <c r="R28" s="315">
        <v>1.12571285114671</v>
      </c>
      <c r="S28" s="315">
        <v>57.572705419999998</v>
      </c>
      <c r="T28" s="315">
        <v>2.0071566668805798</v>
      </c>
      <c r="U28" s="315">
        <v>4.3811823286504596</v>
      </c>
      <c r="V28" s="315">
        <v>1.07774698204266</v>
      </c>
      <c r="W28" s="315">
        <v>66.354193339999995</v>
      </c>
      <c r="X28" s="315">
        <v>1.0654027402145201</v>
      </c>
      <c r="Y28" s="315">
        <v>2.0249503778504399</v>
      </c>
      <c r="Z28" s="315">
        <v>0.50243823211364402</v>
      </c>
    </row>
    <row r="29" spans="1:26" x14ac:dyDescent="0.2">
      <c r="B29" s="283" t="s">
        <v>2447</v>
      </c>
      <c r="C29" s="315">
        <v>74.399051790000001</v>
      </c>
      <c r="D29" s="315">
        <v>0.70785767054026805</v>
      </c>
      <c r="E29" s="315">
        <v>0.66534126409389904</v>
      </c>
      <c r="F29" s="315">
        <v>0.16592190785707001</v>
      </c>
      <c r="G29" s="315">
        <v>69.87098159</v>
      </c>
      <c r="H29" s="315">
        <v>0.54092352063388505</v>
      </c>
      <c r="I29" s="315">
        <v>1.4470709566828199</v>
      </c>
      <c r="J29" s="315">
        <v>0.35982100895839397</v>
      </c>
      <c r="K29" s="315">
        <v>67.04475454</v>
      </c>
      <c r="L29" s="315">
        <v>0.92800160560968503</v>
      </c>
      <c r="M29" s="315">
        <v>0.39477131077718702</v>
      </c>
      <c r="N29" s="315">
        <v>9.8547059123577099E-2</v>
      </c>
      <c r="O29" s="315">
        <v>68.484785700000003</v>
      </c>
      <c r="P29" s="315">
        <v>1.59518349258598</v>
      </c>
      <c r="Q29" s="315">
        <v>6.5784660910743096</v>
      </c>
      <c r="R29" s="315">
        <v>1.60553486313237</v>
      </c>
      <c r="S29" s="315">
        <v>58.59828761</v>
      </c>
      <c r="T29" s="315">
        <v>1.7813687623644801</v>
      </c>
      <c r="U29" s="315">
        <v>6.0024853877250797</v>
      </c>
      <c r="V29" s="315">
        <v>1.4679793894481801</v>
      </c>
      <c r="W29" s="315">
        <v>67.191454070000006</v>
      </c>
      <c r="X29" s="315">
        <v>1.26180530250721</v>
      </c>
      <c r="Y29" s="315">
        <v>3.0536873908318101</v>
      </c>
      <c r="Z29" s="315">
        <v>0.75483218396274998</v>
      </c>
    </row>
    <row r="30" spans="1:26" x14ac:dyDescent="0.2">
      <c r="B30" s="283" t="s">
        <v>2448</v>
      </c>
      <c r="C30" s="315">
        <v>74.728235519999998</v>
      </c>
      <c r="D30" s="315">
        <v>0.442456889005993</v>
      </c>
      <c r="E30" s="315">
        <v>1.7441819654267801</v>
      </c>
      <c r="F30" s="315">
        <v>0.43322213056029601</v>
      </c>
      <c r="G30" s="315">
        <v>70.431644849999998</v>
      </c>
      <c r="H30" s="315">
        <v>0.80242648269912598</v>
      </c>
      <c r="I30" s="315">
        <v>2.34084427782726</v>
      </c>
      <c r="J30" s="315">
        <v>0.58014302653137695</v>
      </c>
      <c r="K30" s="315">
        <v>68.088983799999994</v>
      </c>
      <c r="L30" s="315">
        <v>1.5575107510864099</v>
      </c>
      <c r="M30" s="315">
        <v>2.9471116754272102</v>
      </c>
      <c r="N30" s="315">
        <v>0.72877250214946598</v>
      </c>
      <c r="O30" s="315">
        <v>69.338174780000003</v>
      </c>
      <c r="P30" s="315">
        <v>1.24610024150225</v>
      </c>
      <c r="Q30" s="315">
        <v>8.1818764824829593</v>
      </c>
      <c r="R30" s="315">
        <v>1.98554652885312</v>
      </c>
      <c r="S30" s="315">
        <v>59.39735769</v>
      </c>
      <c r="T30" s="315">
        <v>1.36364066697341</v>
      </c>
      <c r="U30" s="315">
        <v>7.1859029442652904</v>
      </c>
      <c r="V30" s="315">
        <v>1.74999995618077</v>
      </c>
      <c r="W30" s="315">
        <v>68.021551079999995</v>
      </c>
      <c r="X30" s="315">
        <v>1.23542051811409</v>
      </c>
      <c r="Y30" s="315">
        <v>4.4055517658004204</v>
      </c>
      <c r="Z30" s="315">
        <v>1.08364601509561</v>
      </c>
    </row>
    <row r="31" spans="1:26" x14ac:dyDescent="0.2">
      <c r="A31" s="283">
        <v>2011</v>
      </c>
      <c r="B31" s="283" t="s">
        <v>3101</v>
      </c>
      <c r="C31" s="315">
        <v>75.411858480000006</v>
      </c>
      <c r="D31" s="315">
        <v>0.91481212588921901</v>
      </c>
      <c r="E31" s="315">
        <v>2.17879485217003</v>
      </c>
      <c r="F31" s="315">
        <v>0.54030399266142803</v>
      </c>
      <c r="G31" s="315">
        <v>71.427505839999995</v>
      </c>
      <c r="H31" s="315">
        <v>1.41393970298564</v>
      </c>
      <c r="I31" s="315">
        <v>3.3386337506186199</v>
      </c>
      <c r="J31" s="315">
        <v>0.82440757377555396</v>
      </c>
      <c r="K31" s="315">
        <v>69.531131200000004</v>
      </c>
      <c r="L31" s="315">
        <v>2.11803337267609</v>
      </c>
      <c r="M31" s="315">
        <v>4.9686845215596698</v>
      </c>
      <c r="N31" s="315">
        <v>1.21967502974063</v>
      </c>
      <c r="O31" s="315">
        <v>70.471694200000002</v>
      </c>
      <c r="P31" s="315">
        <v>1.6347696252410699</v>
      </c>
      <c r="Q31" s="315">
        <v>7.0633517591105299</v>
      </c>
      <c r="R31" s="315">
        <v>1.7209034688402001</v>
      </c>
      <c r="S31" s="315">
        <v>60.536332469999998</v>
      </c>
      <c r="T31" s="315">
        <v>1.9175512586677701</v>
      </c>
      <c r="U31" s="315">
        <v>7.2581026939285902</v>
      </c>
      <c r="V31" s="315">
        <v>1.7671301696414501</v>
      </c>
      <c r="W31" s="315">
        <v>69.336019539999995</v>
      </c>
      <c r="X31" s="315">
        <v>1.93242941263432</v>
      </c>
      <c r="Y31" s="315">
        <v>5.6070820318329604</v>
      </c>
      <c r="Z31" s="315">
        <v>1.3732244816103201</v>
      </c>
    </row>
    <row r="32" spans="1:26" x14ac:dyDescent="0.2">
      <c r="B32" s="283" t="s">
        <v>3100</v>
      </c>
      <c r="C32" s="315">
        <v>76.155771250000001</v>
      </c>
      <c r="D32" s="315">
        <v>0.98646656506586905</v>
      </c>
      <c r="E32" s="315">
        <v>3.0857838549238199</v>
      </c>
      <c r="F32" s="315">
        <v>0.76267638707396801</v>
      </c>
      <c r="G32" s="315">
        <v>72.372403539999993</v>
      </c>
      <c r="H32" s="315">
        <v>1.32287651498935</v>
      </c>
      <c r="I32" s="315">
        <v>4.1403473049388904</v>
      </c>
      <c r="J32" s="315">
        <v>1.0193931876890701</v>
      </c>
      <c r="K32" s="315">
        <v>70.691434020000003</v>
      </c>
      <c r="L32" s="315">
        <v>1.66875297435114</v>
      </c>
      <c r="M32" s="315">
        <v>6.4176491542929899</v>
      </c>
      <c r="N32" s="315">
        <v>1.5671848441615801</v>
      </c>
      <c r="O32" s="315">
        <v>71.455643660000007</v>
      </c>
      <c r="P32" s="315">
        <v>1.39623358168108</v>
      </c>
      <c r="Q32" s="315">
        <v>6.0023646860669002</v>
      </c>
      <c r="R32" s="315">
        <v>1.46795050484574</v>
      </c>
      <c r="S32" s="315">
        <v>61.670230650000001</v>
      </c>
      <c r="T32" s="315">
        <v>1.8730870102874599</v>
      </c>
      <c r="U32" s="315">
        <v>7.1171316340061601</v>
      </c>
      <c r="V32" s="315">
        <v>1.73367512971496</v>
      </c>
      <c r="W32" s="315">
        <v>70.421700049999998</v>
      </c>
      <c r="X32" s="315">
        <v>1.56582468564361</v>
      </c>
      <c r="Y32" s="315">
        <v>6.1299919496542197</v>
      </c>
      <c r="Z32" s="315">
        <v>1.4984786775601899</v>
      </c>
    </row>
    <row r="33" spans="1:26" x14ac:dyDescent="0.2">
      <c r="B33" s="283" t="s">
        <v>2447</v>
      </c>
      <c r="C33" s="315">
        <v>76.457605830000006</v>
      </c>
      <c r="D33" s="315">
        <v>0.39633841932893399</v>
      </c>
      <c r="E33" s="315">
        <v>2.76690897326288</v>
      </c>
      <c r="F33" s="315">
        <v>0.68466362951138404</v>
      </c>
      <c r="G33" s="315">
        <v>73.075973309999995</v>
      </c>
      <c r="H33" s="315">
        <v>0.97215200212488195</v>
      </c>
      <c r="I33" s="315">
        <v>4.5870140179320202</v>
      </c>
      <c r="J33" s="315">
        <v>1.12753956897567</v>
      </c>
      <c r="K33" s="315">
        <v>71.428970509999999</v>
      </c>
      <c r="L33" s="315">
        <v>1.04331804867805</v>
      </c>
      <c r="M33" s="315">
        <v>6.5392378569814902</v>
      </c>
      <c r="N33" s="315">
        <v>1.59618410937441</v>
      </c>
      <c r="O33" s="315">
        <v>72.251092909999997</v>
      </c>
      <c r="P33" s="315">
        <v>1.1132070320223999</v>
      </c>
      <c r="Q33" s="315">
        <v>5.4994801714039596</v>
      </c>
      <c r="R33" s="315">
        <v>1.3473926018611</v>
      </c>
      <c r="S33" s="315">
        <v>62.795988620000003</v>
      </c>
      <c r="T33" s="315">
        <v>1.82544796433317</v>
      </c>
      <c r="U33" s="315">
        <v>7.1635216338363596</v>
      </c>
      <c r="V33" s="315">
        <v>1.7446879780803199</v>
      </c>
      <c r="W33" s="315">
        <v>71.186199560000006</v>
      </c>
      <c r="X33" s="315">
        <v>1.0856021786710599</v>
      </c>
      <c r="Y33" s="315">
        <v>5.94531781651619</v>
      </c>
      <c r="Z33" s="315">
        <v>1.45429609841827</v>
      </c>
    </row>
    <row r="34" spans="1:26" x14ac:dyDescent="0.2">
      <c r="B34" s="283" t="s">
        <v>2448</v>
      </c>
      <c r="C34" s="315">
        <v>76.488733690000004</v>
      </c>
      <c r="D34" s="315">
        <v>4.0712574847301397E-2</v>
      </c>
      <c r="E34" s="315">
        <v>2.3558674412014402</v>
      </c>
      <c r="F34" s="315">
        <v>0.58383399849613005</v>
      </c>
      <c r="G34" s="315">
        <v>73.594687070000006</v>
      </c>
      <c r="H34" s="315">
        <v>0.70982805497443702</v>
      </c>
      <c r="I34" s="315">
        <v>4.4909390185852196</v>
      </c>
      <c r="J34" s="315">
        <v>1.10430729417677</v>
      </c>
      <c r="K34" s="315">
        <v>71.934564480000006</v>
      </c>
      <c r="L34" s="315">
        <v>0.70782760326808503</v>
      </c>
      <c r="M34" s="315">
        <v>5.6478749797408598</v>
      </c>
      <c r="N34" s="315">
        <v>1.3830124468543299</v>
      </c>
      <c r="O34" s="315">
        <v>72.745110609999998</v>
      </c>
      <c r="P34" s="315">
        <v>0.68375117953631803</v>
      </c>
      <c r="Q34" s="315">
        <v>4.9135066517249903</v>
      </c>
      <c r="R34" s="315">
        <v>1.2063706157541501</v>
      </c>
      <c r="S34" s="315">
        <v>63.712702380000003</v>
      </c>
      <c r="T34" s="315">
        <v>1.4598285338691701</v>
      </c>
      <c r="U34" s="315">
        <v>7.2652132314069604</v>
      </c>
      <c r="V34" s="315">
        <v>1.7688167578487499</v>
      </c>
      <c r="W34" s="315">
        <v>71.759843720000006</v>
      </c>
      <c r="X34" s="315">
        <v>0.80583619233176595</v>
      </c>
      <c r="Y34" s="315">
        <v>5.4957474221712701</v>
      </c>
      <c r="Z34" s="315">
        <v>1.34649612962054</v>
      </c>
    </row>
    <row r="35" spans="1:26" x14ac:dyDescent="0.2">
      <c r="A35" s="283">
        <v>2012</v>
      </c>
      <c r="B35" s="283" t="s">
        <v>3101</v>
      </c>
      <c r="C35" s="315">
        <v>76.339368980000003</v>
      </c>
      <c r="D35" s="315">
        <v>-0.195276745730111</v>
      </c>
      <c r="E35" s="315">
        <v>1.2299265907178101</v>
      </c>
      <c r="F35" s="315">
        <v>0.306073562769482</v>
      </c>
      <c r="G35" s="315">
        <v>73.905828740000004</v>
      </c>
      <c r="H35" s="315">
        <v>0.42277735307720798</v>
      </c>
      <c r="I35" s="315">
        <v>3.4697038218743499</v>
      </c>
      <c r="J35" s="315">
        <v>0.85636266387776305</v>
      </c>
      <c r="K35" s="315">
        <v>72.103647100000003</v>
      </c>
      <c r="L35" s="315">
        <v>0.235050592468666</v>
      </c>
      <c r="M35" s="315">
        <v>3.69980446974232</v>
      </c>
      <c r="N35" s="315">
        <v>0.91238820858288205</v>
      </c>
      <c r="O35" s="315">
        <v>73.12374835</v>
      </c>
      <c r="P35" s="315">
        <v>0.52049922919210601</v>
      </c>
      <c r="Q35" s="315">
        <v>3.7632898997339601</v>
      </c>
      <c r="R35" s="315">
        <v>0.92782940478541898</v>
      </c>
      <c r="S35" s="315">
        <v>64.585703839999994</v>
      </c>
      <c r="T35" s="315">
        <v>1.37021571427496</v>
      </c>
      <c r="U35" s="315">
        <v>6.6891587329092701</v>
      </c>
      <c r="V35" s="315">
        <v>1.6319065302103899</v>
      </c>
      <c r="W35" s="315">
        <v>72.153617499999996</v>
      </c>
      <c r="X35" s="315">
        <v>0.54873834666704402</v>
      </c>
      <c r="Y35" s="315">
        <v>4.06368577067584</v>
      </c>
      <c r="Z35" s="315">
        <v>1.0007970320794499</v>
      </c>
    </row>
    <row r="36" spans="1:26" x14ac:dyDescent="0.2">
      <c r="B36" s="283" t="s">
        <v>3100</v>
      </c>
      <c r="C36" s="315">
        <v>76.467885670000001</v>
      </c>
      <c r="D36" s="315">
        <v>0.16834916468024799</v>
      </c>
      <c r="E36" s="315">
        <v>0.409836857899326</v>
      </c>
      <c r="F36" s="315">
        <v>0.10230212151984799</v>
      </c>
      <c r="G36" s="315">
        <v>74.110347009999998</v>
      </c>
      <c r="H36" s="315">
        <v>0.27672820058548497</v>
      </c>
      <c r="I36" s="315">
        <v>2.4013897355771099</v>
      </c>
      <c r="J36" s="315">
        <v>0.59501568148629902</v>
      </c>
      <c r="K36" s="315">
        <v>72.308608770000006</v>
      </c>
      <c r="L36" s="315">
        <v>0.28425978191608497</v>
      </c>
      <c r="M36" s="315">
        <v>2.2876530550257002</v>
      </c>
      <c r="N36" s="315">
        <v>0.567071452109147</v>
      </c>
      <c r="O36" s="315">
        <v>73.434423240000001</v>
      </c>
      <c r="P36" s="315">
        <v>0.424861822609235</v>
      </c>
      <c r="Q36" s="315">
        <v>2.7692418382170301</v>
      </c>
      <c r="R36" s="315">
        <v>0.68523502385922097</v>
      </c>
      <c r="S36" s="315">
        <v>65.278700220000005</v>
      </c>
      <c r="T36" s="315">
        <v>1.0729872693139499</v>
      </c>
      <c r="U36" s="315">
        <v>5.85123410755397</v>
      </c>
      <c r="V36" s="315">
        <v>1.4317647185373601</v>
      </c>
      <c r="W36" s="315">
        <v>72.579566990000004</v>
      </c>
      <c r="X36" s="315">
        <v>0.59033698483657004</v>
      </c>
      <c r="Y36" s="315">
        <v>3.0642073941241201</v>
      </c>
      <c r="Z36" s="315">
        <v>0.75740341799597199</v>
      </c>
    </row>
    <row r="37" spans="1:26" x14ac:dyDescent="0.2">
      <c r="B37" s="283" t="s">
        <v>2447</v>
      </c>
      <c r="C37" s="315">
        <v>76.973255839999993</v>
      </c>
      <c r="D37" s="315">
        <v>0.66089204058934503</v>
      </c>
      <c r="E37" s="315">
        <v>0.67442604879168799</v>
      </c>
      <c r="F37" s="315">
        <v>0.16818175972945801</v>
      </c>
      <c r="G37" s="315">
        <v>74.664357030000005</v>
      </c>
      <c r="H37" s="315">
        <v>0.74754746449270404</v>
      </c>
      <c r="I37" s="315">
        <v>2.1736059720502499</v>
      </c>
      <c r="J37" s="315">
        <v>0.53902754993069302</v>
      </c>
      <c r="K37" s="315">
        <v>72.837043949999995</v>
      </c>
      <c r="L37" s="315">
        <v>0.73080534806144704</v>
      </c>
      <c r="M37" s="315">
        <v>1.9712918021167001</v>
      </c>
      <c r="N37" s="315">
        <v>0.48922116706424701</v>
      </c>
      <c r="O37" s="315">
        <v>73.924904380000001</v>
      </c>
      <c r="P37" s="315">
        <v>0.66791719517833603</v>
      </c>
      <c r="Q37" s="315">
        <v>2.3166590325284</v>
      </c>
      <c r="R37" s="315">
        <v>0.57420021100216301</v>
      </c>
      <c r="S37" s="315">
        <v>66.123111640000005</v>
      </c>
      <c r="T37" s="315">
        <v>1.29354815147085</v>
      </c>
      <c r="U37" s="315">
        <v>5.2983050241211398</v>
      </c>
      <c r="V37" s="315">
        <v>1.2990436139702899</v>
      </c>
      <c r="W37" s="315">
        <v>73.229009230000003</v>
      </c>
      <c r="X37" s="315">
        <v>0.894800378306848</v>
      </c>
      <c r="Y37" s="315">
        <v>2.8696709230532802</v>
      </c>
      <c r="Z37" s="315">
        <v>0.70982414796896298</v>
      </c>
    </row>
    <row r="38" spans="1:26" x14ac:dyDescent="0.2">
      <c r="B38" s="283" t="s">
        <v>2448</v>
      </c>
      <c r="C38" s="315">
        <v>77.500343020000003</v>
      </c>
      <c r="D38" s="315">
        <v>0.68476664296965895</v>
      </c>
      <c r="E38" s="315">
        <v>1.3225599133330299</v>
      </c>
      <c r="F38" s="315">
        <v>0.32901267377079002</v>
      </c>
      <c r="G38" s="315">
        <v>75.108071469999999</v>
      </c>
      <c r="H38" s="315">
        <v>0.594278793322633</v>
      </c>
      <c r="I38" s="315">
        <v>2.0563772471245501</v>
      </c>
      <c r="J38" s="315">
        <v>0.51017681027720796</v>
      </c>
      <c r="K38" s="315">
        <v>73.572862830000005</v>
      </c>
      <c r="L38" s="315">
        <v>1.0102261707725499</v>
      </c>
      <c r="M38" s="315">
        <v>2.27748421338603</v>
      </c>
      <c r="N38" s="315">
        <v>0.56457191105956395</v>
      </c>
      <c r="O38" s="315">
        <v>74.491458199999997</v>
      </c>
      <c r="P38" s="315">
        <v>0.76639100821518402</v>
      </c>
      <c r="Q38" s="315">
        <v>2.4006391293601701</v>
      </c>
      <c r="R38" s="315">
        <v>0.59483133962356904</v>
      </c>
      <c r="S38" s="315">
        <v>66.746725150000003</v>
      </c>
      <c r="T38" s="315">
        <v>0.94310974564415495</v>
      </c>
      <c r="U38" s="315">
        <v>4.7620374849339298</v>
      </c>
      <c r="V38" s="315">
        <v>1.16982157717282</v>
      </c>
      <c r="W38" s="315">
        <v>73.754061199999995</v>
      </c>
      <c r="X38" s="315">
        <v>0.71699996425036405</v>
      </c>
      <c r="Y38" s="315">
        <v>2.7790159184031</v>
      </c>
      <c r="Z38" s="315">
        <v>0.68762890759028705</v>
      </c>
    </row>
    <row r="39" spans="1:26" x14ac:dyDescent="0.2">
      <c r="A39" s="283">
        <v>2013</v>
      </c>
      <c r="B39" s="283" t="s">
        <v>3101</v>
      </c>
      <c r="C39" s="315">
        <v>78.613611199999994</v>
      </c>
      <c r="D39" s="315">
        <v>1.4364687130645299</v>
      </c>
      <c r="E39" s="315">
        <v>2.97912106215577</v>
      </c>
      <c r="F39" s="315">
        <v>0.73660149876608705</v>
      </c>
      <c r="G39" s="315">
        <v>76.259948969999996</v>
      </c>
      <c r="H39" s="315">
        <v>1.5336267826555601</v>
      </c>
      <c r="I39" s="315">
        <v>3.1852971140906301</v>
      </c>
      <c r="J39" s="315">
        <v>0.78698525417071297</v>
      </c>
      <c r="K39" s="315">
        <v>74.866237339999998</v>
      </c>
      <c r="L39" s="315">
        <v>1.75795050002132</v>
      </c>
      <c r="M39" s="315">
        <v>3.8314154014547701</v>
      </c>
      <c r="N39" s="315">
        <v>0.94439129970689295</v>
      </c>
      <c r="O39" s="315">
        <v>75.561649939999995</v>
      </c>
      <c r="P39" s="315">
        <v>1.43666370059057</v>
      </c>
      <c r="Q39" s="315">
        <v>3.33393958188686</v>
      </c>
      <c r="R39" s="315">
        <v>0.82326256433757905</v>
      </c>
      <c r="S39" s="315">
        <v>67.844734410000001</v>
      </c>
      <c r="T39" s="315">
        <v>1.6450384008090999</v>
      </c>
      <c r="U39" s="315">
        <v>5.0460556690280702</v>
      </c>
      <c r="V39" s="315">
        <v>1.2383218258905599</v>
      </c>
      <c r="W39" s="315">
        <v>74.881929999999997</v>
      </c>
      <c r="X39" s="315">
        <v>1.52922941686091</v>
      </c>
      <c r="Y39" s="315">
        <v>3.78125531959641</v>
      </c>
      <c r="Z39" s="315">
        <v>0.93219774429757996</v>
      </c>
    </row>
    <row r="40" spans="1:26" x14ac:dyDescent="0.2">
      <c r="B40" s="283" t="s">
        <v>3100</v>
      </c>
      <c r="C40" s="315">
        <v>80.178655770000006</v>
      </c>
      <c r="D40" s="315">
        <v>1.99080610356188</v>
      </c>
      <c r="E40" s="315">
        <v>4.8527170164138802</v>
      </c>
      <c r="F40" s="315">
        <v>1.1917070233093101</v>
      </c>
      <c r="G40" s="315">
        <v>77.565571219999995</v>
      </c>
      <c r="H40" s="315">
        <v>1.7120680876846901</v>
      </c>
      <c r="I40" s="315">
        <v>4.6622696416922302</v>
      </c>
      <c r="J40" s="315">
        <v>1.14572625179057</v>
      </c>
      <c r="K40" s="315">
        <v>76.423405889999998</v>
      </c>
      <c r="L40" s="315">
        <v>2.0799343005956299</v>
      </c>
      <c r="M40" s="315">
        <v>5.69060474263636</v>
      </c>
      <c r="N40" s="315">
        <v>1.3932620973843499</v>
      </c>
      <c r="O40" s="315">
        <v>76.803794159999995</v>
      </c>
      <c r="P40" s="315">
        <v>1.6438818117210601</v>
      </c>
      <c r="Q40" s="315">
        <v>4.5882717822786496</v>
      </c>
      <c r="R40" s="315">
        <v>1.12784360777369</v>
      </c>
      <c r="S40" s="315">
        <v>69.29233533</v>
      </c>
      <c r="T40" s="315">
        <v>2.1336967895722698</v>
      </c>
      <c r="U40" s="315">
        <v>6.1484605184744403</v>
      </c>
      <c r="V40" s="315">
        <v>1.5028940395386501</v>
      </c>
      <c r="W40" s="315">
        <v>76.277425289999996</v>
      </c>
      <c r="X40" s="315">
        <v>1.8635941808657901</v>
      </c>
      <c r="Y40" s="315">
        <v>5.0949026748940103</v>
      </c>
      <c r="Z40" s="315">
        <v>1.2500888712467599</v>
      </c>
    </row>
    <row r="41" spans="1:26" x14ac:dyDescent="0.2">
      <c r="B41" s="283" t="s">
        <v>2447</v>
      </c>
      <c r="C41" s="315">
        <v>81.131739899999999</v>
      </c>
      <c r="D41" s="315">
        <v>1.1887005598272899</v>
      </c>
      <c r="E41" s="315">
        <v>5.4025050839008504</v>
      </c>
      <c r="F41" s="315">
        <v>1.32409494713037</v>
      </c>
      <c r="G41" s="315">
        <v>78.332642070000006</v>
      </c>
      <c r="H41" s="315">
        <v>0.98893212276405196</v>
      </c>
      <c r="I41" s="315">
        <v>4.9130337230736298</v>
      </c>
      <c r="J41" s="315">
        <v>1.20625656115145</v>
      </c>
      <c r="K41" s="315">
        <v>77.683127010000007</v>
      </c>
      <c r="L41" s="315">
        <v>1.6483446469438801</v>
      </c>
      <c r="M41" s="315">
        <v>6.6533219872660903</v>
      </c>
      <c r="N41" s="315">
        <v>1.6233709496273501</v>
      </c>
      <c r="O41" s="315">
        <v>78.309227070000006</v>
      </c>
      <c r="P41" s="315">
        <v>1.9601022663852301</v>
      </c>
      <c r="Q41" s="315">
        <v>5.9307789800620503</v>
      </c>
      <c r="R41" s="315">
        <v>1.45081528548201</v>
      </c>
      <c r="S41" s="315">
        <v>70.610593350000002</v>
      </c>
      <c r="T41" s="315">
        <v>1.90245863950449</v>
      </c>
      <c r="U41" s="315">
        <v>6.7865555608326504</v>
      </c>
      <c r="V41" s="315">
        <v>1.65509360599179</v>
      </c>
      <c r="W41" s="315">
        <v>77.406730249999995</v>
      </c>
      <c r="X41" s="315">
        <v>1.48052317668887</v>
      </c>
      <c r="Y41" s="315">
        <v>5.70500825277926</v>
      </c>
      <c r="Z41" s="315">
        <v>1.3967163879853099</v>
      </c>
    </row>
    <row r="42" spans="1:26" x14ac:dyDescent="0.2">
      <c r="B42" s="283" t="s">
        <v>2448</v>
      </c>
      <c r="C42" s="315">
        <v>81.575412249999999</v>
      </c>
      <c r="D42" s="315">
        <v>0.546854228131743</v>
      </c>
      <c r="E42" s="315">
        <v>5.25813057233613</v>
      </c>
      <c r="F42" s="315">
        <v>1.2893800777675799</v>
      </c>
      <c r="G42" s="315">
        <v>78.611663539999995</v>
      </c>
      <c r="H42" s="315">
        <v>0.35620076461948502</v>
      </c>
      <c r="I42" s="315">
        <v>4.6647344305723797</v>
      </c>
      <c r="J42" s="315">
        <v>1.1463217401661101</v>
      </c>
      <c r="K42" s="315">
        <v>78.250593440000003</v>
      </c>
      <c r="L42" s="315">
        <v>0.73048865544116404</v>
      </c>
      <c r="M42" s="315">
        <v>6.3579564938345898</v>
      </c>
      <c r="N42" s="315">
        <v>1.5529388726384801</v>
      </c>
      <c r="O42" s="315">
        <v>79.266904060000002</v>
      </c>
      <c r="P42" s="315">
        <v>1.22294271803236</v>
      </c>
      <c r="Q42" s="315">
        <v>6.41072946535499</v>
      </c>
      <c r="R42" s="315">
        <v>1.56553373067374</v>
      </c>
      <c r="S42" s="315">
        <v>71.603163570000007</v>
      </c>
      <c r="T42" s="315">
        <v>1.40569590610868</v>
      </c>
      <c r="U42" s="315">
        <v>7.2759201430274301</v>
      </c>
      <c r="V42" s="315">
        <v>1.77135623199391</v>
      </c>
      <c r="W42" s="315">
        <v>78.077993140000004</v>
      </c>
      <c r="X42" s="315">
        <v>0.86718931006648503</v>
      </c>
      <c r="Y42" s="315">
        <v>5.8626357242548703</v>
      </c>
      <c r="Z42" s="315">
        <v>1.4344960031601199</v>
      </c>
    </row>
    <row r="43" spans="1:26" x14ac:dyDescent="0.2">
      <c r="A43" s="283">
        <v>2014</v>
      </c>
      <c r="B43" s="283" t="s">
        <v>3101</v>
      </c>
      <c r="C43" s="315">
        <v>82.624888010000006</v>
      </c>
      <c r="D43" s="315">
        <v>1.28650990666617</v>
      </c>
      <c r="E43" s="315">
        <v>5.1025220044846398</v>
      </c>
      <c r="F43" s="315">
        <v>1.2519239669687601</v>
      </c>
      <c r="G43" s="315">
        <v>79.409260939999996</v>
      </c>
      <c r="H43" s="315">
        <v>1.0146044035744799</v>
      </c>
      <c r="I43" s="315">
        <v>4.1297063695110898</v>
      </c>
      <c r="J43" s="315">
        <v>1.0168125787831399</v>
      </c>
      <c r="K43" s="315">
        <v>79.158491929999997</v>
      </c>
      <c r="L43" s="315">
        <v>1.16024486216344</v>
      </c>
      <c r="M43" s="315">
        <v>5.73323135034423</v>
      </c>
      <c r="N43" s="315">
        <v>1.4034839077605299</v>
      </c>
      <c r="O43" s="315">
        <v>80.492720480000003</v>
      </c>
      <c r="P43" s="315">
        <v>1.54644165119926</v>
      </c>
      <c r="Q43" s="315">
        <v>6.5258905065142603</v>
      </c>
      <c r="R43" s="315">
        <v>1.5930019400284701</v>
      </c>
      <c r="S43" s="315">
        <v>72.968265209999998</v>
      </c>
      <c r="T43" s="315">
        <v>1.9064823004160301</v>
      </c>
      <c r="U43" s="315">
        <v>7.5518473829338397</v>
      </c>
      <c r="V43" s="315">
        <v>1.8367354056902701</v>
      </c>
      <c r="W43" s="315">
        <v>79.147626540000005</v>
      </c>
      <c r="X43" s="315">
        <v>1.3699550372434199</v>
      </c>
      <c r="Y43" s="315">
        <v>5.6965632963787298</v>
      </c>
      <c r="Z43" s="315">
        <v>1.39469113743578</v>
      </c>
    </row>
    <row r="44" spans="1:26" x14ac:dyDescent="0.2">
      <c r="B44" s="283" t="s">
        <v>3100</v>
      </c>
      <c r="C44" s="315">
        <v>82.162883370000003</v>
      </c>
      <c r="D44" s="315">
        <v>-0.55915917240830804</v>
      </c>
      <c r="E44" s="315">
        <v>2.4747578778221602</v>
      </c>
      <c r="F44" s="315">
        <v>0.61302932195912396</v>
      </c>
      <c r="G44" s="315">
        <v>79.448517510000002</v>
      </c>
      <c r="H44" s="315">
        <v>4.9435757914517701E-2</v>
      </c>
      <c r="I44" s="315">
        <v>2.42755421043621</v>
      </c>
      <c r="J44" s="315">
        <v>0.60144079840671605</v>
      </c>
      <c r="K44" s="315">
        <v>79.368303030000007</v>
      </c>
      <c r="L44" s="315">
        <v>0.26505191658470201</v>
      </c>
      <c r="M44" s="315">
        <v>3.8533968824142</v>
      </c>
      <c r="N44" s="315">
        <v>0.94973344753379596</v>
      </c>
      <c r="O44" s="315">
        <v>81.084847300000007</v>
      </c>
      <c r="P44" s="315">
        <v>0.73562778903357695</v>
      </c>
      <c r="Q44" s="315">
        <v>5.57401256906864</v>
      </c>
      <c r="R44" s="315">
        <v>1.3652876280047199</v>
      </c>
      <c r="S44" s="315">
        <v>73.801244269999998</v>
      </c>
      <c r="T44" s="315">
        <v>1.14156346954764</v>
      </c>
      <c r="U44" s="315">
        <v>6.50708179847976</v>
      </c>
      <c r="V44" s="315">
        <v>1.5885172095197799</v>
      </c>
      <c r="W44" s="315">
        <v>79.484378969999995</v>
      </c>
      <c r="X44" s="315">
        <v>0.42547381990007999</v>
      </c>
      <c r="Y44" s="315">
        <v>4.2043286959509301</v>
      </c>
      <c r="Z44" s="315">
        <v>1.03490560169173</v>
      </c>
    </row>
    <row r="45" spans="1:26" x14ac:dyDescent="0.2">
      <c r="B45" s="283" t="s">
        <v>2447</v>
      </c>
      <c r="C45" s="315">
        <v>82.074155279999999</v>
      </c>
      <c r="D45" s="315">
        <v>-0.10799047740381899</v>
      </c>
      <c r="E45" s="315">
        <v>1.1615865518989099</v>
      </c>
      <c r="F45" s="315">
        <v>0.28914018822945298</v>
      </c>
      <c r="G45" s="315">
        <v>79.837317299999995</v>
      </c>
      <c r="H45" s="315">
        <v>0.48937324721138897</v>
      </c>
      <c r="I45" s="315">
        <v>1.9208789468065901</v>
      </c>
      <c r="J45" s="315">
        <v>0.47679882754456698</v>
      </c>
      <c r="K45" s="315">
        <v>79.818049579999993</v>
      </c>
      <c r="L45" s="315">
        <v>0.56665763639924804</v>
      </c>
      <c r="M45" s="315">
        <v>2.7482448920022899</v>
      </c>
      <c r="N45" s="315">
        <v>0.68009183991570898</v>
      </c>
      <c r="O45" s="315">
        <v>81.550898970000006</v>
      </c>
      <c r="P45" s="315">
        <v>0.57477036156421402</v>
      </c>
      <c r="Q45" s="315">
        <v>4.1395784651306702</v>
      </c>
      <c r="R45" s="315">
        <v>1.0192067375092799</v>
      </c>
      <c r="S45" s="315">
        <v>74.665291819999993</v>
      </c>
      <c r="T45" s="315">
        <v>1.1707763988895601</v>
      </c>
      <c r="U45" s="315">
        <v>5.7423373429278604</v>
      </c>
      <c r="V45" s="315">
        <v>1.40566711341117</v>
      </c>
      <c r="W45" s="315">
        <v>80.000284050000005</v>
      </c>
      <c r="X45" s="315">
        <v>0.64906474289083704</v>
      </c>
      <c r="Y45" s="315">
        <v>3.3505533583754601</v>
      </c>
      <c r="Z45" s="315">
        <v>0.82731484903133501</v>
      </c>
    </row>
    <row r="46" spans="1:26" x14ac:dyDescent="0.2">
      <c r="B46" s="283" t="s">
        <v>2448</v>
      </c>
      <c r="C46" s="315">
        <v>82.753421290000006</v>
      </c>
      <c r="D46" s="315">
        <v>0.82762473482993504</v>
      </c>
      <c r="E46" s="315">
        <v>1.4440736583589899</v>
      </c>
      <c r="F46" s="315">
        <v>0.359079706983567</v>
      </c>
      <c r="G46" s="315">
        <v>80.819997290000003</v>
      </c>
      <c r="H46" s="315">
        <v>1.23085296855285</v>
      </c>
      <c r="I46" s="315">
        <v>2.8091680681408699</v>
      </c>
      <c r="J46" s="315">
        <v>0.69501274586443196</v>
      </c>
      <c r="K46" s="315">
        <v>80.632689839999998</v>
      </c>
      <c r="L46" s="315">
        <v>1.0206216066248399</v>
      </c>
      <c r="M46" s="315">
        <v>3.0441895649347499</v>
      </c>
      <c r="N46" s="315">
        <v>0.752510615094093</v>
      </c>
      <c r="O46" s="315">
        <v>82.338163699999996</v>
      </c>
      <c r="P46" s="315">
        <v>0.96536609644193305</v>
      </c>
      <c r="Q46" s="315">
        <v>3.8745800361715199</v>
      </c>
      <c r="R46" s="315">
        <v>0.95488077598318</v>
      </c>
      <c r="S46" s="315">
        <v>76.167365770000004</v>
      </c>
      <c r="T46" s="315">
        <v>2.0117432255152101</v>
      </c>
      <c r="U46" s="315">
        <v>6.3743024364251601</v>
      </c>
      <c r="V46" s="315">
        <v>1.55684051503191</v>
      </c>
      <c r="W46" s="315">
        <v>81.077445339999997</v>
      </c>
      <c r="X46" s="315">
        <v>1.34644683177221</v>
      </c>
      <c r="Y46" s="315">
        <v>3.8416102660601599</v>
      </c>
      <c r="Z46" s="315">
        <v>0.94686905778271802</v>
      </c>
    </row>
    <row r="47" spans="1:26" x14ac:dyDescent="0.2">
      <c r="A47" s="283">
        <v>2015</v>
      </c>
      <c r="B47" s="283" t="s">
        <v>3101</v>
      </c>
      <c r="C47" s="315">
        <v>83.937807840000005</v>
      </c>
      <c r="D47" s="315">
        <v>1.43122366608801</v>
      </c>
      <c r="E47" s="315">
        <v>1.58901253801529</v>
      </c>
      <c r="F47" s="315">
        <v>0.39490768851915298</v>
      </c>
      <c r="G47" s="315">
        <v>82.274677609999998</v>
      </c>
      <c r="H47" s="315">
        <v>1.7999014708949701</v>
      </c>
      <c r="I47" s="315">
        <v>3.60841624274157</v>
      </c>
      <c r="J47" s="315">
        <v>0.89014792182795499</v>
      </c>
      <c r="K47" s="315">
        <v>82.128221530000005</v>
      </c>
      <c r="L47" s="315">
        <v>1.85474612463952</v>
      </c>
      <c r="M47" s="315">
        <v>3.75162478161679</v>
      </c>
      <c r="N47" s="315">
        <v>0.92499269661670003</v>
      </c>
      <c r="O47" s="315">
        <v>83.616207869999997</v>
      </c>
      <c r="P47" s="315">
        <v>1.55218930392542</v>
      </c>
      <c r="Q47" s="315">
        <v>3.8804594643761399</v>
      </c>
      <c r="R47" s="315">
        <v>0.95630928807708404</v>
      </c>
      <c r="S47" s="315">
        <v>77.845195799999999</v>
      </c>
      <c r="T47" s="315">
        <v>2.2028200831658999</v>
      </c>
      <c r="U47" s="315">
        <v>6.6836323653363099</v>
      </c>
      <c r="V47" s="315">
        <v>1.6305904026171001</v>
      </c>
      <c r="W47" s="315">
        <v>82.56545002</v>
      </c>
      <c r="X47" s="315">
        <v>1.8352880677974199</v>
      </c>
      <c r="Y47" s="315">
        <v>4.3182892897902301</v>
      </c>
      <c r="Z47" s="315">
        <v>1.0625178875511001</v>
      </c>
    </row>
    <row r="48" spans="1:26" x14ac:dyDescent="0.2">
      <c r="B48" s="283" t="s">
        <v>3100</v>
      </c>
      <c r="C48" s="315">
        <v>86.341756439999997</v>
      </c>
      <c r="D48" s="315">
        <v>2.8639640012785699</v>
      </c>
      <c r="E48" s="315">
        <v>5.0860837626419197</v>
      </c>
      <c r="F48" s="315">
        <v>1.2479647345714899</v>
      </c>
      <c r="G48" s="315">
        <v>85.224864589999996</v>
      </c>
      <c r="H48" s="315">
        <v>3.5857776240516301</v>
      </c>
      <c r="I48" s="315">
        <v>7.2705536377981401</v>
      </c>
      <c r="J48" s="315">
        <v>1.7700834236120699</v>
      </c>
      <c r="K48" s="315">
        <v>85.079311500000003</v>
      </c>
      <c r="L48" s="315">
        <v>3.5932714906312899</v>
      </c>
      <c r="M48" s="315">
        <v>7.1955784009156902</v>
      </c>
      <c r="N48" s="315">
        <v>1.75229607060301</v>
      </c>
      <c r="O48" s="315">
        <v>86.484497770000004</v>
      </c>
      <c r="P48" s="315">
        <v>3.4303037330506698</v>
      </c>
      <c r="Q48" s="315">
        <v>6.65925959017006</v>
      </c>
      <c r="R48" s="315">
        <v>1.6247853139773201</v>
      </c>
      <c r="S48" s="315">
        <v>81.214137710000003</v>
      </c>
      <c r="T48" s="315">
        <v>4.3277454380813696</v>
      </c>
      <c r="U48" s="315">
        <v>10.0444017080256</v>
      </c>
      <c r="V48" s="315">
        <v>2.4217019801481099</v>
      </c>
      <c r="W48" s="315">
        <v>85.57127036</v>
      </c>
      <c r="X48" s="315">
        <v>3.6405304389086401</v>
      </c>
      <c r="Y48" s="315">
        <v>7.6579718793517797</v>
      </c>
      <c r="Z48" s="315">
        <v>1.8618474233953499</v>
      </c>
    </row>
    <row r="49" spans="1:27" x14ac:dyDescent="0.2">
      <c r="B49" s="283" t="s">
        <v>2447</v>
      </c>
      <c r="C49" s="315">
        <v>88.7935509</v>
      </c>
      <c r="D49" s="315">
        <v>2.83963931368918</v>
      </c>
      <c r="E49" s="315">
        <v>8.1869811478125598</v>
      </c>
      <c r="F49" s="315">
        <v>1.98674957895899</v>
      </c>
      <c r="G49" s="315">
        <v>87.835871589999996</v>
      </c>
      <c r="H49" s="315">
        <v>3.0636681120715701</v>
      </c>
      <c r="I49" s="315">
        <v>10.0185659544951</v>
      </c>
      <c r="J49" s="315">
        <v>2.4156899186346101</v>
      </c>
      <c r="K49" s="315">
        <v>87.984998959999999</v>
      </c>
      <c r="L49" s="315">
        <v>3.41526912803003</v>
      </c>
      <c r="M49" s="315">
        <v>10.2319580883951</v>
      </c>
      <c r="N49" s="315">
        <v>2.4653152349649399</v>
      </c>
      <c r="O49" s="315">
        <v>89.088589279999994</v>
      </c>
      <c r="P49" s="315">
        <v>3.0110500461312699</v>
      </c>
      <c r="Q49" s="315">
        <v>9.2429273069974105</v>
      </c>
      <c r="R49" s="315">
        <v>2.2347012609627499</v>
      </c>
      <c r="S49" s="315">
        <v>84.405362299999993</v>
      </c>
      <c r="T49" s="315">
        <v>3.92939539836676</v>
      </c>
      <c r="U49" s="315">
        <v>13.044977448800401</v>
      </c>
      <c r="V49" s="315">
        <v>3.1128564413609401</v>
      </c>
      <c r="W49" s="315">
        <v>88.257309550000002</v>
      </c>
      <c r="X49" s="315">
        <v>3.1389497651487202</v>
      </c>
      <c r="Y49" s="315">
        <v>10.3212452281286</v>
      </c>
      <c r="Z49" s="315">
        <v>2.4860579883704901</v>
      </c>
    </row>
    <row r="50" spans="1:27" x14ac:dyDescent="0.2">
      <c r="B50" s="283" t="s">
        <v>2448</v>
      </c>
      <c r="C50" s="315">
        <v>89.845349839999997</v>
      </c>
      <c r="D50" s="315">
        <v>1.1845442932950601</v>
      </c>
      <c r="E50" s="315">
        <v>8.5699520810712304</v>
      </c>
      <c r="F50" s="315">
        <v>2.0768857004665402</v>
      </c>
      <c r="G50" s="315">
        <v>88.754655690000007</v>
      </c>
      <c r="H50" s="315">
        <v>1.04602377521648</v>
      </c>
      <c r="I50" s="315">
        <v>9.8176919896800996</v>
      </c>
      <c r="J50" s="315">
        <v>2.3689097541761002</v>
      </c>
      <c r="K50" s="315">
        <v>89.262596939999995</v>
      </c>
      <c r="L50" s="315">
        <v>1.4520634143336399</v>
      </c>
      <c r="M50" s="315">
        <v>10.702739939749501</v>
      </c>
      <c r="N50" s="315">
        <v>2.5745434165129502</v>
      </c>
      <c r="O50" s="315">
        <v>90.067372950000006</v>
      </c>
      <c r="P50" s="315">
        <v>1.0986633393910401</v>
      </c>
      <c r="Q50" s="315">
        <v>9.3871528130763995</v>
      </c>
      <c r="R50" s="315">
        <v>2.26842783152768</v>
      </c>
      <c r="S50" s="315">
        <v>86.311519709999999</v>
      </c>
      <c r="T50" s="315">
        <v>2.2583368616143198</v>
      </c>
      <c r="U50" s="315">
        <v>13.318241792202601</v>
      </c>
      <c r="V50" s="315">
        <v>3.1751138750347998</v>
      </c>
      <c r="W50" s="315">
        <v>89.364508040000004</v>
      </c>
      <c r="X50" s="315">
        <v>1.2545119442744199</v>
      </c>
      <c r="Y50" s="315">
        <v>10.221168988795901</v>
      </c>
      <c r="Z50" s="315">
        <v>2.46280791066174</v>
      </c>
    </row>
    <row r="51" spans="1:27" x14ac:dyDescent="0.2">
      <c r="A51" s="283">
        <v>2016</v>
      </c>
      <c r="B51" s="283" t="s">
        <v>3101</v>
      </c>
      <c r="C51" s="315">
        <v>90.439870139999996</v>
      </c>
      <c r="D51" s="315">
        <v>0.66171515950324</v>
      </c>
      <c r="E51" s="315">
        <v>7.7462855741885104</v>
      </c>
      <c r="F51" s="315">
        <v>1.88273075882719</v>
      </c>
      <c r="G51" s="315">
        <v>89.707165259999996</v>
      </c>
      <c r="H51" s="315">
        <v>1.07319392159764</v>
      </c>
      <c r="I51" s="315">
        <v>9.0337487376512406</v>
      </c>
      <c r="J51" s="315">
        <v>2.1857262792735099</v>
      </c>
      <c r="K51" s="315">
        <v>90.441459140000006</v>
      </c>
      <c r="L51" s="315">
        <v>1.32066760369118</v>
      </c>
      <c r="M51" s="315">
        <v>10.1222666887573</v>
      </c>
      <c r="N51" s="315">
        <v>2.4398150065345598</v>
      </c>
      <c r="O51" s="315">
        <v>90.975987750000002</v>
      </c>
      <c r="P51" s="315">
        <v>1.00881681150444</v>
      </c>
      <c r="Q51" s="315">
        <v>8.8018579979642499</v>
      </c>
      <c r="R51" s="315">
        <v>2.1313512671586401</v>
      </c>
      <c r="S51" s="315">
        <v>87.966872960000003</v>
      </c>
      <c r="T51" s="315">
        <v>1.9178821732740401</v>
      </c>
      <c r="U51" s="315">
        <v>13.002314472950401</v>
      </c>
      <c r="V51" s="315">
        <v>3.1031264115080299</v>
      </c>
      <c r="W51" s="315">
        <v>90.459310400000007</v>
      </c>
      <c r="X51" s="315">
        <v>1.2250975068423899</v>
      </c>
      <c r="Y51" s="315">
        <v>9.5607307633978298</v>
      </c>
      <c r="Z51" s="315">
        <v>2.3089741621367601</v>
      </c>
    </row>
    <row r="52" spans="1:27" x14ac:dyDescent="0.2">
      <c r="B52" s="283" t="s">
        <v>3100</v>
      </c>
      <c r="C52" s="315">
        <v>91.978040870000001</v>
      </c>
      <c r="D52" s="315">
        <v>1.70076618599622</v>
      </c>
      <c r="E52" s="315">
        <v>6.5278778917553497</v>
      </c>
      <c r="F52" s="315">
        <v>1.5934757755889</v>
      </c>
      <c r="G52" s="315">
        <v>91.466491739999995</v>
      </c>
      <c r="H52" s="315">
        <v>1.96118835647177</v>
      </c>
      <c r="I52" s="315">
        <v>7.3237161244282802</v>
      </c>
      <c r="J52" s="315">
        <v>1.78269020456905</v>
      </c>
      <c r="K52" s="315">
        <v>92.287175739999995</v>
      </c>
      <c r="L52" s="315">
        <v>2.04078595983606</v>
      </c>
      <c r="M52" s="315">
        <v>8.4719353188465796</v>
      </c>
      <c r="N52" s="315">
        <v>2.0538391882943601</v>
      </c>
      <c r="O52" s="315">
        <v>92.642371359999999</v>
      </c>
      <c r="P52" s="315">
        <v>1.8316741056763099</v>
      </c>
      <c r="Q52" s="315">
        <v>7.1202050642376102</v>
      </c>
      <c r="R52" s="315">
        <v>1.7344048635674401</v>
      </c>
      <c r="S52" s="315">
        <v>90.109675249999995</v>
      </c>
      <c r="T52" s="315">
        <v>2.4359195887005698</v>
      </c>
      <c r="U52" s="315">
        <v>10.9531884359399</v>
      </c>
      <c r="V52" s="315">
        <v>2.63250917746785</v>
      </c>
      <c r="W52" s="315">
        <v>92.237719310000003</v>
      </c>
      <c r="X52" s="315">
        <v>1.9659766387076101</v>
      </c>
      <c r="Y52" s="315">
        <v>7.7905223586772996</v>
      </c>
      <c r="Z52" s="315">
        <v>1.89318650364994</v>
      </c>
    </row>
    <row r="53" spans="1:27" x14ac:dyDescent="0.2">
      <c r="B53" s="283" t="s">
        <v>2447</v>
      </c>
      <c r="C53" s="315">
        <v>93.006714459999998</v>
      </c>
      <c r="D53" s="315">
        <v>1.1183904117439301</v>
      </c>
      <c r="E53" s="315">
        <v>4.7448981567872002</v>
      </c>
      <c r="F53" s="315">
        <v>1.1656834150966899</v>
      </c>
      <c r="G53" s="315">
        <v>92.906004300000006</v>
      </c>
      <c r="H53" s="315">
        <v>1.57381411773387</v>
      </c>
      <c r="I53" s="315">
        <v>5.77228029758317</v>
      </c>
      <c r="J53" s="315">
        <v>1.41284508723143</v>
      </c>
      <c r="K53" s="315">
        <v>93.584890150000007</v>
      </c>
      <c r="L53" s="315">
        <v>1.4061698167642001</v>
      </c>
      <c r="M53" s="315">
        <v>6.3645976657291898</v>
      </c>
      <c r="N53" s="315">
        <v>1.5545241201226201</v>
      </c>
      <c r="O53" s="315">
        <v>93.759521820000003</v>
      </c>
      <c r="P53" s="315">
        <v>1.2058742059385199</v>
      </c>
      <c r="Q53" s="315">
        <v>5.2430199846576802</v>
      </c>
      <c r="R53" s="315">
        <v>1.2857446710479199</v>
      </c>
      <c r="S53" s="315">
        <v>91.96773881</v>
      </c>
      <c r="T53" s="315">
        <v>2.06200228204685</v>
      </c>
      <c r="U53" s="315">
        <v>8.9595924997291299</v>
      </c>
      <c r="V53" s="315">
        <v>2.1683471591679999</v>
      </c>
      <c r="W53" s="315">
        <v>93.631838950000002</v>
      </c>
      <c r="X53" s="315">
        <v>1.5114420113907301</v>
      </c>
      <c r="Y53" s="315">
        <v>6.0896139111913401</v>
      </c>
      <c r="Z53" s="315">
        <v>1.48882331472648</v>
      </c>
    </row>
    <row r="54" spans="1:27" x14ac:dyDescent="0.2">
      <c r="B54" s="283" t="s">
        <v>2448</v>
      </c>
      <c r="C54" s="315">
        <v>93.547579970000001</v>
      </c>
      <c r="D54" s="315">
        <v>0.58153383133710002</v>
      </c>
      <c r="E54" s="315">
        <v>4.1206697248027604</v>
      </c>
      <c r="F54" s="315">
        <v>1.014620882519</v>
      </c>
      <c r="G54" s="315">
        <v>94.007634289999999</v>
      </c>
      <c r="H54" s="315">
        <v>1.18574681830332</v>
      </c>
      <c r="I54" s="315">
        <v>5.9185386492258703</v>
      </c>
      <c r="J54" s="315">
        <v>1.4478844910358999</v>
      </c>
      <c r="K54" s="315">
        <v>94.454400730000003</v>
      </c>
      <c r="L54" s="315">
        <v>0.92911428181015099</v>
      </c>
      <c r="M54" s="315">
        <v>5.8163261746572399</v>
      </c>
      <c r="N54" s="315">
        <v>1.4234010673409301</v>
      </c>
      <c r="O54" s="315">
        <v>94.681014970000007</v>
      </c>
      <c r="P54" s="315">
        <v>0.98282620486172001</v>
      </c>
      <c r="Q54" s="315">
        <v>5.1224343165434902</v>
      </c>
      <c r="R54" s="315">
        <v>1.2567193245011099</v>
      </c>
      <c r="S54" s="315">
        <v>93.398721420000001</v>
      </c>
      <c r="T54" s="315">
        <v>1.5559615018439601</v>
      </c>
      <c r="U54" s="315">
        <v>8.2111886499188493</v>
      </c>
      <c r="V54" s="315">
        <v>1.9924541408640399</v>
      </c>
      <c r="W54" s="315">
        <v>94.608908099999994</v>
      </c>
      <c r="X54" s="315">
        <v>1.0435223327417</v>
      </c>
      <c r="Y54" s="315">
        <v>5.8685491309956799</v>
      </c>
      <c r="Z54" s="315">
        <v>1.4359124870405999</v>
      </c>
    </row>
    <row r="55" spans="1:27" x14ac:dyDescent="0.2">
      <c r="A55" s="283">
        <v>2017</v>
      </c>
      <c r="B55" s="283" t="s">
        <v>3101</v>
      </c>
      <c r="C55" s="315">
        <v>96.315118299999995</v>
      </c>
      <c r="D55" s="315">
        <v>2.9584285674600301</v>
      </c>
      <c r="E55" s="315">
        <v>6.4963031801186499</v>
      </c>
      <c r="F55" s="315">
        <v>1.5859468982412701</v>
      </c>
      <c r="G55" s="315">
        <v>96.741157509999994</v>
      </c>
      <c r="H55" s="315">
        <v>2.9077672687384899</v>
      </c>
      <c r="I55" s="315">
        <v>7.8410595515009804</v>
      </c>
      <c r="J55" s="315">
        <v>1.9051274665364999</v>
      </c>
      <c r="K55" s="315">
        <v>96.969936759999996</v>
      </c>
      <c r="L55" s="315">
        <v>2.66322798150052</v>
      </c>
      <c r="M55" s="315">
        <v>7.2184567587461697</v>
      </c>
      <c r="N55" s="315">
        <v>1.7577247906637601</v>
      </c>
      <c r="O55" s="315">
        <v>97.160604989999996</v>
      </c>
      <c r="P55" s="315">
        <v>2.6188882964400602</v>
      </c>
      <c r="Q55" s="315">
        <v>6.7980764957399398</v>
      </c>
      <c r="R55" s="315">
        <v>1.65783532364205</v>
      </c>
      <c r="S55" s="315">
        <v>96.356020270000002</v>
      </c>
      <c r="T55" s="315">
        <v>3.1663162033037699</v>
      </c>
      <c r="U55" s="315">
        <v>9.5367119777176601</v>
      </c>
      <c r="V55" s="315">
        <v>2.3033664518028201</v>
      </c>
      <c r="W55" s="315">
        <v>97.12105511</v>
      </c>
      <c r="X55" s="315">
        <v>2.6552964836510999</v>
      </c>
      <c r="Y55" s="315">
        <v>7.3643549575412202</v>
      </c>
      <c r="Z55" s="315">
        <v>1.7923240084868799</v>
      </c>
    </row>
    <row r="56" spans="1:27" x14ac:dyDescent="0.2">
      <c r="B56" s="283" t="s">
        <v>3100</v>
      </c>
      <c r="C56" s="315">
        <v>98.696539200000004</v>
      </c>
      <c r="D56" s="315">
        <v>2.4725307324883401</v>
      </c>
      <c r="E56" s="315">
        <v>7.3044590496288198</v>
      </c>
      <c r="F56" s="315">
        <v>1.7781241849450999</v>
      </c>
      <c r="G56" s="315">
        <v>99.006128419999996</v>
      </c>
      <c r="H56" s="315">
        <v>2.3412691850062601</v>
      </c>
      <c r="I56" s="315">
        <v>8.2430587820422296</v>
      </c>
      <c r="J56" s="315">
        <v>1.99996296248157</v>
      </c>
      <c r="K56" s="315">
        <v>99.039047659999994</v>
      </c>
      <c r="L56" s="315">
        <v>2.1337653391700502</v>
      </c>
      <c r="M56" s="315">
        <v>7.3161540223335004</v>
      </c>
      <c r="N56" s="315">
        <v>1.7808972377840699</v>
      </c>
      <c r="O56" s="315">
        <v>98.99856321</v>
      </c>
      <c r="P56" s="315">
        <v>1.8916702095352</v>
      </c>
      <c r="Q56" s="315">
        <v>6.8609986517944401</v>
      </c>
      <c r="R56" s="315">
        <v>1.67280543741624</v>
      </c>
      <c r="S56" s="315">
        <v>98.923447609999997</v>
      </c>
      <c r="T56" s="315">
        <v>2.6645219808848299</v>
      </c>
      <c r="U56" s="315">
        <v>9.7811609414273093</v>
      </c>
      <c r="V56" s="315">
        <v>2.3603953925458701</v>
      </c>
      <c r="W56" s="315">
        <v>99.138611749999995</v>
      </c>
      <c r="X56" s="315">
        <v>2.0773627692933299</v>
      </c>
      <c r="Y56" s="315">
        <v>7.48163819706655</v>
      </c>
      <c r="Z56" s="315">
        <v>1.8201117367394199</v>
      </c>
    </row>
    <row r="57" spans="1:27" x14ac:dyDescent="0.2">
      <c r="B57" s="283" t="s">
        <v>2447</v>
      </c>
      <c r="C57" s="315">
        <v>101.3264188</v>
      </c>
      <c r="D57" s="315">
        <v>2.6646117698927401</v>
      </c>
      <c r="E57" s="315">
        <v>8.9452728099304295</v>
      </c>
      <c r="F57" s="315">
        <v>2.1649902010680599</v>
      </c>
      <c r="G57" s="315">
        <v>101.0660733</v>
      </c>
      <c r="H57" s="315">
        <v>2.0806236067139099</v>
      </c>
      <c r="I57" s="315">
        <v>8.7831449231747794</v>
      </c>
      <c r="J57" s="315">
        <v>2.12695953403834</v>
      </c>
      <c r="K57" s="315">
        <v>100.99189130000001</v>
      </c>
      <c r="L57" s="315">
        <v>1.97179161769012</v>
      </c>
      <c r="M57" s="315">
        <v>7.9147404438129696</v>
      </c>
      <c r="N57" s="315">
        <v>1.92252932106096</v>
      </c>
      <c r="O57" s="315">
        <v>101.0500273</v>
      </c>
      <c r="P57" s="315">
        <v>2.0722160236288798</v>
      </c>
      <c r="Q57" s="315">
        <v>7.7757494262783702</v>
      </c>
      <c r="R57" s="315">
        <v>1.8896951518788001</v>
      </c>
      <c r="S57" s="315">
        <v>101.38608000000001</v>
      </c>
      <c r="T57" s="315">
        <v>2.4894324343696499</v>
      </c>
      <c r="U57" s="315">
        <v>10.2409185132384</v>
      </c>
      <c r="V57" s="315">
        <v>2.46739744593705</v>
      </c>
      <c r="W57" s="315">
        <v>101.0276468</v>
      </c>
      <c r="X57" s="315">
        <v>1.90544835826794</v>
      </c>
      <c r="Y57" s="315">
        <v>7.8988172537649302</v>
      </c>
      <c r="Z57" s="315">
        <v>1.9187693583196701</v>
      </c>
    </row>
    <row r="58" spans="1:27" x14ac:dyDescent="0.2">
      <c r="B58" s="283" t="s">
        <v>2448</v>
      </c>
      <c r="C58" s="315">
        <v>103.6619237</v>
      </c>
      <c r="D58" s="315">
        <v>2.3049318506063599</v>
      </c>
      <c r="E58" s="315">
        <v>10.811977961635799</v>
      </c>
      <c r="F58" s="315">
        <v>2.5998384008904001</v>
      </c>
      <c r="G58" s="315">
        <v>103.18664080000001</v>
      </c>
      <c r="H58" s="315">
        <v>2.0981991589852398</v>
      </c>
      <c r="I58" s="315">
        <v>9.7641075422492793</v>
      </c>
      <c r="J58" s="315">
        <v>2.3564199964897701</v>
      </c>
      <c r="K58" s="315">
        <v>102.99912430000001</v>
      </c>
      <c r="L58" s="315">
        <v>1.98751897222862</v>
      </c>
      <c r="M58" s="315">
        <v>9.0464007012497802</v>
      </c>
      <c r="N58" s="315">
        <v>2.1886904849689501</v>
      </c>
      <c r="O58" s="315">
        <v>102.79080449999999</v>
      </c>
      <c r="P58" s="315">
        <v>1.7226885004513</v>
      </c>
      <c r="Q58" s="315">
        <v>8.56538085546463</v>
      </c>
      <c r="R58" s="315">
        <v>2.0758112230618901</v>
      </c>
      <c r="S58" s="315">
        <v>103.33445209999999</v>
      </c>
      <c r="T58" s="315">
        <v>1.92173531119852</v>
      </c>
      <c r="U58" s="315">
        <v>10.6379729068458</v>
      </c>
      <c r="V58" s="315">
        <v>2.5595372231932898</v>
      </c>
      <c r="W58" s="315">
        <v>102.7126863</v>
      </c>
      <c r="X58" s="315">
        <v>1.66789938533933</v>
      </c>
      <c r="Y58" s="315">
        <v>8.5655551498749603</v>
      </c>
      <c r="Z58" s="315">
        <v>2.07585219199802</v>
      </c>
    </row>
    <row r="59" spans="1:27" x14ac:dyDescent="0.2">
      <c r="A59" s="283">
        <v>2018</v>
      </c>
      <c r="B59" s="283" t="s">
        <v>3101</v>
      </c>
      <c r="C59" s="315">
        <v>106.9015704</v>
      </c>
      <c r="D59" s="315">
        <v>3.12520411002173</v>
      </c>
      <c r="E59" s="315">
        <v>10.991474948954099</v>
      </c>
      <c r="F59" s="315">
        <v>2.6413618580055398</v>
      </c>
      <c r="G59" s="315">
        <v>106.0212976</v>
      </c>
      <c r="H59" s="315">
        <v>2.7471160782278199</v>
      </c>
      <c r="I59" s="315">
        <v>9.5927527940119308</v>
      </c>
      <c r="J59" s="315">
        <v>2.31644897100283</v>
      </c>
      <c r="K59" s="315">
        <v>105.82976739999999</v>
      </c>
      <c r="L59" s="315">
        <v>2.74822054967703</v>
      </c>
      <c r="M59" s="315">
        <v>9.1366777539806208</v>
      </c>
      <c r="N59" s="315">
        <v>2.20983384938256</v>
      </c>
      <c r="O59" s="315">
        <v>105.4717515</v>
      </c>
      <c r="P59" s="315">
        <v>2.60815839805981</v>
      </c>
      <c r="Q59" s="315">
        <v>8.5540291879156101</v>
      </c>
      <c r="R59" s="315">
        <v>2.0731428399605001</v>
      </c>
      <c r="S59" s="315">
        <v>105.87624820000001</v>
      </c>
      <c r="T59" s="315">
        <v>2.4597760459795599</v>
      </c>
      <c r="U59" s="315">
        <v>9.8802627000609693</v>
      </c>
      <c r="V59" s="315">
        <v>2.3834882960439798</v>
      </c>
      <c r="W59" s="315">
        <v>105.3066668</v>
      </c>
      <c r="X59" s="315">
        <v>2.5254723573518301</v>
      </c>
      <c r="Y59" s="315">
        <v>8.4282565512997305</v>
      </c>
      <c r="Z59" s="315">
        <v>2.0435640439194098</v>
      </c>
    </row>
    <row r="60" spans="1:27" x14ac:dyDescent="0.2">
      <c r="B60" s="283" t="s">
        <v>3100</v>
      </c>
      <c r="C60" s="315">
        <v>109.9802801</v>
      </c>
      <c r="D60" s="315">
        <v>2.8799480573393099</v>
      </c>
      <c r="E60" s="315">
        <v>11.432762477248</v>
      </c>
      <c r="F60" s="315">
        <v>2.7432322436426602</v>
      </c>
      <c r="G60" s="315">
        <v>108.536235</v>
      </c>
      <c r="H60" s="315">
        <v>2.3721058475330499</v>
      </c>
      <c r="I60" s="315">
        <v>9.6257744162783201</v>
      </c>
      <c r="J60" s="315">
        <v>2.3241553962668</v>
      </c>
      <c r="K60" s="315">
        <v>108.3647764</v>
      </c>
      <c r="L60" s="315">
        <v>2.3953648035703901</v>
      </c>
      <c r="M60" s="315">
        <v>9.4162140694396896</v>
      </c>
      <c r="N60" s="315">
        <v>2.27521965504318</v>
      </c>
      <c r="O60" s="315">
        <v>108.03163600000001</v>
      </c>
      <c r="P60" s="315">
        <v>2.42708067666821</v>
      </c>
      <c r="Q60" s="315">
        <v>9.1244483728906793</v>
      </c>
      <c r="R60" s="315">
        <v>2.2069704317786698</v>
      </c>
      <c r="S60" s="315">
        <v>108.44320089999999</v>
      </c>
      <c r="T60" s="315">
        <v>2.4244840024469001</v>
      </c>
      <c r="U60" s="315">
        <v>9.6233537346282798</v>
      </c>
      <c r="V60" s="315">
        <v>2.3235905285208198</v>
      </c>
      <c r="W60" s="315">
        <v>107.73332190000001</v>
      </c>
      <c r="X60" s="315">
        <v>2.3043698692018602</v>
      </c>
      <c r="Y60" s="315">
        <v>8.6693872329718396</v>
      </c>
      <c r="Z60" s="315">
        <v>2.1002497765520798</v>
      </c>
    </row>
    <row r="61" spans="1:27" x14ac:dyDescent="0.2">
      <c r="B61" s="283" t="s">
        <v>2447</v>
      </c>
      <c r="C61" s="315">
        <v>112.80265609999999</v>
      </c>
      <c r="D61" s="315">
        <v>2.5662564210909</v>
      </c>
      <c r="E61" s="315">
        <v>11.326007013681201</v>
      </c>
      <c r="F61" s="315">
        <v>2.7186157308447298</v>
      </c>
      <c r="G61" s="315">
        <v>111.21094720000001</v>
      </c>
      <c r="H61" s="315">
        <v>2.4643495326699001</v>
      </c>
      <c r="I61" s="315">
        <v>10.0378629234822</v>
      </c>
      <c r="J61" s="315">
        <v>2.42018048438208</v>
      </c>
      <c r="K61" s="315">
        <v>110.6512326</v>
      </c>
      <c r="L61" s="315">
        <v>2.10996255052487</v>
      </c>
      <c r="M61" s="315">
        <v>9.5644721330216296</v>
      </c>
      <c r="N61" s="315">
        <v>2.3098475836260199</v>
      </c>
      <c r="O61" s="315">
        <v>110.2349275</v>
      </c>
      <c r="P61" s="315">
        <v>2.0394873035154202</v>
      </c>
      <c r="Q61" s="315">
        <v>9.0894584053219791</v>
      </c>
      <c r="R61" s="315">
        <v>2.19877646442592</v>
      </c>
      <c r="S61" s="315">
        <v>111.2562612</v>
      </c>
      <c r="T61" s="315">
        <v>2.5940402686877899</v>
      </c>
      <c r="U61" s="315">
        <v>9.7352429445935602</v>
      </c>
      <c r="V61" s="315">
        <v>2.3496901821112899</v>
      </c>
      <c r="W61" s="315">
        <v>110.1686119</v>
      </c>
      <c r="X61" s="315">
        <v>2.26047981910413</v>
      </c>
      <c r="Y61" s="315">
        <v>9.04798378417739</v>
      </c>
      <c r="Z61" s="315">
        <v>2.1890613644513599</v>
      </c>
      <c r="AA61" s="315">
        <f>AVERAGE(W59:W61)</f>
        <v>107.7362002</v>
      </c>
    </row>
    <row r="62" spans="1:27" x14ac:dyDescent="0.2">
      <c r="B62" s="283" t="s">
        <v>2448</v>
      </c>
      <c r="C62" s="315">
        <v>115.60531760000001</v>
      </c>
      <c r="D62" s="315">
        <v>2.48457048521573</v>
      </c>
      <c r="E62" s="315">
        <v>11.521485878039901</v>
      </c>
      <c r="F62" s="315">
        <v>2.7636773270399901</v>
      </c>
      <c r="G62" s="315">
        <v>113.4340825</v>
      </c>
      <c r="H62" s="315">
        <v>1.99902559592622</v>
      </c>
      <c r="I62" s="315">
        <v>9.9309771309078307</v>
      </c>
      <c r="J62" s="315">
        <v>2.3952998392918801</v>
      </c>
      <c r="K62" s="315">
        <v>112.79402</v>
      </c>
      <c r="L62" s="315">
        <v>1.93652375093381</v>
      </c>
      <c r="M62" s="315">
        <v>9.5096883265443495</v>
      </c>
      <c r="N62" s="315">
        <v>2.2970560873466699</v>
      </c>
      <c r="O62" s="315">
        <v>111.5973683</v>
      </c>
      <c r="P62" s="315">
        <v>1.2359429365071299</v>
      </c>
      <c r="Q62" s="315">
        <v>8.5674626663710995</v>
      </c>
      <c r="R62" s="315">
        <v>2.0763005618533099</v>
      </c>
      <c r="S62" s="315">
        <v>113.6780017</v>
      </c>
      <c r="T62" s="315">
        <v>2.1767228863160701</v>
      </c>
      <c r="U62" s="315">
        <v>10.009778336067599</v>
      </c>
      <c r="V62" s="315">
        <v>2.4136447707211701</v>
      </c>
      <c r="W62" s="315">
        <v>112.2814187</v>
      </c>
      <c r="X62" s="315">
        <v>1.91779379222623</v>
      </c>
      <c r="Y62" s="315">
        <v>9.3160180545292608</v>
      </c>
      <c r="Z62" s="315">
        <v>2.25179741727219</v>
      </c>
    </row>
    <row r="63" spans="1:27" x14ac:dyDescent="0.2">
      <c r="A63" s="283">
        <v>2019</v>
      </c>
      <c r="B63" s="283" t="s">
        <v>3101</v>
      </c>
      <c r="C63" s="315">
        <v>118.8858577</v>
      </c>
      <c r="D63" s="315">
        <v>2.8377069222289801</v>
      </c>
      <c r="E63" s="315">
        <v>11.210581149704099</v>
      </c>
      <c r="F63" s="315">
        <v>2.6919800013322601</v>
      </c>
      <c r="G63" s="315">
        <v>115.987815</v>
      </c>
      <c r="H63" s="315">
        <v>2.25129206647394</v>
      </c>
      <c r="I63" s="315">
        <v>9.4004861528878401</v>
      </c>
      <c r="J63" s="315">
        <v>2.2715440964213398</v>
      </c>
      <c r="K63" s="315">
        <v>115.14339080000001</v>
      </c>
      <c r="L63" s="315">
        <v>2.0828859544149698</v>
      </c>
      <c r="M63" s="315">
        <v>8.8005706039187697</v>
      </c>
      <c r="N63" s="315">
        <v>2.13104914943907</v>
      </c>
      <c r="O63" s="315">
        <v>113.5609444</v>
      </c>
      <c r="P63" s="315">
        <v>1.75951828426764</v>
      </c>
      <c r="Q63" s="315">
        <v>7.6695350034079901</v>
      </c>
      <c r="R63" s="315">
        <v>1.8645824594556399</v>
      </c>
      <c r="S63" s="315">
        <v>116.64235619999999</v>
      </c>
      <c r="T63" s="315">
        <v>2.60767646833115</v>
      </c>
      <c r="U63" s="315">
        <v>10.1685771672442</v>
      </c>
      <c r="V63" s="315">
        <v>2.4505832395045299</v>
      </c>
      <c r="W63" s="315">
        <v>114.8188581</v>
      </c>
      <c r="X63" s="315">
        <v>2.2598925355402399</v>
      </c>
      <c r="Y63" s="315">
        <v>9.0328481463245698</v>
      </c>
      <c r="Z63" s="315">
        <v>2.18551527152384</v>
      </c>
    </row>
    <row r="64" spans="1:27" x14ac:dyDescent="0.2">
      <c r="B64" s="283" t="s">
        <v>3100</v>
      </c>
      <c r="C64" s="315">
        <v>122.556510748512</v>
      </c>
      <c r="D64" s="315">
        <v>3.0875439009529799</v>
      </c>
      <c r="E64" s="315">
        <v>11.4349869240895</v>
      </c>
      <c r="F64" s="315">
        <v>2.7437449859065</v>
      </c>
      <c r="G64" s="315">
        <v>118.86711821207901</v>
      </c>
      <c r="H64" s="315">
        <v>2.4824187024119699</v>
      </c>
      <c r="I64" s="315">
        <v>9.5183725620102901</v>
      </c>
      <c r="J64" s="315">
        <v>2.2990840935418899</v>
      </c>
      <c r="K64" s="315">
        <v>117.680956979936</v>
      </c>
      <c r="L64" s="315">
        <v>2.2038313812936501</v>
      </c>
      <c r="M64" s="315">
        <v>8.5970560632615296</v>
      </c>
      <c r="N64" s="315">
        <v>2.08325585875511</v>
      </c>
      <c r="O64" s="315">
        <v>115.88561694397301</v>
      </c>
      <c r="P64" s="315">
        <v>2.04707045741424</v>
      </c>
      <c r="Q64" s="315">
        <v>7.2700749843064498</v>
      </c>
      <c r="R64" s="315">
        <v>1.7699698959811301</v>
      </c>
      <c r="S64" s="315">
        <v>119.80894679838801</v>
      </c>
      <c r="T64" s="315">
        <v>2.7147862076435199</v>
      </c>
      <c r="U64" s="315">
        <v>10.480828492759899</v>
      </c>
      <c r="V64" s="315">
        <v>2.5231002538038698</v>
      </c>
      <c r="W64" s="315">
        <v>117.621465033443</v>
      </c>
      <c r="X64" s="315">
        <v>2.44089427452945</v>
      </c>
      <c r="Y64" s="315">
        <v>9.1783516548587905</v>
      </c>
      <c r="Z64" s="315">
        <v>2.2195896729423801</v>
      </c>
    </row>
    <row r="65" spans="1:30" x14ac:dyDescent="0.2">
      <c r="B65" s="283" t="s">
        <v>2447</v>
      </c>
      <c r="C65" s="334">
        <v>125.333050545421</v>
      </c>
      <c r="D65" s="334">
        <v>2.2655179883560099</v>
      </c>
      <c r="E65" s="315">
        <v>11.108244148358301</v>
      </c>
      <c r="F65" s="334">
        <v>2.6683473181163202</v>
      </c>
      <c r="G65" s="334">
        <v>120.811948454259</v>
      </c>
      <c r="H65" s="334">
        <v>1.6361381275434601</v>
      </c>
      <c r="I65" s="315">
        <v>8.6331440348158299</v>
      </c>
      <c r="J65" s="334">
        <v>2.0917356435014698</v>
      </c>
      <c r="K65" s="315">
        <v>119.968659720167</v>
      </c>
      <c r="L65" s="315">
        <v>1.94398719974809</v>
      </c>
      <c r="M65" s="315">
        <v>8.4205362210913108</v>
      </c>
      <c r="N65" s="315">
        <v>2.0417475639003402</v>
      </c>
      <c r="O65" s="315">
        <v>117.54076792832301</v>
      </c>
      <c r="P65" s="315">
        <v>1.4282626507051499</v>
      </c>
      <c r="Q65" s="315">
        <v>6.6275186948555804</v>
      </c>
      <c r="R65" s="315">
        <v>1.6172238005172299</v>
      </c>
      <c r="S65" s="315">
        <v>120.991318700805</v>
      </c>
      <c r="T65" s="315">
        <v>0.98688114202911703</v>
      </c>
      <c r="U65" s="315">
        <v>8.7501210231258497</v>
      </c>
      <c r="V65" s="315">
        <v>2.1192078402502998</v>
      </c>
      <c r="W65" s="315">
        <v>119.469101405668</v>
      </c>
      <c r="X65" s="315">
        <v>1.5708326466599101</v>
      </c>
      <c r="Y65" s="315">
        <v>8.4420501858642396</v>
      </c>
      <c r="Z65" s="315">
        <v>2.0468092415598198</v>
      </c>
      <c r="AA65" s="315">
        <f>AVERAGE(W63:W65)</f>
        <v>117.303141513037</v>
      </c>
      <c r="AB65" s="409">
        <f>AA65/AA61-1</f>
        <v>8.8799691239129119E-2</v>
      </c>
      <c r="AC65" s="409">
        <f>((AVERAGE(C63:C65)/(AVERAGE(C59:C61))-1))</f>
        <v>0.11250426286769599</v>
      </c>
      <c r="AD65" s="315"/>
    </row>
    <row r="66" spans="1:30" x14ac:dyDescent="0.2">
      <c r="B66" s="283" t="s">
        <v>2448</v>
      </c>
      <c r="C66" s="315">
        <v>127.52452846180699</v>
      </c>
      <c r="D66" s="315">
        <v>1.74852355930792</v>
      </c>
      <c r="E66" s="315">
        <v>10.3102617675841</v>
      </c>
      <c r="F66" s="315">
        <v>2.4835070436269602</v>
      </c>
      <c r="G66" s="315">
        <v>122.57676698660499</v>
      </c>
      <c r="H66" s="315">
        <v>1.4607980046064599</v>
      </c>
      <c r="I66" s="315">
        <v>8.0599095837047106</v>
      </c>
      <c r="J66" s="315">
        <v>1.95678911668309</v>
      </c>
      <c r="K66" s="315">
        <v>121.81024279452799</v>
      </c>
      <c r="L66" s="315">
        <v>1.5350534703451499</v>
      </c>
      <c r="M66" s="315">
        <v>7.9935290847227503</v>
      </c>
      <c r="N66" s="315">
        <v>1.94112766049459</v>
      </c>
      <c r="O66" s="315">
        <v>119.218536190029</v>
      </c>
      <c r="P66" s="315">
        <v>1.4273926325963</v>
      </c>
      <c r="Q66" s="315">
        <v>6.8291645279138704</v>
      </c>
      <c r="R66" s="315">
        <v>1.66523245390071</v>
      </c>
      <c r="S66" s="315">
        <v>121.648648400936</v>
      </c>
      <c r="T66" s="315">
        <v>0.543286664852771</v>
      </c>
      <c r="U66" s="315">
        <v>7.0115999417115003</v>
      </c>
      <c r="V66" s="315">
        <v>1.7086088880337</v>
      </c>
      <c r="W66" s="315">
        <v>120.88012516027401</v>
      </c>
      <c r="X66" s="315">
        <v>1.1810784027032699</v>
      </c>
      <c r="Y66" s="315">
        <v>7.6581740414667596</v>
      </c>
      <c r="Z66" s="315">
        <v>1.8618952428732101</v>
      </c>
    </row>
    <row r="67" spans="1:30" x14ac:dyDescent="0.2">
      <c r="A67" s="283">
        <v>2020</v>
      </c>
      <c r="B67" s="283" t="s">
        <v>3101</v>
      </c>
      <c r="C67" s="315">
        <v>130.06891532713399</v>
      </c>
      <c r="D67" s="315">
        <v>1.99521370203617</v>
      </c>
      <c r="E67" s="315">
        <v>9.4065499828866397</v>
      </c>
      <c r="F67" s="315">
        <v>2.2729612390435898</v>
      </c>
      <c r="G67" s="315">
        <v>124.76905493648199</v>
      </c>
      <c r="H67" s="315">
        <v>1.7885020169577299</v>
      </c>
      <c r="I67" s="315">
        <v>7.5708296914481803</v>
      </c>
      <c r="J67" s="315">
        <v>1.84122851400721</v>
      </c>
      <c r="K67" s="315">
        <v>123.925257421493</v>
      </c>
      <c r="L67" s="315">
        <v>1.73631919487482</v>
      </c>
      <c r="M67" s="315">
        <v>7.6268959603133402</v>
      </c>
      <c r="N67" s="315">
        <v>1.85449591664852</v>
      </c>
      <c r="O67" s="315">
        <v>121.18652970755799</v>
      </c>
      <c r="P67" s="315">
        <v>1.65074457414249</v>
      </c>
      <c r="Q67" s="315">
        <v>6.7149717254006998</v>
      </c>
      <c r="R67" s="315">
        <v>1.6380533254484</v>
      </c>
      <c r="S67" s="315">
        <v>123.33526306364401</v>
      </c>
      <c r="T67" s="315">
        <v>1.38646395572697</v>
      </c>
      <c r="U67" s="315">
        <v>5.7379729642704298</v>
      </c>
      <c r="V67" s="315">
        <v>1.4046207501697201</v>
      </c>
      <c r="W67" s="315">
        <v>122.89885778855</v>
      </c>
      <c r="X67" s="315">
        <v>1.6700285721903201</v>
      </c>
      <c r="Y67" s="315">
        <v>7.0371712645956004</v>
      </c>
      <c r="Z67" s="315">
        <v>1.7146843757696</v>
      </c>
    </row>
    <row r="68" spans="1:30" x14ac:dyDescent="0.2">
      <c r="B68" s="283" t="s">
        <v>3100</v>
      </c>
      <c r="C68" s="315">
        <v>132.44274459437599</v>
      </c>
      <c r="D68" s="315">
        <v>1.8250550189271799</v>
      </c>
      <c r="E68" s="315">
        <v>8.0666737209504191</v>
      </c>
      <c r="F68" s="315">
        <v>1.9583846055406799</v>
      </c>
      <c r="G68" s="315">
        <v>126.952102240724</v>
      </c>
      <c r="H68" s="315">
        <v>1.7496704654478299</v>
      </c>
      <c r="I68" s="315">
        <v>6.8016993683821099</v>
      </c>
      <c r="J68" s="315">
        <v>1.65869743819875</v>
      </c>
      <c r="K68" s="315">
        <v>126.021287405384</v>
      </c>
      <c r="L68" s="315">
        <v>1.69136625374278</v>
      </c>
      <c r="M68" s="315">
        <v>7.08723878483584</v>
      </c>
      <c r="N68" s="315">
        <v>1.72657676070522</v>
      </c>
      <c r="O68" s="315">
        <v>122.646964209003</v>
      </c>
      <c r="P68" s="315">
        <v>1.20511289907324</v>
      </c>
      <c r="Q68" s="315">
        <v>5.8345008149707702</v>
      </c>
      <c r="R68" s="315">
        <v>1.42775581860097</v>
      </c>
      <c r="S68" s="315">
        <v>123.317617479636</v>
      </c>
      <c r="T68" s="315">
        <v>-1.43070064227313E-2</v>
      </c>
      <c r="U68" s="315">
        <v>2.9285548158204802</v>
      </c>
      <c r="V68" s="315">
        <v>0.72423294775154601</v>
      </c>
      <c r="W68" s="315">
        <v>124.403305116475</v>
      </c>
      <c r="X68" s="315">
        <v>1.2241345078352299</v>
      </c>
      <c r="Y68" s="315">
        <v>5.7658184083183599</v>
      </c>
      <c r="Z68" s="315">
        <v>1.4112961615894599</v>
      </c>
    </row>
    <row r="69" spans="1:30" x14ac:dyDescent="0.2">
      <c r="B69" s="283" t="s">
        <v>2447</v>
      </c>
      <c r="C69" s="315">
        <v>134.300080022966</v>
      </c>
      <c r="D69" s="315">
        <v>1.40236857389082</v>
      </c>
      <c r="E69" s="315">
        <v>7.1545609386530797</v>
      </c>
      <c r="F69" s="315">
        <v>1.74256101428074</v>
      </c>
      <c r="G69" s="315">
        <v>129.026568358058</v>
      </c>
      <c r="H69" s="315">
        <v>1.6340541674531901</v>
      </c>
      <c r="I69" s="315">
        <v>6.7995094929779798</v>
      </c>
      <c r="J69" s="315">
        <v>1.6581763285296001</v>
      </c>
      <c r="K69" s="315">
        <v>127.731657716304</v>
      </c>
      <c r="L69" s="315">
        <v>1.35720745767189</v>
      </c>
      <c r="M69" s="315">
        <v>6.4708549834970199</v>
      </c>
      <c r="N69" s="315">
        <v>1.5798776480368</v>
      </c>
      <c r="O69" s="315">
        <v>123.361615708711</v>
      </c>
      <c r="P69" s="315">
        <v>0.58268992169276901</v>
      </c>
      <c r="Q69" s="315">
        <v>4.95219478567435</v>
      </c>
      <c r="R69" s="315">
        <v>1.2156995963786801</v>
      </c>
      <c r="S69" s="315">
        <v>122.29298734954401</v>
      </c>
      <c r="T69" s="315">
        <v>-0.83088706304368398</v>
      </c>
      <c r="U69" s="315">
        <v>1.0758364010874599</v>
      </c>
      <c r="V69" s="315">
        <v>0.26788077502468699</v>
      </c>
      <c r="W69" s="315">
        <v>125.487558316828</v>
      </c>
      <c r="X69" s="315">
        <v>0.87156301782966805</v>
      </c>
      <c r="Y69" s="315">
        <v>5.0376681839464004</v>
      </c>
      <c r="Z69" s="315">
        <v>1.2363009019855</v>
      </c>
    </row>
    <row r="70" spans="1:30" x14ac:dyDescent="0.2">
      <c r="B70" s="283" t="s">
        <v>2448</v>
      </c>
      <c r="C70" s="315">
        <v>137.03223126245999</v>
      </c>
      <c r="D70" s="315">
        <v>2.0297146101435199</v>
      </c>
      <c r="E70" s="315">
        <v>7.4555874978204697</v>
      </c>
      <c r="F70" s="315">
        <v>1.81394155206609</v>
      </c>
      <c r="G70" s="315">
        <v>131.273964423254</v>
      </c>
      <c r="H70" s="315">
        <v>1.73735475551191</v>
      </c>
      <c r="I70" s="315">
        <v>7.0953065988430097</v>
      </c>
      <c r="J70" s="315">
        <v>1.7284926937437299</v>
      </c>
      <c r="K70" s="315">
        <v>130.21445505667299</v>
      </c>
      <c r="L70" s="315">
        <v>1.9392286654070801</v>
      </c>
      <c r="M70" s="315">
        <v>6.89942985855581</v>
      </c>
      <c r="N70" s="315">
        <v>1.68194553950869</v>
      </c>
      <c r="O70" s="315">
        <v>124.61326219777</v>
      </c>
      <c r="P70" s="315">
        <v>1.01074427631451</v>
      </c>
      <c r="Q70" s="315">
        <v>4.5250731808533997</v>
      </c>
      <c r="R70" s="315">
        <v>1.11256324483007</v>
      </c>
      <c r="S70" s="315">
        <v>122.80753996726</v>
      </c>
      <c r="T70" s="315">
        <v>0.41666515236149498</v>
      </c>
      <c r="U70" s="315">
        <v>0.95265469987342299</v>
      </c>
      <c r="V70" s="315">
        <v>0.237317543366244</v>
      </c>
      <c r="W70" s="315">
        <v>127.382616552743</v>
      </c>
      <c r="X70" s="315">
        <v>1.5058355558936101</v>
      </c>
      <c r="Y70" s="315">
        <v>5.37928909640637</v>
      </c>
      <c r="Z70" s="315">
        <v>1.3185150673119099</v>
      </c>
    </row>
    <row r="71" spans="1:30" x14ac:dyDescent="0.2">
      <c r="A71" s="283">
        <v>2021</v>
      </c>
      <c r="B71" s="283" t="s">
        <v>3101</v>
      </c>
      <c r="C71" s="315">
        <v>141.18584304281799</v>
      </c>
      <c r="D71" s="315">
        <v>2.9774907395874899</v>
      </c>
      <c r="E71" s="315">
        <v>8.4829354558623198</v>
      </c>
      <c r="F71" s="315">
        <v>2.0564264094082199</v>
      </c>
      <c r="G71" s="315">
        <v>135.02323860891801</v>
      </c>
      <c r="H71" s="315">
        <v>2.83341529954382</v>
      </c>
      <c r="I71" s="315">
        <v>8.17190753378922</v>
      </c>
      <c r="J71" s="315">
        <v>1.9831969582764699</v>
      </c>
      <c r="K71" s="315">
        <v>134.120379816563</v>
      </c>
      <c r="L71" s="315">
        <v>2.9287668271249498</v>
      </c>
      <c r="M71" s="315">
        <v>8.1541288869668893</v>
      </c>
      <c r="N71" s="315">
        <v>1.9790063254186101</v>
      </c>
      <c r="O71" s="315">
        <v>127.935949684308</v>
      </c>
      <c r="P71" s="315">
        <v>2.6071589281180301</v>
      </c>
      <c r="Q71" s="315">
        <v>5.5041130034171797</v>
      </c>
      <c r="R71" s="315">
        <v>1.3485052085593101</v>
      </c>
      <c r="S71" s="315">
        <v>125.24514221491</v>
      </c>
      <c r="T71" s="315">
        <v>1.9317363822068101</v>
      </c>
      <c r="U71" s="315">
        <v>1.48705285953432</v>
      </c>
      <c r="V71" s="315">
        <v>0.36970789795298697</v>
      </c>
      <c r="W71" s="315">
        <v>130.97037037156099</v>
      </c>
      <c r="X71" s="315">
        <v>2.7643434450311402</v>
      </c>
      <c r="Y71" s="315">
        <v>6.5047580941783396</v>
      </c>
      <c r="Z71" s="315">
        <v>1.5879631064456201</v>
      </c>
    </row>
    <row r="72" spans="1:30" x14ac:dyDescent="0.2">
      <c r="B72" s="283" t="s">
        <v>3100</v>
      </c>
      <c r="C72" s="315">
        <v>144.51837954516699</v>
      </c>
      <c r="D72" s="315">
        <v>2.3603899870742202</v>
      </c>
      <c r="E72" s="315">
        <v>9.1523007596998198</v>
      </c>
      <c r="F72" s="315">
        <v>2.21349150861032</v>
      </c>
      <c r="G72" s="315">
        <v>138.06203668364901</v>
      </c>
      <c r="H72" s="315">
        <v>2.25057412786001</v>
      </c>
      <c r="I72" s="315">
        <v>8.8075527331525905</v>
      </c>
      <c r="J72" s="315">
        <v>2.1326876404414099</v>
      </c>
      <c r="K72" s="315">
        <v>137.39197948039401</v>
      </c>
      <c r="L72" s="315">
        <v>2.4393009237713099</v>
      </c>
      <c r="M72" s="315">
        <v>9.0460152706636894</v>
      </c>
      <c r="N72" s="315">
        <v>2.1886001869425602</v>
      </c>
      <c r="O72" s="315">
        <v>130.677157756356</v>
      </c>
      <c r="P72" s="315">
        <v>2.1426409690256301</v>
      </c>
      <c r="Q72" s="315">
        <v>6.5780366683711096</v>
      </c>
      <c r="R72" s="315">
        <v>1.60543251649761</v>
      </c>
      <c r="S72" s="315">
        <v>127.822089560368</v>
      </c>
      <c r="T72" s="315">
        <v>2.05752279081306</v>
      </c>
      <c r="U72" s="315">
        <v>3.6847583073228698</v>
      </c>
      <c r="V72" s="315">
        <v>0.90872757775757296</v>
      </c>
      <c r="W72" s="315">
        <v>134.035177475388</v>
      </c>
      <c r="X72" s="315">
        <v>2.3400766869118499</v>
      </c>
      <c r="Y72" s="315">
        <v>7.7772757853451102</v>
      </c>
      <c r="Z72" s="315">
        <v>1.8900558996232799</v>
      </c>
    </row>
    <row r="73" spans="1:30" x14ac:dyDescent="0.2">
      <c r="B73" s="283" t="s">
        <v>2447</v>
      </c>
      <c r="C73" s="315">
        <v>147.3815285</v>
      </c>
      <c r="D73" s="315">
        <v>1.9811659692310399</v>
      </c>
      <c r="E73" s="315">
        <v>9.7338338787837007</v>
      </c>
      <c r="F73" s="315">
        <v>2.3493616227996599</v>
      </c>
      <c r="G73" s="315">
        <v>140.1707849</v>
      </c>
      <c r="H73" s="315">
        <v>1.5273917921281299</v>
      </c>
      <c r="I73" s="315">
        <v>8.6563675305450207</v>
      </c>
      <c r="J73" s="315">
        <v>2.0971914759754902</v>
      </c>
      <c r="K73" s="315">
        <v>139.8832194</v>
      </c>
      <c r="L73" s="315">
        <v>1.8132353351539601</v>
      </c>
      <c r="M73" s="315">
        <v>9.4927524999543405</v>
      </c>
      <c r="N73" s="315">
        <v>2.29310076222355</v>
      </c>
      <c r="O73" s="315">
        <v>132.31527149999999</v>
      </c>
      <c r="P73" s="315">
        <v>1.2535578304344599</v>
      </c>
      <c r="Q73" s="315">
        <v>7.2473718074678404</v>
      </c>
      <c r="R73" s="315">
        <v>1.7645846918044299</v>
      </c>
      <c r="S73" s="315">
        <v>130.18855300000001</v>
      </c>
      <c r="T73" s="315">
        <v>1.8513728321695</v>
      </c>
      <c r="U73" s="315">
        <v>6.4493249464639302</v>
      </c>
      <c r="V73" s="315">
        <v>1.5747420069481599</v>
      </c>
      <c r="W73" s="315">
        <v>136.36440279999999</v>
      </c>
      <c r="X73" s="315">
        <v>1.7377716570261501</v>
      </c>
      <c r="Y73" s="315">
        <v>8.6620658940403494</v>
      </c>
      <c r="Z73" s="315">
        <v>2.0985300433341298</v>
      </c>
    </row>
    <row r="74" spans="1:30" x14ac:dyDescent="0.2">
      <c r="B74" s="283" t="s">
        <v>2448</v>
      </c>
      <c r="C74" s="315">
        <v>149.08969255800099</v>
      </c>
      <c r="D74" s="315">
        <v>1.15900823894697</v>
      </c>
      <c r="E74" s="315">
        <v>8.7423647008529208</v>
      </c>
      <c r="F74" s="315">
        <v>2.1173869441806898</v>
      </c>
      <c r="G74" s="315">
        <v>142.29622220788701</v>
      </c>
      <c r="H74" s="315">
        <v>1.5163197590734301</v>
      </c>
      <c r="I74" s="315">
        <v>8.3725043526940794</v>
      </c>
      <c r="J74" s="315">
        <v>2.0304441927423</v>
      </c>
      <c r="K74" s="315">
        <v>142.07705029113501</v>
      </c>
      <c r="L74" s="315">
        <v>1.56833028332133</v>
      </c>
      <c r="M74" s="315">
        <v>9.0349997584483006</v>
      </c>
      <c r="N74" s="315">
        <v>2.1860193901685099</v>
      </c>
      <c r="O74" s="315">
        <v>133.80087042934099</v>
      </c>
      <c r="P74" s="315">
        <v>1.1227720825415</v>
      </c>
      <c r="Q74" s="315">
        <v>7.3109412228628701</v>
      </c>
      <c r="R74" s="315">
        <v>1.7796612331099999</v>
      </c>
      <c r="S74" s="315">
        <v>131.63556286657001</v>
      </c>
      <c r="T74" s="315">
        <v>1.11147242459173</v>
      </c>
      <c r="U74" s="315">
        <v>7.1326300992556897</v>
      </c>
      <c r="V74" s="315">
        <v>1.7373548172284501</v>
      </c>
      <c r="W74" s="315">
        <v>138.27249463491199</v>
      </c>
      <c r="X74" s="315">
        <v>1.39925948101758</v>
      </c>
      <c r="Y74" s="315">
        <v>8.4938684020762203</v>
      </c>
      <c r="Z74" s="315">
        <v>2.0589976323621899</v>
      </c>
    </row>
    <row r="75" spans="1:30" x14ac:dyDescent="0.2">
      <c r="A75" s="283">
        <v>2022</v>
      </c>
      <c r="B75" s="283" t="s">
        <v>3101</v>
      </c>
      <c r="C75" s="315">
        <v>152.28</v>
      </c>
      <c r="D75" s="315">
        <v>2.13964719297068</v>
      </c>
      <c r="E75" s="315">
        <v>7.8546639280402397</v>
      </c>
      <c r="F75" s="315">
        <v>1.90834120106289</v>
      </c>
      <c r="G75" s="283">
        <v>145.69999999999999</v>
      </c>
      <c r="H75" s="315">
        <v>2.3893183415319501</v>
      </c>
      <c r="I75" s="315">
        <v>7.9099392682565401</v>
      </c>
      <c r="J75" s="315">
        <v>1.92139565730272</v>
      </c>
      <c r="K75" s="315">
        <v>145.11000000000001</v>
      </c>
      <c r="L75" s="315">
        <v>2.1326013513513602</v>
      </c>
      <c r="M75" s="315">
        <v>8.19415448851775</v>
      </c>
      <c r="N75" s="315">
        <v>1.98844009547183</v>
      </c>
      <c r="O75" s="315">
        <v>135.93</v>
      </c>
      <c r="P75" s="315">
        <v>1.5919282511210699</v>
      </c>
      <c r="Q75" s="315">
        <v>6.2451148976082598</v>
      </c>
      <c r="R75" s="315">
        <v>1.52599223375249</v>
      </c>
      <c r="S75" s="315">
        <v>133.21</v>
      </c>
      <c r="T75" s="315">
        <v>1.19264661197207</v>
      </c>
      <c r="U75" s="315">
        <v>6.3552894211576803</v>
      </c>
      <c r="V75" s="315">
        <v>1.5523022215959501</v>
      </c>
      <c r="W75" s="315">
        <v>141.11000000000001</v>
      </c>
      <c r="X75" s="315">
        <v>2.05395241194763</v>
      </c>
      <c r="Y75" s="315">
        <v>7.7422310452775598</v>
      </c>
      <c r="Z75" s="315">
        <v>1.8817722749580501</v>
      </c>
    </row>
    <row r="76" spans="1:30" x14ac:dyDescent="0.2">
      <c r="B76" s="283" t="s">
        <v>3100</v>
      </c>
      <c r="C76" s="315">
        <v>156.56</v>
      </c>
      <c r="D76" s="315">
        <v>2.8106120304701898</v>
      </c>
      <c r="E76" s="315">
        <v>8.3310268474951599</v>
      </c>
      <c r="F76" s="315">
        <v>2.0206802405531499</v>
      </c>
      <c r="G76" s="315">
        <v>149.34</v>
      </c>
      <c r="H76" s="315">
        <v>2.49828414550448</v>
      </c>
      <c r="I76" s="315">
        <v>8.1703607127336006</v>
      </c>
      <c r="J76" s="315">
        <v>1.98283237516543</v>
      </c>
      <c r="K76" s="315">
        <v>148.52000000000001</v>
      </c>
      <c r="L76" s="315">
        <v>2.3499414237474898</v>
      </c>
      <c r="M76" s="315">
        <v>8.1010262755659195</v>
      </c>
      <c r="N76" s="315">
        <v>1.9664863482181201</v>
      </c>
      <c r="O76" s="315">
        <v>138.27000000000001</v>
      </c>
      <c r="P76" s="315">
        <v>1.7214742882365901</v>
      </c>
      <c r="Q76" s="315">
        <v>5.8080808080808204</v>
      </c>
      <c r="R76" s="315">
        <v>1.4214252437867201</v>
      </c>
      <c r="S76" s="315">
        <v>135.94</v>
      </c>
      <c r="T76" s="315">
        <v>2.0493956910141899</v>
      </c>
      <c r="U76" s="315">
        <v>6.3526834611171896</v>
      </c>
      <c r="V76" s="315">
        <v>1.5516801470505399</v>
      </c>
      <c r="W76" s="315">
        <v>144.72</v>
      </c>
      <c r="X76" s="315">
        <v>2.55828786053431</v>
      </c>
      <c r="Y76" s="315">
        <v>7.9677708146821802</v>
      </c>
      <c r="Z76" s="315">
        <v>1.93504844905155</v>
      </c>
    </row>
    <row r="77" spans="1:30" x14ac:dyDescent="0.2">
      <c r="B77" s="283" t="s">
        <v>2447</v>
      </c>
      <c r="C77" s="315">
        <v>161.63</v>
      </c>
      <c r="D77" s="315">
        <v>3.23837506387328</v>
      </c>
      <c r="E77" s="315">
        <v>9.6688831591803499</v>
      </c>
      <c r="F77" s="315">
        <v>2.3342132850479498</v>
      </c>
      <c r="G77" s="315">
        <v>153.69</v>
      </c>
      <c r="H77" s="315">
        <v>2.9128163921253498</v>
      </c>
      <c r="I77" s="315">
        <v>9.6454305486195508</v>
      </c>
      <c r="J77" s="315">
        <v>2.3287418220613798</v>
      </c>
      <c r="K77" s="315">
        <v>151.91999999999999</v>
      </c>
      <c r="L77" s="315">
        <v>2.2892539725289298</v>
      </c>
      <c r="M77" s="315">
        <v>8.6073777523591595</v>
      </c>
      <c r="N77" s="315">
        <v>2.0856814173157798</v>
      </c>
      <c r="O77" s="315">
        <v>141.29</v>
      </c>
      <c r="P77" s="315">
        <v>2.18413249439502</v>
      </c>
      <c r="Q77" s="315">
        <v>6.7790205562273202</v>
      </c>
      <c r="R77" s="315">
        <v>1.6533003281224801</v>
      </c>
      <c r="S77" s="315">
        <v>139.94999999999999</v>
      </c>
      <c r="T77" s="315">
        <v>2.9498308077092701</v>
      </c>
      <c r="U77" s="315">
        <v>7.4967355403640701</v>
      </c>
      <c r="V77" s="315">
        <v>1.82368707351905</v>
      </c>
      <c r="W77" s="315">
        <v>149.21</v>
      </c>
      <c r="X77" s="315">
        <v>3.1025428413488099</v>
      </c>
      <c r="Y77" s="315">
        <v>9.4235846289234306</v>
      </c>
      <c r="Z77" s="315">
        <v>2.2769419924384402</v>
      </c>
    </row>
    <row r="78" spans="1:30" x14ac:dyDescent="0.2">
      <c r="B78" s="283" t="s">
        <v>2448</v>
      </c>
      <c r="C78" s="315">
        <v>166.06</v>
      </c>
      <c r="D78" s="315">
        <v>2.7408278166182001</v>
      </c>
      <c r="E78" s="315">
        <v>11.3823864779663</v>
      </c>
      <c r="F78" s="315">
        <v>2.7316183552467601</v>
      </c>
      <c r="G78" s="315">
        <v>157.11000000000001</v>
      </c>
      <c r="H78" s="315">
        <v>2.2252586375170802</v>
      </c>
      <c r="I78" s="315">
        <v>10.4075895994378</v>
      </c>
      <c r="J78" s="315">
        <v>2.5061051203040501</v>
      </c>
      <c r="K78" s="315">
        <v>153.19999999999999</v>
      </c>
      <c r="L78" s="315">
        <v>0.84254870984727903</v>
      </c>
      <c r="M78" s="315">
        <v>7.8265765765765503</v>
      </c>
      <c r="N78" s="315">
        <v>1.90170584830778</v>
      </c>
      <c r="O78" s="315">
        <v>142.37</v>
      </c>
      <c r="P78" s="315">
        <v>0.76438530681577399</v>
      </c>
      <c r="Q78" s="315">
        <v>6.4050822122570796</v>
      </c>
      <c r="R78" s="315">
        <v>1.5641861746213701</v>
      </c>
      <c r="S78" s="315">
        <v>142.81</v>
      </c>
      <c r="T78" s="315">
        <v>2.0435869953555001</v>
      </c>
      <c r="U78" s="315">
        <v>8.4852628380431607</v>
      </c>
      <c r="V78" s="315">
        <v>2.0569737821271499</v>
      </c>
      <c r="W78" s="315">
        <v>152.66</v>
      </c>
      <c r="X78" s="315">
        <v>2.31217746799812</v>
      </c>
      <c r="Y78" s="315">
        <v>10.407174368988199</v>
      </c>
      <c r="Z78" s="315">
        <v>2.5060087417029502</v>
      </c>
    </row>
    <row r="79" spans="1:30" x14ac:dyDescent="0.2">
      <c r="A79" s="283">
        <v>2023</v>
      </c>
      <c r="B79" s="283" t="s">
        <v>3101</v>
      </c>
      <c r="C79" s="315">
        <v>171.75</v>
      </c>
      <c r="D79" s="315">
        <v>3.4264723593881801</v>
      </c>
      <c r="E79" s="315">
        <v>12.785657998424</v>
      </c>
      <c r="F79" s="315">
        <v>3.05367158734609</v>
      </c>
      <c r="G79" s="315">
        <v>161.91999999999999</v>
      </c>
      <c r="H79" s="315">
        <v>3.0615492330214402</v>
      </c>
      <c r="I79" s="315">
        <v>11.1324639670556</v>
      </c>
      <c r="J79" s="315">
        <v>2.6739418748874102</v>
      </c>
      <c r="K79" s="315">
        <v>156.05000000000001</v>
      </c>
      <c r="L79" s="315">
        <v>1.8603133159269101</v>
      </c>
      <c r="M79" s="315">
        <v>7.5391082626972601</v>
      </c>
      <c r="N79" s="315">
        <v>1.8337197251708299</v>
      </c>
      <c r="O79" s="315">
        <v>145.44</v>
      </c>
      <c r="P79" s="315">
        <v>2.1563531642902101</v>
      </c>
      <c r="Q79" s="315">
        <v>6.9962480688589697</v>
      </c>
      <c r="R79" s="315">
        <v>1.7049609151974701</v>
      </c>
      <c r="S79" s="315">
        <v>147.81</v>
      </c>
      <c r="T79" s="315">
        <v>3.50115538127582</v>
      </c>
      <c r="U79" s="315">
        <v>10.9601381277682</v>
      </c>
      <c r="V79" s="315">
        <v>2.6341162686372099</v>
      </c>
      <c r="W79" s="315">
        <v>157.59</v>
      </c>
      <c r="X79" s="315">
        <v>3.2293986636971099</v>
      </c>
      <c r="Y79" s="315">
        <v>11.6788321167883</v>
      </c>
      <c r="Z79" s="315">
        <v>2.7999056150564501</v>
      </c>
    </row>
    <row r="80" spans="1:30" x14ac:dyDescent="0.2">
      <c r="B80" s="283" t="s">
        <v>3100</v>
      </c>
      <c r="C80" s="283">
        <v>175.79</v>
      </c>
      <c r="D80" s="315">
        <v>2.3522561863173101</v>
      </c>
      <c r="E80" s="315">
        <v>12.2828308635667</v>
      </c>
      <c r="F80" s="315">
        <v>2.9386191921204801</v>
      </c>
      <c r="G80" s="315">
        <v>166.42</v>
      </c>
      <c r="H80" s="315">
        <v>2.77915019762847</v>
      </c>
      <c r="I80" s="315">
        <v>11.4369894201152</v>
      </c>
      <c r="J80" s="315">
        <v>2.7442065612165201</v>
      </c>
      <c r="K80" s="315">
        <v>158.53</v>
      </c>
      <c r="L80" s="315">
        <v>1.58923421980135</v>
      </c>
      <c r="M80" s="315">
        <v>6.7398330191219999</v>
      </c>
      <c r="N80" s="315">
        <v>1.6439724404787399</v>
      </c>
      <c r="O80" s="315">
        <v>147.83000000000001</v>
      </c>
      <c r="P80" s="315">
        <v>1.6432893289329</v>
      </c>
      <c r="Q80" s="315">
        <v>6.9140088233167001</v>
      </c>
      <c r="R80" s="315">
        <v>1.68541221303116</v>
      </c>
      <c r="S80" s="315">
        <v>150.80000000000001</v>
      </c>
      <c r="T80" s="315">
        <v>2.02286719437115</v>
      </c>
      <c r="U80" s="315">
        <v>10.931293217596</v>
      </c>
      <c r="V80" s="315">
        <v>2.6274454935353999</v>
      </c>
      <c r="W80" s="315">
        <v>161.41</v>
      </c>
      <c r="X80" s="315">
        <v>2.4240116758677401</v>
      </c>
      <c r="Y80" s="315">
        <v>11.532614704256501</v>
      </c>
      <c r="Z80" s="315">
        <v>2.76624095032534</v>
      </c>
    </row>
    <row r="81" spans="3:23" x14ac:dyDescent="0.2">
      <c r="C81" s="315"/>
      <c r="D81" s="315"/>
      <c r="E81" s="315"/>
      <c r="F81" s="315"/>
    </row>
    <row r="82" spans="3:23" x14ac:dyDescent="0.2">
      <c r="C82" s="409">
        <f>C78/C74-1</f>
        <v>0.11382616162681392</v>
      </c>
      <c r="D82" s="315"/>
      <c r="E82" s="315"/>
      <c r="F82" s="315"/>
      <c r="G82" s="409">
        <f>((G77/G73)^(1/4))-1</f>
        <v>2.3285985718145996E-2</v>
      </c>
      <c r="K82" s="409">
        <f>((K77/K73)^(1/4))-1</f>
        <v>2.0850940389999906E-2</v>
      </c>
      <c r="O82" s="409">
        <f>((O77/O73)^(1/4))-1</f>
        <v>1.6542085021823416E-2</v>
      </c>
      <c r="S82" s="409">
        <f>((S77/S73)^(1/4))-1</f>
        <v>1.8239700059614394E-2</v>
      </c>
      <c r="W82" s="409">
        <f>((W77/W73)^(1/4))-1</f>
        <v>2.2761164280624469E-2</v>
      </c>
    </row>
    <row r="83" spans="3:23" x14ac:dyDescent="0.2">
      <c r="C83" s="315"/>
      <c r="D83" s="315"/>
      <c r="E83" s="315"/>
      <c r="F83" s="315"/>
    </row>
    <row r="84" spans="3:23" x14ac:dyDescent="0.2">
      <c r="C84" s="315"/>
      <c r="D84" s="315"/>
      <c r="E84" s="315"/>
      <c r="F84" s="315"/>
    </row>
    <row r="85" spans="3:23" x14ac:dyDescent="0.2">
      <c r="C85" s="315"/>
      <c r="D85" s="315"/>
      <c r="E85" s="315"/>
      <c r="F85" s="315"/>
    </row>
    <row r="86" spans="3:23" x14ac:dyDescent="0.2">
      <c r="C86" s="315"/>
      <c r="D86" s="315"/>
      <c r="E86" s="315"/>
      <c r="F86" s="315"/>
    </row>
    <row r="87" spans="3:23" x14ac:dyDescent="0.2">
      <c r="C87" s="315"/>
      <c r="D87" s="315"/>
      <c r="E87" s="315"/>
      <c r="F87" s="315"/>
    </row>
    <row r="88" spans="3:23" x14ac:dyDescent="0.2">
      <c r="C88" s="315"/>
      <c r="D88" s="315"/>
      <c r="E88" s="315"/>
      <c r="F88" s="315"/>
    </row>
    <row r="89" spans="3:23" x14ac:dyDescent="0.2">
      <c r="C89" s="315"/>
      <c r="D89" s="315"/>
      <c r="E89" s="315"/>
      <c r="F89" s="315"/>
    </row>
    <row r="90" spans="3:23" x14ac:dyDescent="0.2">
      <c r="C90" s="315"/>
      <c r="D90" s="315"/>
      <c r="E90" s="315"/>
      <c r="F90" s="315"/>
    </row>
    <row r="91" spans="3:23" x14ac:dyDescent="0.2">
      <c r="C91" s="315"/>
      <c r="D91" s="315"/>
      <c r="E91" s="315"/>
      <c r="F91" s="315"/>
    </row>
    <row r="92" spans="3:23" x14ac:dyDescent="0.2">
      <c r="C92" s="315"/>
      <c r="D92" s="315"/>
      <c r="E92" s="315"/>
      <c r="F92" s="315"/>
    </row>
    <row r="93" spans="3:23" x14ac:dyDescent="0.2">
      <c r="C93" s="315"/>
      <c r="D93" s="315"/>
      <c r="E93" s="315"/>
      <c r="F93" s="315"/>
    </row>
    <row r="94" spans="3:23" x14ac:dyDescent="0.2">
      <c r="C94" s="315"/>
      <c r="D94" s="315"/>
      <c r="E94" s="315"/>
      <c r="F94" s="315"/>
    </row>
    <row r="95" spans="3:23" x14ac:dyDescent="0.2">
      <c r="C95" s="315"/>
      <c r="D95" s="315"/>
      <c r="E95" s="315"/>
      <c r="F95" s="315"/>
    </row>
    <row r="96" spans="3:23" x14ac:dyDescent="0.2">
      <c r="C96" s="315"/>
      <c r="D96" s="315"/>
      <c r="E96" s="315"/>
      <c r="F96" s="315"/>
    </row>
    <row r="97" spans="3:6" x14ac:dyDescent="0.2">
      <c r="C97" s="315"/>
      <c r="D97" s="315"/>
      <c r="E97" s="315"/>
      <c r="F97" s="315"/>
    </row>
    <row r="98" spans="3:6" x14ac:dyDescent="0.2">
      <c r="C98" s="315"/>
      <c r="D98" s="315"/>
      <c r="E98" s="315"/>
      <c r="F98" s="315"/>
    </row>
    <row r="99" spans="3:6" x14ac:dyDescent="0.2">
      <c r="C99" s="315"/>
      <c r="D99" s="315"/>
      <c r="E99" s="315"/>
      <c r="F99" s="315"/>
    </row>
    <row r="100" spans="3:6" x14ac:dyDescent="0.2">
      <c r="C100" s="315"/>
      <c r="D100" s="315"/>
      <c r="E100" s="315"/>
      <c r="F100" s="315"/>
    </row>
    <row r="101" spans="3:6" x14ac:dyDescent="0.2">
      <c r="C101" s="315"/>
      <c r="D101" s="315"/>
      <c r="E101" s="315"/>
      <c r="F101" s="315"/>
    </row>
    <row r="102" spans="3:6" x14ac:dyDescent="0.2">
      <c r="C102" s="315"/>
      <c r="D102" s="315"/>
      <c r="E102" s="315"/>
      <c r="F102" s="315"/>
    </row>
    <row r="103" spans="3:6" x14ac:dyDescent="0.2">
      <c r="C103" s="315"/>
      <c r="D103" s="315"/>
      <c r="E103" s="315"/>
      <c r="F103" s="315"/>
    </row>
    <row r="104" spans="3:6" x14ac:dyDescent="0.2">
      <c r="C104" s="315"/>
      <c r="D104" s="315"/>
      <c r="E104" s="315"/>
      <c r="F104" s="315"/>
    </row>
    <row r="105" spans="3:6" x14ac:dyDescent="0.2">
      <c r="C105" s="315"/>
      <c r="D105" s="315"/>
      <c r="E105" s="315"/>
      <c r="F105" s="315"/>
    </row>
    <row r="106" spans="3:6" x14ac:dyDescent="0.2">
      <c r="C106" s="315"/>
      <c r="D106" s="315"/>
      <c r="E106" s="315"/>
      <c r="F106" s="315"/>
    </row>
    <row r="107" spans="3:6" x14ac:dyDescent="0.2">
      <c r="C107" s="315"/>
      <c r="D107" s="315"/>
      <c r="E107" s="315"/>
      <c r="F107" s="315"/>
    </row>
    <row r="108" spans="3:6" x14ac:dyDescent="0.2">
      <c r="C108" s="315"/>
      <c r="D108" s="315"/>
      <c r="E108" s="315"/>
      <c r="F108" s="315"/>
    </row>
    <row r="109" spans="3:6" x14ac:dyDescent="0.2">
      <c r="C109" s="315"/>
      <c r="D109" s="315"/>
      <c r="E109" s="315"/>
      <c r="F109" s="315"/>
    </row>
    <row r="110" spans="3:6" x14ac:dyDescent="0.2">
      <c r="C110" s="315"/>
      <c r="D110" s="315"/>
      <c r="E110" s="315"/>
      <c r="F110" s="315"/>
    </row>
    <row r="111" spans="3:6" x14ac:dyDescent="0.2">
      <c r="C111" s="315"/>
      <c r="D111" s="315"/>
      <c r="E111" s="315"/>
      <c r="F111" s="315"/>
    </row>
    <row r="112" spans="3:6" x14ac:dyDescent="0.2">
      <c r="C112" s="315"/>
      <c r="D112" s="315"/>
      <c r="E112" s="315"/>
      <c r="F112" s="315"/>
    </row>
    <row r="113" spans="3:6" x14ac:dyDescent="0.2">
      <c r="C113" s="315"/>
      <c r="D113" s="315"/>
      <c r="E113" s="315"/>
      <c r="F113" s="315"/>
    </row>
    <row r="114" spans="3:6" x14ac:dyDescent="0.2">
      <c r="C114" s="315"/>
      <c r="D114" s="315"/>
      <c r="E114" s="315"/>
      <c r="F114" s="315"/>
    </row>
    <row r="115" spans="3:6" x14ac:dyDescent="0.2">
      <c r="C115" s="315"/>
      <c r="D115" s="315"/>
      <c r="E115" s="315"/>
      <c r="F115" s="315"/>
    </row>
    <row r="116" spans="3:6" x14ac:dyDescent="0.2">
      <c r="C116" s="315"/>
      <c r="D116" s="315"/>
      <c r="E116" s="315"/>
      <c r="F116" s="315"/>
    </row>
    <row r="117" spans="3:6" x14ac:dyDescent="0.2">
      <c r="C117" s="315"/>
      <c r="D117" s="315"/>
      <c r="E117" s="315"/>
      <c r="F117" s="315"/>
    </row>
    <row r="118" spans="3:6" x14ac:dyDescent="0.2">
      <c r="C118" s="315"/>
      <c r="D118" s="315"/>
      <c r="E118" s="315"/>
      <c r="F118" s="315"/>
    </row>
    <row r="119" spans="3:6" x14ac:dyDescent="0.2">
      <c r="C119" s="315"/>
      <c r="D119" s="315"/>
      <c r="E119" s="315"/>
      <c r="F119" s="315"/>
    </row>
    <row r="120" spans="3:6" x14ac:dyDescent="0.2">
      <c r="C120" s="315"/>
      <c r="D120" s="315"/>
      <c r="E120" s="315"/>
      <c r="F120" s="315"/>
    </row>
    <row r="121" spans="3:6" x14ac:dyDescent="0.2">
      <c r="C121" s="315"/>
      <c r="D121" s="315"/>
      <c r="E121" s="315"/>
      <c r="F121" s="315"/>
    </row>
    <row r="122" spans="3:6" x14ac:dyDescent="0.2">
      <c r="C122" s="315"/>
      <c r="D122" s="315"/>
      <c r="E122" s="315"/>
      <c r="F122" s="315"/>
    </row>
    <row r="123" spans="3:6" x14ac:dyDescent="0.2">
      <c r="C123" s="315"/>
      <c r="D123" s="315"/>
      <c r="E123" s="315"/>
      <c r="F123" s="315"/>
    </row>
    <row r="124" spans="3:6" x14ac:dyDescent="0.2">
      <c r="C124" s="315"/>
      <c r="D124" s="315"/>
      <c r="E124" s="315"/>
      <c r="F124" s="315"/>
    </row>
    <row r="125" spans="3:6" x14ac:dyDescent="0.2">
      <c r="C125" s="315"/>
      <c r="D125" s="315"/>
      <c r="E125" s="315"/>
      <c r="F125" s="315"/>
    </row>
    <row r="126" spans="3:6" x14ac:dyDescent="0.2">
      <c r="C126" s="315"/>
      <c r="D126" s="315"/>
      <c r="E126" s="315"/>
      <c r="F126" s="315"/>
    </row>
    <row r="127" spans="3:6" x14ac:dyDescent="0.2">
      <c r="C127" s="315"/>
      <c r="D127" s="315"/>
      <c r="E127" s="315"/>
      <c r="F127" s="315"/>
    </row>
    <row r="128" spans="3:6" x14ac:dyDescent="0.2">
      <c r="C128" s="315"/>
      <c r="D128" s="315"/>
      <c r="E128" s="315"/>
      <c r="F128" s="315"/>
    </row>
    <row r="129" spans="3:6" x14ac:dyDescent="0.2">
      <c r="C129" s="315"/>
      <c r="D129" s="315"/>
      <c r="E129" s="315"/>
      <c r="F129" s="315"/>
    </row>
    <row r="130" spans="3:6" x14ac:dyDescent="0.2">
      <c r="C130" s="315"/>
      <c r="D130" s="315"/>
      <c r="E130" s="315"/>
      <c r="F130" s="315"/>
    </row>
    <row r="131" spans="3:6" x14ac:dyDescent="0.2">
      <c r="C131" s="315"/>
      <c r="D131" s="315"/>
      <c r="E131" s="315"/>
      <c r="F131" s="315"/>
    </row>
    <row r="132" spans="3:6" x14ac:dyDescent="0.2">
      <c r="C132" s="315"/>
      <c r="D132" s="315"/>
      <c r="E132" s="315"/>
      <c r="F132" s="315"/>
    </row>
    <row r="133" spans="3:6" x14ac:dyDescent="0.2">
      <c r="C133" s="315"/>
      <c r="D133" s="315"/>
      <c r="E133" s="315"/>
      <c r="F133" s="315"/>
    </row>
    <row r="134" spans="3:6" x14ac:dyDescent="0.2">
      <c r="C134" s="315"/>
      <c r="D134" s="315"/>
      <c r="E134" s="315"/>
      <c r="F134" s="315"/>
    </row>
    <row r="135" spans="3:6" x14ac:dyDescent="0.2">
      <c r="C135" s="315"/>
      <c r="D135" s="315"/>
      <c r="E135" s="315"/>
      <c r="F135" s="315"/>
    </row>
    <row r="136" spans="3:6" x14ac:dyDescent="0.2">
      <c r="C136" s="315"/>
      <c r="D136" s="315"/>
      <c r="E136" s="315"/>
      <c r="F136" s="315"/>
    </row>
    <row r="137" spans="3:6" x14ac:dyDescent="0.2">
      <c r="C137" s="315"/>
      <c r="D137" s="315"/>
      <c r="E137" s="315"/>
      <c r="F137" s="315"/>
    </row>
    <row r="138" spans="3:6" x14ac:dyDescent="0.2">
      <c r="C138" s="315"/>
      <c r="D138" s="315"/>
      <c r="E138" s="315"/>
      <c r="F138" s="315"/>
    </row>
    <row r="139" spans="3:6" x14ac:dyDescent="0.2">
      <c r="C139" s="315"/>
      <c r="D139" s="315"/>
      <c r="E139" s="315"/>
      <c r="F139" s="315"/>
    </row>
    <row r="140" spans="3:6" x14ac:dyDescent="0.2">
      <c r="C140" s="315"/>
      <c r="D140" s="315"/>
      <c r="E140" s="315"/>
      <c r="F140" s="315"/>
    </row>
    <row r="141" spans="3:6" x14ac:dyDescent="0.2">
      <c r="C141" s="315"/>
      <c r="D141" s="315"/>
      <c r="E141" s="315"/>
      <c r="F141" s="315"/>
    </row>
    <row r="142" spans="3:6" x14ac:dyDescent="0.2">
      <c r="C142" s="315"/>
      <c r="D142" s="315"/>
      <c r="E142" s="315"/>
      <c r="F142" s="315"/>
    </row>
    <row r="143" spans="3:6" x14ac:dyDescent="0.2">
      <c r="C143" s="315"/>
      <c r="D143" s="315"/>
      <c r="E143" s="315"/>
      <c r="F143" s="315"/>
    </row>
    <row r="144" spans="3:6" x14ac:dyDescent="0.2">
      <c r="C144" s="315"/>
      <c r="D144" s="315"/>
      <c r="E144" s="315"/>
      <c r="F144" s="315"/>
    </row>
    <row r="145" spans="3:6" x14ac:dyDescent="0.2">
      <c r="C145" s="315"/>
      <c r="D145" s="315"/>
      <c r="E145" s="315"/>
      <c r="F145" s="315"/>
    </row>
    <row r="146" spans="3:6" x14ac:dyDescent="0.2">
      <c r="C146" s="315"/>
      <c r="D146" s="315"/>
      <c r="E146" s="315"/>
      <c r="F146" s="315"/>
    </row>
    <row r="147" spans="3:6" x14ac:dyDescent="0.2">
      <c r="C147" s="315"/>
      <c r="D147" s="315"/>
      <c r="E147" s="315"/>
      <c r="F147" s="315"/>
    </row>
    <row r="148" spans="3:6" x14ac:dyDescent="0.2">
      <c r="C148" s="315"/>
      <c r="D148" s="315"/>
      <c r="E148" s="315"/>
      <c r="F148" s="315"/>
    </row>
    <row r="149" spans="3:6" x14ac:dyDescent="0.2">
      <c r="C149" s="315"/>
      <c r="D149" s="315"/>
      <c r="E149" s="315"/>
      <c r="F149" s="315"/>
    </row>
    <row r="150" spans="3:6" x14ac:dyDescent="0.2">
      <c r="C150" s="315"/>
      <c r="D150" s="315"/>
      <c r="E150" s="315"/>
      <c r="F150" s="315"/>
    </row>
    <row r="151" spans="3:6" x14ac:dyDescent="0.2">
      <c r="C151" s="315"/>
      <c r="D151" s="315"/>
      <c r="E151" s="315"/>
      <c r="F151" s="315"/>
    </row>
    <row r="152" spans="3:6" x14ac:dyDescent="0.2">
      <c r="C152" s="315"/>
      <c r="D152" s="315"/>
      <c r="E152" s="315"/>
      <c r="F152" s="315"/>
    </row>
    <row r="153" spans="3:6" x14ac:dyDescent="0.2">
      <c r="C153" s="315"/>
      <c r="D153" s="315"/>
      <c r="E153" s="315"/>
      <c r="F153" s="315"/>
    </row>
    <row r="154" spans="3:6" x14ac:dyDescent="0.2">
      <c r="C154" s="315"/>
      <c r="D154" s="315"/>
      <c r="E154" s="315"/>
      <c r="F154" s="315"/>
    </row>
    <row r="155" spans="3:6" x14ac:dyDescent="0.2">
      <c r="C155" s="315"/>
      <c r="D155" s="315"/>
      <c r="E155" s="315"/>
      <c r="F155" s="315"/>
    </row>
    <row r="156" spans="3:6" x14ac:dyDescent="0.2">
      <c r="C156" s="315"/>
      <c r="D156" s="315"/>
      <c r="E156" s="315"/>
      <c r="F156" s="315"/>
    </row>
    <row r="157" spans="3:6" x14ac:dyDescent="0.2">
      <c r="C157" s="315"/>
      <c r="D157" s="315"/>
      <c r="E157" s="315"/>
      <c r="F157" s="315"/>
    </row>
    <row r="158" spans="3:6" x14ac:dyDescent="0.2">
      <c r="C158" s="315"/>
      <c r="D158" s="315"/>
      <c r="E158" s="315"/>
      <c r="F158" s="315"/>
    </row>
    <row r="159" spans="3:6" x14ac:dyDescent="0.2">
      <c r="C159" s="315"/>
      <c r="D159" s="315"/>
      <c r="E159" s="315"/>
      <c r="F159" s="315"/>
    </row>
    <row r="160" spans="3:6" x14ac:dyDescent="0.2">
      <c r="C160" s="315"/>
      <c r="D160" s="315"/>
      <c r="E160" s="315"/>
      <c r="F160" s="315"/>
    </row>
    <row r="161" spans="3:6" x14ac:dyDescent="0.2">
      <c r="C161" s="315"/>
      <c r="D161" s="315"/>
      <c r="E161" s="315"/>
      <c r="F161" s="315"/>
    </row>
    <row r="162" spans="3:6" x14ac:dyDescent="0.2">
      <c r="C162" s="315"/>
      <c r="D162" s="315"/>
      <c r="E162" s="315"/>
      <c r="F162" s="315"/>
    </row>
    <row r="163" spans="3:6" x14ac:dyDescent="0.2">
      <c r="C163" s="315"/>
      <c r="D163" s="315"/>
      <c r="E163" s="315"/>
      <c r="F163" s="315"/>
    </row>
    <row r="164" spans="3:6" x14ac:dyDescent="0.2">
      <c r="C164" s="315"/>
      <c r="D164" s="315"/>
      <c r="E164" s="315"/>
      <c r="F164" s="315"/>
    </row>
    <row r="165" spans="3:6" x14ac:dyDescent="0.2">
      <c r="C165" s="315"/>
      <c r="D165" s="315"/>
      <c r="E165" s="315"/>
      <c r="F165" s="315"/>
    </row>
    <row r="166" spans="3:6" x14ac:dyDescent="0.2">
      <c r="C166" s="315"/>
      <c r="D166" s="315"/>
      <c r="E166" s="315"/>
      <c r="F166" s="315"/>
    </row>
    <row r="167" spans="3:6" x14ac:dyDescent="0.2">
      <c r="C167" s="315"/>
      <c r="D167" s="315"/>
      <c r="E167" s="315"/>
      <c r="F167" s="315"/>
    </row>
    <row r="168" spans="3:6" x14ac:dyDescent="0.2">
      <c r="C168" s="315"/>
      <c r="D168" s="315"/>
      <c r="E168" s="315"/>
      <c r="F168" s="315"/>
    </row>
    <row r="169" spans="3:6" x14ac:dyDescent="0.2">
      <c r="C169" s="315"/>
      <c r="D169" s="315"/>
      <c r="E169" s="315"/>
      <c r="F169" s="315"/>
    </row>
    <row r="170" spans="3:6" x14ac:dyDescent="0.2">
      <c r="C170" s="315"/>
      <c r="D170" s="315"/>
      <c r="E170" s="315"/>
      <c r="F170" s="315"/>
    </row>
    <row r="171" spans="3:6" x14ac:dyDescent="0.2">
      <c r="C171" s="315"/>
      <c r="D171" s="315"/>
      <c r="E171" s="315"/>
      <c r="F171" s="315"/>
    </row>
    <row r="172" spans="3:6" x14ac:dyDescent="0.2">
      <c r="C172" s="315"/>
      <c r="D172" s="315"/>
      <c r="E172" s="315"/>
      <c r="F172" s="315"/>
    </row>
    <row r="173" spans="3:6" x14ac:dyDescent="0.2">
      <c r="C173" s="315"/>
      <c r="D173" s="315"/>
      <c r="E173" s="315"/>
      <c r="F173" s="315"/>
    </row>
    <row r="174" spans="3:6" x14ac:dyDescent="0.2">
      <c r="C174" s="315"/>
      <c r="D174" s="315"/>
      <c r="E174" s="315"/>
      <c r="F174" s="315"/>
    </row>
    <row r="175" spans="3:6" x14ac:dyDescent="0.2">
      <c r="C175" s="315"/>
      <c r="D175" s="315"/>
      <c r="E175" s="315"/>
      <c r="F175" s="315"/>
    </row>
    <row r="176" spans="3:6" x14ac:dyDescent="0.2">
      <c r="C176" s="315"/>
      <c r="D176" s="315"/>
      <c r="E176" s="315"/>
      <c r="F176" s="315"/>
    </row>
    <row r="177" spans="3:6" x14ac:dyDescent="0.2">
      <c r="C177" s="315"/>
      <c r="D177" s="315"/>
      <c r="E177" s="315"/>
      <c r="F177" s="315"/>
    </row>
    <row r="178" spans="3:6" x14ac:dyDescent="0.2">
      <c r="C178" s="315"/>
      <c r="D178" s="315"/>
      <c r="E178" s="315"/>
      <c r="F178" s="315"/>
    </row>
    <row r="179" spans="3:6" x14ac:dyDescent="0.2">
      <c r="C179" s="315"/>
      <c r="D179" s="315"/>
      <c r="E179" s="315"/>
      <c r="F179" s="315"/>
    </row>
    <row r="180" spans="3:6" x14ac:dyDescent="0.2">
      <c r="C180" s="315"/>
      <c r="D180" s="315"/>
      <c r="E180" s="315"/>
      <c r="F180" s="315"/>
    </row>
    <row r="181" spans="3:6" x14ac:dyDescent="0.2">
      <c r="C181" s="315"/>
      <c r="D181" s="315"/>
      <c r="E181" s="315"/>
      <c r="F181" s="315"/>
    </row>
    <row r="182" spans="3:6" x14ac:dyDescent="0.2">
      <c r="C182" s="315"/>
      <c r="D182" s="315"/>
      <c r="E182" s="315"/>
      <c r="F182" s="315"/>
    </row>
    <row r="183" spans="3:6" x14ac:dyDescent="0.2">
      <c r="C183" s="315"/>
      <c r="D183" s="315"/>
      <c r="E183" s="315"/>
      <c r="F183" s="315"/>
    </row>
    <row r="184" spans="3:6" x14ac:dyDescent="0.2">
      <c r="C184" s="315"/>
      <c r="D184" s="315"/>
      <c r="E184" s="315"/>
      <c r="F184" s="315"/>
    </row>
    <row r="185" spans="3:6" x14ac:dyDescent="0.2">
      <c r="C185" s="315"/>
      <c r="D185" s="315"/>
      <c r="E185" s="315"/>
      <c r="F185" s="315"/>
    </row>
    <row r="186" spans="3:6" x14ac:dyDescent="0.2">
      <c r="C186" s="315"/>
      <c r="D186" s="315"/>
      <c r="E186" s="315"/>
      <c r="F186" s="315"/>
    </row>
    <row r="187" spans="3:6" x14ac:dyDescent="0.2">
      <c r="C187" s="315"/>
      <c r="D187" s="315"/>
      <c r="E187" s="315"/>
      <c r="F187" s="315"/>
    </row>
    <row r="188" spans="3:6" x14ac:dyDescent="0.2">
      <c r="C188" s="315"/>
      <c r="D188" s="315"/>
      <c r="E188" s="315"/>
      <c r="F188" s="315"/>
    </row>
    <row r="189" spans="3:6" x14ac:dyDescent="0.2">
      <c r="C189" s="315"/>
      <c r="D189" s="315"/>
      <c r="E189" s="315"/>
      <c r="F189" s="315"/>
    </row>
    <row r="190" spans="3:6" x14ac:dyDescent="0.2">
      <c r="C190" s="315"/>
      <c r="D190" s="315"/>
      <c r="E190" s="315"/>
      <c r="F190" s="315"/>
    </row>
    <row r="191" spans="3:6" x14ac:dyDescent="0.2">
      <c r="C191" s="315"/>
      <c r="D191" s="315"/>
      <c r="E191" s="315"/>
      <c r="F191" s="315"/>
    </row>
    <row r="192" spans="3:6" x14ac:dyDescent="0.2">
      <c r="C192" s="315"/>
      <c r="D192" s="315"/>
      <c r="E192" s="315"/>
      <c r="F192" s="315"/>
    </row>
    <row r="193" spans="3:6" x14ac:dyDescent="0.2">
      <c r="C193" s="315"/>
      <c r="D193" s="315"/>
      <c r="E193" s="315"/>
      <c r="F193" s="315"/>
    </row>
    <row r="194" spans="3:6" x14ac:dyDescent="0.2">
      <c r="C194" s="315"/>
      <c r="D194" s="315"/>
      <c r="E194" s="315"/>
      <c r="F194" s="315"/>
    </row>
    <row r="195" spans="3:6" x14ac:dyDescent="0.2">
      <c r="C195" s="315"/>
      <c r="D195" s="315"/>
      <c r="E195" s="315"/>
      <c r="F195" s="315"/>
    </row>
    <row r="196" spans="3:6" x14ac:dyDescent="0.2">
      <c r="C196" s="315"/>
      <c r="D196" s="315"/>
      <c r="E196" s="315"/>
      <c r="F196" s="315"/>
    </row>
    <row r="197" spans="3:6" x14ac:dyDescent="0.2">
      <c r="C197" s="315"/>
      <c r="D197" s="315"/>
      <c r="E197" s="315"/>
      <c r="F197" s="315"/>
    </row>
    <row r="198" spans="3:6" x14ac:dyDescent="0.2">
      <c r="C198" s="315"/>
      <c r="D198" s="315"/>
      <c r="E198" s="315"/>
      <c r="F198" s="315"/>
    </row>
    <row r="199" spans="3:6" x14ac:dyDescent="0.2">
      <c r="C199" s="315"/>
      <c r="D199" s="315"/>
      <c r="E199" s="315"/>
      <c r="F199" s="315"/>
    </row>
    <row r="200" spans="3:6" x14ac:dyDescent="0.2">
      <c r="C200" s="315"/>
      <c r="D200" s="315"/>
      <c r="E200" s="315"/>
      <c r="F200" s="315"/>
    </row>
    <row r="201" spans="3:6" x14ac:dyDescent="0.2">
      <c r="C201" s="315"/>
      <c r="D201" s="315"/>
      <c r="E201" s="315"/>
      <c r="F201" s="315"/>
    </row>
    <row r="202" spans="3:6" x14ac:dyDescent="0.2">
      <c r="C202" s="315"/>
      <c r="D202" s="315"/>
      <c r="E202" s="315"/>
      <c r="F202" s="315"/>
    </row>
    <row r="203" spans="3:6" x14ac:dyDescent="0.2">
      <c r="C203" s="315"/>
      <c r="D203" s="315"/>
      <c r="E203" s="315"/>
      <c r="F203" s="315"/>
    </row>
    <row r="204" spans="3:6" x14ac:dyDescent="0.2">
      <c r="C204" s="315"/>
      <c r="D204" s="315"/>
      <c r="E204" s="315"/>
      <c r="F204" s="315"/>
    </row>
    <row r="205" spans="3:6" x14ac:dyDescent="0.2">
      <c r="C205" s="315"/>
      <c r="D205" s="315"/>
      <c r="E205" s="315"/>
      <c r="F205" s="315"/>
    </row>
    <row r="206" spans="3:6" x14ac:dyDescent="0.2">
      <c r="C206" s="315"/>
      <c r="D206" s="315"/>
      <c r="E206" s="315"/>
      <c r="F206" s="315"/>
    </row>
    <row r="207" spans="3:6" x14ac:dyDescent="0.2">
      <c r="C207" s="315"/>
      <c r="D207" s="315"/>
      <c r="E207" s="315"/>
      <c r="F207" s="315"/>
    </row>
    <row r="208" spans="3:6" x14ac:dyDescent="0.2">
      <c r="C208" s="315"/>
      <c r="D208" s="315"/>
      <c r="E208" s="315"/>
      <c r="F208" s="315"/>
    </row>
    <row r="209" spans="3:6" x14ac:dyDescent="0.2">
      <c r="C209" s="315"/>
      <c r="D209" s="315"/>
      <c r="E209" s="315"/>
      <c r="F209" s="315"/>
    </row>
    <row r="210" spans="3:6" x14ac:dyDescent="0.2">
      <c r="C210" s="315"/>
      <c r="D210" s="315"/>
      <c r="E210" s="315"/>
      <c r="F210" s="315"/>
    </row>
    <row r="211" spans="3:6" x14ac:dyDescent="0.2">
      <c r="C211" s="315"/>
      <c r="D211" s="315"/>
      <c r="E211" s="315"/>
      <c r="F211" s="315"/>
    </row>
    <row r="212" spans="3:6" x14ac:dyDescent="0.2">
      <c r="C212" s="315"/>
      <c r="D212" s="315"/>
      <c r="E212" s="315"/>
      <c r="F212" s="315"/>
    </row>
    <row r="213" spans="3:6" x14ac:dyDescent="0.2">
      <c r="C213" s="315"/>
      <c r="D213" s="315"/>
      <c r="E213" s="315"/>
      <c r="F213" s="315"/>
    </row>
    <row r="214" spans="3:6" x14ac:dyDescent="0.2">
      <c r="C214" s="315"/>
      <c r="D214" s="315"/>
      <c r="E214" s="315"/>
      <c r="F214" s="315"/>
    </row>
    <row r="215" spans="3:6" x14ac:dyDescent="0.2">
      <c r="C215" s="315"/>
      <c r="D215" s="315"/>
      <c r="E215" s="315"/>
      <c r="F215" s="315"/>
    </row>
    <row r="216" spans="3:6" x14ac:dyDescent="0.2">
      <c r="C216" s="315"/>
      <c r="D216" s="315"/>
      <c r="E216" s="315"/>
      <c r="F216" s="315"/>
    </row>
    <row r="217" spans="3:6" x14ac:dyDescent="0.2">
      <c r="C217" s="315"/>
      <c r="D217" s="315"/>
      <c r="E217" s="315"/>
      <c r="F217" s="315"/>
    </row>
    <row r="218" spans="3:6" x14ac:dyDescent="0.2">
      <c r="C218" s="315"/>
      <c r="D218" s="315"/>
      <c r="E218" s="315"/>
      <c r="F218" s="315"/>
    </row>
    <row r="219" spans="3:6" x14ac:dyDescent="0.2">
      <c r="C219" s="315"/>
      <c r="D219" s="315"/>
      <c r="E219" s="315"/>
      <c r="F219" s="315"/>
    </row>
    <row r="220" spans="3:6" x14ac:dyDescent="0.2">
      <c r="C220" s="315"/>
      <c r="D220" s="315"/>
      <c r="E220" s="315"/>
      <c r="F220" s="315"/>
    </row>
    <row r="221" spans="3:6" x14ac:dyDescent="0.2">
      <c r="C221" s="315"/>
      <c r="D221" s="315"/>
      <c r="E221" s="315"/>
      <c r="F221" s="315"/>
    </row>
    <row r="222" spans="3:6" x14ac:dyDescent="0.2">
      <c r="C222" s="315"/>
      <c r="D222" s="315"/>
      <c r="E222" s="315"/>
      <c r="F222" s="315"/>
    </row>
    <row r="223" spans="3:6" x14ac:dyDescent="0.2">
      <c r="C223" s="315"/>
      <c r="D223" s="315"/>
      <c r="E223" s="315"/>
      <c r="F223" s="315"/>
    </row>
    <row r="224" spans="3:6" x14ac:dyDescent="0.2">
      <c r="C224" s="315"/>
      <c r="D224" s="315"/>
      <c r="E224" s="315"/>
      <c r="F224" s="315"/>
    </row>
    <row r="225" spans="3:6" x14ac:dyDescent="0.2">
      <c r="C225" s="315"/>
      <c r="D225" s="315"/>
      <c r="E225" s="315"/>
      <c r="F225" s="315"/>
    </row>
    <row r="226" spans="3:6" x14ac:dyDescent="0.2">
      <c r="C226" s="315"/>
      <c r="D226" s="315"/>
      <c r="E226" s="315"/>
      <c r="F226" s="315"/>
    </row>
    <row r="227" spans="3:6" x14ac:dyDescent="0.2">
      <c r="C227" s="315"/>
      <c r="D227" s="315"/>
      <c r="E227" s="315"/>
      <c r="F227" s="315"/>
    </row>
    <row r="228" spans="3:6" x14ac:dyDescent="0.2">
      <c r="C228" s="315"/>
      <c r="D228" s="315"/>
      <c r="E228" s="315"/>
      <c r="F228" s="315"/>
    </row>
    <row r="229" spans="3:6" x14ac:dyDescent="0.2">
      <c r="C229" s="315"/>
      <c r="D229" s="315"/>
      <c r="E229" s="315"/>
      <c r="F229" s="315"/>
    </row>
    <row r="230" spans="3:6" x14ac:dyDescent="0.2">
      <c r="C230" s="315"/>
      <c r="D230" s="315"/>
      <c r="E230" s="315"/>
      <c r="F230" s="315"/>
    </row>
    <row r="231" spans="3:6" x14ac:dyDescent="0.2">
      <c r="C231" s="315"/>
      <c r="D231" s="315"/>
      <c r="E231" s="315"/>
      <c r="F231" s="315"/>
    </row>
    <row r="232" spans="3:6" x14ac:dyDescent="0.2">
      <c r="C232" s="315"/>
      <c r="D232" s="315"/>
      <c r="E232" s="315"/>
      <c r="F232" s="315"/>
    </row>
    <row r="233" spans="3:6" x14ac:dyDescent="0.2">
      <c r="C233" s="315"/>
      <c r="D233" s="315"/>
      <c r="E233" s="315"/>
      <c r="F233" s="315"/>
    </row>
    <row r="234" spans="3:6" x14ac:dyDescent="0.2">
      <c r="C234" s="315"/>
      <c r="D234" s="315"/>
      <c r="E234" s="315"/>
      <c r="F234" s="315"/>
    </row>
    <row r="235" spans="3:6" x14ac:dyDescent="0.2">
      <c r="C235" s="315"/>
      <c r="D235" s="315"/>
      <c r="E235" s="315"/>
      <c r="F235" s="315"/>
    </row>
    <row r="236" spans="3:6" x14ac:dyDescent="0.2">
      <c r="C236" s="315"/>
      <c r="D236" s="315"/>
      <c r="E236" s="315"/>
      <c r="F236" s="315"/>
    </row>
    <row r="237" spans="3:6" x14ac:dyDescent="0.2">
      <c r="C237" s="315"/>
      <c r="D237" s="315"/>
      <c r="E237" s="315"/>
      <c r="F237" s="315"/>
    </row>
    <row r="238" spans="3:6" x14ac:dyDescent="0.2">
      <c r="C238" s="315"/>
      <c r="D238" s="315"/>
      <c r="E238" s="315"/>
      <c r="F238" s="315"/>
    </row>
    <row r="239" spans="3:6" x14ac:dyDescent="0.2">
      <c r="C239" s="315"/>
      <c r="D239" s="315"/>
      <c r="E239" s="315"/>
      <c r="F239" s="315"/>
    </row>
    <row r="240" spans="3:6" x14ac:dyDescent="0.2">
      <c r="C240" s="315"/>
      <c r="D240" s="315"/>
      <c r="E240" s="315"/>
      <c r="F240" s="315"/>
    </row>
    <row r="241" spans="3:6" x14ac:dyDescent="0.2">
      <c r="C241" s="315"/>
      <c r="D241" s="315"/>
      <c r="E241" s="315"/>
      <c r="F241" s="315"/>
    </row>
    <row r="242" spans="3:6" x14ac:dyDescent="0.2">
      <c r="C242" s="315"/>
      <c r="D242" s="315"/>
      <c r="E242" s="315"/>
      <c r="F242" s="315"/>
    </row>
    <row r="243" spans="3:6" x14ac:dyDescent="0.2">
      <c r="C243" s="315"/>
      <c r="D243" s="315"/>
      <c r="E243" s="315"/>
      <c r="F243" s="315"/>
    </row>
    <row r="244" spans="3:6" x14ac:dyDescent="0.2">
      <c r="C244" s="315"/>
      <c r="D244" s="315"/>
      <c r="E244" s="315"/>
      <c r="F244" s="315"/>
    </row>
    <row r="245" spans="3:6" x14ac:dyDescent="0.2">
      <c r="C245" s="315"/>
      <c r="D245" s="315"/>
      <c r="E245" s="315"/>
      <c r="F245" s="315"/>
    </row>
    <row r="246" spans="3:6" x14ac:dyDescent="0.2">
      <c r="C246" s="315"/>
      <c r="D246" s="315"/>
      <c r="E246" s="315"/>
      <c r="F246" s="315"/>
    </row>
    <row r="247" spans="3:6" x14ac:dyDescent="0.2">
      <c r="C247" s="315"/>
      <c r="D247" s="315"/>
      <c r="E247" s="315"/>
      <c r="F247" s="315"/>
    </row>
    <row r="248" spans="3:6" x14ac:dyDescent="0.2">
      <c r="C248" s="315"/>
      <c r="D248" s="315"/>
      <c r="E248" s="315"/>
      <c r="F248" s="315"/>
    </row>
    <row r="249" spans="3:6" x14ac:dyDescent="0.2">
      <c r="C249" s="315"/>
      <c r="D249" s="315"/>
      <c r="E249" s="315"/>
      <c r="F249" s="315"/>
    </row>
    <row r="250" spans="3:6" x14ac:dyDescent="0.2">
      <c r="C250" s="315"/>
      <c r="D250" s="315"/>
      <c r="E250" s="315"/>
      <c r="F250" s="315"/>
    </row>
    <row r="251" spans="3:6" x14ac:dyDescent="0.2">
      <c r="C251" s="315"/>
      <c r="D251" s="315"/>
      <c r="E251" s="315"/>
      <c r="F251" s="315"/>
    </row>
    <row r="252" spans="3:6" x14ac:dyDescent="0.2">
      <c r="C252" s="315"/>
      <c r="D252" s="315"/>
      <c r="E252" s="315"/>
      <c r="F252" s="315"/>
    </row>
    <row r="253" spans="3:6" x14ac:dyDescent="0.2">
      <c r="C253" s="315"/>
      <c r="D253" s="315"/>
      <c r="E253" s="315"/>
      <c r="F253" s="315"/>
    </row>
    <row r="254" spans="3:6" x14ac:dyDescent="0.2">
      <c r="C254" s="315"/>
      <c r="D254" s="315"/>
      <c r="E254" s="315"/>
      <c r="F254" s="315"/>
    </row>
    <row r="255" spans="3:6" x14ac:dyDescent="0.2">
      <c r="C255" s="315"/>
      <c r="D255" s="315"/>
      <c r="E255" s="315"/>
      <c r="F255" s="315"/>
    </row>
    <row r="256" spans="3:6" x14ac:dyDescent="0.2">
      <c r="C256" s="315"/>
      <c r="D256" s="315"/>
      <c r="E256" s="315"/>
      <c r="F256" s="315"/>
    </row>
    <row r="257" spans="3:6" x14ac:dyDescent="0.2">
      <c r="C257" s="315"/>
      <c r="D257" s="315"/>
      <c r="E257" s="315"/>
      <c r="F257" s="315"/>
    </row>
    <row r="258" spans="3:6" x14ac:dyDescent="0.2">
      <c r="C258" s="315"/>
      <c r="D258" s="315"/>
      <c r="E258" s="315"/>
      <c r="F258" s="315"/>
    </row>
    <row r="259" spans="3:6" x14ac:dyDescent="0.2">
      <c r="C259" s="315"/>
      <c r="D259" s="315"/>
      <c r="E259" s="315"/>
      <c r="F259" s="315"/>
    </row>
    <row r="260" spans="3:6" x14ac:dyDescent="0.2">
      <c r="C260" s="315"/>
      <c r="D260" s="315"/>
      <c r="E260" s="315"/>
      <c r="F260" s="315"/>
    </row>
    <row r="261" spans="3:6" x14ac:dyDescent="0.2">
      <c r="C261" s="315"/>
      <c r="D261" s="315"/>
      <c r="E261" s="315"/>
      <c r="F261" s="315"/>
    </row>
    <row r="262" spans="3:6" x14ac:dyDescent="0.2">
      <c r="C262" s="315"/>
      <c r="D262" s="315"/>
      <c r="E262" s="315"/>
      <c r="F262" s="315"/>
    </row>
    <row r="263" spans="3:6" x14ac:dyDescent="0.2">
      <c r="C263" s="315"/>
      <c r="D263" s="315"/>
      <c r="E263" s="315"/>
      <c r="F263" s="315"/>
    </row>
    <row r="264" spans="3:6" x14ac:dyDescent="0.2">
      <c r="C264" s="315"/>
      <c r="D264" s="315"/>
      <c r="E264" s="315"/>
      <c r="F264" s="315"/>
    </row>
    <row r="265" spans="3:6" x14ac:dyDescent="0.2">
      <c r="C265" s="315"/>
      <c r="D265" s="315"/>
      <c r="E265" s="315"/>
      <c r="F265" s="315"/>
    </row>
    <row r="266" spans="3:6" x14ac:dyDescent="0.2">
      <c r="C266" s="315"/>
      <c r="D266" s="315"/>
      <c r="E266" s="315"/>
      <c r="F266" s="315"/>
    </row>
    <row r="267" spans="3:6" x14ac:dyDescent="0.2">
      <c r="C267" s="315"/>
      <c r="D267" s="315"/>
      <c r="E267" s="315"/>
      <c r="F267" s="315"/>
    </row>
    <row r="268" spans="3:6" x14ac:dyDescent="0.2">
      <c r="C268" s="315"/>
      <c r="D268" s="315"/>
      <c r="E268" s="315"/>
      <c r="F268" s="315"/>
    </row>
    <row r="269" spans="3:6" x14ac:dyDescent="0.2">
      <c r="C269" s="315"/>
      <c r="D269" s="315"/>
      <c r="E269" s="315"/>
      <c r="F269" s="315"/>
    </row>
    <row r="270" spans="3:6" x14ac:dyDescent="0.2">
      <c r="C270" s="315"/>
      <c r="D270" s="315"/>
      <c r="E270" s="315"/>
      <c r="F270" s="315"/>
    </row>
    <row r="271" spans="3:6" x14ac:dyDescent="0.2">
      <c r="C271" s="315"/>
      <c r="D271" s="315"/>
      <c r="E271" s="315"/>
      <c r="F271" s="315"/>
    </row>
    <row r="272" spans="3:6" x14ac:dyDescent="0.2">
      <c r="C272" s="315"/>
      <c r="D272" s="315"/>
      <c r="E272" s="315"/>
      <c r="F272" s="315"/>
    </row>
    <row r="273" spans="3:6" x14ac:dyDescent="0.2">
      <c r="C273" s="315"/>
      <c r="D273" s="315"/>
      <c r="E273" s="315"/>
      <c r="F273" s="315"/>
    </row>
    <row r="274" spans="3:6" x14ac:dyDescent="0.2">
      <c r="C274" s="315"/>
      <c r="D274" s="315"/>
      <c r="E274" s="315"/>
      <c r="F274" s="315"/>
    </row>
    <row r="275" spans="3:6" x14ac:dyDescent="0.2">
      <c r="C275" s="315"/>
      <c r="D275" s="315"/>
      <c r="E275" s="315"/>
      <c r="F275" s="315"/>
    </row>
    <row r="276" spans="3:6" x14ac:dyDescent="0.2">
      <c r="C276" s="315"/>
      <c r="D276" s="315"/>
      <c r="E276" s="315"/>
      <c r="F276" s="315"/>
    </row>
    <row r="277" spans="3:6" x14ac:dyDescent="0.2">
      <c r="C277" s="315"/>
      <c r="D277" s="315"/>
      <c r="E277" s="315"/>
      <c r="F277" s="315"/>
    </row>
    <row r="278" spans="3:6" x14ac:dyDescent="0.2">
      <c r="C278" s="315"/>
      <c r="D278" s="315"/>
      <c r="E278" s="315"/>
      <c r="F278" s="315"/>
    </row>
    <row r="279" spans="3:6" x14ac:dyDescent="0.2">
      <c r="C279" s="315"/>
      <c r="D279" s="315"/>
      <c r="E279" s="315"/>
      <c r="F279" s="315"/>
    </row>
    <row r="280" spans="3:6" x14ac:dyDescent="0.2">
      <c r="C280" s="315"/>
      <c r="D280" s="315"/>
      <c r="E280" s="315"/>
      <c r="F280" s="315"/>
    </row>
    <row r="281" spans="3:6" x14ac:dyDescent="0.2">
      <c r="C281" s="315"/>
      <c r="D281" s="315"/>
      <c r="E281" s="315"/>
      <c r="F281" s="315"/>
    </row>
    <row r="282" spans="3:6" x14ac:dyDescent="0.2">
      <c r="C282" s="315"/>
      <c r="D282" s="315"/>
      <c r="E282" s="315"/>
      <c r="F282" s="315"/>
    </row>
    <row r="283" spans="3:6" x14ac:dyDescent="0.2">
      <c r="C283" s="315"/>
      <c r="D283" s="315"/>
      <c r="E283" s="315"/>
      <c r="F283" s="315"/>
    </row>
    <row r="284" spans="3:6" x14ac:dyDescent="0.2">
      <c r="C284" s="315"/>
      <c r="D284" s="315"/>
      <c r="E284" s="315"/>
      <c r="F284" s="315"/>
    </row>
    <row r="285" spans="3:6" x14ac:dyDescent="0.2">
      <c r="C285" s="315"/>
      <c r="D285" s="315"/>
      <c r="E285" s="315"/>
      <c r="F285" s="315"/>
    </row>
    <row r="286" spans="3:6" x14ac:dyDescent="0.2">
      <c r="C286" s="315"/>
      <c r="D286" s="315"/>
      <c r="E286" s="315"/>
      <c r="F286" s="315"/>
    </row>
    <row r="287" spans="3:6" x14ac:dyDescent="0.2">
      <c r="C287" s="315"/>
      <c r="D287" s="315"/>
      <c r="E287" s="315"/>
      <c r="F287" s="315"/>
    </row>
    <row r="288" spans="3:6" x14ac:dyDescent="0.2">
      <c r="C288" s="315"/>
      <c r="D288" s="315"/>
      <c r="E288" s="315"/>
      <c r="F288" s="315"/>
    </row>
    <row r="289" spans="3:20" x14ac:dyDescent="0.2">
      <c r="C289" s="315"/>
      <c r="D289" s="315"/>
      <c r="E289" s="315"/>
      <c r="F289" s="315"/>
    </row>
    <row r="290" spans="3:20" x14ac:dyDescent="0.2">
      <c r="C290" s="315"/>
      <c r="D290" s="315"/>
      <c r="E290" s="315"/>
      <c r="F290" s="315"/>
    </row>
    <row r="291" spans="3:20" x14ac:dyDescent="0.2">
      <c r="C291" s="315"/>
      <c r="D291" s="315"/>
      <c r="E291" s="315"/>
      <c r="F291" s="315"/>
    </row>
    <row r="292" spans="3:20" x14ac:dyDescent="0.2">
      <c r="C292" s="315"/>
      <c r="D292" s="315"/>
      <c r="E292" s="315"/>
      <c r="F292" s="315"/>
    </row>
    <row r="293" spans="3:20" x14ac:dyDescent="0.2">
      <c r="C293" s="315"/>
      <c r="D293" s="315"/>
      <c r="E293" s="315"/>
      <c r="F293" s="315"/>
    </row>
    <row r="294" spans="3:20" x14ac:dyDescent="0.2">
      <c r="C294" s="315"/>
      <c r="D294" s="315"/>
      <c r="E294" s="315"/>
      <c r="F294" s="315"/>
    </row>
    <row r="295" spans="3:20" x14ac:dyDescent="0.2">
      <c r="C295" s="334"/>
      <c r="D295" s="334"/>
      <c r="E295" s="334"/>
      <c r="F295" s="334"/>
      <c r="G295" s="334"/>
      <c r="H295" s="334"/>
      <c r="I295" s="334"/>
      <c r="J295" s="334"/>
      <c r="K295" s="334"/>
      <c r="L295" s="334"/>
      <c r="M295" s="334"/>
      <c r="N295" s="334"/>
      <c r="O295" s="334"/>
      <c r="P295" s="334"/>
      <c r="Q295" s="334"/>
      <c r="R295" s="334"/>
      <c r="S295" s="334"/>
      <c r="T295" s="334"/>
    </row>
    <row r="296" spans="3:20" x14ac:dyDescent="0.2">
      <c r="C296" s="334"/>
      <c r="D296" s="334"/>
      <c r="E296" s="334"/>
      <c r="F296" s="334"/>
      <c r="G296" s="334"/>
      <c r="H296" s="334"/>
      <c r="I296" s="334"/>
      <c r="J296" s="334"/>
      <c r="K296" s="334"/>
      <c r="L296" s="334"/>
      <c r="M296" s="334"/>
      <c r="N296" s="334"/>
      <c r="O296" s="334"/>
      <c r="P296" s="334"/>
      <c r="Q296" s="334"/>
      <c r="R296" s="334"/>
      <c r="S296" s="334"/>
      <c r="T296" s="334"/>
    </row>
  </sheetData>
  <mergeCells count="7">
    <mergeCell ref="H1:I1"/>
    <mergeCell ref="W5:Z5"/>
    <mergeCell ref="C5:F5"/>
    <mergeCell ref="G5:J5"/>
    <mergeCell ref="K5:N5"/>
    <mergeCell ref="O5:R5"/>
    <mergeCell ref="S5:V5"/>
  </mergeCells>
  <hyperlinks>
    <hyperlink ref="H1:I1" location="Index!A1" display="Regresar al Índice" xr:uid="{63B7F4F8-0926-4CB1-A2D0-F73A2FBAE1BD}"/>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0F75B-3F72-4E25-9BBA-E15BBCD9E272}">
  <sheetPr codeName="Hoja100"/>
  <dimension ref="A1:I43"/>
  <sheetViews>
    <sheetView topLeftCell="A16" workbookViewId="0">
      <selection activeCell="F17" sqref="F17"/>
    </sheetView>
  </sheetViews>
  <sheetFormatPr baseColWidth="10" defaultRowHeight="12.75" x14ac:dyDescent="0.2"/>
  <cols>
    <col min="1" max="2" width="11.42578125" style="283"/>
    <col min="3" max="3" width="28.28515625" style="283" bestFit="1" customWidth="1"/>
    <col min="4" max="16384" width="11.42578125" style="283"/>
  </cols>
  <sheetData>
    <row r="1" spans="1:9" x14ac:dyDescent="0.2">
      <c r="A1" s="28" t="s">
        <v>4658</v>
      </c>
      <c r="H1" s="284" t="s">
        <v>1306</v>
      </c>
      <c r="I1" s="284"/>
    </row>
    <row r="2" spans="1:9" x14ac:dyDescent="0.2">
      <c r="A2" s="283" t="s">
        <v>4491</v>
      </c>
    </row>
    <row r="6" spans="1:9" x14ac:dyDescent="0.2">
      <c r="A6" s="283" t="s">
        <v>286</v>
      </c>
      <c r="B6" s="283" t="s">
        <v>3102</v>
      </c>
      <c r="C6" s="283" t="s">
        <v>514</v>
      </c>
      <c r="D6" s="283" t="s">
        <v>2472</v>
      </c>
      <c r="E6" s="283" t="s">
        <v>3141</v>
      </c>
      <c r="F6" s="283" t="s">
        <v>3142</v>
      </c>
      <c r="G6" s="283" t="s">
        <v>3143</v>
      </c>
    </row>
    <row r="7" spans="1:9" x14ac:dyDescent="0.2">
      <c r="A7" s="283">
        <v>2023</v>
      </c>
      <c r="B7" s="283">
        <v>2</v>
      </c>
      <c r="C7" s="283" t="s">
        <v>13</v>
      </c>
      <c r="D7" s="315">
        <v>145.59</v>
      </c>
      <c r="E7" s="315">
        <v>1.5980460572226001</v>
      </c>
      <c r="F7" s="315">
        <v>6.6515273606329304</v>
      </c>
      <c r="G7" s="315">
        <v>1.62294344967828</v>
      </c>
    </row>
    <row r="8" spans="1:9" x14ac:dyDescent="0.2">
      <c r="A8" s="283">
        <v>2023</v>
      </c>
      <c r="B8" s="283">
        <v>2</v>
      </c>
      <c r="C8" s="283" t="s">
        <v>22</v>
      </c>
      <c r="D8" s="315">
        <v>158.12</v>
      </c>
      <c r="E8" s="315">
        <v>1.61300687616477</v>
      </c>
      <c r="F8" s="315">
        <v>6.7440761493282997</v>
      </c>
      <c r="G8" s="315">
        <v>1.6449825652102199</v>
      </c>
    </row>
    <row r="9" spans="1:9" x14ac:dyDescent="0.2">
      <c r="A9" s="283">
        <v>2023</v>
      </c>
      <c r="B9" s="283">
        <v>2</v>
      </c>
      <c r="C9" s="283" t="s">
        <v>30</v>
      </c>
      <c r="D9" s="315">
        <v>144.47999999999999</v>
      </c>
      <c r="E9" s="315">
        <v>0.13167925705177599</v>
      </c>
      <c r="F9" s="315">
        <v>7.3881373569198798</v>
      </c>
      <c r="G9" s="315">
        <v>1.7979605734271999</v>
      </c>
    </row>
    <row r="10" spans="1:9" x14ac:dyDescent="0.2">
      <c r="A10" s="283">
        <v>2023</v>
      </c>
      <c r="B10" s="283">
        <v>2</v>
      </c>
      <c r="C10" s="283" t="s">
        <v>12</v>
      </c>
      <c r="D10" s="315">
        <v>145.4</v>
      </c>
      <c r="E10" s="315">
        <v>2.5749559082892399</v>
      </c>
      <c r="F10" s="315">
        <v>7.6957262425005704</v>
      </c>
      <c r="G10" s="315">
        <v>1.8707766821179701</v>
      </c>
    </row>
    <row r="11" spans="1:9" x14ac:dyDescent="0.2">
      <c r="A11" s="283">
        <v>2023</v>
      </c>
      <c r="B11" s="283">
        <v>2</v>
      </c>
      <c r="C11" s="283" t="s">
        <v>25</v>
      </c>
      <c r="D11" s="315">
        <v>159.78</v>
      </c>
      <c r="E11" s="315">
        <v>2.31813524590163</v>
      </c>
      <c r="F11" s="315">
        <v>7.72653721682848</v>
      </c>
      <c r="G11" s="315">
        <v>1.8780620250742599</v>
      </c>
    </row>
    <row r="12" spans="1:9" x14ac:dyDescent="0.2">
      <c r="A12" s="283">
        <v>2023</v>
      </c>
      <c r="B12" s="283">
        <v>2</v>
      </c>
      <c r="C12" s="283" t="s">
        <v>18</v>
      </c>
      <c r="D12" s="315">
        <v>156.57</v>
      </c>
      <c r="E12" s="315">
        <v>2.1130894149872699</v>
      </c>
      <c r="F12" s="315">
        <v>8.8047255038221</v>
      </c>
      <c r="G12" s="315">
        <v>2.1320241861671798</v>
      </c>
    </row>
    <row r="13" spans="1:9" x14ac:dyDescent="0.2">
      <c r="A13" s="283">
        <v>2023</v>
      </c>
      <c r="B13" s="283">
        <v>2</v>
      </c>
      <c r="C13" s="283" t="s">
        <v>14</v>
      </c>
      <c r="D13" s="315">
        <v>157.05000000000001</v>
      </c>
      <c r="E13" s="315">
        <v>1.9805194805194899</v>
      </c>
      <c r="F13" s="315">
        <v>8.8282170327766707</v>
      </c>
      <c r="G13" s="315">
        <v>2.1375364540479702</v>
      </c>
    </row>
    <row r="14" spans="1:9" x14ac:dyDescent="0.2">
      <c r="A14" s="283">
        <v>2023</v>
      </c>
      <c r="B14" s="283">
        <v>2</v>
      </c>
      <c r="C14" s="283" t="s">
        <v>21</v>
      </c>
      <c r="D14" s="315">
        <v>151.96</v>
      </c>
      <c r="E14" s="315">
        <v>1.82939087314884</v>
      </c>
      <c r="F14" s="315">
        <v>9.0178635483176794</v>
      </c>
      <c r="G14" s="315">
        <v>2.1820042016611301</v>
      </c>
    </row>
    <row r="15" spans="1:9" x14ac:dyDescent="0.2">
      <c r="A15" s="283">
        <v>2023</v>
      </c>
      <c r="B15" s="283">
        <v>2</v>
      </c>
      <c r="C15" s="283" t="s">
        <v>16</v>
      </c>
      <c r="D15" s="315">
        <v>148.29</v>
      </c>
      <c r="E15" s="315">
        <v>1.51286966046</v>
      </c>
      <c r="F15" s="315">
        <v>9.7387700732627795</v>
      </c>
      <c r="G15" s="315">
        <v>2.3505126074453702</v>
      </c>
    </row>
    <row r="16" spans="1:9" x14ac:dyDescent="0.2">
      <c r="A16" s="283">
        <v>2023</v>
      </c>
      <c r="B16" s="283">
        <v>2</v>
      </c>
      <c r="C16" s="283" t="s">
        <v>33</v>
      </c>
      <c r="D16" s="315">
        <v>149.58000000000001</v>
      </c>
      <c r="E16" s="315">
        <v>0.81552874570332001</v>
      </c>
      <c r="F16" s="315">
        <v>9.7512656834690894</v>
      </c>
      <c r="G16" s="315">
        <v>2.3534260661578901</v>
      </c>
    </row>
    <row r="17" spans="1:7" x14ac:dyDescent="0.2">
      <c r="A17" s="283">
        <v>2023</v>
      </c>
      <c r="B17" s="283">
        <v>2</v>
      </c>
      <c r="C17" s="283" t="s">
        <v>7</v>
      </c>
      <c r="D17" s="315">
        <v>157.43</v>
      </c>
      <c r="E17" s="315">
        <v>2.4401353461738702</v>
      </c>
      <c r="F17" s="315">
        <v>10.5625395041787</v>
      </c>
      <c r="G17" s="315">
        <v>2.5420513784338401</v>
      </c>
    </row>
    <row r="18" spans="1:7" x14ac:dyDescent="0.2">
      <c r="A18" s="283">
        <v>2023</v>
      </c>
      <c r="B18" s="283">
        <v>2</v>
      </c>
      <c r="C18" s="283" t="s">
        <v>17</v>
      </c>
      <c r="D18" s="315">
        <v>166.26</v>
      </c>
      <c r="E18" s="315">
        <v>1.2730705975513299</v>
      </c>
      <c r="F18" s="315">
        <v>10.84</v>
      </c>
      <c r="G18" s="315">
        <v>2.6063241257647101</v>
      </c>
    </row>
    <row r="19" spans="1:7" x14ac:dyDescent="0.2">
      <c r="A19" s="283">
        <v>2023</v>
      </c>
      <c r="B19" s="283">
        <v>2</v>
      </c>
      <c r="C19" s="283" t="s">
        <v>28</v>
      </c>
      <c r="D19" s="315">
        <v>152.16999999999999</v>
      </c>
      <c r="E19" s="315">
        <v>2.31979558902635</v>
      </c>
      <c r="F19" s="315">
        <v>10.935335714806399</v>
      </c>
      <c r="G19" s="315">
        <v>2.6283804539977802</v>
      </c>
    </row>
    <row r="20" spans="1:7" x14ac:dyDescent="0.2">
      <c r="A20" s="283">
        <v>2023</v>
      </c>
      <c r="B20" s="283">
        <v>2</v>
      </c>
      <c r="C20" s="283" t="s">
        <v>29</v>
      </c>
      <c r="D20" s="315">
        <v>154.43</v>
      </c>
      <c r="E20" s="315">
        <v>1.8331684800527499</v>
      </c>
      <c r="F20" s="315">
        <v>10.941091954022999</v>
      </c>
      <c r="G20" s="315">
        <v>2.6297117295780699</v>
      </c>
    </row>
    <row r="21" spans="1:7" x14ac:dyDescent="0.2">
      <c r="A21" s="283">
        <v>2023</v>
      </c>
      <c r="B21" s="283">
        <v>2</v>
      </c>
      <c r="C21" s="283" t="s">
        <v>31</v>
      </c>
      <c r="D21" s="315">
        <v>156.25</v>
      </c>
      <c r="E21" s="315">
        <v>1.81142894376751</v>
      </c>
      <c r="F21" s="315">
        <v>11.051883439943101</v>
      </c>
      <c r="G21" s="315">
        <v>2.6553249679956799</v>
      </c>
    </row>
    <row r="22" spans="1:7" x14ac:dyDescent="0.2">
      <c r="A22" s="283">
        <v>2023</v>
      </c>
      <c r="B22" s="283">
        <v>2</v>
      </c>
      <c r="C22" s="283" t="s">
        <v>3</v>
      </c>
      <c r="D22" s="315">
        <v>157.52000000000001</v>
      </c>
      <c r="E22" s="315">
        <v>2.21270521056387</v>
      </c>
      <c r="F22" s="315">
        <v>11.117381489842</v>
      </c>
      <c r="G22" s="315">
        <v>2.6704580679232501</v>
      </c>
    </row>
    <row r="23" spans="1:7" x14ac:dyDescent="0.2">
      <c r="A23" s="283">
        <v>2023</v>
      </c>
      <c r="B23" s="283">
        <v>2</v>
      </c>
      <c r="C23" s="283" t="s">
        <v>32</v>
      </c>
      <c r="D23" s="315">
        <v>163.58000000000001</v>
      </c>
      <c r="E23" s="315">
        <v>2.4552173368407999</v>
      </c>
      <c r="F23" s="315">
        <v>11.2940536127364</v>
      </c>
      <c r="G23" s="315">
        <v>2.7112442222923199</v>
      </c>
    </row>
    <row r="24" spans="1:7" x14ac:dyDescent="0.2">
      <c r="A24" s="283">
        <v>2023</v>
      </c>
      <c r="B24" s="283">
        <v>2</v>
      </c>
      <c r="C24" s="283" t="s">
        <v>20</v>
      </c>
      <c r="D24" s="315">
        <v>166.36</v>
      </c>
      <c r="E24" s="315">
        <v>2.7738308519181998</v>
      </c>
      <c r="F24" s="315">
        <v>11.4341215084734</v>
      </c>
      <c r="G24" s="315">
        <v>2.7435455056921598</v>
      </c>
    </row>
    <row r="25" spans="1:7" x14ac:dyDescent="0.2">
      <c r="A25" s="283">
        <v>2023</v>
      </c>
      <c r="B25" s="283">
        <v>2</v>
      </c>
      <c r="C25" s="283" t="s">
        <v>11</v>
      </c>
      <c r="D25" s="315">
        <v>164.09</v>
      </c>
      <c r="E25" s="315">
        <v>2.3643169058016098</v>
      </c>
      <c r="F25" s="315">
        <v>11.663831235113999</v>
      </c>
      <c r="G25" s="315">
        <v>2.7964533786901402</v>
      </c>
    </row>
    <row r="26" spans="1:7" x14ac:dyDescent="0.2">
      <c r="A26" s="283">
        <v>2023</v>
      </c>
      <c r="B26" s="283">
        <v>2</v>
      </c>
      <c r="C26" s="283" t="s">
        <v>8</v>
      </c>
      <c r="D26" s="315">
        <v>164.49</v>
      </c>
      <c r="E26" s="315">
        <v>3.2320823396510701</v>
      </c>
      <c r="F26" s="315">
        <v>11.9284158954818</v>
      </c>
      <c r="G26" s="315">
        <v>2.8572927538055102</v>
      </c>
    </row>
    <row r="27" spans="1:7" x14ac:dyDescent="0.2">
      <c r="A27" s="283">
        <v>2023</v>
      </c>
      <c r="B27" s="283">
        <v>2</v>
      </c>
      <c r="C27" s="283" t="s">
        <v>6</v>
      </c>
      <c r="D27" s="315">
        <v>170.48</v>
      </c>
      <c r="E27" s="315">
        <v>2.3719449948958098</v>
      </c>
      <c r="F27" s="315">
        <v>12.1062668507924</v>
      </c>
      <c r="G27" s="315">
        <v>2.8981277317337901</v>
      </c>
    </row>
    <row r="28" spans="1:7" x14ac:dyDescent="0.2">
      <c r="A28" s="283">
        <v>2023</v>
      </c>
      <c r="B28" s="283">
        <v>2</v>
      </c>
      <c r="C28" s="283" t="s">
        <v>0</v>
      </c>
      <c r="D28" s="315">
        <v>175.23</v>
      </c>
      <c r="E28" s="315">
        <v>2.36593059936907</v>
      </c>
      <c r="F28" s="315">
        <v>12.3269230769231</v>
      </c>
      <c r="G28" s="315">
        <v>2.9487234157658402</v>
      </c>
    </row>
    <row r="29" spans="1:7" x14ac:dyDescent="0.2">
      <c r="A29" s="283">
        <v>2023</v>
      </c>
      <c r="B29" s="283">
        <v>2</v>
      </c>
      <c r="C29" s="283" t="s">
        <v>27</v>
      </c>
      <c r="D29" s="315">
        <v>159.08000000000001</v>
      </c>
      <c r="E29" s="315">
        <v>3.5070596655605502</v>
      </c>
      <c r="F29" s="315">
        <v>12.806694085945299</v>
      </c>
      <c r="G29" s="315">
        <v>3.0584764856037099</v>
      </c>
    </row>
    <row r="30" spans="1:7" x14ac:dyDescent="0.2">
      <c r="A30" s="283">
        <v>2023</v>
      </c>
      <c r="B30" s="283">
        <v>2</v>
      </c>
      <c r="C30" s="283" t="s">
        <v>9</v>
      </c>
      <c r="D30" s="315">
        <v>153.79</v>
      </c>
      <c r="E30" s="315">
        <v>2.2743898383986001</v>
      </c>
      <c r="F30" s="315">
        <v>13.080882352941201</v>
      </c>
      <c r="G30" s="315">
        <v>3.1210430420181701</v>
      </c>
    </row>
    <row r="31" spans="1:7" x14ac:dyDescent="0.2">
      <c r="A31" s="283">
        <v>2023</v>
      </c>
      <c r="B31" s="283">
        <v>2</v>
      </c>
      <c r="C31" s="283" t="s">
        <v>10</v>
      </c>
      <c r="D31" s="315">
        <v>163.19999999999999</v>
      </c>
      <c r="E31" s="315">
        <v>2.7125684435773199</v>
      </c>
      <c r="F31" s="315">
        <v>13.6806910002786</v>
      </c>
      <c r="G31" s="315">
        <v>3.25751668873855</v>
      </c>
    </row>
    <row r="32" spans="1:7" x14ac:dyDescent="0.2">
      <c r="A32" s="283">
        <v>2023</v>
      </c>
      <c r="B32" s="283">
        <v>2</v>
      </c>
      <c r="C32" s="283" t="s">
        <v>23</v>
      </c>
      <c r="D32" s="315">
        <v>161.5</v>
      </c>
      <c r="E32" s="315">
        <v>3.5455536321087302</v>
      </c>
      <c r="F32" s="315">
        <v>14.118145845110201</v>
      </c>
      <c r="G32" s="315">
        <v>3.3567100163874199</v>
      </c>
    </row>
    <row r="33" spans="1:7" x14ac:dyDescent="0.2">
      <c r="A33" s="283">
        <v>2023</v>
      </c>
      <c r="B33" s="283">
        <v>2</v>
      </c>
      <c r="C33" s="283" t="s">
        <v>4</v>
      </c>
      <c r="D33" s="315">
        <v>176.9</v>
      </c>
      <c r="E33" s="315">
        <v>2.7055271713887699</v>
      </c>
      <c r="F33" s="315">
        <v>14.3947232281428</v>
      </c>
      <c r="G33" s="315">
        <v>3.4192771573749301</v>
      </c>
    </row>
    <row r="34" spans="1:7" x14ac:dyDescent="0.2">
      <c r="A34" s="283">
        <v>2023</v>
      </c>
      <c r="B34" s="283">
        <v>2</v>
      </c>
      <c r="C34" s="283" t="s">
        <v>15</v>
      </c>
      <c r="D34" s="315">
        <v>164.76</v>
      </c>
      <c r="E34" s="315">
        <v>2.3354037267080598</v>
      </c>
      <c r="F34" s="315">
        <v>14.440508439258201</v>
      </c>
      <c r="G34" s="315">
        <v>3.4296237074281399</v>
      </c>
    </row>
    <row r="35" spans="1:7" x14ac:dyDescent="0.2">
      <c r="A35" s="283">
        <v>2023</v>
      </c>
      <c r="B35" s="283">
        <v>2</v>
      </c>
      <c r="C35" s="283" t="s">
        <v>19</v>
      </c>
      <c r="D35" s="315">
        <v>181.9</v>
      </c>
      <c r="E35" s="315">
        <v>3.21738637008455</v>
      </c>
      <c r="F35" s="315">
        <v>14.6043346774194</v>
      </c>
      <c r="G35" s="315">
        <v>3.46661978013814</v>
      </c>
    </row>
    <row r="36" spans="1:7" x14ac:dyDescent="0.2">
      <c r="A36" s="283">
        <v>2023</v>
      </c>
      <c r="B36" s="283">
        <v>2</v>
      </c>
      <c r="C36" s="283" t="s">
        <v>26</v>
      </c>
      <c r="D36" s="315">
        <v>180.37</v>
      </c>
      <c r="E36" s="315">
        <v>2.7807852299276199</v>
      </c>
      <c r="F36" s="315">
        <v>15.3924892841149</v>
      </c>
      <c r="G36" s="315">
        <v>3.64405247969919</v>
      </c>
    </row>
    <row r="37" spans="1:7" x14ac:dyDescent="0.2">
      <c r="A37" s="283">
        <v>2023</v>
      </c>
      <c r="B37" s="283">
        <v>2</v>
      </c>
      <c r="C37" s="283" t="s">
        <v>24</v>
      </c>
      <c r="D37" s="315">
        <v>188.31</v>
      </c>
      <c r="E37" s="315">
        <v>3.58655591616701</v>
      </c>
      <c r="F37" s="315">
        <v>16.463603191291998</v>
      </c>
      <c r="G37" s="315">
        <v>3.8837349691826</v>
      </c>
    </row>
    <row r="38" spans="1:7" x14ac:dyDescent="0.2">
      <c r="A38" s="283">
        <v>2023</v>
      </c>
      <c r="B38" s="283">
        <v>2</v>
      </c>
      <c r="C38" s="283" t="s">
        <v>5</v>
      </c>
      <c r="D38" s="315">
        <v>189.96</v>
      </c>
      <c r="E38" s="315">
        <v>4.2132982225148199</v>
      </c>
      <c r="F38" s="315">
        <v>18.185777390655101</v>
      </c>
      <c r="G38" s="315">
        <v>4.2656617764864597</v>
      </c>
    </row>
    <row r="40" spans="1:7" x14ac:dyDescent="0.2">
      <c r="C40" s="315"/>
      <c r="D40" s="315"/>
    </row>
    <row r="41" spans="1:7" x14ac:dyDescent="0.2">
      <c r="C41" s="315"/>
      <c r="D41" s="315"/>
    </row>
    <row r="42" spans="1:7" x14ac:dyDescent="0.2">
      <c r="A42" s="283" t="s">
        <v>1071</v>
      </c>
      <c r="C42" s="315">
        <v>0</v>
      </c>
      <c r="D42" s="315">
        <v>11.5</v>
      </c>
    </row>
    <row r="43" spans="1:7" x14ac:dyDescent="0.2">
      <c r="C43" s="315">
        <v>1</v>
      </c>
      <c r="D43" s="315">
        <f>D42</f>
        <v>11.5</v>
      </c>
    </row>
  </sheetData>
  <autoFilter ref="A6:G38" xr:uid="{00000000-0009-0000-0000-000003000000}">
    <sortState ref="A7:G38">
      <sortCondition ref="F6:F38"/>
    </sortState>
  </autoFilter>
  <mergeCells count="1">
    <mergeCell ref="H1:I1"/>
  </mergeCells>
  <hyperlinks>
    <hyperlink ref="H1:I1" location="Index!A1" display="Regresar al Índice" xr:uid="{138DD621-22C7-4229-A8B6-CDADE17D8CF4}"/>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829AC-E211-48D6-9651-F33B2EEFD868}">
  <sheetPr codeName="Hoja37"/>
  <dimension ref="A1:I16"/>
  <sheetViews>
    <sheetView workbookViewId="0">
      <selection activeCell="F17" sqref="F17"/>
    </sheetView>
  </sheetViews>
  <sheetFormatPr baseColWidth="10" defaultRowHeight="12.75" x14ac:dyDescent="0.2"/>
  <cols>
    <col min="1" max="16384" width="11.42578125" style="28"/>
  </cols>
  <sheetData>
    <row r="1" spans="1:9" x14ac:dyDescent="0.2">
      <c r="A1" s="28" t="s">
        <v>4505</v>
      </c>
      <c r="H1" s="343" t="s">
        <v>1306</v>
      </c>
      <c r="I1" s="343"/>
    </row>
    <row r="2" spans="1:9" x14ac:dyDescent="0.2">
      <c r="A2" s="28" t="s">
        <v>4495</v>
      </c>
    </row>
    <row r="6" spans="1:9" ht="25.5" x14ac:dyDescent="0.2">
      <c r="A6" s="529" t="s">
        <v>4454</v>
      </c>
      <c r="B6" s="529" t="s">
        <v>4438</v>
      </c>
      <c r="C6" s="529" t="s">
        <v>4443</v>
      </c>
      <c r="D6" s="529" t="s">
        <v>4455</v>
      </c>
      <c r="E6" s="529" t="s">
        <v>4456</v>
      </c>
    </row>
    <row r="7" spans="1:9" ht="63.75" x14ac:dyDescent="0.2">
      <c r="A7" s="530" t="s">
        <v>4457</v>
      </c>
      <c r="B7" s="531">
        <v>4068763</v>
      </c>
      <c r="C7" s="531">
        <v>4180510</v>
      </c>
      <c r="D7" s="531">
        <v>111747</v>
      </c>
      <c r="E7" s="532">
        <v>2.7E-2</v>
      </c>
    </row>
    <row r="8" spans="1:9" ht="25.5" x14ac:dyDescent="0.2">
      <c r="A8" s="530" t="s">
        <v>4458</v>
      </c>
      <c r="B8" s="502">
        <v>3973378</v>
      </c>
      <c r="C8" s="502">
        <v>4077856</v>
      </c>
      <c r="D8" s="502">
        <v>104478</v>
      </c>
      <c r="E8" s="458">
        <v>2.5999999999999999E-2</v>
      </c>
    </row>
    <row r="9" spans="1:9" ht="25.5" x14ac:dyDescent="0.2">
      <c r="A9" s="530" t="s">
        <v>4459</v>
      </c>
      <c r="B9" s="531">
        <v>95385</v>
      </c>
      <c r="C9" s="531">
        <v>102654</v>
      </c>
      <c r="D9" s="531">
        <v>7269</v>
      </c>
      <c r="E9" s="532">
        <v>7.5999999999999998E-2</v>
      </c>
    </row>
    <row r="10" spans="1:9" ht="76.5" x14ac:dyDescent="0.2">
      <c r="A10" s="530" t="s">
        <v>4460</v>
      </c>
      <c r="B10" s="502">
        <v>2502301</v>
      </c>
      <c r="C10" s="502">
        <v>2529453</v>
      </c>
      <c r="D10" s="502">
        <v>27152</v>
      </c>
      <c r="E10" s="458">
        <v>1.0999999999999999E-2</v>
      </c>
    </row>
    <row r="11" spans="1:9" ht="25.5" x14ac:dyDescent="0.2">
      <c r="A11" s="530" t="s">
        <v>4461</v>
      </c>
      <c r="B11" s="531">
        <v>218314</v>
      </c>
      <c r="C11" s="531">
        <v>154068</v>
      </c>
      <c r="D11" s="531">
        <v>-64246</v>
      </c>
      <c r="E11" s="532">
        <v>-0.29399999999999998</v>
      </c>
    </row>
    <row r="12" spans="1:9" ht="25.5" x14ac:dyDescent="0.2">
      <c r="A12" s="530" t="s">
        <v>4462</v>
      </c>
      <c r="B12" s="502">
        <v>2283987</v>
      </c>
      <c r="C12" s="502">
        <v>2375385</v>
      </c>
      <c r="D12" s="502">
        <v>91398</v>
      </c>
      <c r="E12" s="533">
        <v>0.04</v>
      </c>
    </row>
    <row r="13" spans="1:9" ht="25.5" x14ac:dyDescent="0.2">
      <c r="A13" s="530" t="s">
        <v>4463</v>
      </c>
      <c r="B13" s="532">
        <v>0.61899999999999999</v>
      </c>
      <c r="C13" s="532">
        <v>0.623</v>
      </c>
      <c r="D13" s="534" t="s">
        <v>4464</v>
      </c>
      <c r="E13" s="535"/>
    </row>
    <row r="14" spans="1:9" ht="38.25" x14ac:dyDescent="0.2">
      <c r="A14" s="530" t="s">
        <v>4465</v>
      </c>
      <c r="B14" s="458">
        <v>2.3E-2</v>
      </c>
      <c r="C14" s="458">
        <v>2.5000000000000001E-2</v>
      </c>
      <c r="D14" s="503" t="s">
        <v>4466</v>
      </c>
      <c r="E14" s="536"/>
    </row>
    <row r="15" spans="1:9" ht="38.25" x14ac:dyDescent="0.2">
      <c r="A15" s="530" t="s">
        <v>4467</v>
      </c>
      <c r="B15" s="532">
        <v>4.4999999999999998E-2</v>
      </c>
      <c r="C15" s="532">
        <v>4.5999999999999999E-2</v>
      </c>
      <c r="D15" s="534" t="s">
        <v>4468</v>
      </c>
      <c r="E15" s="535"/>
    </row>
    <row r="16" spans="1:9" ht="38.25" x14ac:dyDescent="0.2">
      <c r="A16" s="530" t="s">
        <v>4469</v>
      </c>
      <c r="B16" s="458">
        <v>0.47299999999999998</v>
      </c>
      <c r="C16" s="458">
        <v>0.46700000000000003</v>
      </c>
      <c r="D16" s="503" t="s">
        <v>4470</v>
      </c>
      <c r="E16" s="536"/>
    </row>
  </sheetData>
  <mergeCells count="1">
    <mergeCell ref="H1:I1"/>
  </mergeCells>
  <hyperlinks>
    <hyperlink ref="H1:I1" location="Index!A1" display="Regresar al Índice" xr:uid="{ECE0AC19-30F0-480A-ACBE-49E1A0E236F5}"/>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147D0-5688-4940-9635-580FA7C09E30}">
  <sheetPr codeName="Hoja101"/>
  <dimension ref="A1:I85"/>
  <sheetViews>
    <sheetView zoomScale="90" zoomScaleNormal="90" workbookViewId="0">
      <selection activeCell="F17" sqref="F17"/>
    </sheetView>
  </sheetViews>
  <sheetFormatPr baseColWidth="10" defaultRowHeight="12.75" x14ac:dyDescent="0.2"/>
  <cols>
    <col min="1" max="3" width="11.42578125" style="283"/>
    <col min="4" max="4" width="27" style="283" bestFit="1" customWidth="1"/>
    <col min="5" max="5" width="31" style="283" bestFit="1" customWidth="1"/>
    <col min="6" max="9" width="11.42578125" style="283"/>
    <col min="10" max="10" width="11.85546875" style="283" bestFit="1" customWidth="1"/>
    <col min="11" max="13" width="11.42578125" style="283"/>
    <col min="14" max="14" width="27" style="283" bestFit="1" customWidth="1"/>
    <col min="15" max="18" width="11.42578125" style="283"/>
    <col min="19" max="20" width="11.85546875" style="283" bestFit="1" customWidth="1"/>
    <col min="21" max="16384" width="11.42578125" style="283"/>
  </cols>
  <sheetData>
    <row r="1" spans="1:9" x14ac:dyDescent="0.2">
      <c r="A1" s="28" t="s">
        <v>4743</v>
      </c>
      <c r="H1" s="284" t="s">
        <v>1306</v>
      </c>
      <c r="I1" s="284"/>
    </row>
    <row r="2" spans="1:9" x14ac:dyDescent="0.2">
      <c r="A2" s="283" t="s">
        <v>4491</v>
      </c>
    </row>
    <row r="6" spans="1:9" x14ac:dyDescent="0.2">
      <c r="A6" s="283" t="s">
        <v>286</v>
      </c>
      <c r="B6" s="283" t="s">
        <v>3102</v>
      </c>
      <c r="C6" s="283" t="s">
        <v>514</v>
      </c>
      <c r="D6" s="283" t="s">
        <v>541</v>
      </c>
      <c r="E6" s="283" t="s">
        <v>3144</v>
      </c>
      <c r="F6" s="283" t="s">
        <v>2472</v>
      </c>
      <c r="G6" s="283" t="s">
        <v>3141</v>
      </c>
      <c r="H6" s="283" t="s">
        <v>3142</v>
      </c>
      <c r="I6" s="283" t="s">
        <v>3143</v>
      </c>
    </row>
    <row r="7" spans="1:9" x14ac:dyDescent="0.2">
      <c r="A7" s="283">
        <v>2023</v>
      </c>
      <c r="B7" s="283">
        <v>2</v>
      </c>
      <c r="C7" s="283" t="s">
        <v>50</v>
      </c>
      <c r="D7" s="283" t="s">
        <v>3145</v>
      </c>
      <c r="E7" s="283" t="s">
        <v>3146</v>
      </c>
      <c r="F7" s="315">
        <v>147.96</v>
      </c>
      <c r="G7" s="315">
        <v>1.5929689645702001</v>
      </c>
      <c r="H7" s="315">
        <v>6.1863068752691301</v>
      </c>
      <c r="I7" s="315">
        <v>-1.8169145778506099</v>
      </c>
    </row>
    <row r="8" spans="1:9" x14ac:dyDescent="0.2">
      <c r="A8" s="283">
        <v>2023</v>
      </c>
      <c r="B8" s="283">
        <v>2</v>
      </c>
      <c r="C8" s="283" t="s">
        <v>50</v>
      </c>
      <c r="D8" s="283" t="s">
        <v>3147</v>
      </c>
      <c r="E8" s="283" t="s">
        <v>3148</v>
      </c>
      <c r="F8" s="315">
        <v>142.9</v>
      </c>
      <c r="G8" s="315">
        <v>1.3403304730161201</v>
      </c>
      <c r="H8" s="315">
        <v>6.6497499813418903</v>
      </c>
      <c r="I8" s="315">
        <v>0.92000739535071896</v>
      </c>
    </row>
    <row r="9" spans="1:9" x14ac:dyDescent="0.2">
      <c r="A9" s="283">
        <v>2023</v>
      </c>
      <c r="B9" s="283">
        <v>2</v>
      </c>
      <c r="C9" s="283" t="s">
        <v>50</v>
      </c>
      <c r="D9" s="283" t="s">
        <v>3149</v>
      </c>
      <c r="E9" s="283" t="s">
        <v>3150</v>
      </c>
      <c r="F9" s="315">
        <v>142.83000000000001</v>
      </c>
      <c r="G9" s="315">
        <v>1.2763241863433401</v>
      </c>
      <c r="H9" s="315">
        <v>6.6771230114273097</v>
      </c>
      <c r="I9" s="315">
        <v>0.62036942630987502</v>
      </c>
    </row>
    <row r="10" spans="1:9" x14ac:dyDescent="0.2">
      <c r="A10" s="283">
        <v>2023</v>
      </c>
      <c r="B10" s="283">
        <v>2</v>
      </c>
      <c r="C10" s="283" t="s">
        <v>22</v>
      </c>
      <c r="D10" s="283" t="s">
        <v>3152</v>
      </c>
      <c r="E10" s="283" t="s">
        <v>3153</v>
      </c>
      <c r="F10" s="315">
        <v>157.08000000000001</v>
      </c>
      <c r="G10" s="315">
        <v>1.55815607422256</v>
      </c>
      <c r="H10" s="315">
        <v>6.7990209409844997</v>
      </c>
      <c r="I10" s="315">
        <v>3.32235208191145</v>
      </c>
    </row>
    <row r="11" spans="1:9" x14ac:dyDescent="0.2">
      <c r="A11" s="283">
        <v>2023</v>
      </c>
      <c r="B11" s="283">
        <v>2</v>
      </c>
      <c r="C11" s="283" t="s">
        <v>21</v>
      </c>
      <c r="D11" s="283" t="s">
        <v>3155</v>
      </c>
      <c r="E11" s="283" t="s">
        <v>3156</v>
      </c>
      <c r="F11" s="315">
        <v>147.21</v>
      </c>
      <c r="G11" s="315">
        <v>0.42979942693408502</v>
      </c>
      <c r="H11" s="315">
        <v>6.80548501777551</v>
      </c>
      <c r="I11" s="315">
        <v>1.37032675101072</v>
      </c>
    </row>
    <row r="12" spans="1:9" x14ac:dyDescent="0.2">
      <c r="A12" s="283">
        <v>2023</v>
      </c>
      <c r="B12" s="283">
        <v>2</v>
      </c>
      <c r="C12" s="283" t="s">
        <v>22</v>
      </c>
      <c r="D12" s="283" t="s">
        <v>22</v>
      </c>
      <c r="E12" s="283" t="s">
        <v>3158</v>
      </c>
      <c r="F12" s="315">
        <v>158.77000000000001</v>
      </c>
      <c r="G12" s="315">
        <v>1.69089861013259</v>
      </c>
      <c r="H12" s="315">
        <v>7.1973533184795002</v>
      </c>
      <c r="I12" s="315">
        <v>1.93039469633807</v>
      </c>
    </row>
    <row r="13" spans="1:9" x14ac:dyDescent="0.2">
      <c r="A13" s="283">
        <v>2023</v>
      </c>
      <c r="B13" s="283">
        <v>2</v>
      </c>
      <c r="C13" s="283" t="s">
        <v>25</v>
      </c>
      <c r="D13" s="283" t="s">
        <v>3160</v>
      </c>
      <c r="E13" s="283" t="s">
        <v>3161</v>
      </c>
      <c r="F13" s="315">
        <v>154.6</v>
      </c>
      <c r="G13" s="315">
        <v>2.28250082699304</v>
      </c>
      <c r="H13" s="315">
        <v>7.3312968619827901</v>
      </c>
      <c r="I13" s="315">
        <v>0.62577473430502895</v>
      </c>
    </row>
    <row r="14" spans="1:9" x14ac:dyDescent="0.2">
      <c r="A14" s="283">
        <v>2023</v>
      </c>
      <c r="B14" s="283">
        <v>2</v>
      </c>
      <c r="C14" s="283" t="s">
        <v>50</v>
      </c>
      <c r="D14" s="283" t="s">
        <v>3162</v>
      </c>
      <c r="E14" s="283" t="s">
        <v>3163</v>
      </c>
      <c r="F14" s="315">
        <v>147.96</v>
      </c>
      <c r="G14" s="315">
        <v>1.64880461665293</v>
      </c>
      <c r="H14" s="315">
        <v>7.4041811846690102</v>
      </c>
      <c r="I14" s="315">
        <v>2.5295485839432099</v>
      </c>
    </row>
    <row r="15" spans="1:9" x14ac:dyDescent="0.2">
      <c r="A15" s="283">
        <v>2023</v>
      </c>
      <c r="B15" s="283">
        <v>2</v>
      </c>
      <c r="C15" s="283" t="s">
        <v>30</v>
      </c>
      <c r="D15" s="283" t="s">
        <v>30</v>
      </c>
      <c r="E15" s="283" t="s">
        <v>3165</v>
      </c>
      <c r="F15" s="315">
        <v>146.12</v>
      </c>
      <c r="G15" s="315">
        <v>0.102760841268767</v>
      </c>
      <c r="H15" s="315">
        <v>7.4095854160541199</v>
      </c>
      <c r="I15" s="315">
        <v>1.93630693726323</v>
      </c>
    </row>
    <row r="16" spans="1:9" x14ac:dyDescent="0.2">
      <c r="A16" s="283">
        <v>2023</v>
      </c>
      <c r="B16" s="283">
        <v>2</v>
      </c>
      <c r="C16" s="283" t="s">
        <v>12</v>
      </c>
      <c r="D16" s="283" t="s">
        <v>3167</v>
      </c>
      <c r="E16" s="283" t="s">
        <v>3168</v>
      </c>
      <c r="F16" s="315">
        <v>142.49</v>
      </c>
      <c r="G16" s="315">
        <v>2.5624415173108899</v>
      </c>
      <c r="H16" s="315">
        <v>7.4747322371398397</v>
      </c>
      <c r="I16" s="315">
        <v>0.886010401700288</v>
      </c>
    </row>
    <row r="17" spans="1:9" x14ac:dyDescent="0.2">
      <c r="A17" s="283">
        <v>2023</v>
      </c>
      <c r="B17" s="283">
        <v>2</v>
      </c>
      <c r="C17" s="283" t="s">
        <v>30</v>
      </c>
      <c r="D17" s="283" t="s">
        <v>3170</v>
      </c>
      <c r="E17" s="283" t="s">
        <v>3171</v>
      </c>
      <c r="F17" s="315">
        <v>145.58000000000001</v>
      </c>
      <c r="G17" s="315">
        <v>0.158238734090133</v>
      </c>
      <c r="H17" s="315">
        <v>7.5740781792655003</v>
      </c>
      <c r="I17" s="315">
        <v>1.22496372236427</v>
      </c>
    </row>
    <row r="18" spans="1:9" x14ac:dyDescent="0.2">
      <c r="A18" s="283">
        <v>2023</v>
      </c>
      <c r="B18" s="283">
        <v>2</v>
      </c>
      <c r="C18" s="283" t="s">
        <v>12</v>
      </c>
      <c r="D18" s="283" t="s">
        <v>12</v>
      </c>
      <c r="E18" s="283" t="s">
        <v>3172</v>
      </c>
      <c r="F18" s="315">
        <v>148.44</v>
      </c>
      <c r="G18" s="315">
        <v>2.5917478747667499</v>
      </c>
      <c r="H18" s="315">
        <v>7.9171210468920403</v>
      </c>
      <c r="I18" s="315">
        <v>1.3423718637337601</v>
      </c>
    </row>
    <row r="19" spans="1:9" x14ac:dyDescent="0.2">
      <c r="A19" s="283">
        <v>2023</v>
      </c>
      <c r="B19" s="283">
        <v>2</v>
      </c>
      <c r="C19" s="283" t="s">
        <v>25</v>
      </c>
      <c r="D19" s="283" t="s">
        <v>25</v>
      </c>
      <c r="E19" s="283" t="s">
        <v>3174</v>
      </c>
      <c r="F19" s="315">
        <v>162.78</v>
      </c>
      <c r="G19" s="315">
        <v>2.38379772312725</v>
      </c>
      <c r="H19" s="315">
        <v>7.9514556668214098</v>
      </c>
      <c r="I19" s="315">
        <v>0.228601164124242</v>
      </c>
    </row>
    <row r="20" spans="1:9" x14ac:dyDescent="0.2">
      <c r="A20" s="283">
        <v>2023</v>
      </c>
      <c r="B20" s="283">
        <v>2</v>
      </c>
      <c r="C20" s="283" t="s">
        <v>18</v>
      </c>
      <c r="D20" s="283" t="s">
        <v>3176</v>
      </c>
      <c r="E20" s="283" t="s">
        <v>3177</v>
      </c>
      <c r="F20" s="315">
        <v>156.5</v>
      </c>
      <c r="G20" s="315">
        <v>1.9942648592283601</v>
      </c>
      <c r="H20" s="315">
        <v>8.2295988934993201</v>
      </c>
      <c r="I20" s="315">
        <v>1.5054787180515801</v>
      </c>
    </row>
    <row r="21" spans="1:9" x14ac:dyDescent="0.2">
      <c r="A21" s="283">
        <v>2023</v>
      </c>
      <c r="B21" s="283">
        <v>2</v>
      </c>
      <c r="C21" s="283" t="s">
        <v>14</v>
      </c>
      <c r="D21" s="283" t="s">
        <v>3179</v>
      </c>
      <c r="E21" s="283" t="s">
        <v>3180</v>
      </c>
      <c r="F21" s="315">
        <v>154.33000000000001</v>
      </c>
      <c r="G21" s="315">
        <v>1.84781891374646</v>
      </c>
      <c r="H21" s="315">
        <v>8.29415479615467</v>
      </c>
      <c r="I21" s="315">
        <v>3.87070645065435</v>
      </c>
    </row>
    <row r="22" spans="1:9" x14ac:dyDescent="0.2">
      <c r="A22" s="283">
        <v>2023</v>
      </c>
      <c r="B22" s="283">
        <v>2</v>
      </c>
      <c r="C22" s="283" t="s">
        <v>18</v>
      </c>
      <c r="D22" s="283" t="s">
        <v>3182</v>
      </c>
      <c r="E22" s="283" t="s">
        <v>3183</v>
      </c>
      <c r="F22" s="315">
        <v>154.27000000000001</v>
      </c>
      <c r="G22" s="315">
        <v>2.0776814662873102</v>
      </c>
      <c r="H22" s="315">
        <v>8.5949598761086996</v>
      </c>
      <c r="I22" s="315">
        <v>1.6314909142155301</v>
      </c>
    </row>
    <row r="23" spans="1:9" x14ac:dyDescent="0.2">
      <c r="A23" s="283">
        <v>2023</v>
      </c>
      <c r="B23" s="283">
        <v>2</v>
      </c>
      <c r="C23" s="283" t="s">
        <v>21</v>
      </c>
      <c r="D23" s="283" t="s">
        <v>3185</v>
      </c>
      <c r="E23" s="283" t="s">
        <v>3186</v>
      </c>
      <c r="F23" s="315">
        <v>151.83000000000001</v>
      </c>
      <c r="G23" s="315">
        <v>1.08521970705728</v>
      </c>
      <c r="H23" s="315">
        <v>8.9089735313105294</v>
      </c>
      <c r="I23" s="315">
        <v>-0.62407313720662705</v>
      </c>
    </row>
    <row r="24" spans="1:9" x14ac:dyDescent="0.2">
      <c r="A24" s="283">
        <v>2023</v>
      </c>
      <c r="B24" s="283">
        <v>2</v>
      </c>
      <c r="C24" s="283" t="s">
        <v>14</v>
      </c>
      <c r="D24" s="283" t="s">
        <v>3188</v>
      </c>
      <c r="E24" s="283" t="s">
        <v>3189</v>
      </c>
      <c r="F24" s="315">
        <v>160</v>
      </c>
      <c r="G24" s="315">
        <v>1.9887812340642499</v>
      </c>
      <c r="H24" s="315">
        <v>9.0438219859606104</v>
      </c>
      <c r="I24" s="315">
        <v>2.9363253547122898</v>
      </c>
    </row>
    <row r="25" spans="1:9" x14ac:dyDescent="0.2">
      <c r="A25" s="283">
        <v>2023</v>
      </c>
      <c r="B25" s="283">
        <v>2</v>
      </c>
      <c r="C25" s="283" t="s">
        <v>16</v>
      </c>
      <c r="D25" s="283" t="s">
        <v>3191</v>
      </c>
      <c r="E25" s="283" t="s">
        <v>3192</v>
      </c>
      <c r="F25" s="315">
        <v>146.78</v>
      </c>
      <c r="G25" s="315">
        <v>1.05335628227194</v>
      </c>
      <c r="H25" s="315">
        <v>9.1950602588900505</v>
      </c>
      <c r="I25" s="315">
        <v>2.2482308547353602</v>
      </c>
    </row>
    <row r="26" spans="1:9" x14ac:dyDescent="0.2">
      <c r="A26" s="283">
        <v>2023</v>
      </c>
      <c r="B26" s="283">
        <v>2</v>
      </c>
      <c r="C26" s="283" t="s">
        <v>16</v>
      </c>
      <c r="D26" s="283" t="s">
        <v>3194</v>
      </c>
      <c r="E26" s="283" t="s">
        <v>3195</v>
      </c>
      <c r="F26" s="315">
        <v>147.12</v>
      </c>
      <c r="G26" s="315">
        <v>1.62326448849899</v>
      </c>
      <c r="H26" s="315">
        <v>9.5539504058381297</v>
      </c>
      <c r="I26" s="315">
        <v>0.62302933176912001</v>
      </c>
    </row>
    <row r="27" spans="1:9" x14ac:dyDescent="0.2">
      <c r="A27" s="283">
        <v>2023</v>
      </c>
      <c r="B27" s="283">
        <v>2</v>
      </c>
      <c r="C27" s="283" t="s">
        <v>33</v>
      </c>
      <c r="D27" s="283" t="s">
        <v>3197</v>
      </c>
      <c r="E27" s="283" t="s">
        <v>3198</v>
      </c>
      <c r="F27" s="315">
        <v>150.03</v>
      </c>
      <c r="G27" s="315">
        <v>0.74536663980662199</v>
      </c>
      <c r="H27" s="315">
        <v>9.6389944460683896</v>
      </c>
      <c r="I27" s="315">
        <v>0.38187574965322701</v>
      </c>
    </row>
    <row r="28" spans="1:9" x14ac:dyDescent="0.2">
      <c r="A28" s="283">
        <v>2023</v>
      </c>
      <c r="B28" s="283">
        <v>2</v>
      </c>
      <c r="C28" s="283" t="s">
        <v>32</v>
      </c>
      <c r="D28" s="283" t="s">
        <v>3200</v>
      </c>
      <c r="E28" s="283" t="s">
        <v>3201</v>
      </c>
      <c r="F28" s="315">
        <v>157.71</v>
      </c>
      <c r="G28" s="315">
        <v>2.1041046225559898</v>
      </c>
      <c r="H28" s="315">
        <v>9.9714106408200305</v>
      </c>
      <c r="I28" s="315">
        <v>2.48162065098558</v>
      </c>
    </row>
    <row r="29" spans="1:9" x14ac:dyDescent="0.2">
      <c r="A29" s="283">
        <v>2023</v>
      </c>
      <c r="B29" s="283">
        <v>2</v>
      </c>
      <c r="C29" s="283" t="s">
        <v>7</v>
      </c>
      <c r="D29" s="283" t="s">
        <v>3166</v>
      </c>
      <c r="E29" s="283" t="s">
        <v>3202</v>
      </c>
      <c r="F29" s="315">
        <v>153.03</v>
      </c>
      <c r="G29" s="315">
        <v>2.1357538543682799</v>
      </c>
      <c r="H29" s="315">
        <v>10.0460232992953</v>
      </c>
      <c r="I29" s="315">
        <v>1.2729175056498201</v>
      </c>
    </row>
    <row r="30" spans="1:9" x14ac:dyDescent="0.2">
      <c r="A30" s="283">
        <v>2023</v>
      </c>
      <c r="B30" s="283">
        <v>2</v>
      </c>
      <c r="C30" s="283" t="s">
        <v>33</v>
      </c>
      <c r="D30" s="283" t="s">
        <v>33</v>
      </c>
      <c r="E30" s="283" t="s">
        <v>3203</v>
      </c>
      <c r="F30" s="315">
        <v>150.49</v>
      </c>
      <c r="G30" s="315">
        <v>0.97966852311615105</v>
      </c>
      <c r="H30" s="315">
        <v>10.2167862897319</v>
      </c>
      <c r="I30" s="315">
        <v>2.4055853099480999</v>
      </c>
    </row>
    <row r="31" spans="1:9" x14ac:dyDescent="0.2">
      <c r="A31" s="283">
        <v>2023</v>
      </c>
      <c r="B31" s="283">
        <v>2</v>
      </c>
      <c r="C31" s="283" t="s">
        <v>28</v>
      </c>
      <c r="D31" s="283" t="s">
        <v>3204</v>
      </c>
      <c r="E31" s="283" t="s">
        <v>3205</v>
      </c>
      <c r="F31" s="315">
        <v>153.91</v>
      </c>
      <c r="G31" s="315">
        <v>2.1775210781384899</v>
      </c>
      <c r="H31" s="315">
        <v>10.3376586135207</v>
      </c>
      <c r="I31" s="315">
        <v>2.8381394632214501</v>
      </c>
    </row>
    <row r="32" spans="1:9" x14ac:dyDescent="0.2">
      <c r="A32" s="283">
        <v>2023</v>
      </c>
      <c r="B32" s="283">
        <v>2</v>
      </c>
      <c r="C32" s="283" t="s">
        <v>3</v>
      </c>
      <c r="D32" s="283" t="s">
        <v>253</v>
      </c>
      <c r="E32" s="283" t="s">
        <v>3206</v>
      </c>
      <c r="F32" s="315">
        <v>157.13999999999999</v>
      </c>
      <c r="G32" s="315">
        <v>2.1052631578947198</v>
      </c>
      <c r="H32" s="315">
        <v>10.483020459818601</v>
      </c>
      <c r="I32" s="315">
        <v>2.5308183352787501</v>
      </c>
    </row>
    <row r="33" spans="1:9" x14ac:dyDescent="0.2">
      <c r="A33" s="283">
        <v>2023</v>
      </c>
      <c r="B33" s="283">
        <v>2</v>
      </c>
      <c r="C33" s="283" t="s">
        <v>17</v>
      </c>
      <c r="D33" s="283" t="s">
        <v>3208</v>
      </c>
      <c r="E33" s="283" t="s">
        <v>3209</v>
      </c>
      <c r="F33" s="315">
        <v>163.04</v>
      </c>
      <c r="G33" s="315">
        <v>1.3867296809899801</v>
      </c>
      <c r="H33" s="315">
        <v>10.5955772622439</v>
      </c>
      <c r="I33" s="315">
        <v>1.6415148859066899</v>
      </c>
    </row>
    <row r="34" spans="1:9" x14ac:dyDescent="0.2">
      <c r="A34" s="283">
        <v>2023</v>
      </c>
      <c r="B34" s="283">
        <v>2</v>
      </c>
      <c r="C34" s="283" t="s">
        <v>31</v>
      </c>
      <c r="D34" s="283" t="s">
        <v>3211</v>
      </c>
      <c r="E34" s="283" t="s">
        <v>3212</v>
      </c>
      <c r="F34" s="315">
        <v>153.78</v>
      </c>
      <c r="G34" s="315">
        <v>1.54516640253566</v>
      </c>
      <c r="H34" s="315">
        <v>10.617177384549001</v>
      </c>
      <c r="I34" s="315">
        <v>3.1117857594577001</v>
      </c>
    </row>
    <row r="35" spans="1:9" x14ac:dyDescent="0.2">
      <c r="A35" s="283">
        <v>2023</v>
      </c>
      <c r="B35" s="283">
        <v>2</v>
      </c>
      <c r="C35" s="283" t="s">
        <v>20</v>
      </c>
      <c r="D35" s="283" t="s">
        <v>3173</v>
      </c>
      <c r="E35" s="283" t="s">
        <v>3213</v>
      </c>
      <c r="F35" s="315">
        <v>159.74</v>
      </c>
      <c r="G35" s="315">
        <v>2.4959897337183201</v>
      </c>
      <c r="H35" s="315">
        <v>10.638592602853601</v>
      </c>
      <c r="I35" s="315">
        <v>1.9715207877519101</v>
      </c>
    </row>
    <row r="36" spans="1:9" x14ac:dyDescent="0.2">
      <c r="A36" s="283">
        <v>2023</v>
      </c>
      <c r="B36" s="283">
        <v>2</v>
      </c>
      <c r="C36" s="283" t="s">
        <v>7</v>
      </c>
      <c r="D36" s="283" t="s">
        <v>3169</v>
      </c>
      <c r="E36" s="283" t="s">
        <v>3214</v>
      </c>
      <c r="F36" s="315">
        <v>160.82</v>
      </c>
      <c r="G36" s="315">
        <v>2.5376179546034101</v>
      </c>
      <c r="H36" s="315">
        <v>10.8568277383332</v>
      </c>
      <c r="I36" s="315">
        <v>3.7013614722266199</v>
      </c>
    </row>
    <row r="37" spans="1:9" x14ac:dyDescent="0.2">
      <c r="A37" s="283">
        <v>2023</v>
      </c>
      <c r="B37" s="283">
        <v>2</v>
      </c>
      <c r="C37" s="283" t="s">
        <v>29</v>
      </c>
      <c r="D37" s="283" t="s">
        <v>3215</v>
      </c>
      <c r="E37" s="283" t="s">
        <v>3216</v>
      </c>
      <c r="F37" s="315">
        <v>152.66</v>
      </c>
      <c r="G37" s="315">
        <v>1.7529827367859701</v>
      </c>
      <c r="H37" s="315">
        <v>10.8964114484963</v>
      </c>
      <c r="I37" s="315">
        <v>2.2811367085616898</v>
      </c>
    </row>
    <row r="38" spans="1:9" x14ac:dyDescent="0.2">
      <c r="A38" s="283">
        <v>2023</v>
      </c>
      <c r="B38" s="283">
        <v>2</v>
      </c>
      <c r="C38" s="283" t="s">
        <v>17</v>
      </c>
      <c r="D38" s="283" t="s">
        <v>3217</v>
      </c>
      <c r="E38" s="283" t="s">
        <v>96</v>
      </c>
      <c r="F38" s="315">
        <v>169.65</v>
      </c>
      <c r="G38" s="315">
        <v>1.2714899713467001</v>
      </c>
      <c r="H38" s="315">
        <v>11.056559308719599</v>
      </c>
      <c r="I38" s="315">
        <v>6.0767900447446399</v>
      </c>
    </row>
    <row r="39" spans="1:9" x14ac:dyDescent="0.2">
      <c r="A39" s="283">
        <v>2023</v>
      </c>
      <c r="B39" s="283">
        <v>2</v>
      </c>
      <c r="C39" s="283" t="s">
        <v>28</v>
      </c>
      <c r="D39" s="283" t="s">
        <v>3131</v>
      </c>
      <c r="E39" s="283" t="s">
        <v>3218</v>
      </c>
      <c r="F39" s="315">
        <v>152.86000000000001</v>
      </c>
      <c r="G39" s="315">
        <v>2.39131890950501</v>
      </c>
      <c r="H39" s="315">
        <v>11.0820434561442</v>
      </c>
      <c r="I39" s="315">
        <v>1.6738077448109201</v>
      </c>
    </row>
    <row r="40" spans="1:9" x14ac:dyDescent="0.2">
      <c r="A40" s="283">
        <v>2023</v>
      </c>
      <c r="B40" s="283">
        <v>2</v>
      </c>
      <c r="C40" s="283" t="s">
        <v>3</v>
      </c>
      <c r="D40" s="283" t="s">
        <v>3</v>
      </c>
      <c r="E40" s="283" t="s">
        <v>3219</v>
      </c>
      <c r="F40" s="315">
        <v>158.19999999999999</v>
      </c>
      <c r="G40" s="315">
        <v>2.22940226171244</v>
      </c>
      <c r="H40" s="315">
        <v>11.2595822491033</v>
      </c>
      <c r="I40" s="315">
        <v>4.44501129107966</v>
      </c>
    </row>
    <row r="41" spans="1:9" x14ac:dyDescent="0.2">
      <c r="A41" s="283">
        <v>2023</v>
      </c>
      <c r="B41" s="283">
        <v>2</v>
      </c>
      <c r="C41" s="283" t="s">
        <v>31</v>
      </c>
      <c r="D41" s="283" t="s">
        <v>31</v>
      </c>
      <c r="E41" s="283" t="s">
        <v>3220</v>
      </c>
      <c r="F41" s="315">
        <v>159.13</v>
      </c>
      <c r="G41" s="315">
        <v>1.9149481234789401</v>
      </c>
      <c r="H41" s="315">
        <v>11.2952860539936</v>
      </c>
      <c r="I41" s="315">
        <v>3.4352800537981398</v>
      </c>
    </row>
    <row r="42" spans="1:9" x14ac:dyDescent="0.2">
      <c r="A42" s="283">
        <v>2023</v>
      </c>
      <c r="B42" s="283">
        <v>2</v>
      </c>
      <c r="C42" s="283" t="s">
        <v>29</v>
      </c>
      <c r="D42" s="283" t="s">
        <v>3221</v>
      </c>
      <c r="E42" s="283" t="s">
        <v>3222</v>
      </c>
      <c r="F42" s="315">
        <v>154.59</v>
      </c>
      <c r="G42" s="315">
        <v>1.9790223629527099</v>
      </c>
      <c r="H42" s="315">
        <v>11.488533102552999</v>
      </c>
      <c r="I42" s="315">
        <v>2.9421911293207899</v>
      </c>
    </row>
    <row r="43" spans="1:9" x14ac:dyDescent="0.2">
      <c r="A43" s="283">
        <v>2023</v>
      </c>
      <c r="B43" s="283">
        <v>2</v>
      </c>
      <c r="C43" s="283" t="s">
        <v>32</v>
      </c>
      <c r="D43" s="283" t="s">
        <v>3223</v>
      </c>
      <c r="E43" s="283" t="s">
        <v>3224</v>
      </c>
      <c r="F43" s="315">
        <v>164.8</v>
      </c>
      <c r="G43" s="315">
        <v>2.5066865708776498</v>
      </c>
      <c r="H43" s="315">
        <v>11.532214401732601</v>
      </c>
      <c r="I43" s="315">
        <v>3.5367296059305202</v>
      </c>
    </row>
    <row r="44" spans="1:9" x14ac:dyDescent="0.2">
      <c r="A44" s="283">
        <v>2023</v>
      </c>
      <c r="B44" s="283">
        <v>2</v>
      </c>
      <c r="C44" s="283" t="s">
        <v>11</v>
      </c>
      <c r="D44" s="283" t="s">
        <v>3196</v>
      </c>
      <c r="E44" s="283" t="s">
        <v>3225</v>
      </c>
      <c r="F44" s="315">
        <v>165.27</v>
      </c>
      <c r="G44" s="315">
        <v>2.3723984142715699</v>
      </c>
      <c r="H44" s="315">
        <v>11.653830563437401</v>
      </c>
      <c r="I44" s="315">
        <v>3.3948542249268701</v>
      </c>
    </row>
    <row r="45" spans="1:9" x14ac:dyDescent="0.2">
      <c r="A45" s="283">
        <v>2023</v>
      </c>
      <c r="B45" s="283">
        <v>2</v>
      </c>
      <c r="C45" s="283" t="s">
        <v>20</v>
      </c>
      <c r="D45" s="283" t="s">
        <v>3226</v>
      </c>
      <c r="E45" s="283" t="s">
        <v>3227</v>
      </c>
      <c r="F45" s="315">
        <v>164.96</v>
      </c>
      <c r="G45" s="315">
        <v>2.87496102276272</v>
      </c>
      <c r="H45" s="315">
        <v>11.655611208880501</v>
      </c>
      <c r="I45" s="315">
        <v>2.8904545038338898</v>
      </c>
    </row>
    <row r="46" spans="1:9" x14ac:dyDescent="0.2">
      <c r="A46" s="283">
        <v>2023</v>
      </c>
      <c r="B46" s="283">
        <v>2</v>
      </c>
      <c r="C46" s="283" t="s">
        <v>11</v>
      </c>
      <c r="D46" s="283" t="s">
        <v>3199</v>
      </c>
      <c r="E46" s="283" t="s">
        <v>3228</v>
      </c>
      <c r="F46" s="315">
        <v>162.5</v>
      </c>
      <c r="G46" s="315">
        <v>2.43318204740293</v>
      </c>
      <c r="H46" s="315">
        <v>11.6992026395381</v>
      </c>
      <c r="I46" s="315">
        <v>2.3606986295102899</v>
      </c>
    </row>
    <row r="47" spans="1:9" x14ac:dyDescent="0.2">
      <c r="A47" s="283">
        <v>2023</v>
      </c>
      <c r="B47" s="283">
        <v>2</v>
      </c>
      <c r="C47" s="283" t="s">
        <v>8</v>
      </c>
      <c r="D47" s="283" t="s">
        <v>3173</v>
      </c>
      <c r="E47" s="283" t="s">
        <v>3229</v>
      </c>
      <c r="F47" s="315">
        <v>164.44</v>
      </c>
      <c r="G47" s="315">
        <v>3.2590266875981202</v>
      </c>
      <c r="H47" s="315">
        <v>11.8411208596885</v>
      </c>
      <c r="I47" s="315">
        <v>2.4887406186841798</v>
      </c>
    </row>
    <row r="48" spans="1:9" x14ac:dyDescent="0.2">
      <c r="A48" s="283">
        <v>2023</v>
      </c>
      <c r="B48" s="283">
        <v>2</v>
      </c>
      <c r="C48" s="283" t="s">
        <v>20</v>
      </c>
      <c r="D48" s="283" t="s">
        <v>3230</v>
      </c>
      <c r="E48" s="283" t="s">
        <v>3231</v>
      </c>
      <c r="F48" s="315">
        <v>174.15</v>
      </c>
      <c r="G48" s="315">
        <v>2.9559562518474798</v>
      </c>
      <c r="H48" s="315">
        <v>11.864080164439899</v>
      </c>
      <c r="I48" s="315">
        <v>4.7982692555381004</v>
      </c>
    </row>
    <row r="49" spans="1:9" x14ac:dyDescent="0.2">
      <c r="A49" s="283">
        <v>2023</v>
      </c>
      <c r="B49" s="283">
        <v>2</v>
      </c>
      <c r="C49" s="283" t="s">
        <v>20</v>
      </c>
      <c r="D49" s="283" t="s">
        <v>3233</v>
      </c>
      <c r="E49" s="283" t="s">
        <v>3234</v>
      </c>
      <c r="F49" s="315">
        <v>164.91</v>
      </c>
      <c r="G49" s="315">
        <v>2.9593556845851401</v>
      </c>
      <c r="H49" s="315">
        <v>12.038861335688599</v>
      </c>
      <c r="I49" s="315">
        <v>0.59700469972714398</v>
      </c>
    </row>
    <row r="50" spans="1:9" x14ac:dyDescent="0.2">
      <c r="A50" s="283">
        <v>2023</v>
      </c>
      <c r="B50" s="283">
        <v>2</v>
      </c>
      <c r="C50" s="283" t="s">
        <v>0</v>
      </c>
      <c r="D50" s="283" t="s">
        <v>144</v>
      </c>
      <c r="E50" s="283" t="s">
        <v>3236</v>
      </c>
      <c r="F50" s="315">
        <v>174.29</v>
      </c>
      <c r="G50" s="315">
        <v>2.2948702899401301</v>
      </c>
      <c r="H50" s="315">
        <v>12.040370275135</v>
      </c>
      <c r="I50" s="315">
        <v>2.5370575496193499</v>
      </c>
    </row>
    <row r="51" spans="1:9" x14ac:dyDescent="0.2">
      <c r="A51" s="283">
        <v>2023</v>
      </c>
      <c r="B51" s="283">
        <v>2</v>
      </c>
      <c r="C51" s="283" t="s">
        <v>6</v>
      </c>
      <c r="D51" s="283" t="s">
        <v>3164</v>
      </c>
      <c r="E51" s="283" t="s">
        <v>3237</v>
      </c>
      <c r="F51" s="315">
        <v>175.82</v>
      </c>
      <c r="G51" s="315">
        <v>2.3876077335196699</v>
      </c>
      <c r="H51" s="315">
        <v>12.0514944872857</v>
      </c>
      <c r="I51" s="315">
        <v>4.1113046139687803</v>
      </c>
    </row>
    <row r="52" spans="1:9" x14ac:dyDescent="0.2">
      <c r="A52" s="283">
        <v>2023</v>
      </c>
      <c r="B52" s="283">
        <v>2</v>
      </c>
      <c r="C52" s="283" t="s">
        <v>6</v>
      </c>
      <c r="D52" s="283" t="s">
        <v>6</v>
      </c>
      <c r="E52" s="283" t="s">
        <v>3238</v>
      </c>
      <c r="F52" s="315">
        <v>167.84</v>
      </c>
      <c r="G52" s="315">
        <v>2.3477041283004998</v>
      </c>
      <c r="H52" s="315">
        <v>12.1550283995991</v>
      </c>
      <c r="I52" s="315">
        <v>0.76203503291061303</v>
      </c>
    </row>
    <row r="53" spans="1:9" x14ac:dyDescent="0.2">
      <c r="A53" s="283">
        <v>2023</v>
      </c>
      <c r="B53" s="283">
        <v>2</v>
      </c>
      <c r="C53" s="283" t="s">
        <v>0</v>
      </c>
      <c r="D53" s="283" t="s">
        <v>143</v>
      </c>
      <c r="E53" s="283" t="s">
        <v>3239</v>
      </c>
      <c r="F53" s="315">
        <v>178.79</v>
      </c>
      <c r="G53" s="315">
        <v>2.3704551961064801</v>
      </c>
      <c r="H53" s="315">
        <v>12.291169451073999</v>
      </c>
      <c r="I53" s="315">
        <v>3.5274460884350902</v>
      </c>
    </row>
    <row r="54" spans="1:9" x14ac:dyDescent="0.2">
      <c r="A54" s="283">
        <v>2023</v>
      </c>
      <c r="B54" s="283">
        <v>2</v>
      </c>
      <c r="C54" s="283" t="s">
        <v>8</v>
      </c>
      <c r="D54" s="283" t="s">
        <v>8</v>
      </c>
      <c r="E54" s="283" t="s">
        <v>3240</v>
      </c>
      <c r="F54" s="315">
        <v>167.39</v>
      </c>
      <c r="G54" s="315">
        <v>3.29527923480406</v>
      </c>
      <c r="H54" s="315">
        <v>12.3121309715513</v>
      </c>
      <c r="I54" s="315">
        <v>3.6425225179325298</v>
      </c>
    </row>
    <row r="55" spans="1:9" x14ac:dyDescent="0.2">
      <c r="A55" s="283">
        <v>2023</v>
      </c>
      <c r="B55" s="283">
        <v>2</v>
      </c>
      <c r="C55" s="283" t="s">
        <v>0</v>
      </c>
      <c r="D55" s="283" t="s">
        <v>3047</v>
      </c>
      <c r="E55" s="283" t="s">
        <v>3241</v>
      </c>
      <c r="F55" s="315">
        <v>175.04</v>
      </c>
      <c r="G55" s="315">
        <v>2.4164765081036799</v>
      </c>
      <c r="H55" s="315">
        <v>12.4646620406065</v>
      </c>
      <c r="I55" s="315">
        <v>2.9935060799544102</v>
      </c>
    </row>
    <row r="56" spans="1:9" x14ac:dyDescent="0.2">
      <c r="A56" s="283">
        <v>2023</v>
      </c>
      <c r="B56" s="283">
        <v>2</v>
      </c>
      <c r="C56" s="283" t="s">
        <v>27</v>
      </c>
      <c r="D56" s="283" t="s">
        <v>3242</v>
      </c>
      <c r="E56" s="283" t="s">
        <v>3243</v>
      </c>
      <c r="F56" s="315">
        <v>155.66999999999999</v>
      </c>
      <c r="G56" s="315">
        <v>3.4489633173843801</v>
      </c>
      <c r="H56" s="315">
        <v>12.5433776749566</v>
      </c>
      <c r="I56" s="315">
        <v>-0.45410251769659699</v>
      </c>
    </row>
    <row r="57" spans="1:9" x14ac:dyDescent="0.2">
      <c r="A57" s="283">
        <v>2023</v>
      </c>
      <c r="B57" s="283">
        <v>2</v>
      </c>
      <c r="C57" s="283" t="s">
        <v>15</v>
      </c>
      <c r="D57" s="283" t="s">
        <v>3210</v>
      </c>
      <c r="E57" s="283" t="s">
        <v>3244</v>
      </c>
      <c r="F57" s="315">
        <v>161.86000000000001</v>
      </c>
      <c r="G57" s="315">
        <v>2.0426175765981598</v>
      </c>
      <c r="H57" s="315">
        <v>12.786565396139601</v>
      </c>
      <c r="I57" s="315">
        <v>2.5975981679254199</v>
      </c>
    </row>
    <row r="58" spans="1:9" x14ac:dyDescent="0.2">
      <c r="A58" s="283">
        <v>2023</v>
      </c>
      <c r="B58" s="283">
        <v>2</v>
      </c>
      <c r="C58" s="283" t="s">
        <v>9</v>
      </c>
      <c r="D58" s="283" t="s">
        <v>3187</v>
      </c>
      <c r="E58" s="283" t="s">
        <v>3245</v>
      </c>
      <c r="F58" s="315">
        <v>158.79</v>
      </c>
      <c r="G58" s="315">
        <v>2.2209347238315802</v>
      </c>
      <c r="H58" s="315">
        <v>12.8330846301428</v>
      </c>
      <c r="I58" s="315">
        <v>3.36883381283379</v>
      </c>
    </row>
    <row r="59" spans="1:9" x14ac:dyDescent="0.2">
      <c r="A59" s="283">
        <v>2023</v>
      </c>
      <c r="B59" s="283">
        <v>2</v>
      </c>
      <c r="C59" s="283" t="s">
        <v>0</v>
      </c>
      <c r="D59" s="283" t="s">
        <v>55</v>
      </c>
      <c r="E59" s="283" t="s">
        <v>3247</v>
      </c>
      <c r="F59" s="315">
        <v>177.92</v>
      </c>
      <c r="G59" s="315">
        <v>2.5061934666128902</v>
      </c>
      <c r="H59" s="315">
        <v>12.8432802689161</v>
      </c>
      <c r="I59" s="315">
        <v>7.2605994309865096</v>
      </c>
    </row>
    <row r="60" spans="1:9" x14ac:dyDescent="0.2">
      <c r="A60" s="283">
        <v>2023</v>
      </c>
      <c r="B60" s="283">
        <v>2</v>
      </c>
      <c r="C60" s="283" t="s">
        <v>9</v>
      </c>
      <c r="D60" s="283" t="s">
        <v>3175</v>
      </c>
      <c r="E60" s="283" t="s">
        <v>3249</v>
      </c>
      <c r="F60" s="315">
        <v>157.84</v>
      </c>
      <c r="G60" s="315">
        <v>2.2677206168200099</v>
      </c>
      <c r="H60" s="315">
        <v>13.03351475222</v>
      </c>
      <c r="I60" s="315">
        <v>5.1817789839061899</v>
      </c>
    </row>
    <row r="61" spans="1:9" x14ac:dyDescent="0.2">
      <c r="A61" s="283">
        <v>2023</v>
      </c>
      <c r="B61" s="283">
        <v>2</v>
      </c>
      <c r="C61" s="283" t="s">
        <v>27</v>
      </c>
      <c r="D61" s="283" t="s">
        <v>3250</v>
      </c>
      <c r="E61" s="283" t="s">
        <v>3251</v>
      </c>
      <c r="F61" s="315">
        <v>161.87</v>
      </c>
      <c r="G61" s="315">
        <v>3.5901702291053499</v>
      </c>
      <c r="H61" s="315">
        <v>13.1641498881432</v>
      </c>
      <c r="I61" s="315">
        <v>4.0088624764918999</v>
      </c>
    </row>
    <row r="62" spans="1:9" x14ac:dyDescent="0.2">
      <c r="A62" s="283">
        <v>2023</v>
      </c>
      <c r="B62" s="283">
        <v>2</v>
      </c>
      <c r="C62" s="283" t="s">
        <v>10</v>
      </c>
      <c r="D62" s="283" t="s">
        <v>3190</v>
      </c>
      <c r="E62" s="283" t="s">
        <v>3252</v>
      </c>
      <c r="F62" s="315">
        <v>165.46</v>
      </c>
      <c r="G62" s="315">
        <v>2.6681558699429102</v>
      </c>
      <c r="H62" s="315">
        <v>13.702583837273201</v>
      </c>
      <c r="I62" s="315">
        <v>1.3352630978794799</v>
      </c>
    </row>
    <row r="63" spans="1:9" x14ac:dyDescent="0.2">
      <c r="A63" s="283">
        <v>2023</v>
      </c>
      <c r="B63" s="283">
        <v>2</v>
      </c>
      <c r="C63" s="283" t="s">
        <v>19</v>
      </c>
      <c r="D63" s="283" t="s">
        <v>3232</v>
      </c>
      <c r="E63" s="283" t="s">
        <v>3254</v>
      </c>
      <c r="F63" s="315">
        <v>183.34</v>
      </c>
      <c r="G63" s="315">
        <v>3.0521049969085601</v>
      </c>
      <c r="H63" s="315">
        <v>13.8545612618767</v>
      </c>
      <c r="I63" s="315">
        <v>3.76735313298731</v>
      </c>
    </row>
    <row r="64" spans="1:9" x14ac:dyDescent="0.2">
      <c r="A64" s="283">
        <v>2023</v>
      </c>
      <c r="B64" s="283">
        <v>2</v>
      </c>
      <c r="C64" s="283" t="s">
        <v>9</v>
      </c>
      <c r="D64" s="283" t="s">
        <v>3181</v>
      </c>
      <c r="E64" s="283" t="s">
        <v>3255</v>
      </c>
      <c r="F64" s="315">
        <v>148.9</v>
      </c>
      <c r="G64" s="315">
        <v>2.37898789878987</v>
      </c>
      <c r="H64" s="315">
        <v>13.8640360939053</v>
      </c>
      <c r="I64" s="315">
        <v>0.31645697370561399</v>
      </c>
    </row>
    <row r="65" spans="1:9" x14ac:dyDescent="0.2">
      <c r="A65" s="283">
        <v>2023</v>
      </c>
      <c r="B65" s="283">
        <v>2</v>
      </c>
      <c r="C65" s="283" t="s">
        <v>23</v>
      </c>
      <c r="D65" s="283" t="s">
        <v>3246</v>
      </c>
      <c r="E65" s="283" t="s">
        <v>3256</v>
      </c>
      <c r="F65" s="315">
        <v>160.19</v>
      </c>
      <c r="G65" s="315">
        <v>3.6761374668306201</v>
      </c>
      <c r="H65" s="315">
        <v>13.9331436699858</v>
      </c>
      <c r="I65" s="315">
        <v>1.9794710111962399</v>
      </c>
    </row>
    <row r="66" spans="1:9" x14ac:dyDescent="0.2">
      <c r="A66" s="283">
        <v>2023</v>
      </c>
      <c r="B66" s="283">
        <v>2</v>
      </c>
      <c r="C66" s="283" t="s">
        <v>9</v>
      </c>
      <c r="D66" s="283" t="s">
        <v>3178</v>
      </c>
      <c r="E66" s="283" t="s">
        <v>3258</v>
      </c>
      <c r="F66" s="315">
        <v>158.54</v>
      </c>
      <c r="G66" s="315">
        <v>2.4557321959415699</v>
      </c>
      <c r="H66" s="315">
        <v>13.9919470808168</v>
      </c>
      <c r="I66" s="315">
        <v>3.2243729625690301</v>
      </c>
    </row>
    <row r="67" spans="1:9" x14ac:dyDescent="0.2">
      <c r="A67" s="283">
        <v>2023</v>
      </c>
      <c r="B67" s="283">
        <v>2</v>
      </c>
      <c r="C67" s="283" t="s">
        <v>23</v>
      </c>
      <c r="D67" s="283" t="s">
        <v>3248</v>
      </c>
      <c r="E67" s="283" t="s">
        <v>3260</v>
      </c>
      <c r="F67" s="315">
        <v>160.83000000000001</v>
      </c>
      <c r="G67" s="315">
        <v>3.52085478887745</v>
      </c>
      <c r="H67" s="315">
        <v>14.0314804310834</v>
      </c>
      <c r="I67" s="315">
        <v>3.4178334567155799</v>
      </c>
    </row>
    <row r="68" spans="1:9" x14ac:dyDescent="0.2">
      <c r="A68" s="283">
        <v>2023</v>
      </c>
      <c r="B68" s="283">
        <v>2</v>
      </c>
      <c r="C68" s="283" t="s">
        <v>10</v>
      </c>
      <c r="D68" s="283" t="s">
        <v>3193</v>
      </c>
      <c r="E68" s="283" t="s">
        <v>3261</v>
      </c>
      <c r="F68" s="315">
        <v>164.95</v>
      </c>
      <c r="G68" s="315">
        <v>2.81101969583644</v>
      </c>
      <c r="H68" s="315">
        <v>14.0654173293686</v>
      </c>
      <c r="I68" s="315">
        <v>3.18282366641305</v>
      </c>
    </row>
    <row r="69" spans="1:9" x14ac:dyDescent="0.2">
      <c r="A69" s="283">
        <v>2023</v>
      </c>
      <c r="B69" s="283">
        <v>2</v>
      </c>
      <c r="C69" s="283" t="s">
        <v>9</v>
      </c>
      <c r="D69" s="283" t="s">
        <v>3184</v>
      </c>
      <c r="E69" s="283" t="s">
        <v>3262</v>
      </c>
      <c r="F69" s="315">
        <v>147.22999999999999</v>
      </c>
      <c r="G69" s="315">
        <v>2.3496697949252598</v>
      </c>
      <c r="H69" s="315">
        <v>14.1671836228288</v>
      </c>
      <c r="I69" s="315">
        <v>3.0082590254188601</v>
      </c>
    </row>
    <row r="70" spans="1:9" x14ac:dyDescent="0.2">
      <c r="A70" s="283">
        <v>2023</v>
      </c>
      <c r="B70" s="283">
        <v>2</v>
      </c>
      <c r="C70" s="283" t="s">
        <v>23</v>
      </c>
      <c r="D70" s="283" t="s">
        <v>23</v>
      </c>
      <c r="E70" s="283" t="s">
        <v>3263</v>
      </c>
      <c r="F70" s="315">
        <v>163.22</v>
      </c>
      <c r="G70" s="315">
        <v>3.50031705770451</v>
      </c>
      <c r="H70" s="315">
        <v>14.2357222844345</v>
      </c>
      <c r="I70" s="315">
        <v>3.71886808964268</v>
      </c>
    </row>
    <row r="71" spans="1:9" x14ac:dyDescent="0.2">
      <c r="A71" s="283">
        <v>2023</v>
      </c>
      <c r="B71" s="283">
        <v>2</v>
      </c>
      <c r="C71" s="283" t="s">
        <v>4</v>
      </c>
      <c r="D71" s="283" t="s">
        <v>3154</v>
      </c>
      <c r="E71" s="283" t="s">
        <v>3264</v>
      </c>
      <c r="F71" s="315">
        <v>181.48</v>
      </c>
      <c r="G71" s="315">
        <v>2.6760961810466699</v>
      </c>
      <c r="H71" s="315">
        <v>14.3181102362205</v>
      </c>
      <c r="I71" s="315">
        <v>4.8832399723988997</v>
      </c>
    </row>
    <row r="72" spans="1:9" x14ac:dyDescent="0.2">
      <c r="A72" s="283">
        <v>2023</v>
      </c>
      <c r="B72" s="283">
        <v>2</v>
      </c>
      <c r="C72" s="283" t="s">
        <v>15</v>
      </c>
      <c r="D72" s="283" t="s">
        <v>3207</v>
      </c>
      <c r="E72" s="283" t="s">
        <v>3265</v>
      </c>
      <c r="F72" s="315">
        <v>167.37</v>
      </c>
      <c r="G72" s="315">
        <v>2.3920225131530701</v>
      </c>
      <c r="H72" s="315">
        <v>14.574205914567401</v>
      </c>
      <c r="I72" s="315">
        <v>3.3450487944395499</v>
      </c>
    </row>
    <row r="73" spans="1:9" x14ac:dyDescent="0.2">
      <c r="A73" s="283">
        <v>2023</v>
      </c>
      <c r="B73" s="283">
        <v>2</v>
      </c>
      <c r="C73" s="283" t="s">
        <v>4</v>
      </c>
      <c r="D73" s="283" t="s">
        <v>3151</v>
      </c>
      <c r="E73" s="283" t="s">
        <v>3266</v>
      </c>
      <c r="F73" s="315">
        <v>172</v>
      </c>
      <c r="G73" s="315">
        <v>2.8400597907324299</v>
      </c>
      <c r="H73" s="315">
        <v>14.689604587584199</v>
      </c>
      <c r="I73" s="315">
        <v>4.86590500603858</v>
      </c>
    </row>
    <row r="74" spans="1:9" x14ac:dyDescent="0.2">
      <c r="A74" s="283">
        <v>2023</v>
      </c>
      <c r="B74" s="283">
        <v>2</v>
      </c>
      <c r="C74" s="283" t="s">
        <v>19</v>
      </c>
      <c r="D74" s="283" t="s">
        <v>3235</v>
      </c>
      <c r="E74" s="283" t="s">
        <v>3267</v>
      </c>
      <c r="F74" s="315">
        <v>182.01</v>
      </c>
      <c r="G74" s="315">
        <v>3.3208446866485102</v>
      </c>
      <c r="H74" s="315">
        <v>15.1014987668374</v>
      </c>
      <c r="I74" s="315">
        <v>6.3912373466181096</v>
      </c>
    </row>
    <row r="75" spans="1:9" x14ac:dyDescent="0.2">
      <c r="A75" s="283">
        <v>2023</v>
      </c>
      <c r="B75" s="283">
        <v>2</v>
      </c>
      <c r="C75" s="283" t="s">
        <v>26</v>
      </c>
      <c r="D75" s="283" t="s">
        <v>3259</v>
      </c>
      <c r="E75" s="283" t="s">
        <v>3268</v>
      </c>
      <c r="F75" s="315">
        <v>182.48</v>
      </c>
      <c r="G75" s="315">
        <v>2.7708943455733199</v>
      </c>
      <c r="H75" s="315">
        <v>15.1075506213335</v>
      </c>
      <c r="I75" s="315">
        <v>3.7852039131828898</v>
      </c>
    </row>
    <row r="76" spans="1:9" x14ac:dyDescent="0.2">
      <c r="A76" s="283">
        <v>2023</v>
      </c>
      <c r="B76" s="283">
        <v>2</v>
      </c>
      <c r="C76" s="283" t="s">
        <v>26</v>
      </c>
      <c r="D76" s="283" t="s">
        <v>3257</v>
      </c>
      <c r="E76" s="283" t="s">
        <v>3269</v>
      </c>
      <c r="F76" s="315">
        <v>181.95</v>
      </c>
      <c r="G76" s="315">
        <v>2.8256569652444199</v>
      </c>
      <c r="H76" s="315">
        <v>15.6854018311292</v>
      </c>
      <c r="I76" s="315">
        <v>6.0149802571412403</v>
      </c>
    </row>
    <row r="77" spans="1:9" x14ac:dyDescent="0.2">
      <c r="A77" s="283">
        <v>2023</v>
      </c>
      <c r="B77" s="283">
        <v>2</v>
      </c>
      <c r="C77" s="283" t="s">
        <v>24</v>
      </c>
      <c r="D77" s="283" t="s">
        <v>3253</v>
      </c>
      <c r="E77" s="283" t="s">
        <v>3270</v>
      </c>
      <c r="F77" s="315">
        <v>187.24</v>
      </c>
      <c r="G77" s="315">
        <v>3.48753661637098</v>
      </c>
      <c r="H77" s="315">
        <v>16.0818350898946</v>
      </c>
      <c r="I77" s="315">
        <v>3.6143076031403698</v>
      </c>
    </row>
    <row r="78" spans="1:9" x14ac:dyDescent="0.2">
      <c r="A78" s="283">
        <v>2023</v>
      </c>
      <c r="B78" s="283">
        <v>2</v>
      </c>
      <c r="C78" s="283" t="s">
        <v>24</v>
      </c>
      <c r="D78" s="283" t="s">
        <v>3175</v>
      </c>
      <c r="E78" s="283" t="s">
        <v>3271</v>
      </c>
      <c r="F78" s="315">
        <v>189.47</v>
      </c>
      <c r="G78" s="315">
        <v>3.6204539239814002</v>
      </c>
      <c r="H78" s="315">
        <v>16.632810095414001</v>
      </c>
      <c r="I78" s="315">
        <v>7.3105086428872701</v>
      </c>
    </row>
    <row r="79" spans="1:9" x14ac:dyDescent="0.2">
      <c r="A79" s="283">
        <v>2023</v>
      </c>
      <c r="B79" s="283">
        <v>2</v>
      </c>
      <c r="C79" s="283" t="s">
        <v>5</v>
      </c>
      <c r="D79" s="283" t="s">
        <v>3159</v>
      </c>
      <c r="E79" s="283" t="s">
        <v>3272</v>
      </c>
      <c r="F79" s="315">
        <v>191.63</v>
      </c>
      <c r="G79" s="315">
        <v>4.0393072370921397</v>
      </c>
      <c r="H79" s="315">
        <v>17.694386439012401</v>
      </c>
      <c r="I79" s="315">
        <v>4.5885493026473396</v>
      </c>
    </row>
    <row r="80" spans="1:9" x14ac:dyDescent="0.2">
      <c r="A80" s="283">
        <v>2023</v>
      </c>
      <c r="B80" s="283">
        <v>2</v>
      </c>
      <c r="C80" s="283" t="s">
        <v>5</v>
      </c>
      <c r="D80" s="283" t="s">
        <v>3157</v>
      </c>
      <c r="E80" s="283" t="s">
        <v>3273</v>
      </c>
      <c r="F80" s="315">
        <v>189.81</v>
      </c>
      <c r="G80" s="315">
        <v>4.3198680956306701</v>
      </c>
      <c r="H80" s="315">
        <v>18.520137371214499</v>
      </c>
      <c r="I80" s="315">
        <v>4.5686108899609197</v>
      </c>
    </row>
    <row r="82" spans="5:8" x14ac:dyDescent="0.2">
      <c r="E82" s="406" t="s">
        <v>3274</v>
      </c>
      <c r="F82" s="406"/>
      <c r="G82" s="407"/>
      <c r="H82" s="407">
        <f>AVERAGE(H51:H80)</f>
        <v>14.091002484180523</v>
      </c>
    </row>
    <row r="83" spans="5:8" x14ac:dyDescent="0.2">
      <c r="E83" s="406"/>
      <c r="F83" s="406"/>
      <c r="G83" s="407"/>
      <c r="H83" s="407">
        <f>AVERAGE(H51:H80)</f>
        <v>14.091002484180523</v>
      </c>
    </row>
    <row r="84" spans="5:8" x14ac:dyDescent="0.2">
      <c r="E84" s="406" t="s">
        <v>1</v>
      </c>
      <c r="F84" s="406"/>
      <c r="G84" s="407"/>
      <c r="H84" s="407">
        <v>11.5</v>
      </c>
    </row>
    <row r="85" spans="5:8" x14ac:dyDescent="0.2">
      <c r="E85" s="406"/>
      <c r="F85" s="406"/>
      <c r="G85" s="407"/>
      <c r="H85" s="407">
        <f>H84</f>
        <v>11.5</v>
      </c>
    </row>
  </sheetData>
  <autoFilter ref="A6:I6" xr:uid="{0EAE6B24-B169-4C4F-9ED5-482D4F4863BC}">
    <sortState ref="A7:I80">
      <sortCondition ref="H6"/>
    </sortState>
  </autoFilter>
  <mergeCells count="1">
    <mergeCell ref="H1:I1"/>
  </mergeCells>
  <hyperlinks>
    <hyperlink ref="H1:I1" location="Index!A1" display="Regresar al Índice" xr:uid="{EBAE31A7-FB52-4DB2-BF25-3E436C76C8D0}"/>
  </hyperlinks>
  <pageMargins left="0.7" right="0.7" top="0.75" bottom="0.75" header="0.3" footer="0.3"/>
  <pageSetup orientation="portrait" horizontalDpi="4294967295" verticalDpi="4294967295"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356AD-5017-4036-B3D7-6D9E3BF90ADE}">
  <sheetPr codeName="Hoja102"/>
  <dimension ref="A1:Q38"/>
  <sheetViews>
    <sheetView workbookViewId="0">
      <selection activeCell="F17" sqref="F17"/>
    </sheetView>
  </sheetViews>
  <sheetFormatPr baseColWidth="10" defaultRowHeight="12.75" x14ac:dyDescent="0.2"/>
  <cols>
    <col min="1" max="2" width="11.42578125" style="345"/>
    <col min="3" max="3" width="10.85546875" style="345" bestFit="1" customWidth="1"/>
    <col min="4" max="5" width="11.42578125" style="345"/>
    <col min="6" max="6" width="17.85546875" style="345" bestFit="1" customWidth="1"/>
    <col min="7" max="7" width="13.5703125" style="345" bestFit="1" customWidth="1"/>
    <col min="8" max="16384" width="11.42578125" style="345"/>
  </cols>
  <sheetData>
    <row r="1" spans="1:17" x14ac:dyDescent="0.2">
      <c r="A1" s="28" t="s">
        <v>4659</v>
      </c>
      <c r="H1" s="284" t="s">
        <v>1306</v>
      </c>
      <c r="I1" s="284"/>
      <c r="J1" s="346"/>
    </row>
    <row r="2" spans="1:17" x14ac:dyDescent="0.2">
      <c r="A2" s="345" t="s">
        <v>4492</v>
      </c>
    </row>
    <row r="3" spans="1:17" x14ac:dyDescent="0.2">
      <c r="K3" s="348" t="s">
        <v>3277</v>
      </c>
      <c r="L3" s="348" t="s">
        <v>3278</v>
      </c>
      <c r="M3" s="348" t="s">
        <v>3279</v>
      </c>
      <c r="N3" s="348" t="s">
        <v>3280</v>
      </c>
    </row>
    <row r="4" spans="1:17" x14ac:dyDescent="0.2">
      <c r="K4" s="391" t="s">
        <v>3281</v>
      </c>
      <c r="L4" s="392">
        <v>25.516724040000003</v>
      </c>
      <c r="M4" s="392">
        <v>16.695651569999999</v>
      </c>
      <c r="N4" s="392">
        <v>42.212375610000002</v>
      </c>
    </row>
    <row r="5" spans="1:17" x14ac:dyDescent="0.2">
      <c r="K5" s="391" t="s">
        <v>3282</v>
      </c>
      <c r="L5" s="392">
        <v>490.26245505999981</v>
      </c>
      <c r="M5" s="392">
        <v>24.086936700000006</v>
      </c>
      <c r="N5" s="392">
        <v>514.34939175999978</v>
      </c>
    </row>
    <row r="6" spans="1:17" x14ac:dyDescent="0.2">
      <c r="A6" s="393">
        <v>2018</v>
      </c>
      <c r="B6" s="384">
        <v>2019</v>
      </c>
      <c r="C6" s="384">
        <v>2020</v>
      </c>
      <c r="D6" s="345">
        <v>2021</v>
      </c>
      <c r="E6" s="345">
        <v>2022</v>
      </c>
      <c r="F6" s="345">
        <v>2023</v>
      </c>
      <c r="K6" s="391" t="s">
        <v>3283</v>
      </c>
      <c r="L6" s="392">
        <v>39.881373330000031</v>
      </c>
      <c r="M6" s="392">
        <v>-74.971293349999925</v>
      </c>
      <c r="N6" s="392">
        <v>-35.089920019999894</v>
      </c>
      <c r="O6" s="377"/>
    </row>
    <row r="7" spans="1:17" x14ac:dyDescent="0.2">
      <c r="A7" s="377" t="s">
        <v>3284</v>
      </c>
      <c r="B7" s="377" t="s">
        <v>3284</v>
      </c>
      <c r="C7" s="377" t="s">
        <v>3284</v>
      </c>
      <c r="D7" s="377" t="s">
        <v>3284</v>
      </c>
      <c r="E7" s="377" t="s">
        <v>3284</v>
      </c>
      <c r="F7" s="377" t="s">
        <v>3284</v>
      </c>
      <c r="K7" s="394" t="s">
        <v>52</v>
      </c>
      <c r="L7" s="395">
        <v>555.66055242999983</v>
      </c>
      <c r="M7" s="395">
        <v>-34.18870507999992</v>
      </c>
      <c r="N7" s="395">
        <v>521.47184734999985</v>
      </c>
    </row>
    <row r="8" spans="1:17" x14ac:dyDescent="0.2">
      <c r="A8" s="396">
        <v>-34.18870507999992</v>
      </c>
      <c r="B8" s="396">
        <v>384.48496729999988</v>
      </c>
      <c r="C8" s="396">
        <v>581.14354530000014</v>
      </c>
      <c r="D8" s="396">
        <f>M25</f>
        <v>217.54315048999993</v>
      </c>
      <c r="E8" s="345">
        <v>547.6</v>
      </c>
      <c r="F8" s="378">
        <f>M38</f>
        <v>269.34898116943106</v>
      </c>
      <c r="H8" s="368"/>
      <c r="I8" s="374"/>
      <c r="K8" s="397"/>
      <c r="L8" s="348"/>
      <c r="M8" s="348"/>
      <c r="N8" s="348"/>
    </row>
    <row r="9" spans="1:17" x14ac:dyDescent="0.2">
      <c r="K9" s="348" t="s">
        <v>3277</v>
      </c>
      <c r="L9" s="348" t="s">
        <v>3285</v>
      </c>
      <c r="M9" s="348" t="s">
        <v>3286</v>
      </c>
      <c r="N9" s="348" t="s">
        <v>3287</v>
      </c>
      <c r="P9" s="389"/>
      <c r="Q9" s="389"/>
    </row>
    <row r="10" spans="1:17" x14ac:dyDescent="0.2">
      <c r="A10" s="398" t="s">
        <v>3288</v>
      </c>
      <c r="K10" s="399" t="s">
        <v>3281</v>
      </c>
      <c r="L10" s="400">
        <v>124.20728980999999</v>
      </c>
      <c r="M10" s="400">
        <v>66.660670479999979</v>
      </c>
      <c r="N10" s="401">
        <v>190.86796029000001</v>
      </c>
      <c r="P10" s="389"/>
      <c r="Q10" s="389"/>
    </row>
    <row r="11" spans="1:17" x14ac:dyDescent="0.2">
      <c r="K11" s="399" t="s">
        <v>3282</v>
      </c>
      <c r="L11" s="400">
        <v>509.90915038000003</v>
      </c>
      <c r="M11" s="400">
        <v>249.43390486999996</v>
      </c>
      <c r="N11" s="401">
        <v>759.34305524999968</v>
      </c>
      <c r="P11" s="389"/>
      <c r="Q11" s="389"/>
    </row>
    <row r="12" spans="1:17" x14ac:dyDescent="0.2">
      <c r="K12" s="399" t="s">
        <v>3283</v>
      </c>
      <c r="L12" s="400">
        <v>79.990210500000018</v>
      </c>
      <c r="M12" s="400">
        <v>68.390391950000023</v>
      </c>
      <c r="N12" s="401">
        <v>148.38060245</v>
      </c>
      <c r="P12" s="389"/>
      <c r="Q12" s="389"/>
    </row>
    <row r="13" spans="1:17" x14ac:dyDescent="0.2">
      <c r="K13" s="402" t="s">
        <v>1123</v>
      </c>
      <c r="L13" s="403">
        <v>714.10665069000038</v>
      </c>
      <c r="M13" s="403">
        <v>384.48496729999988</v>
      </c>
      <c r="N13" s="403">
        <v>1098.59161799</v>
      </c>
    </row>
    <row r="14" spans="1:17" x14ac:dyDescent="0.2">
      <c r="K14" s="348"/>
      <c r="L14" s="348"/>
      <c r="M14" s="348"/>
      <c r="N14" s="348"/>
    </row>
    <row r="15" spans="1:17" x14ac:dyDescent="0.2">
      <c r="K15" s="348" t="s">
        <v>3277</v>
      </c>
      <c r="L15" s="348" t="s">
        <v>3289</v>
      </c>
      <c r="M15" s="348" t="s">
        <v>3290</v>
      </c>
      <c r="N15" s="348" t="s">
        <v>3291</v>
      </c>
    </row>
    <row r="16" spans="1:17" x14ac:dyDescent="0.2">
      <c r="K16" s="260" t="s">
        <v>3281</v>
      </c>
      <c r="L16" s="392">
        <v>127.74120428999997</v>
      </c>
      <c r="M16" s="392">
        <v>124.05641521999999</v>
      </c>
      <c r="N16" s="404">
        <v>251.79761950999992</v>
      </c>
    </row>
    <row r="17" spans="1:14" x14ac:dyDescent="0.2">
      <c r="K17" s="260" t="s">
        <v>3282</v>
      </c>
      <c r="L17" s="392">
        <v>686.87102820999996</v>
      </c>
      <c r="M17" s="392">
        <v>19.666787990000003</v>
      </c>
      <c r="N17" s="404">
        <v>706.53781619999995</v>
      </c>
    </row>
    <row r="18" spans="1:14" x14ac:dyDescent="0.2">
      <c r="K18" s="260" t="s">
        <v>3283</v>
      </c>
      <c r="L18" s="392">
        <v>146.92550342999996</v>
      </c>
      <c r="M18" s="392">
        <v>437.42034209000008</v>
      </c>
      <c r="N18" s="404">
        <v>584.34584552000024</v>
      </c>
    </row>
    <row r="19" spans="1:14" x14ac:dyDescent="0.2">
      <c r="K19" s="263" t="s">
        <v>1123</v>
      </c>
      <c r="L19" s="405">
        <v>961.53773593000039</v>
      </c>
      <c r="M19" s="405">
        <v>581.14354530000014</v>
      </c>
      <c r="N19" s="405">
        <v>1542.68128123</v>
      </c>
    </row>
    <row r="20" spans="1:14" x14ac:dyDescent="0.2">
      <c r="K20" s="348"/>
      <c r="L20" s="348"/>
      <c r="M20" s="348"/>
      <c r="N20" s="348"/>
    </row>
    <row r="21" spans="1:14" x14ac:dyDescent="0.2">
      <c r="K21" s="348" t="s">
        <v>3277</v>
      </c>
      <c r="L21" s="348" t="s">
        <v>3292</v>
      </c>
      <c r="M21" s="348" t="s">
        <v>3293</v>
      </c>
      <c r="N21" s="348" t="s">
        <v>3294</v>
      </c>
    </row>
    <row r="22" spans="1:14" x14ac:dyDescent="0.2">
      <c r="K22" s="260" t="s">
        <v>3281</v>
      </c>
      <c r="L22" s="392">
        <v>64.595342529999996</v>
      </c>
      <c r="M22" s="392">
        <v>66.393777619999994</v>
      </c>
      <c r="N22" s="404">
        <v>130.98912015000002</v>
      </c>
    </row>
    <row r="23" spans="1:14" x14ac:dyDescent="0.2">
      <c r="B23" s="345" t="s">
        <v>3295</v>
      </c>
      <c r="C23" s="345" t="s">
        <v>3296</v>
      </c>
      <c r="K23" s="260" t="s">
        <v>3282</v>
      </c>
      <c r="L23" s="392">
        <v>520.87895179000009</v>
      </c>
      <c r="M23" s="392">
        <v>20.832690769999999</v>
      </c>
      <c r="N23" s="404">
        <v>541.71164256000009</v>
      </c>
    </row>
    <row r="24" spans="1:14" x14ac:dyDescent="0.2">
      <c r="A24" s="377" t="s">
        <v>3297</v>
      </c>
      <c r="B24" s="389">
        <v>7203.9726553699993</v>
      </c>
      <c r="C24" s="345">
        <v>547.6</v>
      </c>
      <c r="K24" s="260" t="s">
        <v>3283</v>
      </c>
      <c r="L24" s="392">
        <v>71.702951389999967</v>
      </c>
      <c r="M24" s="392">
        <v>130.31668210000004</v>
      </c>
      <c r="N24" s="404">
        <v>202.0196334899999</v>
      </c>
    </row>
    <row r="25" spans="1:14" x14ac:dyDescent="0.2">
      <c r="A25" s="345" t="s">
        <v>373</v>
      </c>
      <c r="B25" s="389">
        <v>5674.5314385476704</v>
      </c>
      <c r="C25" s="345">
        <v>269.3</v>
      </c>
      <c r="D25" s="389">
        <v>5674.5314385476704</v>
      </c>
      <c r="K25" s="263" t="s">
        <v>1123</v>
      </c>
      <c r="L25" s="405">
        <v>657.17724570999985</v>
      </c>
      <c r="M25" s="405">
        <v>217.54315048999993</v>
      </c>
      <c r="N25" s="405">
        <v>874.72039620000021</v>
      </c>
    </row>
    <row r="26" spans="1:14" x14ac:dyDescent="0.2">
      <c r="A26" s="377" t="s">
        <v>3298</v>
      </c>
      <c r="B26" s="368">
        <f>B25/B24-1</f>
        <v>-0.21230525017085533</v>
      </c>
      <c r="C26" s="368">
        <f>C25/C24-1</f>
        <v>-0.50821767713659605</v>
      </c>
      <c r="K26" s="348"/>
      <c r="L26" s="348"/>
      <c r="M26" s="348"/>
      <c r="N26" s="348"/>
    </row>
    <row r="27" spans="1:14" x14ac:dyDescent="0.2">
      <c r="A27" s="345" t="s">
        <v>615</v>
      </c>
      <c r="B27" s="389">
        <f>B25-B24</f>
        <v>-1529.4412168223289</v>
      </c>
      <c r="C27" s="345">
        <f>C25-C24</f>
        <v>-278.3</v>
      </c>
      <c r="K27" s="348" t="s">
        <v>3277</v>
      </c>
      <c r="L27" s="348" t="s">
        <v>3299</v>
      </c>
      <c r="M27" s="348" t="s">
        <v>3300</v>
      </c>
      <c r="N27" s="348" t="s">
        <v>3301</v>
      </c>
    </row>
    <row r="28" spans="1:14" x14ac:dyDescent="0.2">
      <c r="K28" s="260" t="s">
        <v>3281</v>
      </c>
      <c r="L28" s="392">
        <v>499.1</v>
      </c>
      <c r="M28" s="392">
        <v>123</v>
      </c>
      <c r="N28" s="404">
        <v>622.1</v>
      </c>
    </row>
    <row r="29" spans="1:14" x14ac:dyDescent="0.2">
      <c r="K29" s="260" t="s">
        <v>3282</v>
      </c>
      <c r="L29" s="392">
        <v>747.5</v>
      </c>
      <c r="M29" s="392">
        <v>23.9</v>
      </c>
      <c r="N29" s="404">
        <v>771.4</v>
      </c>
    </row>
    <row r="30" spans="1:14" x14ac:dyDescent="0.2">
      <c r="K30" s="260" t="s">
        <v>3283</v>
      </c>
      <c r="L30" s="392">
        <v>110.4</v>
      </c>
      <c r="M30" s="392">
        <v>400.7</v>
      </c>
      <c r="N30" s="404">
        <v>511.1</v>
      </c>
    </row>
    <row r="31" spans="1:14" x14ac:dyDescent="0.2">
      <c r="K31" s="263" t="s">
        <v>1123</v>
      </c>
      <c r="L31" s="405">
        <v>1357</v>
      </c>
      <c r="M31" s="405">
        <v>547.6</v>
      </c>
      <c r="N31" s="405">
        <v>1904.6</v>
      </c>
    </row>
    <row r="32" spans="1:14" x14ac:dyDescent="0.2">
      <c r="K32" s="348"/>
      <c r="L32" s="348"/>
      <c r="M32" s="348"/>
      <c r="N32" s="348"/>
    </row>
    <row r="33" spans="11:14" x14ac:dyDescent="0.2">
      <c r="K33" s="255"/>
      <c r="L33" s="255">
        <v>2023</v>
      </c>
      <c r="M33" s="255"/>
      <c r="N33" s="256" t="s">
        <v>3302</v>
      </c>
    </row>
    <row r="34" spans="11:14" x14ac:dyDescent="0.2">
      <c r="K34" s="257" t="s">
        <v>3303</v>
      </c>
      <c r="L34" s="258">
        <v>1</v>
      </c>
      <c r="M34" s="258">
        <v>2</v>
      </c>
      <c r="N34" s="259"/>
    </row>
    <row r="35" spans="11:14" x14ac:dyDescent="0.2">
      <c r="K35" s="260" t="s">
        <v>3281</v>
      </c>
      <c r="L35" s="261">
        <v>378.93197871631162</v>
      </c>
      <c r="M35" s="261">
        <v>72.144240627460675</v>
      </c>
      <c r="N35" s="262">
        <v>451.07621934377232</v>
      </c>
    </row>
    <row r="36" spans="11:14" x14ac:dyDescent="0.2">
      <c r="K36" s="260" t="s">
        <v>3282</v>
      </c>
      <c r="L36" s="261">
        <v>1006.549544026152</v>
      </c>
      <c r="M36" s="261">
        <v>56.562714224060258</v>
      </c>
      <c r="N36" s="262">
        <v>1063.1122582502126</v>
      </c>
    </row>
    <row r="37" spans="11:14" x14ac:dyDescent="0.2">
      <c r="K37" s="260" t="s">
        <v>3283</v>
      </c>
      <c r="L37" s="261">
        <v>-264.34636123993897</v>
      </c>
      <c r="M37" s="261">
        <v>140.64202631791008</v>
      </c>
      <c r="N37" s="262">
        <v>-123.70433492202882</v>
      </c>
    </row>
    <row r="38" spans="11:14" x14ac:dyDescent="0.2">
      <c r="K38" s="263" t="s">
        <v>52</v>
      </c>
      <c r="L38" s="264">
        <v>1121.1351615025249</v>
      </c>
      <c r="M38" s="264">
        <v>269.34898116943106</v>
      </c>
      <c r="N38" s="264">
        <v>1390.4841426719561</v>
      </c>
    </row>
  </sheetData>
  <mergeCells count="1">
    <mergeCell ref="H1:I1"/>
  </mergeCells>
  <conditionalFormatting sqref="L16:L17">
    <cfRule type="cellIs" dxfId="21" priority="4" operator="lessThan">
      <formula>0</formula>
    </cfRule>
  </conditionalFormatting>
  <conditionalFormatting sqref="L22:L23">
    <cfRule type="cellIs" dxfId="20" priority="3" operator="lessThan">
      <formula>0</formula>
    </cfRule>
  </conditionalFormatting>
  <conditionalFormatting sqref="L28:L29">
    <cfRule type="cellIs" dxfId="19" priority="2" operator="lessThan">
      <formula>0</formula>
    </cfRule>
  </conditionalFormatting>
  <conditionalFormatting sqref="L35:M35">
    <cfRule type="cellIs" dxfId="18" priority="1" operator="lessThan">
      <formula>0</formula>
    </cfRule>
  </conditionalFormatting>
  <hyperlinks>
    <hyperlink ref="H1:I1" location="Index!A1" display="Regresar al Índice" xr:uid="{04FE00F4-4DB3-4045-A25E-61E2DFA58C67}"/>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4204-43DC-4B66-9601-56AE85DC2F88}">
  <sheetPr codeName="Hoja103"/>
  <dimension ref="A1:Q39"/>
  <sheetViews>
    <sheetView workbookViewId="0">
      <selection activeCell="F17" sqref="F17"/>
    </sheetView>
  </sheetViews>
  <sheetFormatPr baseColWidth="10" defaultRowHeight="12.75" x14ac:dyDescent="0.2"/>
  <cols>
    <col min="1" max="16384" width="11.42578125" style="345"/>
  </cols>
  <sheetData>
    <row r="1" spans="1:17" x14ac:dyDescent="0.2">
      <c r="A1" s="28" t="s">
        <v>4660</v>
      </c>
      <c r="H1" s="284" t="s">
        <v>1306</v>
      </c>
      <c r="I1" s="284"/>
      <c r="J1" s="346"/>
    </row>
    <row r="2" spans="1:17" x14ac:dyDescent="0.2">
      <c r="A2" s="345" t="s">
        <v>4492</v>
      </c>
      <c r="K2" s="347"/>
      <c r="L2" s="347"/>
      <c r="M2" s="347"/>
      <c r="N2" s="347"/>
    </row>
    <row r="3" spans="1:17" x14ac:dyDescent="0.2">
      <c r="K3" s="348" t="s">
        <v>3277</v>
      </c>
      <c r="L3" s="348" t="s">
        <v>3278</v>
      </c>
      <c r="M3" s="348" t="s">
        <v>3279</v>
      </c>
      <c r="N3" s="348" t="s">
        <v>3280</v>
      </c>
    </row>
    <row r="4" spans="1:17" x14ac:dyDescent="0.2">
      <c r="K4" s="352" t="s">
        <v>3281</v>
      </c>
      <c r="L4" s="353">
        <v>25.516724040000003</v>
      </c>
      <c r="M4" s="353">
        <v>16.695651569999999</v>
      </c>
      <c r="N4" s="353">
        <v>42.212375610000002</v>
      </c>
    </row>
    <row r="5" spans="1:17" x14ac:dyDescent="0.2">
      <c r="C5" s="383"/>
      <c r="D5" s="383"/>
      <c r="E5" s="383"/>
      <c r="K5" s="352" t="s">
        <v>3282</v>
      </c>
      <c r="L5" s="353">
        <v>490.26245505999981</v>
      </c>
      <c r="M5" s="353">
        <v>24.086936700000006</v>
      </c>
      <c r="N5" s="353">
        <v>514.34939175999978</v>
      </c>
    </row>
    <row r="6" spans="1:17" x14ac:dyDescent="0.2">
      <c r="C6" s="384" t="s">
        <v>3281</v>
      </c>
      <c r="D6" s="384" t="s">
        <v>3282</v>
      </c>
      <c r="E6" s="384" t="s">
        <v>3283</v>
      </c>
      <c r="K6" s="352" t="s">
        <v>3283</v>
      </c>
      <c r="L6" s="353">
        <v>39.881373330000031</v>
      </c>
      <c r="M6" s="353">
        <v>-74.971293349999925</v>
      </c>
      <c r="N6" s="353">
        <v>-35.089920019999894</v>
      </c>
      <c r="O6" s="377"/>
      <c r="P6" s="377"/>
    </row>
    <row r="7" spans="1:17" x14ac:dyDescent="0.2">
      <c r="A7" s="345">
        <v>2018</v>
      </c>
      <c r="B7" s="385" t="s">
        <v>3284</v>
      </c>
      <c r="C7" s="378">
        <v>16.695651569999999</v>
      </c>
      <c r="D7" s="378">
        <v>24.086936700000006</v>
      </c>
      <c r="E7" s="378">
        <v>-74.971293349999925</v>
      </c>
      <c r="F7" s="386">
        <f t="shared" ref="F7:F12" si="0">SUM(C7:E7)</f>
        <v>-34.18870507999992</v>
      </c>
      <c r="I7" s="387"/>
      <c r="K7" s="357" t="s">
        <v>52</v>
      </c>
      <c r="L7" s="358">
        <v>555.66055242999983</v>
      </c>
      <c r="M7" s="358">
        <v>-34.18870507999992</v>
      </c>
      <c r="N7" s="358">
        <v>521.47184734999985</v>
      </c>
    </row>
    <row r="8" spans="1:17" x14ac:dyDescent="0.2">
      <c r="A8" s="345">
        <v>2019</v>
      </c>
      <c r="B8" s="385" t="s">
        <v>3284</v>
      </c>
      <c r="C8" s="383">
        <v>66.660670479999979</v>
      </c>
      <c r="D8" s="383">
        <v>249.43390486999996</v>
      </c>
      <c r="E8" s="383">
        <v>68.390391950000023</v>
      </c>
      <c r="F8" s="386">
        <f t="shared" si="0"/>
        <v>384.48496729999999</v>
      </c>
      <c r="H8" s="359"/>
      <c r="I8" s="387"/>
      <c r="K8" s="347"/>
      <c r="L8" s="388"/>
      <c r="M8" s="347"/>
      <c r="N8" s="347"/>
    </row>
    <row r="9" spans="1:17" x14ac:dyDescent="0.2">
      <c r="A9" s="345">
        <v>2020</v>
      </c>
      <c r="B9" s="385" t="s">
        <v>3284</v>
      </c>
      <c r="C9" s="383">
        <v>124.05641521999999</v>
      </c>
      <c r="D9" s="383">
        <v>19.666787990000003</v>
      </c>
      <c r="E9" s="383">
        <v>437.42034209000008</v>
      </c>
      <c r="F9" s="386">
        <f t="shared" si="0"/>
        <v>581.14354530000014</v>
      </c>
      <c r="H9" s="359"/>
      <c r="I9" s="387"/>
      <c r="K9" s="348" t="s">
        <v>3277</v>
      </c>
      <c r="L9" s="348" t="s">
        <v>3285</v>
      </c>
      <c r="M9" s="348" t="s">
        <v>3286</v>
      </c>
      <c r="N9" s="348" t="s">
        <v>3287</v>
      </c>
      <c r="Q9" s="389"/>
    </row>
    <row r="10" spans="1:17" x14ac:dyDescent="0.2">
      <c r="A10" s="345">
        <v>2021</v>
      </c>
      <c r="B10" s="385" t="s">
        <v>3284</v>
      </c>
      <c r="C10" s="383">
        <f>M23</f>
        <v>66.393777619999994</v>
      </c>
      <c r="D10" s="383">
        <f>M24</f>
        <v>20.832690769999999</v>
      </c>
      <c r="E10" s="383">
        <f>M25</f>
        <v>130.31668210000004</v>
      </c>
      <c r="F10" s="386">
        <f t="shared" si="0"/>
        <v>217.54315049000002</v>
      </c>
      <c r="H10" s="359"/>
      <c r="I10" s="390"/>
      <c r="K10" s="363" t="s">
        <v>3281</v>
      </c>
      <c r="L10" s="364">
        <v>124.20728980999999</v>
      </c>
      <c r="M10" s="364">
        <v>66.660670479999979</v>
      </c>
      <c r="N10" s="365">
        <v>190.86796029000001</v>
      </c>
    </row>
    <row r="11" spans="1:17" x14ac:dyDescent="0.2">
      <c r="A11" s="345">
        <v>2022</v>
      </c>
      <c r="B11" s="385" t="s">
        <v>3284</v>
      </c>
      <c r="C11" s="383">
        <f>M29</f>
        <v>123</v>
      </c>
      <c r="D11" s="383">
        <f>M30</f>
        <v>23.9</v>
      </c>
      <c r="E11" s="383">
        <f>M31</f>
        <v>400.7</v>
      </c>
      <c r="F11" s="386">
        <f t="shared" si="0"/>
        <v>547.6</v>
      </c>
      <c r="H11" s="359"/>
      <c r="I11" s="390"/>
      <c r="K11" s="363"/>
      <c r="L11" s="364"/>
      <c r="M11" s="364"/>
      <c r="N11" s="365"/>
    </row>
    <row r="12" spans="1:17" x14ac:dyDescent="0.2">
      <c r="A12" s="345">
        <v>2023</v>
      </c>
      <c r="B12" s="377" t="s">
        <v>3284</v>
      </c>
      <c r="C12" s="383">
        <v>72.144240627460675</v>
      </c>
      <c r="D12" s="383">
        <v>56.562714224060258</v>
      </c>
      <c r="E12" s="383">
        <v>140.64202631791008</v>
      </c>
      <c r="F12" s="386">
        <f t="shared" si="0"/>
        <v>269.348981169431</v>
      </c>
      <c r="K12" s="363" t="s">
        <v>3282</v>
      </c>
      <c r="L12" s="364">
        <v>509.90915038000003</v>
      </c>
      <c r="M12" s="364">
        <v>249.43390486999996</v>
      </c>
      <c r="N12" s="365">
        <v>759.34305524999968</v>
      </c>
    </row>
    <row r="13" spans="1:17" x14ac:dyDescent="0.2">
      <c r="K13" s="363" t="s">
        <v>3283</v>
      </c>
      <c r="L13" s="364">
        <v>79.990210500000018</v>
      </c>
      <c r="M13" s="364">
        <v>68.390391950000023</v>
      </c>
      <c r="N13" s="365">
        <v>148.38060245</v>
      </c>
      <c r="Q13" s="389"/>
    </row>
    <row r="14" spans="1:17" x14ac:dyDescent="0.2">
      <c r="K14" s="366" t="s">
        <v>1123</v>
      </c>
      <c r="L14" s="367">
        <v>714.10665069000038</v>
      </c>
      <c r="M14" s="367">
        <v>384.48496729999988</v>
      </c>
      <c r="N14" s="367">
        <v>1098.59161799</v>
      </c>
    </row>
    <row r="15" spans="1:17" x14ac:dyDescent="0.2">
      <c r="B15" s="386" t="s">
        <v>3304</v>
      </c>
      <c r="C15" s="386">
        <f>C12/C11-1</f>
        <v>-0.41346145831332781</v>
      </c>
      <c r="D15" s="386">
        <f t="shared" ref="D15:F15" si="1">D12/D11-1</f>
        <v>1.3666407625129815</v>
      </c>
      <c r="E15" s="386">
        <f t="shared" si="1"/>
        <v>-0.64900916816094312</v>
      </c>
      <c r="F15" s="386">
        <f t="shared" si="1"/>
        <v>-0.50812823015078346</v>
      </c>
      <c r="K15" s="347"/>
      <c r="L15" s="388"/>
      <c r="M15" s="347"/>
      <c r="N15" s="347"/>
    </row>
    <row r="16" spans="1:17" x14ac:dyDescent="0.2">
      <c r="K16" s="348" t="s">
        <v>3277</v>
      </c>
      <c r="L16" s="348" t="s">
        <v>3289</v>
      </c>
      <c r="M16" s="348" t="s">
        <v>3290</v>
      </c>
      <c r="N16" s="348" t="s">
        <v>3291</v>
      </c>
    </row>
    <row r="17" spans="11:14" x14ac:dyDescent="0.2">
      <c r="K17" s="242" t="s">
        <v>3281</v>
      </c>
      <c r="L17" s="369">
        <v>127.74120428999997</v>
      </c>
      <c r="M17" s="369">
        <v>124.05641521999999</v>
      </c>
      <c r="N17" s="370">
        <v>251.79761950999992</v>
      </c>
    </row>
    <row r="18" spans="11:14" x14ac:dyDescent="0.2">
      <c r="K18" s="242" t="s">
        <v>3282</v>
      </c>
      <c r="L18" s="369">
        <v>686.87102820999996</v>
      </c>
      <c r="M18" s="369">
        <v>19.666787990000003</v>
      </c>
      <c r="N18" s="370">
        <v>706.53781619999995</v>
      </c>
    </row>
    <row r="19" spans="11:14" x14ac:dyDescent="0.2">
      <c r="K19" s="242" t="s">
        <v>3283</v>
      </c>
      <c r="L19" s="369">
        <v>146.92550342999996</v>
      </c>
      <c r="M19" s="369">
        <v>437.42034209000008</v>
      </c>
      <c r="N19" s="370">
        <v>584.34584552000024</v>
      </c>
    </row>
    <row r="20" spans="11:14" x14ac:dyDescent="0.2">
      <c r="K20" s="246" t="s">
        <v>1123</v>
      </c>
      <c r="L20" s="247">
        <v>961.53773593000039</v>
      </c>
      <c r="M20" s="247">
        <v>581.14354530000014</v>
      </c>
      <c r="N20" s="247">
        <v>1542.68128123</v>
      </c>
    </row>
    <row r="21" spans="11:14" x14ac:dyDescent="0.2">
      <c r="K21" s="347"/>
      <c r="L21" s="347"/>
      <c r="M21" s="347"/>
      <c r="N21" s="347"/>
    </row>
    <row r="22" spans="11:14" x14ac:dyDescent="0.2">
      <c r="K22" s="348" t="s">
        <v>3277</v>
      </c>
      <c r="L22" s="348" t="s">
        <v>3292</v>
      </c>
      <c r="M22" s="348" t="s">
        <v>3293</v>
      </c>
      <c r="N22" s="348" t="s">
        <v>3294</v>
      </c>
    </row>
    <row r="23" spans="11:14" x14ac:dyDescent="0.2">
      <c r="K23" s="242" t="s">
        <v>3281</v>
      </c>
      <c r="L23" s="369">
        <v>64.595342529999996</v>
      </c>
      <c r="M23" s="369">
        <v>66.393777619999994</v>
      </c>
      <c r="N23" s="370">
        <v>130.98912015000002</v>
      </c>
    </row>
    <row r="24" spans="11:14" x14ac:dyDescent="0.2">
      <c r="K24" s="242" t="s">
        <v>3282</v>
      </c>
      <c r="L24" s="369">
        <v>520.87895179000009</v>
      </c>
      <c r="M24" s="369">
        <v>20.832690769999999</v>
      </c>
      <c r="N24" s="370">
        <v>541.71164256000009</v>
      </c>
    </row>
    <row r="25" spans="11:14" x14ac:dyDescent="0.2">
      <c r="K25" s="242" t="s">
        <v>3283</v>
      </c>
      <c r="L25" s="369">
        <v>71.702951389999967</v>
      </c>
      <c r="M25" s="369">
        <v>130.31668210000004</v>
      </c>
      <c r="N25" s="370">
        <v>202.0196334899999</v>
      </c>
    </row>
    <row r="26" spans="11:14" x14ac:dyDescent="0.2">
      <c r="K26" s="246" t="s">
        <v>1123</v>
      </c>
      <c r="L26" s="247"/>
      <c r="M26" s="247"/>
      <c r="N26" s="247"/>
    </row>
    <row r="27" spans="11:14" x14ac:dyDescent="0.2">
      <c r="K27" s="347"/>
      <c r="L27" s="347"/>
      <c r="M27" s="347"/>
      <c r="N27" s="347"/>
    </row>
    <row r="28" spans="11:14" x14ac:dyDescent="0.2">
      <c r="K28" s="348" t="s">
        <v>3277</v>
      </c>
      <c r="L28" s="348" t="s">
        <v>3299</v>
      </c>
      <c r="M28" s="348" t="s">
        <v>3300</v>
      </c>
      <c r="N28" s="348" t="s">
        <v>3301</v>
      </c>
    </row>
    <row r="29" spans="11:14" x14ac:dyDescent="0.2">
      <c r="K29" s="242" t="s">
        <v>3281</v>
      </c>
      <c r="L29" s="369">
        <v>499.1</v>
      </c>
      <c r="M29" s="369">
        <v>123</v>
      </c>
      <c r="N29" s="370">
        <v>622.1</v>
      </c>
    </row>
    <row r="30" spans="11:14" x14ac:dyDescent="0.2">
      <c r="K30" s="242" t="s">
        <v>3282</v>
      </c>
      <c r="L30" s="369">
        <v>747.5</v>
      </c>
      <c r="M30" s="369">
        <v>23.9</v>
      </c>
      <c r="N30" s="370">
        <v>771.4</v>
      </c>
    </row>
    <row r="31" spans="11:14" x14ac:dyDescent="0.2">
      <c r="K31" s="242" t="s">
        <v>3283</v>
      </c>
      <c r="L31" s="369">
        <v>110.4</v>
      </c>
      <c r="M31" s="369">
        <v>400.7</v>
      </c>
      <c r="N31" s="370">
        <v>511.1</v>
      </c>
    </row>
    <row r="32" spans="11:14" x14ac:dyDescent="0.2">
      <c r="K32" s="246" t="s">
        <v>1123</v>
      </c>
      <c r="L32" s="247">
        <v>1357</v>
      </c>
      <c r="M32" s="247">
        <v>547.6</v>
      </c>
      <c r="N32" s="247">
        <v>1904.6</v>
      </c>
    </row>
    <row r="33" spans="11:14" x14ac:dyDescent="0.2">
      <c r="K33" s="347"/>
      <c r="L33" s="347"/>
      <c r="M33" s="347"/>
      <c r="N33" s="347"/>
    </row>
    <row r="34" spans="11:14" x14ac:dyDescent="0.2">
      <c r="K34" s="249"/>
      <c r="L34" s="249">
        <v>2023</v>
      </c>
      <c r="M34" s="249"/>
      <c r="N34" s="250" t="s">
        <v>3302</v>
      </c>
    </row>
    <row r="35" spans="11:14" x14ac:dyDescent="0.2">
      <c r="K35" s="251" t="s">
        <v>3303</v>
      </c>
      <c r="L35" s="252">
        <v>1</v>
      </c>
      <c r="M35" s="252">
        <v>2</v>
      </c>
      <c r="N35" s="253"/>
    </row>
    <row r="36" spans="11:14" x14ac:dyDescent="0.2">
      <c r="K36" s="242" t="s">
        <v>3281</v>
      </c>
      <c r="L36" s="243">
        <v>378.93197871631162</v>
      </c>
      <c r="M36" s="243">
        <v>72.144240627460675</v>
      </c>
      <c r="N36" s="244">
        <v>451.07621934377232</v>
      </c>
    </row>
    <row r="37" spans="11:14" x14ac:dyDescent="0.2">
      <c r="K37" s="242" t="s">
        <v>3282</v>
      </c>
      <c r="L37" s="243">
        <v>1006.549544026152</v>
      </c>
      <c r="M37" s="243">
        <v>56.562714224060258</v>
      </c>
      <c r="N37" s="244">
        <v>1063.1122582502126</v>
      </c>
    </row>
    <row r="38" spans="11:14" x14ac:dyDescent="0.2">
      <c r="K38" s="242" t="s">
        <v>3283</v>
      </c>
      <c r="L38" s="243">
        <v>-264.34636123993897</v>
      </c>
      <c r="M38" s="243">
        <v>140.64202631791008</v>
      </c>
      <c r="N38" s="244">
        <v>-123.70433492202882</v>
      </c>
    </row>
    <row r="39" spans="11:14" x14ac:dyDescent="0.2">
      <c r="K39" s="246" t="s">
        <v>52</v>
      </c>
      <c r="L39" s="254">
        <v>1121.1351615025249</v>
      </c>
      <c r="M39" s="254">
        <v>269.34898116943106</v>
      </c>
      <c r="N39" s="254">
        <v>1390.4841426719561</v>
      </c>
    </row>
  </sheetData>
  <mergeCells count="1">
    <mergeCell ref="H1:I1"/>
  </mergeCells>
  <conditionalFormatting sqref="C9:D9">
    <cfRule type="cellIs" dxfId="17" priority="6" operator="lessThan">
      <formula>0</formula>
    </cfRule>
  </conditionalFormatting>
  <conditionalFormatting sqref="C8:D8">
    <cfRule type="cellIs" dxfId="16" priority="5" operator="lessThan">
      <formula>0</formula>
    </cfRule>
  </conditionalFormatting>
  <conditionalFormatting sqref="L17:L18">
    <cfRule type="cellIs" dxfId="15" priority="4" operator="lessThan">
      <formula>0</formula>
    </cfRule>
  </conditionalFormatting>
  <conditionalFormatting sqref="L23:L24">
    <cfRule type="cellIs" dxfId="14" priority="3" operator="lessThan">
      <formula>0</formula>
    </cfRule>
  </conditionalFormatting>
  <conditionalFormatting sqref="L29:L30">
    <cfRule type="cellIs" dxfId="13" priority="2" operator="lessThan">
      <formula>0</formula>
    </cfRule>
  </conditionalFormatting>
  <conditionalFormatting sqref="L36:M36">
    <cfRule type="cellIs" dxfId="12" priority="1" operator="lessThan">
      <formula>0</formula>
    </cfRule>
  </conditionalFormatting>
  <hyperlinks>
    <hyperlink ref="H1:I1" location="Index!A1" display="Regresar al Índice" xr:uid="{838D7B24-0B29-4AAB-AAF3-A208FF456775}"/>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C3437-62D8-4524-B1A7-58AFBD92885E}">
  <sheetPr codeName="Hoja104"/>
  <dimension ref="A1:AY41"/>
  <sheetViews>
    <sheetView workbookViewId="0">
      <selection activeCell="F17" sqref="F17"/>
    </sheetView>
  </sheetViews>
  <sheetFormatPr baseColWidth="10" defaultRowHeight="12.75" x14ac:dyDescent="0.2"/>
  <cols>
    <col min="1" max="8" width="11.42578125" style="345"/>
    <col min="9" max="10" width="15.85546875" style="345" bestFit="1" customWidth="1"/>
    <col min="11" max="16" width="11.42578125" style="345"/>
    <col min="17" max="17" width="11.85546875" style="345" bestFit="1" customWidth="1"/>
    <col min="18" max="20" width="11.42578125" style="345"/>
    <col min="21" max="21" width="11.85546875" style="345" bestFit="1" customWidth="1"/>
    <col min="22" max="22" width="11.42578125" style="345"/>
    <col min="23" max="23" width="12.5703125" style="345" bestFit="1" customWidth="1"/>
    <col min="24" max="24" width="11.5703125" style="345" bestFit="1" customWidth="1"/>
    <col min="25" max="25" width="12.5703125" style="345" bestFit="1" customWidth="1"/>
    <col min="26" max="26" width="11.85546875" style="345" bestFit="1" customWidth="1"/>
    <col min="27" max="27" width="11.42578125" style="345"/>
    <col min="28" max="28" width="12.5703125" style="345" bestFit="1" customWidth="1"/>
    <col min="29" max="29" width="12" style="345" bestFit="1" customWidth="1"/>
    <col min="30" max="30" width="12.5703125" style="345" bestFit="1" customWidth="1"/>
    <col min="31" max="32" width="11.85546875" style="345" bestFit="1" customWidth="1"/>
    <col min="33" max="35" width="11.42578125" style="345"/>
    <col min="36" max="36" width="11.85546875" style="345" bestFit="1" customWidth="1"/>
    <col min="37" max="40" width="11.42578125" style="345"/>
    <col min="41" max="41" width="11.85546875" style="345" bestFit="1" customWidth="1"/>
    <col min="42" max="45" width="11.42578125" style="345"/>
    <col min="46" max="46" width="11.85546875" style="345" bestFit="1" customWidth="1"/>
    <col min="47" max="16384" width="11.42578125" style="345"/>
  </cols>
  <sheetData>
    <row r="1" spans="1:51" x14ac:dyDescent="0.2">
      <c r="A1" s="28" t="s">
        <v>4661</v>
      </c>
      <c r="G1" s="346"/>
      <c r="H1" s="284" t="s">
        <v>1306</v>
      </c>
      <c r="I1" s="284"/>
      <c r="J1" s="346"/>
    </row>
    <row r="2" spans="1:51" x14ac:dyDescent="0.2">
      <c r="A2" s="345" t="s">
        <v>4492</v>
      </c>
      <c r="G2" s="346"/>
      <c r="H2" s="346"/>
      <c r="I2" s="346"/>
      <c r="J2" s="346"/>
    </row>
    <row r="5" spans="1:51" x14ac:dyDescent="0.2">
      <c r="AV5" s="28"/>
      <c r="AW5" s="28"/>
    </row>
    <row r="6" spans="1:51" x14ac:dyDescent="0.2">
      <c r="A6" s="345" t="s">
        <v>514</v>
      </c>
      <c r="B6" s="377" t="s">
        <v>3305</v>
      </c>
      <c r="C6" s="377" t="s">
        <v>3306</v>
      </c>
      <c r="D6" s="345" t="s">
        <v>3307</v>
      </c>
      <c r="E6" s="345" t="s">
        <v>3308</v>
      </c>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row>
    <row r="7" spans="1:51" x14ac:dyDescent="0.2">
      <c r="A7" s="378" t="s">
        <v>28</v>
      </c>
      <c r="B7" s="378">
        <v>-35.078935340000015</v>
      </c>
      <c r="C7" s="378">
        <v>-95.105511834898408</v>
      </c>
      <c r="D7" s="378">
        <f t="shared" ref="D7:D38" si="0">C7-B7</f>
        <v>-60.026576494898393</v>
      </c>
      <c r="E7" s="351">
        <f t="shared" ref="E7:E38" si="1">C7/B7-1</f>
        <v>1.7111858131695046</v>
      </c>
      <c r="F7" s="248" t="str">
        <f t="shared" ref="F7:F38" si="2">IF( MIN(B7,C7)&lt;=0,"--",(B7/C7)-1)</f>
        <v>--</v>
      </c>
      <c r="H7" s="379"/>
      <c r="I7" s="380"/>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row>
    <row r="8" spans="1:51" x14ac:dyDescent="0.2">
      <c r="A8" s="378" t="s">
        <v>22</v>
      </c>
      <c r="B8" s="378">
        <v>238.52411267999994</v>
      </c>
      <c r="C8" s="378">
        <v>-47.468294961157085</v>
      </c>
      <c r="D8" s="378">
        <f t="shared" si="0"/>
        <v>-285.992407641157</v>
      </c>
      <c r="E8" s="351">
        <f t="shared" si="1"/>
        <v>-1.1990083703815713</v>
      </c>
      <c r="F8" s="248" t="str">
        <f t="shared" si="2"/>
        <v>--</v>
      </c>
      <c r="H8" s="379"/>
      <c r="I8" s="380"/>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row>
    <row r="9" spans="1:51" x14ac:dyDescent="0.2">
      <c r="A9" s="381" t="s">
        <v>31</v>
      </c>
      <c r="B9" s="378">
        <v>15.546602380000024</v>
      </c>
      <c r="C9" s="378">
        <v>-33.801931664080008</v>
      </c>
      <c r="D9" s="378">
        <f t="shared" si="0"/>
        <v>-49.348534044080033</v>
      </c>
      <c r="E9" s="351">
        <f t="shared" si="1"/>
        <v>-3.1742327254451821</v>
      </c>
      <c r="F9" s="248" t="str">
        <f t="shared" si="2"/>
        <v>--</v>
      </c>
      <c r="H9" s="379"/>
      <c r="I9" s="380"/>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row>
    <row r="10" spans="1:51" x14ac:dyDescent="0.2">
      <c r="A10" s="378" t="s">
        <v>6</v>
      </c>
      <c r="B10" s="378">
        <v>5.6729740299999989</v>
      </c>
      <c r="C10" s="378">
        <v>-27.495655226761297</v>
      </c>
      <c r="D10" s="378">
        <f t="shared" si="0"/>
        <v>-33.168629256761292</v>
      </c>
      <c r="E10" s="351">
        <f t="shared" si="1"/>
        <v>-5.8467796752387571</v>
      </c>
      <c r="F10" s="248" t="str">
        <f t="shared" si="2"/>
        <v>--</v>
      </c>
      <c r="H10" s="379"/>
      <c r="I10" s="380"/>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row>
    <row r="11" spans="1:51" x14ac:dyDescent="0.2">
      <c r="A11" s="378" t="s">
        <v>12</v>
      </c>
      <c r="B11" s="378">
        <v>121.16883183999992</v>
      </c>
      <c r="C11" s="378">
        <v>0.40014663025487807</v>
      </c>
      <c r="D11" s="378">
        <f t="shared" si="0"/>
        <v>-120.76868520974504</v>
      </c>
      <c r="E11" s="351">
        <f t="shared" si="1"/>
        <v>-0.99669761089400233</v>
      </c>
      <c r="F11" s="248">
        <f>IF( MIN(B11,C11)&lt;=0,"--",(B11/C11)-1)</f>
        <v>301.81107643670526</v>
      </c>
      <c r="H11" s="379"/>
      <c r="I11" s="380"/>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row>
    <row r="12" spans="1:51" x14ac:dyDescent="0.2">
      <c r="A12" s="378" t="s">
        <v>33</v>
      </c>
      <c r="B12" s="378">
        <v>-174.53187692999998</v>
      </c>
      <c r="C12" s="378">
        <v>0.62184634851422393</v>
      </c>
      <c r="D12" s="378">
        <f t="shared" si="0"/>
        <v>175.15372327851421</v>
      </c>
      <c r="E12" s="351">
        <f t="shared" si="1"/>
        <v>-1.0035629385270612</v>
      </c>
      <c r="F12" s="248" t="str">
        <f t="shared" si="2"/>
        <v>--</v>
      </c>
      <c r="H12" s="379"/>
      <c r="I12" s="380"/>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row>
    <row r="13" spans="1:51" x14ac:dyDescent="0.2">
      <c r="A13" s="381" t="s">
        <v>17</v>
      </c>
      <c r="B13" s="378">
        <v>15.87150944999998</v>
      </c>
      <c r="C13" s="378">
        <v>1.1911887688282439</v>
      </c>
      <c r="D13" s="378">
        <f t="shared" si="0"/>
        <v>-14.680320681171736</v>
      </c>
      <c r="E13" s="351">
        <f t="shared" si="1"/>
        <v>-0.9249479847785842</v>
      </c>
      <c r="F13" s="248">
        <f t="shared" si="2"/>
        <v>12.32409259164907</v>
      </c>
      <c r="H13" s="379"/>
      <c r="I13" s="380"/>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row>
    <row r="14" spans="1:51" x14ac:dyDescent="0.2">
      <c r="A14" s="378" t="s">
        <v>30</v>
      </c>
      <c r="B14" s="378">
        <v>82.503833979999982</v>
      </c>
      <c r="C14" s="378">
        <v>2.8999010891829182</v>
      </c>
      <c r="D14" s="378">
        <f t="shared" si="0"/>
        <v>-79.603932890817063</v>
      </c>
      <c r="E14" s="351">
        <f t="shared" si="1"/>
        <v>-0.964851317214108</v>
      </c>
      <c r="F14" s="248">
        <f t="shared" si="2"/>
        <v>27.450568292743537</v>
      </c>
      <c r="H14" s="379"/>
      <c r="I14" s="380"/>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row>
    <row r="15" spans="1:51" x14ac:dyDescent="0.2">
      <c r="A15" s="378" t="s">
        <v>11</v>
      </c>
      <c r="B15" s="378">
        <v>-16.605257290000001</v>
      </c>
      <c r="C15" s="378">
        <v>3.1093903934605103</v>
      </c>
      <c r="D15" s="378">
        <f t="shared" si="0"/>
        <v>19.714647683460512</v>
      </c>
      <c r="E15" s="351">
        <f t="shared" si="1"/>
        <v>-1.1872533703728303</v>
      </c>
      <c r="F15" s="248" t="str">
        <f t="shared" si="2"/>
        <v>--</v>
      </c>
      <c r="H15" s="379"/>
      <c r="I15" s="380"/>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row>
    <row r="16" spans="1:51" x14ac:dyDescent="0.2">
      <c r="A16" s="378" t="s">
        <v>7</v>
      </c>
      <c r="B16" s="378">
        <v>-13.273602719999985</v>
      </c>
      <c r="C16" s="378">
        <v>3.4096148821512986</v>
      </c>
      <c r="D16" s="378">
        <f t="shared" si="0"/>
        <v>16.683217602151284</v>
      </c>
      <c r="E16" s="351">
        <f t="shared" si="1"/>
        <v>-1.2568718496459039</v>
      </c>
      <c r="F16" s="248" t="str">
        <f t="shared" si="2"/>
        <v>--</v>
      </c>
      <c r="H16" s="379"/>
      <c r="I16" s="380"/>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row>
    <row r="17" spans="1:51" x14ac:dyDescent="0.2">
      <c r="A17" s="378" t="s">
        <v>21</v>
      </c>
      <c r="B17" s="378">
        <v>36.37158148999999</v>
      </c>
      <c r="C17" s="378">
        <v>4.7259486285617021</v>
      </c>
      <c r="D17" s="378">
        <f t="shared" si="0"/>
        <v>-31.645632861438287</v>
      </c>
      <c r="E17" s="351">
        <f t="shared" si="1"/>
        <v>-0.87006480238256745</v>
      </c>
      <c r="F17" s="248">
        <f t="shared" si="2"/>
        <v>6.6961440651692694</v>
      </c>
      <c r="H17" s="379"/>
      <c r="I17" s="380"/>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row>
    <row r="18" spans="1:51" x14ac:dyDescent="0.2">
      <c r="A18" s="378" t="s">
        <v>18</v>
      </c>
      <c r="B18" s="378">
        <v>0.76600347000001001</v>
      </c>
      <c r="C18" s="378">
        <v>6.684711918330513</v>
      </c>
      <c r="D18" s="378">
        <f t="shared" si="0"/>
        <v>5.918708448330503</v>
      </c>
      <c r="E18" s="351">
        <f t="shared" si="1"/>
        <v>7.7267384289139383</v>
      </c>
      <c r="F18" s="248">
        <f t="shared" si="2"/>
        <v>-0.88540965125220872</v>
      </c>
      <c r="H18" s="379"/>
      <c r="I18" s="380"/>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row>
    <row r="19" spans="1:51" x14ac:dyDescent="0.2">
      <c r="A19" s="378" t="s">
        <v>15</v>
      </c>
      <c r="B19" s="378">
        <v>62.549662730000016</v>
      </c>
      <c r="C19" s="378">
        <v>11.578018196040839</v>
      </c>
      <c r="D19" s="378">
        <f t="shared" si="0"/>
        <v>-50.971644533959179</v>
      </c>
      <c r="E19" s="351">
        <f t="shared" si="1"/>
        <v>-0.81489879096521811</v>
      </c>
      <c r="F19" s="248">
        <f t="shared" si="2"/>
        <v>4.4024498554846963</v>
      </c>
      <c r="H19" s="379"/>
      <c r="I19" s="380"/>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row>
    <row r="20" spans="1:51" x14ac:dyDescent="0.2">
      <c r="A20" s="378" t="s">
        <v>26</v>
      </c>
      <c r="B20" s="378">
        <v>247.43988214000001</v>
      </c>
      <c r="C20" s="378">
        <v>23.669842947372469</v>
      </c>
      <c r="D20" s="378">
        <f t="shared" si="0"/>
        <v>-223.77003919262754</v>
      </c>
      <c r="E20" s="351">
        <f t="shared" si="1"/>
        <v>-0.90434103531467003</v>
      </c>
      <c r="F20" s="248">
        <f t="shared" si="2"/>
        <v>9.4538032926605329</v>
      </c>
      <c r="H20" s="379"/>
      <c r="I20" s="380"/>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row>
    <row r="21" spans="1:51" x14ac:dyDescent="0.2">
      <c r="A21" s="378" t="s">
        <v>32</v>
      </c>
      <c r="B21" s="378">
        <v>283.84598562000019</v>
      </c>
      <c r="C21" s="378">
        <v>38.190521369063802</v>
      </c>
      <c r="D21" s="378">
        <f t="shared" si="0"/>
        <v>-245.6554642509364</v>
      </c>
      <c r="E21" s="351">
        <f t="shared" si="1"/>
        <v>-0.86545336800996198</v>
      </c>
      <c r="F21" s="248">
        <f t="shared" si="2"/>
        <v>6.4323673897243356</v>
      </c>
      <c r="H21" s="379"/>
      <c r="I21" s="380"/>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row>
    <row r="22" spans="1:51" x14ac:dyDescent="0.2">
      <c r="A22" s="378" t="s">
        <v>16</v>
      </c>
      <c r="B22" s="378">
        <v>131.66451955000005</v>
      </c>
      <c r="C22" s="378">
        <v>38.1968169694022</v>
      </c>
      <c r="D22" s="378">
        <f t="shared" si="0"/>
        <v>-93.467702580597859</v>
      </c>
      <c r="E22" s="351">
        <f t="shared" si="1"/>
        <v>-0.70989286179792099</v>
      </c>
      <c r="F22" s="248">
        <f t="shared" si="2"/>
        <v>2.4470023943479569</v>
      </c>
      <c r="H22" s="379"/>
      <c r="I22" s="380"/>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row>
    <row r="23" spans="1:51" x14ac:dyDescent="0.2">
      <c r="A23" s="378" t="s">
        <v>19</v>
      </c>
      <c r="B23" s="378">
        <v>182.50226037999988</v>
      </c>
      <c r="C23" s="378">
        <v>45.739735689211329</v>
      </c>
      <c r="D23" s="378">
        <f t="shared" si="0"/>
        <v>-136.76252469078855</v>
      </c>
      <c r="E23" s="351">
        <f t="shared" si="1"/>
        <v>-0.74937441545121886</v>
      </c>
      <c r="F23" s="248">
        <f t="shared" si="2"/>
        <v>2.9900156314861883</v>
      </c>
      <c r="H23" s="379"/>
      <c r="I23" s="380"/>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row>
    <row r="24" spans="1:51" x14ac:dyDescent="0.2">
      <c r="A24" s="378" t="s">
        <v>27</v>
      </c>
      <c r="B24" s="378">
        <v>117.35328209999999</v>
      </c>
      <c r="C24" s="378">
        <v>70.410607750837286</v>
      </c>
      <c r="D24" s="378">
        <f t="shared" si="0"/>
        <v>-46.942674349162701</v>
      </c>
      <c r="E24" s="351">
        <f t="shared" si="1"/>
        <v>-0.40001160179875961</v>
      </c>
      <c r="F24" s="248">
        <f t="shared" si="2"/>
        <v>0.66669889450861164</v>
      </c>
      <c r="H24" s="379"/>
      <c r="I24" s="380"/>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row>
    <row r="25" spans="1:51" x14ac:dyDescent="0.2">
      <c r="A25" s="378" t="s">
        <v>23</v>
      </c>
      <c r="B25" s="378">
        <v>181.14343521999999</v>
      </c>
      <c r="C25" s="378">
        <v>74.761573850589116</v>
      </c>
      <c r="D25" s="378">
        <f t="shared" si="0"/>
        <v>-106.38186136941087</v>
      </c>
      <c r="E25" s="351">
        <f t="shared" si="1"/>
        <v>-0.58727969490149801</v>
      </c>
      <c r="F25" s="248">
        <f t="shared" si="2"/>
        <v>1.4229483930075477</v>
      </c>
      <c r="H25" s="379"/>
      <c r="I25" s="380"/>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row>
    <row r="26" spans="1:51" x14ac:dyDescent="0.2">
      <c r="A26" s="378" t="s">
        <v>25</v>
      </c>
      <c r="B26" s="378">
        <v>268.16743025</v>
      </c>
      <c r="C26" s="378">
        <v>91.461922130809498</v>
      </c>
      <c r="D26" s="378">
        <f t="shared" si="0"/>
        <v>-176.70550811919048</v>
      </c>
      <c r="E26" s="351">
        <f t="shared" si="1"/>
        <v>-0.65893724660916575</v>
      </c>
      <c r="F26" s="248">
        <f t="shared" si="2"/>
        <v>1.9320117487413508</v>
      </c>
      <c r="H26" s="379"/>
      <c r="I26" s="380"/>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row>
    <row r="27" spans="1:51" x14ac:dyDescent="0.2">
      <c r="A27" s="378" t="s">
        <v>29</v>
      </c>
      <c r="B27" s="378">
        <v>257.04668254999996</v>
      </c>
      <c r="C27" s="378">
        <v>111.52070168344724</v>
      </c>
      <c r="D27" s="378">
        <f t="shared" si="0"/>
        <v>-145.52598086655271</v>
      </c>
      <c r="E27" s="351">
        <f t="shared" si="1"/>
        <v>-0.56614611565058981</v>
      </c>
      <c r="F27" s="248">
        <f t="shared" si="2"/>
        <v>1.304923468645578</v>
      </c>
      <c r="H27" s="379"/>
      <c r="I27" s="380"/>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row>
    <row r="28" spans="1:51" x14ac:dyDescent="0.2">
      <c r="A28" s="378" t="s">
        <v>24</v>
      </c>
      <c r="B28" s="378">
        <v>31.625241330000001</v>
      </c>
      <c r="C28" s="378">
        <v>152.09778929976983</v>
      </c>
      <c r="D28" s="378">
        <f t="shared" si="0"/>
        <v>120.47254796976983</v>
      </c>
      <c r="E28" s="351">
        <f t="shared" si="1"/>
        <v>3.8093795621249038</v>
      </c>
      <c r="F28" s="248">
        <f t="shared" si="2"/>
        <v>-0.79207297176640912</v>
      </c>
      <c r="H28" s="379"/>
      <c r="I28" s="380"/>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row>
    <row r="29" spans="1:51" x14ac:dyDescent="0.2">
      <c r="A29" s="378" t="s">
        <v>13</v>
      </c>
      <c r="B29" s="378">
        <v>508.52107236999996</v>
      </c>
      <c r="C29" s="378">
        <v>226.00948058702696</v>
      </c>
      <c r="D29" s="378">
        <f t="shared" si="0"/>
        <v>-282.51159178297303</v>
      </c>
      <c r="E29" s="351">
        <f t="shared" si="1"/>
        <v>-0.55555532923406081</v>
      </c>
      <c r="F29" s="248">
        <f t="shared" si="2"/>
        <v>1.2499988542480165</v>
      </c>
      <c r="H29" s="379"/>
      <c r="I29" s="380"/>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row>
    <row r="30" spans="1:51" x14ac:dyDescent="0.2">
      <c r="A30" s="378" t="s">
        <v>0</v>
      </c>
      <c r="B30" s="378">
        <v>547.62411805999955</v>
      </c>
      <c r="C30" s="378">
        <v>269.34898116943083</v>
      </c>
      <c r="D30" s="378">
        <f t="shared" si="0"/>
        <v>-278.27513689056872</v>
      </c>
      <c r="E30" s="351">
        <f t="shared" si="1"/>
        <v>-0.50814989280672984</v>
      </c>
      <c r="F30" s="248">
        <f t="shared" si="2"/>
        <v>1.0331397419154262</v>
      </c>
      <c r="H30" s="379"/>
      <c r="I30" s="380"/>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row>
    <row r="31" spans="1:51" x14ac:dyDescent="0.2">
      <c r="A31" s="378" t="s">
        <v>8</v>
      </c>
      <c r="B31" s="378">
        <v>353.32216584000014</v>
      </c>
      <c r="C31" s="378">
        <v>301.68434798146586</v>
      </c>
      <c r="D31" s="378">
        <f t="shared" si="0"/>
        <v>-51.637817858534277</v>
      </c>
      <c r="E31" s="351">
        <f t="shared" si="1"/>
        <v>-0.14614938673821598</v>
      </c>
      <c r="F31" s="248">
        <f t="shared" si="2"/>
        <v>0.17116505448173491</v>
      </c>
      <c r="H31" s="379"/>
      <c r="I31" s="380"/>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row>
    <row r="32" spans="1:51" x14ac:dyDescent="0.2">
      <c r="A32" s="378" t="s">
        <v>14</v>
      </c>
      <c r="B32" s="378">
        <v>411.07962148000001</v>
      </c>
      <c r="C32" s="378">
        <v>316.44686600377378</v>
      </c>
      <c r="D32" s="378">
        <f t="shared" si="0"/>
        <v>-94.632755476226237</v>
      </c>
      <c r="E32" s="351">
        <f t="shared" si="1"/>
        <v>-0.23020541649698478</v>
      </c>
      <c r="F32" s="248">
        <f t="shared" si="2"/>
        <v>0.29904785176509763</v>
      </c>
      <c r="H32" s="379"/>
      <c r="I32" s="380"/>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row>
    <row r="33" spans="1:51" x14ac:dyDescent="0.2">
      <c r="A33" s="378" t="s">
        <v>5</v>
      </c>
      <c r="B33" s="378">
        <v>95.833638820000061</v>
      </c>
      <c r="C33" s="378">
        <v>329.91679979652969</v>
      </c>
      <c r="D33" s="378">
        <f t="shared" si="0"/>
        <v>234.08316097652963</v>
      </c>
      <c r="E33" s="351">
        <f t="shared" si="1"/>
        <v>2.4425991109050686</v>
      </c>
      <c r="F33" s="248">
        <f t="shared" si="2"/>
        <v>-0.7095217979832984</v>
      </c>
      <c r="H33" s="379"/>
      <c r="I33" s="380"/>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row>
    <row r="34" spans="1:51" x14ac:dyDescent="0.2">
      <c r="A34" s="378" t="s">
        <v>20</v>
      </c>
      <c r="B34" s="378">
        <v>1448.3707878800003</v>
      </c>
      <c r="C34" s="378">
        <v>399.11213164568244</v>
      </c>
      <c r="D34" s="378">
        <f t="shared" si="0"/>
        <v>-1049.2586562343179</v>
      </c>
      <c r="E34" s="351">
        <f t="shared" si="1"/>
        <v>-0.72444063703475536</v>
      </c>
      <c r="F34" s="248">
        <f t="shared" si="2"/>
        <v>2.6289821156471698</v>
      </c>
      <c r="H34" s="379"/>
      <c r="I34" s="380"/>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row>
    <row r="35" spans="1:51" x14ac:dyDescent="0.2">
      <c r="A35" s="378" t="s">
        <v>4</v>
      </c>
      <c r="B35" s="378">
        <v>268.81166153000026</v>
      </c>
      <c r="C35" s="378">
        <v>565.29500276134627</v>
      </c>
      <c r="D35" s="378">
        <f t="shared" si="0"/>
        <v>296.483341231346</v>
      </c>
      <c r="E35" s="351">
        <f t="shared" si="1"/>
        <v>1.1029407710359229</v>
      </c>
      <c r="F35" s="248">
        <f t="shared" si="2"/>
        <v>-0.52447543279719033</v>
      </c>
      <c r="H35" s="379"/>
      <c r="I35" s="380"/>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row>
    <row r="36" spans="1:51" x14ac:dyDescent="0.2">
      <c r="A36" s="381" t="s">
        <v>10</v>
      </c>
      <c r="B36" s="378">
        <v>296.18744685000001</v>
      </c>
      <c r="C36" s="378">
        <v>691.67301556294501</v>
      </c>
      <c r="D36" s="378">
        <f t="shared" si="0"/>
        <v>395.485568712945</v>
      </c>
      <c r="E36" s="351">
        <f t="shared" si="1"/>
        <v>1.3352543226223665</v>
      </c>
      <c r="F36" s="248">
        <f t="shared" si="2"/>
        <v>-0.57178111595269288</v>
      </c>
      <c r="H36" s="379"/>
      <c r="I36" s="380"/>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row>
    <row r="37" spans="1:51" x14ac:dyDescent="0.2">
      <c r="A37" s="378" t="s">
        <v>9</v>
      </c>
      <c r="B37" s="378">
        <v>1086.2737995099981</v>
      </c>
      <c r="C37" s="378">
        <v>1032.6731633807769</v>
      </c>
      <c r="D37" s="378">
        <f t="shared" si="0"/>
        <v>-53.60063612922113</v>
      </c>
      <c r="E37" s="351">
        <f t="shared" si="1"/>
        <v>-4.9343578159944168E-2</v>
      </c>
      <c r="F37" s="248">
        <f t="shared" si="2"/>
        <v>5.1904743949908294E-2</v>
      </c>
      <c r="H37" s="379"/>
      <c r="I37" s="380"/>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row>
    <row r="38" spans="1:51" x14ac:dyDescent="0.2">
      <c r="A38" s="378" t="s">
        <v>3</v>
      </c>
      <c r="B38" s="378">
        <v>147.67418412000001</v>
      </c>
      <c r="C38" s="378">
        <v>1065.5727647997571</v>
      </c>
      <c r="D38" s="378">
        <f t="shared" si="0"/>
        <v>917.89858067975706</v>
      </c>
      <c r="E38" s="351">
        <f t="shared" si="1"/>
        <v>6.2157010458501869</v>
      </c>
      <c r="F38" s="248">
        <f t="shared" si="2"/>
        <v>-0.8614133271811325</v>
      </c>
      <c r="H38" s="379"/>
      <c r="I38" s="380"/>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row>
    <row r="39" spans="1:51" x14ac:dyDescent="0.2">
      <c r="I39" s="380"/>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row>
    <row r="40" spans="1:51" x14ac:dyDescent="0.2">
      <c r="B40" s="378">
        <f>SUM(B7:B38)</f>
        <v>7203.9726553699984</v>
      </c>
      <c r="C40" s="378">
        <f>SUM(C7:C38)</f>
        <v>5674.5314385476659</v>
      </c>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row>
    <row r="41" spans="1:51" x14ac:dyDescent="0.2">
      <c r="C41" s="382">
        <f>C40/B40-1</f>
        <v>-0.21230525017085589</v>
      </c>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row>
  </sheetData>
  <autoFilter ref="A6:F6" xr:uid="{2B6504AE-5C7D-4EF1-AFCB-C91A4C017646}">
    <sortState ref="A7:F38">
      <sortCondition ref="C6"/>
    </sortState>
  </autoFilter>
  <mergeCells count="1">
    <mergeCell ref="H1:I1"/>
  </mergeCells>
  <hyperlinks>
    <hyperlink ref="H1:I1" location="Index!A1" display="Regresar al Índice" xr:uid="{036AC1B7-9918-4805-AF9A-FB3D3F46F8EE}"/>
  </hyperlinks>
  <pageMargins left="0.7" right="0.7" top="0.75" bottom="0.75" header="0.3" footer="0.3"/>
  <pageSetup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F246D-E5CD-4BBE-9065-46ACF8B2AAD8}">
  <sheetPr codeName="Hoja105"/>
  <dimension ref="A1:AD39"/>
  <sheetViews>
    <sheetView workbookViewId="0">
      <selection activeCell="F17" sqref="F17"/>
    </sheetView>
  </sheetViews>
  <sheetFormatPr baseColWidth="10" defaultRowHeight="12.75" x14ac:dyDescent="0.2"/>
  <cols>
    <col min="1" max="2" width="11.42578125" style="346"/>
    <col min="3" max="3" width="10.85546875" style="346" bestFit="1" customWidth="1"/>
    <col min="4" max="5" width="11.42578125" style="346"/>
    <col min="6" max="6" width="17.85546875" style="346" bestFit="1" customWidth="1"/>
    <col min="7" max="7" width="12.5703125" style="346" bestFit="1" customWidth="1"/>
    <col min="8" max="8" width="13.28515625" style="346" bestFit="1" customWidth="1"/>
    <col min="9" max="16384" width="11.42578125" style="346"/>
  </cols>
  <sheetData>
    <row r="1" spans="1:30" x14ac:dyDescent="0.2">
      <c r="A1" s="28" t="s">
        <v>4662</v>
      </c>
      <c r="H1" s="284" t="s">
        <v>1306</v>
      </c>
      <c r="I1" s="284"/>
    </row>
    <row r="2" spans="1:30" x14ac:dyDescent="0.2">
      <c r="A2" s="346" t="s">
        <v>4492</v>
      </c>
      <c r="K2" s="360"/>
      <c r="L2" s="360"/>
      <c r="M2" s="360"/>
      <c r="N2" s="360"/>
    </row>
    <row r="3" spans="1:30" x14ac:dyDescent="0.2">
      <c r="K3" s="348" t="s">
        <v>3277</v>
      </c>
      <c r="L3" s="348" t="s">
        <v>3278</v>
      </c>
      <c r="M3" s="348" t="s">
        <v>3279</v>
      </c>
      <c r="N3" s="348" t="s">
        <v>3280</v>
      </c>
    </row>
    <row r="4" spans="1:30" x14ac:dyDescent="0.2">
      <c r="K4" s="352" t="s">
        <v>3281</v>
      </c>
      <c r="L4" s="353">
        <v>25.516724040000003</v>
      </c>
      <c r="M4" s="353">
        <v>16.695651569999999</v>
      </c>
      <c r="N4" s="353">
        <v>42.212375610000002</v>
      </c>
    </row>
    <row r="5" spans="1:30" x14ac:dyDescent="0.2">
      <c r="K5" s="352" t="s">
        <v>3282</v>
      </c>
      <c r="L5" s="353">
        <v>490.26245505999981</v>
      </c>
      <c r="M5" s="353">
        <v>24.086936700000006</v>
      </c>
      <c r="N5" s="353">
        <v>514.34939175999978</v>
      </c>
      <c r="R5" s="28"/>
      <c r="S5" s="28"/>
      <c r="T5" s="28"/>
      <c r="U5" s="28"/>
      <c r="V5" s="28"/>
      <c r="W5" s="28"/>
      <c r="X5" s="28"/>
      <c r="Y5" s="28"/>
      <c r="Z5" s="28"/>
      <c r="AA5" s="28"/>
      <c r="AB5" s="28"/>
      <c r="AC5" s="28"/>
      <c r="AD5" s="28"/>
    </row>
    <row r="6" spans="1:30" x14ac:dyDescent="0.2">
      <c r="A6" s="371">
        <v>2018</v>
      </c>
      <c r="B6" s="354">
        <v>2019</v>
      </c>
      <c r="C6" s="354">
        <v>2020</v>
      </c>
      <c r="D6" s="346">
        <v>2021</v>
      </c>
      <c r="E6" s="346">
        <v>2022</v>
      </c>
      <c r="F6" s="346">
        <v>2023</v>
      </c>
      <c r="K6" s="352" t="s">
        <v>3283</v>
      </c>
      <c r="L6" s="353">
        <v>39.881373330000031</v>
      </c>
      <c r="M6" s="353">
        <v>-74.971293349999925</v>
      </c>
      <c r="N6" s="353">
        <v>-35.089920019999894</v>
      </c>
      <c r="R6" s="28"/>
      <c r="S6" s="28"/>
      <c r="T6" s="28"/>
      <c r="U6" s="28"/>
      <c r="V6" s="28"/>
      <c r="W6" s="28"/>
      <c r="X6" s="28"/>
      <c r="Y6" s="28"/>
      <c r="Z6" s="28"/>
      <c r="AA6" s="28"/>
      <c r="AB6" s="28"/>
      <c r="AC6" s="28"/>
      <c r="AD6" s="28"/>
    </row>
    <row r="7" spans="1:30" x14ac:dyDescent="0.2">
      <c r="A7" s="346" t="s">
        <v>3387</v>
      </c>
      <c r="B7" s="346" t="s">
        <v>3387</v>
      </c>
      <c r="C7" s="346" t="s">
        <v>3387</v>
      </c>
      <c r="D7" s="346" t="s">
        <v>3387</v>
      </c>
      <c r="E7" s="346" t="s">
        <v>3387</v>
      </c>
      <c r="F7" s="346" t="s">
        <v>3387</v>
      </c>
      <c r="K7" s="357" t="s">
        <v>52</v>
      </c>
      <c r="L7" s="358">
        <v>555.66055242999983</v>
      </c>
      <c r="M7" s="358">
        <v>-34.18870507999992</v>
      </c>
      <c r="N7" s="358">
        <v>521.47184734999985</v>
      </c>
      <c r="R7" s="28"/>
      <c r="S7" s="28"/>
      <c r="T7" s="28"/>
      <c r="U7" s="28"/>
      <c r="V7" s="28"/>
      <c r="W7" s="28"/>
      <c r="X7" s="28"/>
      <c r="Y7" s="28"/>
      <c r="Z7" s="28"/>
      <c r="AA7" s="28"/>
      <c r="AB7" s="28"/>
      <c r="AC7" s="28"/>
      <c r="AD7" s="28"/>
    </row>
    <row r="8" spans="1:30" x14ac:dyDescent="0.2">
      <c r="A8" s="372">
        <v>521.47184734999985</v>
      </c>
      <c r="B8" s="372">
        <v>1098.59161799</v>
      </c>
      <c r="C8" s="355">
        <v>1542.68128123</v>
      </c>
      <c r="D8" s="355">
        <f>N25</f>
        <v>874.7203962000001</v>
      </c>
      <c r="E8" s="346">
        <v>1904.6</v>
      </c>
      <c r="F8" s="373">
        <v>1390.4841426719561</v>
      </c>
      <c r="G8" s="368"/>
      <c r="H8" s="374"/>
      <c r="K8" s="375"/>
      <c r="L8" s="360"/>
      <c r="M8" s="360"/>
      <c r="N8" s="360"/>
      <c r="R8" s="28"/>
      <c r="S8" s="28"/>
      <c r="T8" s="28"/>
      <c r="U8" s="28"/>
      <c r="V8" s="28"/>
      <c r="W8" s="28"/>
      <c r="X8" s="28"/>
      <c r="Y8" s="28"/>
      <c r="Z8" s="28"/>
      <c r="AA8" s="28"/>
      <c r="AB8" s="28"/>
      <c r="AC8" s="28"/>
      <c r="AD8" s="28"/>
    </row>
    <row r="9" spans="1:30" x14ac:dyDescent="0.2">
      <c r="K9" s="348" t="s">
        <v>3277</v>
      </c>
      <c r="L9" s="348" t="s">
        <v>3285</v>
      </c>
      <c r="M9" s="348" t="s">
        <v>3286</v>
      </c>
      <c r="N9" s="348" t="s">
        <v>3287</v>
      </c>
      <c r="P9" s="373"/>
      <c r="Q9" s="373"/>
      <c r="R9" s="28"/>
      <c r="S9" s="28"/>
      <c r="T9" s="28"/>
      <c r="U9" s="28"/>
      <c r="V9" s="28"/>
      <c r="W9" s="28"/>
      <c r="X9" s="28"/>
      <c r="Y9" s="28"/>
      <c r="Z9" s="28"/>
      <c r="AA9" s="28"/>
      <c r="AB9" s="28"/>
      <c r="AC9" s="28"/>
      <c r="AD9" s="28"/>
    </row>
    <row r="10" spans="1:30" x14ac:dyDescent="0.2">
      <c r="A10" s="376" t="s">
        <v>3288</v>
      </c>
      <c r="K10" s="363" t="s">
        <v>3281</v>
      </c>
      <c r="L10" s="364">
        <v>124.20728980999999</v>
      </c>
      <c r="M10" s="364">
        <v>66.660670479999979</v>
      </c>
      <c r="N10" s="365">
        <v>190.86796029000001</v>
      </c>
      <c r="P10" s="373"/>
      <c r="Q10" s="373"/>
      <c r="R10" s="28"/>
      <c r="S10" s="28"/>
      <c r="T10" s="28"/>
      <c r="U10" s="28"/>
      <c r="V10" s="28"/>
      <c r="W10" s="28"/>
      <c r="X10" s="28"/>
      <c r="Y10" s="28"/>
      <c r="Z10" s="28"/>
      <c r="AA10" s="28"/>
      <c r="AB10" s="28"/>
      <c r="AC10" s="28"/>
      <c r="AD10" s="28"/>
    </row>
    <row r="11" spans="1:30" x14ac:dyDescent="0.2">
      <c r="K11" s="363" t="s">
        <v>3282</v>
      </c>
      <c r="L11" s="364">
        <v>509.90915038000003</v>
      </c>
      <c r="M11" s="364">
        <v>249.43390486999996</v>
      </c>
      <c r="N11" s="365">
        <v>759.34305524999968</v>
      </c>
      <c r="P11" s="373"/>
      <c r="Q11" s="373"/>
      <c r="R11" s="28"/>
      <c r="S11" s="28"/>
      <c r="T11" s="28"/>
      <c r="U11" s="28"/>
      <c r="V11" s="28"/>
      <c r="W11" s="28"/>
      <c r="X11" s="28"/>
      <c r="Y11" s="28"/>
      <c r="Z11" s="28"/>
      <c r="AA11" s="28"/>
      <c r="AB11" s="28"/>
      <c r="AC11" s="28"/>
      <c r="AD11" s="28"/>
    </row>
    <row r="12" spans="1:30" x14ac:dyDescent="0.2">
      <c r="K12" s="363" t="s">
        <v>3283</v>
      </c>
      <c r="L12" s="364">
        <v>79.990210500000018</v>
      </c>
      <c r="M12" s="364">
        <v>68.390391950000023</v>
      </c>
      <c r="N12" s="365">
        <v>148.38060245</v>
      </c>
      <c r="P12" s="373"/>
      <c r="Q12" s="373"/>
      <c r="R12" s="28"/>
      <c r="S12" s="28"/>
      <c r="T12" s="28"/>
      <c r="U12" s="28"/>
      <c r="V12" s="28"/>
      <c r="W12" s="28"/>
      <c r="X12" s="28"/>
      <c r="Y12" s="28"/>
      <c r="Z12" s="28"/>
      <c r="AA12" s="28"/>
      <c r="AB12" s="28"/>
      <c r="AC12" s="28"/>
      <c r="AD12" s="28"/>
    </row>
    <row r="13" spans="1:30" x14ac:dyDescent="0.2">
      <c r="K13" s="366" t="s">
        <v>1123</v>
      </c>
      <c r="L13" s="367">
        <v>714.10665069000038</v>
      </c>
      <c r="M13" s="367">
        <v>384.48496729999988</v>
      </c>
      <c r="N13" s="367">
        <v>1098.59161799</v>
      </c>
      <c r="R13" s="28"/>
      <c r="S13" s="28"/>
      <c r="T13" s="28"/>
      <c r="U13" s="28"/>
      <c r="V13" s="28"/>
      <c r="W13" s="28"/>
      <c r="X13" s="28"/>
      <c r="Y13" s="28"/>
      <c r="Z13" s="28"/>
      <c r="AA13" s="28"/>
      <c r="AB13" s="28"/>
      <c r="AC13" s="28"/>
      <c r="AD13" s="28"/>
    </row>
    <row r="14" spans="1:30" x14ac:dyDescent="0.2">
      <c r="K14" s="360"/>
      <c r="L14" s="360"/>
      <c r="M14" s="360"/>
      <c r="N14" s="360"/>
      <c r="R14" s="28"/>
      <c r="S14" s="28"/>
      <c r="T14" s="28"/>
      <c r="U14" s="28"/>
      <c r="V14" s="28"/>
      <c r="W14" s="28"/>
      <c r="X14" s="28"/>
      <c r="Y14" s="28"/>
      <c r="Z14" s="28"/>
      <c r="AA14" s="28"/>
      <c r="AB14" s="28"/>
      <c r="AC14" s="28"/>
      <c r="AD14" s="28"/>
    </row>
    <row r="15" spans="1:30" x14ac:dyDescent="0.2">
      <c r="K15" s="348" t="s">
        <v>3277</v>
      </c>
      <c r="L15" s="348" t="s">
        <v>3289</v>
      </c>
      <c r="M15" s="348" t="s">
        <v>3290</v>
      </c>
      <c r="N15" s="348" t="s">
        <v>3291</v>
      </c>
    </row>
    <row r="16" spans="1:30" x14ac:dyDescent="0.2">
      <c r="K16" s="242" t="s">
        <v>3281</v>
      </c>
      <c r="L16" s="369">
        <v>127.74120428999997</v>
      </c>
      <c r="M16" s="369">
        <v>124.05641521999999</v>
      </c>
      <c r="N16" s="370">
        <v>251.79761950999992</v>
      </c>
    </row>
    <row r="17" spans="1:14" x14ac:dyDescent="0.2">
      <c r="K17" s="242" t="s">
        <v>3282</v>
      </c>
      <c r="L17" s="369">
        <v>686.87102820999996</v>
      </c>
      <c r="M17" s="369">
        <v>19.666787990000003</v>
      </c>
      <c r="N17" s="370">
        <v>706.53781619999995</v>
      </c>
    </row>
    <row r="18" spans="1:14" x14ac:dyDescent="0.2">
      <c r="K18" s="242" t="s">
        <v>3283</v>
      </c>
      <c r="L18" s="369">
        <v>146.92550342999996</v>
      </c>
      <c r="M18" s="369">
        <v>437.42034209000008</v>
      </c>
      <c r="N18" s="370">
        <v>584.34584552000024</v>
      </c>
    </row>
    <row r="19" spans="1:14" x14ac:dyDescent="0.2">
      <c r="K19" s="246" t="s">
        <v>1123</v>
      </c>
      <c r="L19" s="247">
        <v>961.53773593000039</v>
      </c>
      <c r="M19" s="247">
        <v>581.14354530000014</v>
      </c>
      <c r="N19" s="247">
        <v>1542.68128123</v>
      </c>
    </row>
    <row r="20" spans="1:14" x14ac:dyDescent="0.2">
      <c r="K20" s="360"/>
      <c r="L20" s="360"/>
      <c r="M20" s="360"/>
      <c r="N20" s="360"/>
    </row>
    <row r="21" spans="1:14" x14ac:dyDescent="0.2">
      <c r="K21" s="348" t="s">
        <v>3277</v>
      </c>
      <c r="L21" s="348" t="s">
        <v>3292</v>
      </c>
      <c r="M21" s="348" t="s">
        <v>3293</v>
      </c>
      <c r="N21" s="348" t="s">
        <v>3294</v>
      </c>
    </row>
    <row r="22" spans="1:14" x14ac:dyDescent="0.2">
      <c r="K22" s="242" t="s">
        <v>3281</v>
      </c>
      <c r="L22" s="369">
        <v>64.595342529999996</v>
      </c>
      <c r="M22" s="369">
        <v>66.393777619999994</v>
      </c>
      <c r="N22" s="370">
        <v>130.98912015000002</v>
      </c>
    </row>
    <row r="23" spans="1:14" x14ac:dyDescent="0.2">
      <c r="B23" s="346" t="s">
        <v>3295</v>
      </c>
      <c r="C23" s="346" t="s">
        <v>3388</v>
      </c>
      <c r="K23" s="242" t="s">
        <v>3282</v>
      </c>
      <c r="L23" s="369">
        <v>520.87895179000009</v>
      </c>
      <c r="M23" s="369">
        <v>20.832690769999999</v>
      </c>
      <c r="N23" s="370">
        <v>541.71164256000009</v>
      </c>
    </row>
    <row r="24" spans="1:14" x14ac:dyDescent="0.2">
      <c r="A24" s="346" t="s">
        <v>3297</v>
      </c>
      <c r="B24" s="346">
        <v>27511.623732830012</v>
      </c>
      <c r="C24" s="346">
        <v>1904.6</v>
      </c>
      <c r="K24" s="242" t="s">
        <v>3283</v>
      </c>
      <c r="L24" s="369">
        <v>71.702951389999967</v>
      </c>
      <c r="M24" s="369">
        <v>130.31668210000004</v>
      </c>
      <c r="N24" s="370">
        <v>202.0196334899999</v>
      </c>
    </row>
    <row r="25" spans="1:14" x14ac:dyDescent="0.2">
      <c r="A25" s="346" t="s">
        <v>373</v>
      </c>
      <c r="B25" s="346">
        <v>29040.823874591133</v>
      </c>
      <c r="C25" s="346">
        <v>1390.5</v>
      </c>
      <c r="K25" s="246" t="s">
        <v>1123</v>
      </c>
      <c r="L25" s="247">
        <f>SUM(L22:L24)</f>
        <v>657.17724571000008</v>
      </c>
      <c r="M25" s="247">
        <f t="shared" ref="M25:N25" si="0">SUM(M22:M24)</f>
        <v>217.54315049000002</v>
      </c>
      <c r="N25" s="247">
        <f t="shared" si="0"/>
        <v>874.7203962000001</v>
      </c>
    </row>
    <row r="26" spans="1:14" x14ac:dyDescent="0.2">
      <c r="B26" s="368">
        <f>B25/B24-1</f>
        <v>5.5583783662187303E-2</v>
      </c>
      <c r="C26" s="368">
        <f>C25/C24-1</f>
        <v>-0.26992544366271132</v>
      </c>
      <c r="K26" s="360"/>
      <c r="L26" s="360"/>
      <c r="M26" s="360"/>
      <c r="N26" s="360"/>
    </row>
    <row r="27" spans="1:14" x14ac:dyDescent="0.2">
      <c r="K27" s="348" t="s">
        <v>3277</v>
      </c>
      <c r="L27" s="348" t="s">
        <v>3299</v>
      </c>
      <c r="M27" s="348" t="s">
        <v>3300</v>
      </c>
      <c r="N27" s="348" t="s">
        <v>3301</v>
      </c>
    </row>
    <row r="28" spans="1:14" x14ac:dyDescent="0.2">
      <c r="K28" s="242" t="s">
        <v>3281</v>
      </c>
      <c r="L28" s="369">
        <v>499.1</v>
      </c>
      <c r="M28" s="369">
        <v>123</v>
      </c>
      <c r="N28" s="370">
        <v>622.1</v>
      </c>
    </row>
    <row r="29" spans="1:14" x14ac:dyDescent="0.2">
      <c r="K29" s="242" t="s">
        <v>3282</v>
      </c>
      <c r="L29" s="369">
        <v>747.5</v>
      </c>
      <c r="M29" s="369">
        <v>23.9</v>
      </c>
      <c r="N29" s="370">
        <v>771.4</v>
      </c>
    </row>
    <row r="30" spans="1:14" x14ac:dyDescent="0.2">
      <c r="K30" s="242" t="s">
        <v>3283</v>
      </c>
      <c r="L30" s="369">
        <v>110.4</v>
      </c>
      <c r="M30" s="369">
        <v>400.7</v>
      </c>
      <c r="N30" s="370">
        <v>511.1</v>
      </c>
    </row>
    <row r="31" spans="1:14" x14ac:dyDescent="0.2">
      <c r="K31" s="246" t="s">
        <v>1123</v>
      </c>
      <c r="L31" s="247">
        <v>1357</v>
      </c>
      <c r="M31" s="247">
        <v>547.6</v>
      </c>
      <c r="N31" s="247">
        <v>1904.6</v>
      </c>
    </row>
    <row r="32" spans="1:14" x14ac:dyDescent="0.2">
      <c r="K32" s="360"/>
      <c r="L32" s="360"/>
      <c r="M32" s="360"/>
      <c r="N32" s="360"/>
    </row>
    <row r="33" spans="11:14" x14ac:dyDescent="0.2">
      <c r="K33" s="249"/>
      <c r="L33" s="249">
        <v>2023</v>
      </c>
      <c r="M33" s="249"/>
      <c r="N33" s="250" t="s">
        <v>3302</v>
      </c>
    </row>
    <row r="34" spans="11:14" x14ac:dyDescent="0.2">
      <c r="K34" s="251" t="s">
        <v>3303</v>
      </c>
      <c r="L34" s="252">
        <v>1</v>
      </c>
      <c r="M34" s="252">
        <v>2</v>
      </c>
      <c r="N34" s="253"/>
    </row>
    <row r="35" spans="11:14" x14ac:dyDescent="0.2">
      <c r="K35" s="242" t="s">
        <v>3281</v>
      </c>
      <c r="L35" s="243">
        <v>378.93197871631162</v>
      </c>
      <c r="M35" s="243">
        <v>72.144240627460675</v>
      </c>
      <c r="N35" s="244">
        <v>451.07621934377232</v>
      </c>
    </row>
    <row r="36" spans="11:14" x14ac:dyDescent="0.2">
      <c r="K36" s="242" t="s">
        <v>3282</v>
      </c>
      <c r="L36" s="243">
        <v>1006.549544026152</v>
      </c>
      <c r="M36" s="243">
        <v>56.562714224060258</v>
      </c>
      <c r="N36" s="244">
        <v>1063.1122582502126</v>
      </c>
    </row>
    <row r="37" spans="11:14" x14ac:dyDescent="0.2">
      <c r="K37" s="242" t="s">
        <v>3283</v>
      </c>
      <c r="L37" s="243">
        <v>-264.34636123993897</v>
      </c>
      <c r="M37" s="243">
        <v>140.64202631791008</v>
      </c>
      <c r="N37" s="244">
        <v>-123.70433492202882</v>
      </c>
    </row>
    <row r="38" spans="11:14" x14ac:dyDescent="0.2">
      <c r="K38" s="246" t="s">
        <v>52</v>
      </c>
      <c r="L38" s="254">
        <v>1121.1351615025249</v>
      </c>
      <c r="M38" s="254">
        <v>269.34898116943106</v>
      </c>
      <c r="N38" s="254">
        <v>1390.4841426719561</v>
      </c>
    </row>
    <row r="39" spans="11:14" x14ac:dyDescent="0.2">
      <c r="K39" s="360"/>
      <c r="L39" s="360"/>
      <c r="M39" s="360"/>
      <c r="N39" s="360"/>
    </row>
  </sheetData>
  <mergeCells count="1">
    <mergeCell ref="H1:I1"/>
  </mergeCells>
  <conditionalFormatting sqref="L16:L17">
    <cfRule type="cellIs" dxfId="11" priority="4" operator="lessThan">
      <formula>0</formula>
    </cfRule>
  </conditionalFormatting>
  <conditionalFormatting sqref="L22:L23">
    <cfRule type="cellIs" dxfId="10" priority="3" operator="lessThan">
      <formula>0</formula>
    </cfRule>
  </conditionalFormatting>
  <conditionalFormatting sqref="L28:L29">
    <cfRule type="cellIs" dxfId="9" priority="2" operator="lessThan">
      <formula>0</formula>
    </cfRule>
  </conditionalFormatting>
  <conditionalFormatting sqref="L35:M35">
    <cfRule type="cellIs" dxfId="8" priority="1" operator="lessThan">
      <formula>0</formula>
    </cfRule>
  </conditionalFormatting>
  <hyperlinks>
    <hyperlink ref="H1:I1" location="Index!A1" display="Regresar al Índice" xr:uid="{F72C2043-AAE9-410C-9A31-809BB4E269F7}"/>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9679-CA5C-4333-86B0-FC8F41ED53E2}">
  <sheetPr codeName="Hoja109"/>
  <dimension ref="A1:N40"/>
  <sheetViews>
    <sheetView workbookViewId="0">
      <selection activeCell="F17" sqref="F17"/>
    </sheetView>
  </sheetViews>
  <sheetFormatPr baseColWidth="10" defaultRowHeight="12.75" x14ac:dyDescent="0.2"/>
  <cols>
    <col min="1" max="16384" width="11.42578125" style="346"/>
  </cols>
  <sheetData>
    <row r="1" spans="1:14" x14ac:dyDescent="0.2">
      <c r="A1" s="28" t="s">
        <v>4663</v>
      </c>
      <c r="H1" s="284" t="s">
        <v>1306</v>
      </c>
      <c r="I1" s="284"/>
    </row>
    <row r="2" spans="1:14" x14ac:dyDescent="0.2">
      <c r="A2" s="346" t="s">
        <v>4492</v>
      </c>
    </row>
    <row r="3" spans="1:14" x14ac:dyDescent="0.2">
      <c r="K3" s="348" t="s">
        <v>3277</v>
      </c>
      <c r="L3" s="348" t="s">
        <v>3278</v>
      </c>
      <c r="M3" s="348" t="s">
        <v>3279</v>
      </c>
      <c r="N3" s="348" t="s">
        <v>3280</v>
      </c>
    </row>
    <row r="4" spans="1:14" x14ac:dyDescent="0.2">
      <c r="K4" s="352" t="s">
        <v>3281</v>
      </c>
      <c r="L4" s="353">
        <v>25.516724040000003</v>
      </c>
      <c r="M4" s="353">
        <v>16.695651569999999</v>
      </c>
      <c r="N4" s="353">
        <v>42.212375610000002</v>
      </c>
    </row>
    <row r="5" spans="1:14" x14ac:dyDescent="0.2">
      <c r="K5" s="352" t="s">
        <v>3282</v>
      </c>
      <c r="L5" s="353">
        <v>490.26245505999981</v>
      </c>
      <c r="M5" s="353">
        <v>24.086936700000006</v>
      </c>
      <c r="N5" s="353">
        <v>514.34939175999978</v>
      </c>
    </row>
    <row r="6" spans="1:14" x14ac:dyDescent="0.2">
      <c r="C6" s="354" t="s">
        <v>3281</v>
      </c>
      <c r="D6" s="354" t="s">
        <v>3282</v>
      </c>
      <c r="E6" s="354" t="s">
        <v>3283</v>
      </c>
      <c r="K6" s="352" t="s">
        <v>3283</v>
      </c>
      <c r="L6" s="353">
        <v>39.881373330000031</v>
      </c>
      <c r="M6" s="353">
        <v>-74.971293349999925</v>
      </c>
      <c r="N6" s="353">
        <v>-35.089920019999894</v>
      </c>
    </row>
    <row r="7" spans="1:14" x14ac:dyDescent="0.2">
      <c r="A7" s="346">
        <v>2018</v>
      </c>
      <c r="B7" s="355" t="s">
        <v>3387</v>
      </c>
      <c r="C7" s="350">
        <v>42.212375610000002</v>
      </c>
      <c r="D7" s="350">
        <v>514.34939175999978</v>
      </c>
      <c r="E7" s="350">
        <v>-35.089920019999894</v>
      </c>
      <c r="F7" s="350">
        <f t="shared" ref="F7:F12" si="0">SUM(C7:E7)</f>
        <v>521.47184734999985</v>
      </c>
      <c r="I7" s="356"/>
      <c r="K7" s="357" t="s">
        <v>52</v>
      </c>
      <c r="L7" s="358">
        <v>555.66055242999983</v>
      </c>
      <c r="M7" s="358">
        <v>-34.18870507999992</v>
      </c>
      <c r="N7" s="358">
        <v>521.47184734999985</v>
      </c>
    </row>
    <row r="8" spans="1:14" x14ac:dyDescent="0.2">
      <c r="A8" s="346">
        <v>2019</v>
      </c>
      <c r="B8" s="355" t="s">
        <v>3387</v>
      </c>
      <c r="C8" s="350">
        <v>190.86796028999998</v>
      </c>
      <c r="D8" s="350">
        <v>759.34305525000002</v>
      </c>
      <c r="E8" s="350">
        <v>148.38060245000003</v>
      </c>
      <c r="F8" s="350">
        <f t="shared" si="0"/>
        <v>1098.59161799</v>
      </c>
      <c r="H8" s="359"/>
      <c r="I8" s="356"/>
      <c r="K8" s="360"/>
      <c r="L8" s="360"/>
      <c r="M8" s="360"/>
      <c r="N8" s="360"/>
    </row>
    <row r="9" spans="1:14" x14ac:dyDescent="0.2">
      <c r="A9" s="346">
        <v>2020</v>
      </c>
      <c r="B9" s="355" t="s">
        <v>3387</v>
      </c>
      <c r="C9" s="350">
        <v>251.79761950999992</v>
      </c>
      <c r="D9" s="350">
        <v>706.53781619999995</v>
      </c>
      <c r="E9" s="350">
        <v>584.34584552000024</v>
      </c>
      <c r="F9" s="350">
        <f t="shared" si="0"/>
        <v>1542.68128123</v>
      </c>
      <c r="H9" s="359"/>
      <c r="I9" s="356"/>
      <c r="K9" s="348" t="s">
        <v>3277</v>
      </c>
      <c r="L9" s="348" t="s">
        <v>3285</v>
      </c>
      <c r="M9" s="348" t="s">
        <v>3286</v>
      </c>
      <c r="N9" s="348" t="s">
        <v>3287</v>
      </c>
    </row>
    <row r="10" spans="1:14" x14ac:dyDescent="0.2">
      <c r="A10" s="346">
        <v>2021</v>
      </c>
      <c r="B10" s="355" t="s">
        <v>3387</v>
      </c>
      <c r="C10" s="350">
        <f>N22</f>
        <v>130.98912015000002</v>
      </c>
      <c r="D10" s="350">
        <f>N23</f>
        <v>541.71164256000009</v>
      </c>
      <c r="E10" s="350">
        <f>N24</f>
        <v>202.0196334899999</v>
      </c>
      <c r="F10" s="361">
        <f t="shared" si="0"/>
        <v>874.7203962000001</v>
      </c>
      <c r="H10" s="359"/>
      <c r="I10" s="362"/>
      <c r="K10" s="363" t="s">
        <v>3281</v>
      </c>
      <c r="L10" s="364">
        <v>124.20728980999999</v>
      </c>
      <c r="M10" s="364">
        <v>66.660670479999979</v>
      </c>
      <c r="N10" s="365">
        <v>190.86796029000001</v>
      </c>
    </row>
    <row r="11" spans="1:14" x14ac:dyDescent="0.2">
      <c r="A11" s="346">
        <v>2022</v>
      </c>
      <c r="B11" s="355" t="s">
        <v>3387</v>
      </c>
      <c r="C11" s="350">
        <f>N28</f>
        <v>622.1</v>
      </c>
      <c r="D11" s="350">
        <f>N29</f>
        <v>771.4</v>
      </c>
      <c r="E11" s="350">
        <f>N30</f>
        <v>511.1</v>
      </c>
      <c r="F11" s="361">
        <f t="shared" si="0"/>
        <v>1904.6</v>
      </c>
      <c r="K11" s="363" t="s">
        <v>3282</v>
      </c>
      <c r="L11" s="364">
        <v>509.90915038000003</v>
      </c>
      <c r="M11" s="364">
        <v>249.43390486999996</v>
      </c>
      <c r="N11" s="365">
        <v>759.34305524999968</v>
      </c>
    </row>
    <row r="12" spans="1:14" x14ac:dyDescent="0.2">
      <c r="A12" s="346">
        <v>2023</v>
      </c>
      <c r="B12" s="355" t="s">
        <v>3387</v>
      </c>
      <c r="C12" s="350">
        <v>451.07621934377232</v>
      </c>
      <c r="D12" s="350">
        <v>1063.1122582502126</v>
      </c>
      <c r="E12" s="350">
        <v>-123.70433492202882</v>
      </c>
      <c r="F12" s="361">
        <f t="shared" si="0"/>
        <v>1390.4841426719559</v>
      </c>
      <c r="K12" s="363" t="s">
        <v>3283</v>
      </c>
      <c r="L12" s="364">
        <v>79.990210500000018</v>
      </c>
      <c r="M12" s="364">
        <v>68.390391950000023</v>
      </c>
      <c r="N12" s="365">
        <v>148.38060245</v>
      </c>
    </row>
    <row r="13" spans="1:14" x14ac:dyDescent="0.2">
      <c r="K13" s="366" t="s">
        <v>1123</v>
      </c>
      <c r="L13" s="367">
        <v>714.10665069000038</v>
      </c>
      <c r="M13" s="367">
        <v>384.48496729999988</v>
      </c>
      <c r="N13" s="367">
        <v>1098.59161799</v>
      </c>
    </row>
    <row r="14" spans="1:14" x14ac:dyDescent="0.2">
      <c r="K14" s="360"/>
      <c r="L14" s="360"/>
      <c r="M14" s="360"/>
      <c r="N14" s="360"/>
    </row>
    <row r="15" spans="1:14" x14ac:dyDescent="0.2">
      <c r="B15" s="355" t="s">
        <v>3304</v>
      </c>
      <c r="C15" s="355">
        <f>C10/C8-1</f>
        <v>-0.31371865686111777</v>
      </c>
      <c r="D15" s="355">
        <f>D10/D8-1</f>
        <v>-0.28660486348735847</v>
      </c>
      <c r="E15" s="355">
        <f>E10/E8-1</f>
        <v>0.36149624785405954</v>
      </c>
      <c r="F15" s="368">
        <f>D12/F12</f>
        <v>0.76456266247476568</v>
      </c>
      <c r="K15" s="348" t="s">
        <v>3277</v>
      </c>
      <c r="L15" s="348" t="s">
        <v>3289</v>
      </c>
      <c r="M15" s="348" t="s">
        <v>3290</v>
      </c>
      <c r="N15" s="348" t="s">
        <v>3291</v>
      </c>
    </row>
    <row r="16" spans="1:14" x14ac:dyDescent="0.2">
      <c r="K16" s="242" t="s">
        <v>3281</v>
      </c>
      <c r="L16" s="369">
        <v>127.74120428999997</v>
      </c>
      <c r="M16" s="369">
        <v>124.05641521999999</v>
      </c>
      <c r="N16" s="370">
        <v>251.79761950999992</v>
      </c>
    </row>
    <row r="17" spans="11:14" x14ac:dyDescent="0.2">
      <c r="K17" s="242" t="s">
        <v>3282</v>
      </c>
      <c r="L17" s="369">
        <v>686.87102820999996</v>
      </c>
      <c r="M17" s="369">
        <v>19.666787990000003</v>
      </c>
      <c r="N17" s="370">
        <v>706.53781619999995</v>
      </c>
    </row>
    <row r="18" spans="11:14" x14ac:dyDescent="0.2">
      <c r="K18" s="242" t="s">
        <v>3283</v>
      </c>
      <c r="L18" s="369">
        <v>146.92550342999996</v>
      </c>
      <c r="M18" s="369">
        <v>437.42034209000008</v>
      </c>
      <c r="N18" s="370">
        <v>584.34584552000024</v>
      </c>
    </row>
    <row r="19" spans="11:14" x14ac:dyDescent="0.2">
      <c r="K19" s="246" t="s">
        <v>1123</v>
      </c>
      <c r="L19" s="247">
        <v>961.53773593000039</v>
      </c>
      <c r="M19" s="247">
        <v>581.14354530000014</v>
      </c>
      <c r="N19" s="247">
        <v>1542.68128123</v>
      </c>
    </row>
    <row r="20" spans="11:14" x14ac:dyDescent="0.2">
      <c r="K20" s="360"/>
      <c r="L20" s="360"/>
      <c r="M20" s="360"/>
      <c r="N20" s="360"/>
    </row>
    <row r="21" spans="11:14" x14ac:dyDescent="0.2">
      <c r="K21" s="348" t="s">
        <v>3277</v>
      </c>
      <c r="L21" s="348" t="s">
        <v>3292</v>
      </c>
      <c r="M21" s="348" t="s">
        <v>3293</v>
      </c>
      <c r="N21" s="348" t="s">
        <v>3294</v>
      </c>
    </row>
    <row r="22" spans="11:14" x14ac:dyDescent="0.2">
      <c r="K22" s="242" t="s">
        <v>3281</v>
      </c>
      <c r="L22" s="369">
        <v>64.595342529999996</v>
      </c>
      <c r="M22" s="369">
        <v>66.393777619999994</v>
      </c>
      <c r="N22" s="370">
        <v>130.98912015000002</v>
      </c>
    </row>
    <row r="23" spans="11:14" x14ac:dyDescent="0.2">
      <c r="K23" s="242" t="s">
        <v>3282</v>
      </c>
      <c r="L23" s="369">
        <v>520.87895179000009</v>
      </c>
      <c r="M23" s="369">
        <v>20.832690769999999</v>
      </c>
      <c r="N23" s="370">
        <v>541.71164256000009</v>
      </c>
    </row>
    <row r="24" spans="11:14" x14ac:dyDescent="0.2">
      <c r="K24" s="242" t="s">
        <v>3283</v>
      </c>
      <c r="L24" s="369">
        <v>71.702951389999967</v>
      </c>
      <c r="M24" s="369">
        <v>130.31668210000004</v>
      </c>
      <c r="N24" s="370">
        <v>202.0196334899999</v>
      </c>
    </row>
    <row r="25" spans="11:14" x14ac:dyDescent="0.2">
      <c r="K25" s="246" t="s">
        <v>1123</v>
      </c>
      <c r="L25" s="247">
        <v>657.17724571000008</v>
      </c>
      <c r="M25" s="247">
        <v>217.54315049000002</v>
      </c>
      <c r="N25" s="247">
        <v>874.7203962000001</v>
      </c>
    </row>
    <row r="26" spans="11:14" x14ac:dyDescent="0.2">
      <c r="K26" s="360"/>
      <c r="L26" s="360"/>
      <c r="M26" s="360"/>
      <c r="N26" s="360"/>
    </row>
    <row r="27" spans="11:14" x14ac:dyDescent="0.2">
      <c r="K27" s="348" t="s">
        <v>3277</v>
      </c>
      <c r="L27" s="348" t="s">
        <v>3299</v>
      </c>
      <c r="M27" s="348" t="s">
        <v>3300</v>
      </c>
      <c r="N27" s="348" t="s">
        <v>3301</v>
      </c>
    </row>
    <row r="28" spans="11:14" x14ac:dyDescent="0.2">
      <c r="K28" s="242" t="s">
        <v>3281</v>
      </c>
      <c r="L28" s="369">
        <v>499.1</v>
      </c>
      <c r="M28" s="369">
        <v>123</v>
      </c>
      <c r="N28" s="370">
        <v>622.1</v>
      </c>
    </row>
    <row r="29" spans="11:14" x14ac:dyDescent="0.2">
      <c r="K29" s="242" t="s">
        <v>3282</v>
      </c>
      <c r="L29" s="369">
        <v>747.5</v>
      </c>
      <c r="M29" s="369">
        <v>23.9</v>
      </c>
      <c r="N29" s="370">
        <v>771.4</v>
      </c>
    </row>
    <row r="30" spans="11:14" x14ac:dyDescent="0.2">
      <c r="K30" s="242" t="s">
        <v>3283</v>
      </c>
      <c r="L30" s="369">
        <v>110.4</v>
      </c>
      <c r="M30" s="369">
        <v>400.7</v>
      </c>
      <c r="N30" s="370">
        <v>511.1</v>
      </c>
    </row>
    <row r="31" spans="11:14" x14ac:dyDescent="0.2">
      <c r="K31" s="246" t="s">
        <v>1123</v>
      </c>
      <c r="L31" s="247">
        <v>1357</v>
      </c>
      <c r="M31" s="247">
        <v>547.6</v>
      </c>
      <c r="N31" s="247">
        <v>1904.6</v>
      </c>
    </row>
    <row r="32" spans="11:14" x14ac:dyDescent="0.2">
      <c r="K32" s="360"/>
      <c r="L32" s="360"/>
      <c r="M32" s="360"/>
      <c r="N32" s="360"/>
    </row>
    <row r="33" spans="11:14" x14ac:dyDescent="0.2">
      <c r="K33" s="249"/>
      <c r="L33" s="249">
        <v>2023</v>
      </c>
      <c r="M33" s="249"/>
      <c r="N33" s="250" t="s">
        <v>3302</v>
      </c>
    </row>
    <row r="34" spans="11:14" x14ac:dyDescent="0.2">
      <c r="K34" s="251" t="s">
        <v>3303</v>
      </c>
      <c r="L34" s="252">
        <v>1</v>
      </c>
      <c r="M34" s="252">
        <v>2</v>
      </c>
      <c r="N34" s="253"/>
    </row>
    <row r="35" spans="11:14" x14ac:dyDescent="0.2">
      <c r="K35" s="242" t="s">
        <v>3281</v>
      </c>
      <c r="L35" s="243">
        <v>378.93197871631162</v>
      </c>
      <c r="M35" s="243">
        <v>72.144240627460675</v>
      </c>
      <c r="N35" s="244">
        <v>451.07621934377232</v>
      </c>
    </row>
    <row r="36" spans="11:14" x14ac:dyDescent="0.2">
      <c r="K36" s="242" t="s">
        <v>3282</v>
      </c>
      <c r="L36" s="243">
        <v>1006.549544026152</v>
      </c>
      <c r="M36" s="243">
        <v>56.562714224060258</v>
      </c>
      <c r="N36" s="244">
        <v>1063.1122582502126</v>
      </c>
    </row>
    <row r="37" spans="11:14" x14ac:dyDescent="0.2">
      <c r="K37" s="242" t="s">
        <v>3283</v>
      </c>
      <c r="L37" s="243">
        <v>-264.34636123993897</v>
      </c>
      <c r="M37" s="243">
        <v>140.64202631791008</v>
      </c>
      <c r="N37" s="244">
        <v>-123.70433492202882</v>
      </c>
    </row>
    <row r="38" spans="11:14" x14ac:dyDescent="0.2">
      <c r="K38" s="246" t="s">
        <v>52</v>
      </c>
      <c r="L38" s="254">
        <v>1121.1351615025249</v>
      </c>
      <c r="M38" s="254">
        <v>269.34898116943106</v>
      </c>
      <c r="N38" s="254">
        <v>1390.4841426719561</v>
      </c>
    </row>
    <row r="39" spans="11:14" x14ac:dyDescent="0.2">
      <c r="K39" s="360"/>
      <c r="L39" s="360"/>
      <c r="M39" s="360"/>
      <c r="N39" s="360"/>
    </row>
    <row r="40" spans="11:14" x14ac:dyDescent="0.2">
      <c r="K40" s="360"/>
      <c r="L40" s="360"/>
      <c r="M40" s="360"/>
      <c r="N40" s="360"/>
    </row>
  </sheetData>
  <mergeCells count="1">
    <mergeCell ref="H1:I1"/>
  </mergeCells>
  <conditionalFormatting sqref="L16:L17">
    <cfRule type="cellIs" dxfId="7" priority="4" operator="lessThan">
      <formula>0</formula>
    </cfRule>
  </conditionalFormatting>
  <conditionalFormatting sqref="L22:L23">
    <cfRule type="cellIs" dxfId="6" priority="3" operator="lessThan">
      <formula>0</formula>
    </cfRule>
  </conditionalFormatting>
  <conditionalFormatting sqref="L28:L29">
    <cfRule type="cellIs" dxfId="5" priority="2" operator="lessThan">
      <formula>0</formula>
    </cfRule>
  </conditionalFormatting>
  <conditionalFormatting sqref="L35:M35">
    <cfRule type="cellIs" dxfId="4" priority="1" operator="lessThan">
      <formula>0</formula>
    </cfRule>
  </conditionalFormatting>
  <hyperlinks>
    <hyperlink ref="H1:I1" location="Index!A1" display="Regresar al Índice" xr:uid="{843E1692-C39D-404F-B15E-55DA2EFDC040}"/>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72275-07E6-4E94-A039-22A0234BCFCC}">
  <sheetPr codeName="Hoja110"/>
  <dimension ref="A1:AT41"/>
  <sheetViews>
    <sheetView workbookViewId="0">
      <selection activeCell="F17" sqref="F17"/>
    </sheetView>
  </sheetViews>
  <sheetFormatPr baseColWidth="10" defaultRowHeight="12.75" x14ac:dyDescent="0.2"/>
  <cols>
    <col min="1" max="9" width="11.42578125" style="346"/>
    <col min="10" max="11" width="15.85546875" style="346" bestFit="1" customWidth="1"/>
    <col min="12" max="17" width="11.42578125" style="346"/>
    <col min="18" max="18" width="11.85546875" style="346" bestFit="1" customWidth="1"/>
    <col min="19" max="21" width="11.42578125" style="346"/>
    <col min="22" max="22" width="11.85546875" style="346" bestFit="1" customWidth="1"/>
    <col min="23" max="29" width="11.42578125" style="346"/>
    <col min="30" max="30" width="11.85546875" style="346" bestFit="1" customWidth="1"/>
    <col min="31" max="32" width="11.42578125" style="346"/>
    <col min="33" max="33" width="11.28515625" style="346" customWidth="1"/>
    <col min="34" max="38" width="11.42578125" style="346"/>
    <col min="39" max="39" width="11.85546875" style="346" bestFit="1" customWidth="1"/>
    <col min="40" max="40" width="11.42578125" style="346"/>
    <col min="41" max="41" width="11.85546875" style="346" bestFit="1" customWidth="1"/>
    <col min="42" max="16384" width="11.42578125" style="346"/>
  </cols>
  <sheetData>
    <row r="1" spans="1:46" x14ac:dyDescent="0.2">
      <c r="A1" s="28" t="s">
        <v>4664</v>
      </c>
      <c r="H1" s="284" t="s">
        <v>1306</v>
      </c>
      <c r="I1" s="284"/>
    </row>
    <row r="2" spans="1:46" x14ac:dyDescent="0.2">
      <c r="A2" s="346" t="s">
        <v>4492</v>
      </c>
      <c r="AH2" s="28"/>
      <c r="AI2" s="28"/>
      <c r="AJ2" s="28"/>
      <c r="AK2" s="28"/>
      <c r="AL2" s="28"/>
      <c r="AM2" s="28"/>
      <c r="AN2" s="28"/>
      <c r="AO2" s="28"/>
      <c r="AP2" s="28"/>
      <c r="AQ2" s="28"/>
      <c r="AR2" s="28"/>
      <c r="AS2" s="28"/>
      <c r="AT2" s="28"/>
    </row>
    <row r="3" spans="1:46" x14ac:dyDescent="0.2">
      <c r="AH3" s="28"/>
      <c r="AI3" s="28"/>
      <c r="AJ3" s="28"/>
      <c r="AK3" s="28"/>
      <c r="AL3" s="28"/>
      <c r="AM3" s="28"/>
      <c r="AN3" s="28"/>
      <c r="AO3" s="28"/>
      <c r="AP3" s="28"/>
      <c r="AQ3" s="28"/>
      <c r="AR3" s="28"/>
      <c r="AS3" s="28"/>
      <c r="AT3" s="28"/>
    </row>
    <row r="4" spans="1:46" x14ac:dyDescent="0.2">
      <c r="AH4" s="28"/>
      <c r="AI4" s="28"/>
      <c r="AJ4" s="28"/>
      <c r="AK4" s="28"/>
      <c r="AL4" s="28"/>
      <c r="AM4" s="28"/>
      <c r="AN4" s="28"/>
      <c r="AO4" s="28"/>
      <c r="AP4" s="28"/>
      <c r="AQ4" s="28"/>
      <c r="AR4" s="28"/>
      <c r="AS4" s="28"/>
      <c r="AT4" s="28"/>
    </row>
    <row r="5" spans="1:46" x14ac:dyDescent="0.2">
      <c r="AH5" s="28"/>
      <c r="AI5" s="28"/>
      <c r="AJ5" s="28"/>
      <c r="AK5" s="28"/>
      <c r="AL5" s="28"/>
      <c r="AM5" s="28"/>
      <c r="AN5" s="28"/>
      <c r="AO5" s="28"/>
      <c r="AP5" s="28"/>
      <c r="AQ5" s="28"/>
      <c r="AR5" s="28"/>
      <c r="AS5" s="28"/>
      <c r="AT5" s="28"/>
    </row>
    <row r="6" spans="1:46" x14ac:dyDescent="0.2">
      <c r="A6" s="346" t="s">
        <v>514</v>
      </c>
      <c r="C6" s="346" t="s">
        <v>3389</v>
      </c>
      <c r="D6" s="346" t="s">
        <v>3390</v>
      </c>
      <c r="E6" s="346" t="s">
        <v>3307</v>
      </c>
      <c r="F6" s="346" t="s">
        <v>3308</v>
      </c>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row>
    <row r="7" spans="1:46" x14ac:dyDescent="0.2">
      <c r="A7" s="346" t="s">
        <v>28</v>
      </c>
      <c r="B7" s="350"/>
      <c r="C7" s="350">
        <v>104.07902456000005</v>
      </c>
      <c r="D7" s="350">
        <v>-22.541836821549055</v>
      </c>
      <c r="E7" s="350">
        <f t="shared" ref="E7:E38" si="0">D7-C7</f>
        <v>-126.6208613815491</v>
      </c>
      <c r="F7" s="351">
        <f t="shared" ref="F7:F38" si="1">D7/C7-1</f>
        <v>-1.2165838593976639</v>
      </c>
      <c r="G7" s="248" t="str">
        <f t="shared" ref="G7:G38" si="2">IF( MIN(C7,D7)&lt;=0,"--",(C7/D7)-1)</f>
        <v>--</v>
      </c>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row>
    <row r="8" spans="1:46" x14ac:dyDescent="0.2">
      <c r="A8" s="346" t="s">
        <v>6</v>
      </c>
      <c r="B8" s="350"/>
      <c r="C8" s="350">
        <v>88.237657400000046</v>
      </c>
      <c r="D8" s="350">
        <v>-11.335399333680494</v>
      </c>
      <c r="E8" s="350">
        <f t="shared" si="0"/>
        <v>-99.573056733680545</v>
      </c>
      <c r="F8" s="351">
        <f t="shared" si="1"/>
        <v>-1.1284644183411934</v>
      </c>
      <c r="G8" s="248" t="str">
        <f t="shared" si="2"/>
        <v>--</v>
      </c>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row>
    <row r="9" spans="1:46" x14ac:dyDescent="0.2">
      <c r="A9" s="346" t="s">
        <v>11</v>
      </c>
      <c r="B9" s="350"/>
      <c r="C9" s="350">
        <v>38.919957470000014</v>
      </c>
      <c r="D9" s="350">
        <v>30.35146856177542</v>
      </c>
      <c r="E9" s="350">
        <f t="shared" si="0"/>
        <v>-8.5684889082245945</v>
      </c>
      <c r="F9" s="351">
        <f t="shared" si="1"/>
        <v>-0.22015668734554228</v>
      </c>
      <c r="G9" s="248">
        <f t="shared" si="2"/>
        <v>0.2823088738123114</v>
      </c>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row>
    <row r="10" spans="1:46" x14ac:dyDescent="0.2">
      <c r="A10" s="346" t="s">
        <v>21</v>
      </c>
      <c r="B10" s="350"/>
      <c r="C10" s="350">
        <v>166.86137108000003</v>
      </c>
      <c r="D10" s="350">
        <v>49.426796955680018</v>
      </c>
      <c r="E10" s="350">
        <f t="shared" si="0"/>
        <v>-117.43457412432001</v>
      </c>
      <c r="F10" s="351">
        <f t="shared" si="1"/>
        <v>-0.7037852641640896</v>
      </c>
      <c r="G10" s="248">
        <f t="shared" si="2"/>
        <v>2.3759292804189021</v>
      </c>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row>
    <row r="11" spans="1:46" x14ac:dyDescent="0.2">
      <c r="A11" s="346" t="s">
        <v>15</v>
      </c>
      <c r="B11" s="350"/>
      <c r="C11" s="350">
        <v>133.82326926000005</v>
      </c>
      <c r="D11" s="350">
        <v>61.497176780202558</v>
      </c>
      <c r="E11" s="350">
        <f t="shared" si="0"/>
        <v>-72.326092479797495</v>
      </c>
      <c r="F11" s="351">
        <f t="shared" si="1"/>
        <v>-0.54045976368487847</v>
      </c>
      <c r="G11" s="248">
        <f t="shared" si="2"/>
        <v>1.1760880135733487</v>
      </c>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row>
    <row r="12" spans="1:46" x14ac:dyDescent="0.2">
      <c r="A12" s="346" t="s">
        <v>7</v>
      </c>
      <c r="B12" s="350"/>
      <c r="C12" s="350">
        <v>235.64371671000004</v>
      </c>
      <c r="D12" s="350">
        <v>64.037636002751327</v>
      </c>
      <c r="E12" s="350">
        <f t="shared" si="0"/>
        <v>-171.60608070724871</v>
      </c>
      <c r="F12" s="351">
        <f t="shared" si="1"/>
        <v>-0.72824382123644482</v>
      </c>
      <c r="G12" s="248">
        <f t="shared" si="2"/>
        <v>2.6797691391961407</v>
      </c>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row>
    <row r="13" spans="1:46" x14ac:dyDescent="0.2">
      <c r="A13" s="346" t="s">
        <v>19</v>
      </c>
      <c r="B13" s="350"/>
      <c r="C13" s="350">
        <v>378.80958750000013</v>
      </c>
      <c r="D13" s="350">
        <v>121.95656460208259</v>
      </c>
      <c r="E13" s="350">
        <f t="shared" si="0"/>
        <v>-256.85302289791753</v>
      </c>
      <c r="F13" s="351">
        <f t="shared" si="1"/>
        <v>-0.6780531205481104</v>
      </c>
      <c r="G13" s="248">
        <f t="shared" si="2"/>
        <v>2.1061024778450621</v>
      </c>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row>
    <row r="14" spans="1:46" x14ac:dyDescent="0.2">
      <c r="A14" s="346" t="s">
        <v>32</v>
      </c>
      <c r="B14" s="350"/>
      <c r="C14" s="350">
        <v>415.42449208000005</v>
      </c>
      <c r="D14" s="350">
        <v>154.57081861698975</v>
      </c>
      <c r="E14" s="350">
        <f t="shared" si="0"/>
        <v>-260.8536734630103</v>
      </c>
      <c r="F14" s="351">
        <f t="shared" si="1"/>
        <v>-0.6279207856930511</v>
      </c>
      <c r="G14" s="248">
        <f t="shared" si="2"/>
        <v>1.6875997409923684</v>
      </c>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row>
    <row r="15" spans="1:46" x14ac:dyDescent="0.2">
      <c r="A15" s="346" t="s">
        <v>18</v>
      </c>
      <c r="B15" s="350"/>
      <c r="C15" s="350">
        <v>45.200281789999984</v>
      </c>
      <c r="D15" s="350">
        <v>157.41388326720784</v>
      </c>
      <c r="E15" s="350">
        <f t="shared" si="0"/>
        <v>112.21360147720785</v>
      </c>
      <c r="F15" s="351">
        <f t="shared" si="1"/>
        <v>2.482586325424939</v>
      </c>
      <c r="G15" s="248">
        <f t="shared" si="2"/>
        <v>-0.7128570819050748</v>
      </c>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row>
    <row r="16" spans="1:46" x14ac:dyDescent="0.2">
      <c r="A16" s="346" t="s">
        <v>26</v>
      </c>
      <c r="B16" s="350"/>
      <c r="C16" s="350">
        <v>524.43915114000038</v>
      </c>
      <c r="D16" s="350">
        <v>192.77983774944363</v>
      </c>
      <c r="E16" s="350">
        <f t="shared" si="0"/>
        <v>-331.65931339055675</v>
      </c>
      <c r="F16" s="351">
        <f t="shared" si="1"/>
        <v>-0.63240761615453733</v>
      </c>
      <c r="G16" s="248">
        <f t="shared" si="2"/>
        <v>1.7204045675233686</v>
      </c>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row>
    <row r="17" spans="1:46" x14ac:dyDescent="0.2">
      <c r="A17" s="346" t="s">
        <v>16</v>
      </c>
      <c r="B17" s="350"/>
      <c r="C17" s="350">
        <v>284.63926571999997</v>
      </c>
      <c r="D17" s="350">
        <v>220.68821655373984</v>
      </c>
      <c r="E17" s="350">
        <f t="shared" si="0"/>
        <v>-63.951049166260134</v>
      </c>
      <c r="F17" s="351">
        <f t="shared" si="1"/>
        <v>-0.22467402381921853</v>
      </c>
      <c r="G17" s="248">
        <f t="shared" si="2"/>
        <v>0.28978008053586946</v>
      </c>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row>
    <row r="18" spans="1:46" x14ac:dyDescent="0.2">
      <c r="A18" s="346" t="s">
        <v>30</v>
      </c>
      <c r="B18" s="350"/>
      <c r="C18" s="350">
        <v>120.23704617000003</v>
      </c>
      <c r="D18" s="350">
        <v>229.73963485132094</v>
      </c>
      <c r="E18" s="350">
        <f t="shared" si="0"/>
        <v>109.50258868132092</v>
      </c>
      <c r="F18" s="351">
        <f t="shared" si="1"/>
        <v>0.91072254491762927</v>
      </c>
      <c r="G18" s="248">
        <f t="shared" si="2"/>
        <v>-0.47663777629048187</v>
      </c>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row>
    <row r="19" spans="1:46" x14ac:dyDescent="0.2">
      <c r="A19" s="346" t="s">
        <v>17</v>
      </c>
      <c r="B19" s="350"/>
      <c r="C19" s="350">
        <v>135.61686986999999</v>
      </c>
      <c r="D19" s="350">
        <v>233.44731690174413</v>
      </c>
      <c r="E19" s="350">
        <f t="shared" si="0"/>
        <v>97.830447031744143</v>
      </c>
      <c r="F19" s="351">
        <f t="shared" si="1"/>
        <v>0.72137372825020019</v>
      </c>
      <c r="G19" s="248">
        <f t="shared" si="2"/>
        <v>-0.41906862897430552</v>
      </c>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row>
    <row r="20" spans="1:46" x14ac:dyDescent="0.2">
      <c r="A20" s="346" t="s">
        <v>33</v>
      </c>
      <c r="B20" s="350"/>
      <c r="C20" s="350">
        <v>147.46307017000004</v>
      </c>
      <c r="D20" s="350">
        <v>256.28552268248978</v>
      </c>
      <c r="E20" s="350">
        <f t="shared" si="0"/>
        <v>108.82245251248975</v>
      </c>
      <c r="F20" s="351">
        <f t="shared" si="1"/>
        <v>0.73796410441635207</v>
      </c>
      <c r="G20" s="248">
        <f t="shared" si="2"/>
        <v>-0.42461412323828007</v>
      </c>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row>
    <row r="21" spans="1:46" x14ac:dyDescent="0.2">
      <c r="A21" s="346" t="s">
        <v>12</v>
      </c>
      <c r="B21" s="350"/>
      <c r="C21" s="350">
        <v>226.60472233000002</v>
      </c>
      <c r="D21" s="350">
        <v>320.87656923335925</v>
      </c>
      <c r="E21" s="350">
        <f t="shared" si="0"/>
        <v>94.271846903359233</v>
      </c>
      <c r="F21" s="351">
        <f t="shared" si="1"/>
        <v>0.41601889816785453</v>
      </c>
      <c r="G21" s="248">
        <f t="shared" si="2"/>
        <v>-0.29379473586555183</v>
      </c>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row>
    <row r="22" spans="1:46" x14ac:dyDescent="0.2">
      <c r="A22" s="346" t="s">
        <v>29</v>
      </c>
      <c r="B22" s="350"/>
      <c r="C22" s="350">
        <v>1151.5293517200007</v>
      </c>
      <c r="D22" s="350">
        <v>323.92994481768358</v>
      </c>
      <c r="E22" s="350">
        <f t="shared" si="0"/>
        <v>-827.59940690231713</v>
      </c>
      <c r="F22" s="351">
        <f t="shared" si="1"/>
        <v>-0.7186958853164791</v>
      </c>
      <c r="G22" s="248">
        <f t="shared" si="2"/>
        <v>2.554871570666652</v>
      </c>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row>
    <row r="23" spans="1:46" x14ac:dyDescent="0.2">
      <c r="A23" s="346" t="s">
        <v>27</v>
      </c>
      <c r="B23" s="350"/>
      <c r="C23" s="350">
        <v>484.24318355000014</v>
      </c>
      <c r="D23" s="350">
        <v>491.2377722131107</v>
      </c>
      <c r="E23" s="350">
        <f t="shared" si="0"/>
        <v>6.9945886631105623</v>
      </c>
      <c r="F23" s="351">
        <f t="shared" si="1"/>
        <v>1.4444371961692903E-2</v>
      </c>
      <c r="G23" s="248">
        <f t="shared" si="2"/>
        <v>-1.4238702841596895E-2</v>
      </c>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row>
    <row r="24" spans="1:46" x14ac:dyDescent="0.2">
      <c r="A24" s="346" t="s">
        <v>24</v>
      </c>
      <c r="B24" s="350"/>
      <c r="C24" s="350">
        <v>297.38974799999994</v>
      </c>
      <c r="D24" s="350">
        <v>496.6127252528654</v>
      </c>
      <c r="E24" s="350">
        <f t="shared" si="0"/>
        <v>199.22297725286546</v>
      </c>
      <c r="F24" s="351">
        <f t="shared" si="1"/>
        <v>0.66990532993378604</v>
      </c>
      <c r="G24" s="248">
        <f t="shared" si="2"/>
        <v>-0.40116365755916761</v>
      </c>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row>
    <row r="25" spans="1:46" x14ac:dyDescent="0.2">
      <c r="A25" s="346" t="s">
        <v>23</v>
      </c>
      <c r="B25" s="350"/>
      <c r="C25" s="350">
        <v>654.79019397000002</v>
      </c>
      <c r="D25" s="350">
        <v>499.95612070117937</v>
      </c>
      <c r="E25" s="350">
        <f t="shared" si="0"/>
        <v>-154.83407326882065</v>
      </c>
      <c r="F25" s="351">
        <f t="shared" si="1"/>
        <v>-0.23646364086496163</v>
      </c>
      <c r="G25" s="248">
        <f t="shared" si="2"/>
        <v>0.30969532496505625</v>
      </c>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row>
    <row r="26" spans="1:46" x14ac:dyDescent="0.2">
      <c r="A26" s="346" t="s">
        <v>5</v>
      </c>
      <c r="B26" s="350"/>
      <c r="C26" s="350">
        <v>358.27732095999971</v>
      </c>
      <c r="D26" s="350">
        <v>533.40592626591365</v>
      </c>
      <c r="E26" s="350">
        <f t="shared" si="0"/>
        <v>175.12860530591394</v>
      </c>
      <c r="F26" s="351">
        <f t="shared" si="1"/>
        <v>0.48880739879560053</v>
      </c>
      <c r="G26" s="248">
        <f t="shared" si="2"/>
        <v>-0.32832144654240081</v>
      </c>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row>
    <row r="27" spans="1:46" x14ac:dyDescent="0.2">
      <c r="A27" s="346" t="s">
        <v>31</v>
      </c>
      <c r="B27" s="350"/>
      <c r="C27" s="350">
        <v>637.06340726000064</v>
      </c>
      <c r="D27" s="350">
        <v>806.01509828403925</v>
      </c>
      <c r="E27" s="350">
        <f t="shared" si="0"/>
        <v>168.95169102403861</v>
      </c>
      <c r="F27" s="351">
        <f t="shared" si="1"/>
        <v>0.26520388567081121</v>
      </c>
      <c r="G27" s="248">
        <f t="shared" si="2"/>
        <v>-0.20961355610301502</v>
      </c>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row>
    <row r="28" spans="1:46" x14ac:dyDescent="0.2">
      <c r="A28" s="346" t="s">
        <v>14</v>
      </c>
      <c r="B28" s="350"/>
      <c r="C28" s="350">
        <v>1112.1463868299991</v>
      </c>
      <c r="D28" s="350">
        <v>891.21860424880015</v>
      </c>
      <c r="E28" s="350">
        <f t="shared" si="0"/>
        <v>-220.92778258119893</v>
      </c>
      <c r="F28" s="351">
        <f t="shared" si="1"/>
        <v>-0.19864991263507981</v>
      </c>
      <c r="G28" s="248">
        <f t="shared" si="2"/>
        <v>0.24789404252553382</v>
      </c>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row>
    <row r="29" spans="1:46" x14ac:dyDescent="0.2">
      <c r="A29" s="346" t="s">
        <v>22</v>
      </c>
      <c r="B29" s="350"/>
      <c r="C29" s="350">
        <v>613.97145959999943</v>
      </c>
      <c r="D29" s="350">
        <v>1002.3020419413118</v>
      </c>
      <c r="E29" s="350">
        <f t="shared" si="0"/>
        <v>388.33058234131238</v>
      </c>
      <c r="F29" s="351">
        <f t="shared" si="1"/>
        <v>0.63248963167491312</v>
      </c>
      <c r="G29" s="248">
        <f t="shared" si="2"/>
        <v>-0.38743868224509759</v>
      </c>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row>
    <row r="30" spans="1:46" x14ac:dyDescent="0.2">
      <c r="A30" s="346" t="s">
        <v>8</v>
      </c>
      <c r="B30" s="350"/>
      <c r="C30" s="350">
        <v>1153.5782114699991</v>
      </c>
      <c r="D30" s="350">
        <v>1092.3644443891528</v>
      </c>
      <c r="E30" s="350">
        <f t="shared" si="0"/>
        <v>-61.21376708084631</v>
      </c>
      <c r="F30" s="351">
        <f t="shared" si="1"/>
        <v>-5.3064253877369905E-2</v>
      </c>
      <c r="G30" s="248">
        <f t="shared" si="2"/>
        <v>5.6037861169196956E-2</v>
      </c>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row>
    <row r="31" spans="1:46" x14ac:dyDescent="0.2">
      <c r="A31" s="346" t="s">
        <v>10</v>
      </c>
      <c r="B31" s="350"/>
      <c r="C31" s="350">
        <v>569.25800243999981</v>
      </c>
      <c r="D31" s="350">
        <v>1189.4870233345723</v>
      </c>
      <c r="E31" s="350">
        <f t="shared" si="0"/>
        <v>620.2290208945725</v>
      </c>
      <c r="F31" s="351">
        <f t="shared" si="1"/>
        <v>1.0895393973138656</v>
      </c>
      <c r="G31" s="248">
        <f t="shared" si="2"/>
        <v>-0.52142563031569777</v>
      </c>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row>
    <row r="32" spans="1:46" x14ac:dyDescent="0.2">
      <c r="A32" s="346" t="s">
        <v>25</v>
      </c>
      <c r="B32" s="350"/>
      <c r="C32" s="350">
        <v>557.67315821</v>
      </c>
      <c r="D32" s="350">
        <v>1211.7536585826842</v>
      </c>
      <c r="E32" s="350">
        <f t="shared" si="0"/>
        <v>654.08050037268424</v>
      </c>
      <c r="F32" s="351">
        <f t="shared" si="1"/>
        <v>1.1728742736554314</v>
      </c>
      <c r="G32" s="248">
        <f t="shared" si="2"/>
        <v>-0.53978009122557391</v>
      </c>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row>
    <row r="33" spans="1:46" x14ac:dyDescent="0.2">
      <c r="A33" s="346" t="s">
        <v>3</v>
      </c>
      <c r="B33" s="350"/>
      <c r="C33" s="350">
        <v>418.60524964999996</v>
      </c>
      <c r="D33" s="350">
        <v>1240.2661858333229</v>
      </c>
      <c r="E33" s="350">
        <f t="shared" si="0"/>
        <v>821.66093618332297</v>
      </c>
      <c r="F33" s="351">
        <f t="shared" si="1"/>
        <v>1.9628538745520316</v>
      </c>
      <c r="G33" s="248">
        <f t="shared" si="2"/>
        <v>-0.66248757369068878</v>
      </c>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row>
    <row r="34" spans="1:46" x14ac:dyDescent="0.2">
      <c r="A34" s="346" t="s">
        <v>13</v>
      </c>
      <c r="B34" s="350"/>
      <c r="C34" s="350">
        <v>1401.6082384799997</v>
      </c>
      <c r="D34" s="350">
        <v>1329.9335038088427</v>
      </c>
      <c r="E34" s="350">
        <f t="shared" si="0"/>
        <v>-71.674734671157012</v>
      </c>
      <c r="F34" s="351">
        <f t="shared" si="1"/>
        <v>-5.1137495273919087E-2</v>
      </c>
      <c r="G34" s="248">
        <f t="shared" si="2"/>
        <v>5.3893472467521963E-2</v>
      </c>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row>
    <row r="35" spans="1:46" x14ac:dyDescent="0.2">
      <c r="A35" s="346" t="s">
        <v>0</v>
      </c>
      <c r="B35" s="350"/>
      <c r="C35" s="350">
        <v>1904.5776530999988</v>
      </c>
      <c r="D35" s="350">
        <v>1390.4841426719563</v>
      </c>
      <c r="E35" s="350">
        <f t="shared" si="0"/>
        <v>-514.09351042804246</v>
      </c>
      <c r="F35" s="351">
        <f t="shared" si="1"/>
        <v>-0.26992520341256476</v>
      </c>
      <c r="G35" s="248">
        <f t="shared" si="2"/>
        <v>0.36972267043632701</v>
      </c>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row>
    <row r="36" spans="1:46" x14ac:dyDescent="0.2">
      <c r="A36" s="346" t="s">
        <v>4</v>
      </c>
      <c r="B36" s="350"/>
      <c r="C36" s="350">
        <v>1133.4348706600001</v>
      </c>
      <c r="D36" s="350">
        <v>1463.2711599200777</v>
      </c>
      <c r="E36" s="350">
        <f t="shared" si="0"/>
        <v>329.83628926007759</v>
      </c>
      <c r="F36" s="351">
        <f t="shared" si="1"/>
        <v>0.29100594820063508</v>
      </c>
      <c r="G36" s="248">
        <f t="shared" si="2"/>
        <v>-0.22541023037595631</v>
      </c>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row>
    <row r="37" spans="1:46" x14ac:dyDescent="0.2">
      <c r="A37" s="346" t="s">
        <v>20</v>
      </c>
      <c r="B37" s="350"/>
      <c r="C37" s="350">
        <v>2661.2779359999963</v>
      </c>
      <c r="D37" s="350">
        <v>2794.8567196525883</v>
      </c>
      <c r="E37" s="350">
        <f t="shared" si="0"/>
        <v>133.57878365259194</v>
      </c>
      <c r="F37" s="351">
        <f t="shared" si="1"/>
        <v>5.0193473536013222E-2</v>
      </c>
      <c r="G37" s="248">
        <f t="shared" si="2"/>
        <v>-4.7794501490293295E-2</v>
      </c>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row>
    <row r="38" spans="1:46" x14ac:dyDescent="0.2">
      <c r="A38" s="346" t="s">
        <v>9</v>
      </c>
      <c r="B38" s="350"/>
      <c r="C38" s="350">
        <v>9356.1998776800174</v>
      </c>
      <c r="D38" s="350">
        <v>10224.534596069458</v>
      </c>
      <c r="E38" s="350">
        <f t="shared" si="0"/>
        <v>868.33471838944024</v>
      </c>
      <c r="F38" s="351">
        <f t="shared" si="1"/>
        <v>9.280848311726686E-2</v>
      </c>
      <c r="G38" s="248">
        <f t="shared" si="2"/>
        <v>-8.4926576386493702E-2</v>
      </c>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row>
    <row r="39" spans="1:46" x14ac:dyDescent="0.2">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row>
    <row r="40" spans="1:46" x14ac:dyDescent="0.2">
      <c r="C40" s="350">
        <f>SUM(C7:C39)</f>
        <v>27511.623732830009</v>
      </c>
      <c r="D40" s="350">
        <f>SUM(D7:D39)</f>
        <v>29040.823874591115</v>
      </c>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row>
    <row r="41" spans="1:46" x14ac:dyDescent="0.2">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row>
  </sheetData>
  <autoFilter ref="A6:G6" xr:uid="{2B6504AE-5C7D-4EF1-AFCB-C91A4C017646}">
    <sortState ref="A7:G38">
      <sortCondition ref="D6"/>
    </sortState>
  </autoFilter>
  <mergeCells count="1">
    <mergeCell ref="H1:I1"/>
  </mergeCells>
  <hyperlinks>
    <hyperlink ref="H1:I1" location="Index!A1" display="Regresar al Índice" xr:uid="{DEA8FBDA-DF0B-4FCA-94D0-AB70D5371967}"/>
  </hyperlinks>
  <pageMargins left="0.7" right="0.7" top="0.75" bottom="0.75" header="0.3" footer="0.3"/>
  <pageSetup orientation="portrait" horizontalDpi="4294967295" verticalDpi="4294967295"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B7F4-168B-438F-ADB0-09641D7962EF}">
  <sheetPr codeName="Hoja111"/>
  <dimension ref="A1:I42"/>
  <sheetViews>
    <sheetView topLeftCell="B1" zoomScaleNormal="100" workbookViewId="0">
      <selection activeCell="F17" sqref="F17"/>
    </sheetView>
  </sheetViews>
  <sheetFormatPr baseColWidth="10" defaultRowHeight="12.75" x14ac:dyDescent="0.2"/>
  <cols>
    <col min="1" max="1" width="17.140625" style="227" bestFit="1" customWidth="1"/>
    <col min="2" max="2" width="12.5703125" style="227" bestFit="1" customWidth="1"/>
    <col min="3" max="3" width="13.5703125" style="227" bestFit="1" customWidth="1"/>
    <col min="4" max="4" width="12.5703125" style="227" bestFit="1" customWidth="1"/>
    <col min="5" max="5" width="13.5703125" style="227" bestFit="1" customWidth="1"/>
    <col min="6" max="6" width="12.5703125" style="227" bestFit="1" customWidth="1"/>
    <col min="7" max="256" width="11.42578125" style="227"/>
    <col min="257" max="257" width="17.140625" style="227" bestFit="1" customWidth="1"/>
    <col min="258" max="258" width="12.5703125" style="227" bestFit="1" customWidth="1"/>
    <col min="259" max="259" width="13.5703125" style="227" bestFit="1" customWidth="1"/>
    <col min="260" max="260" width="12.5703125" style="227" bestFit="1" customWidth="1"/>
    <col min="261" max="261" width="13.5703125" style="227" bestFit="1" customWidth="1"/>
    <col min="262" max="262" width="12.5703125" style="227" bestFit="1" customWidth="1"/>
    <col min="263" max="512" width="11.42578125" style="227"/>
    <col min="513" max="513" width="17.140625" style="227" bestFit="1" customWidth="1"/>
    <col min="514" max="514" width="12.5703125" style="227" bestFit="1" customWidth="1"/>
    <col min="515" max="515" width="13.5703125" style="227" bestFit="1" customWidth="1"/>
    <col min="516" max="516" width="12.5703125" style="227" bestFit="1" customWidth="1"/>
    <col min="517" max="517" width="13.5703125" style="227" bestFit="1" customWidth="1"/>
    <col min="518" max="518" width="12.5703125" style="227" bestFit="1" customWidth="1"/>
    <col min="519" max="768" width="11.42578125" style="227"/>
    <col min="769" max="769" width="17.140625" style="227" bestFit="1" customWidth="1"/>
    <col min="770" max="770" width="12.5703125" style="227" bestFit="1" customWidth="1"/>
    <col min="771" max="771" width="13.5703125" style="227" bestFit="1" customWidth="1"/>
    <col min="772" max="772" width="12.5703125" style="227" bestFit="1" customWidth="1"/>
    <col min="773" max="773" width="13.5703125" style="227" bestFit="1" customWidth="1"/>
    <col min="774" max="774" width="12.5703125" style="227" bestFit="1" customWidth="1"/>
    <col min="775" max="1024" width="11.42578125" style="227"/>
    <col min="1025" max="1025" width="17.140625" style="227" bestFit="1" customWidth="1"/>
    <col min="1026" max="1026" width="12.5703125" style="227" bestFit="1" customWidth="1"/>
    <col min="1027" max="1027" width="13.5703125" style="227" bestFit="1" customWidth="1"/>
    <col min="1028" max="1028" width="12.5703125" style="227" bestFit="1" customWidth="1"/>
    <col min="1029" max="1029" width="13.5703125" style="227" bestFit="1" customWidth="1"/>
    <col min="1030" max="1030" width="12.5703125" style="227" bestFit="1" customWidth="1"/>
    <col min="1031" max="1280" width="11.42578125" style="227"/>
    <col min="1281" max="1281" width="17.140625" style="227" bestFit="1" customWidth="1"/>
    <col min="1282" max="1282" width="12.5703125" style="227" bestFit="1" customWidth="1"/>
    <col min="1283" max="1283" width="13.5703125" style="227" bestFit="1" customWidth="1"/>
    <col min="1284" max="1284" width="12.5703125" style="227" bestFit="1" customWidth="1"/>
    <col min="1285" max="1285" width="13.5703125" style="227" bestFit="1" customWidth="1"/>
    <col min="1286" max="1286" width="12.5703125" style="227" bestFit="1" customWidth="1"/>
    <col min="1287" max="1536" width="11.42578125" style="227"/>
    <col min="1537" max="1537" width="17.140625" style="227" bestFit="1" customWidth="1"/>
    <col min="1538" max="1538" width="12.5703125" style="227" bestFit="1" customWidth="1"/>
    <col min="1539" max="1539" width="13.5703125" style="227" bestFit="1" customWidth="1"/>
    <col min="1540" max="1540" width="12.5703125" style="227" bestFit="1" customWidth="1"/>
    <col min="1541" max="1541" width="13.5703125" style="227" bestFit="1" customWidth="1"/>
    <col min="1542" max="1542" width="12.5703125" style="227" bestFit="1" customWidth="1"/>
    <col min="1543" max="1792" width="11.42578125" style="227"/>
    <col min="1793" max="1793" width="17.140625" style="227" bestFit="1" customWidth="1"/>
    <col min="1794" max="1794" width="12.5703125" style="227" bestFit="1" customWidth="1"/>
    <col min="1795" max="1795" width="13.5703125" style="227" bestFit="1" customWidth="1"/>
    <col min="1796" max="1796" width="12.5703125" style="227" bestFit="1" customWidth="1"/>
    <col min="1797" max="1797" width="13.5703125" style="227" bestFit="1" customWidth="1"/>
    <col min="1798" max="1798" width="12.5703125" style="227" bestFit="1" customWidth="1"/>
    <col min="1799" max="2048" width="11.42578125" style="227"/>
    <col min="2049" max="2049" width="17.140625" style="227" bestFit="1" customWidth="1"/>
    <col min="2050" max="2050" width="12.5703125" style="227" bestFit="1" customWidth="1"/>
    <col min="2051" max="2051" width="13.5703125" style="227" bestFit="1" customWidth="1"/>
    <col min="2052" max="2052" width="12.5703125" style="227" bestFit="1" customWidth="1"/>
    <col min="2053" max="2053" width="13.5703125" style="227" bestFit="1" customWidth="1"/>
    <col min="2054" max="2054" width="12.5703125" style="227" bestFit="1" customWidth="1"/>
    <col min="2055" max="2304" width="11.42578125" style="227"/>
    <col min="2305" max="2305" width="17.140625" style="227" bestFit="1" customWidth="1"/>
    <col min="2306" max="2306" width="12.5703125" style="227" bestFit="1" customWidth="1"/>
    <col min="2307" max="2307" width="13.5703125" style="227" bestFit="1" customWidth="1"/>
    <col min="2308" max="2308" width="12.5703125" style="227" bestFit="1" customWidth="1"/>
    <col min="2309" max="2309" width="13.5703125" style="227" bestFit="1" customWidth="1"/>
    <col min="2310" max="2310" width="12.5703125" style="227" bestFit="1" customWidth="1"/>
    <col min="2311" max="2560" width="11.42578125" style="227"/>
    <col min="2561" max="2561" width="17.140625" style="227" bestFit="1" customWidth="1"/>
    <col min="2562" max="2562" width="12.5703125" style="227" bestFit="1" customWidth="1"/>
    <col min="2563" max="2563" width="13.5703125" style="227" bestFit="1" customWidth="1"/>
    <col min="2564" max="2564" width="12.5703125" style="227" bestFit="1" customWidth="1"/>
    <col min="2565" max="2565" width="13.5703125" style="227" bestFit="1" customWidth="1"/>
    <col min="2566" max="2566" width="12.5703125" style="227" bestFit="1" customWidth="1"/>
    <col min="2567" max="2816" width="11.42578125" style="227"/>
    <col min="2817" max="2817" width="17.140625" style="227" bestFit="1" customWidth="1"/>
    <col min="2818" max="2818" width="12.5703125" style="227" bestFit="1" customWidth="1"/>
    <col min="2819" max="2819" width="13.5703125" style="227" bestFit="1" customWidth="1"/>
    <col min="2820" max="2820" width="12.5703125" style="227" bestFit="1" customWidth="1"/>
    <col min="2821" max="2821" width="13.5703125" style="227" bestFit="1" customWidth="1"/>
    <col min="2822" max="2822" width="12.5703125" style="227" bestFit="1" customWidth="1"/>
    <col min="2823" max="3072" width="11.42578125" style="227"/>
    <col min="3073" max="3073" width="17.140625" style="227" bestFit="1" customWidth="1"/>
    <col min="3074" max="3074" width="12.5703125" style="227" bestFit="1" customWidth="1"/>
    <col min="3075" max="3075" width="13.5703125" style="227" bestFit="1" customWidth="1"/>
    <col min="3076" max="3076" width="12.5703125" style="227" bestFit="1" customWidth="1"/>
    <col min="3077" max="3077" width="13.5703125" style="227" bestFit="1" customWidth="1"/>
    <col min="3078" max="3078" width="12.5703125" style="227" bestFit="1" customWidth="1"/>
    <col min="3079" max="3328" width="11.42578125" style="227"/>
    <col min="3329" max="3329" width="17.140625" style="227" bestFit="1" customWidth="1"/>
    <col min="3330" max="3330" width="12.5703125" style="227" bestFit="1" customWidth="1"/>
    <col min="3331" max="3331" width="13.5703125" style="227" bestFit="1" customWidth="1"/>
    <col min="3332" max="3332" width="12.5703125" style="227" bestFit="1" customWidth="1"/>
    <col min="3333" max="3333" width="13.5703125" style="227" bestFit="1" customWidth="1"/>
    <col min="3334" max="3334" width="12.5703125" style="227" bestFit="1" customWidth="1"/>
    <col min="3335" max="3584" width="11.42578125" style="227"/>
    <col min="3585" max="3585" width="17.140625" style="227" bestFit="1" customWidth="1"/>
    <col min="3586" max="3586" width="12.5703125" style="227" bestFit="1" customWidth="1"/>
    <col min="3587" max="3587" width="13.5703125" style="227" bestFit="1" customWidth="1"/>
    <col min="3588" max="3588" width="12.5703125" style="227" bestFit="1" customWidth="1"/>
    <col min="3589" max="3589" width="13.5703125" style="227" bestFit="1" customWidth="1"/>
    <col min="3590" max="3590" width="12.5703125" style="227" bestFit="1" customWidth="1"/>
    <col min="3591" max="3840" width="11.42578125" style="227"/>
    <col min="3841" max="3841" width="17.140625" style="227" bestFit="1" customWidth="1"/>
    <col min="3842" max="3842" width="12.5703125" style="227" bestFit="1" customWidth="1"/>
    <col min="3843" max="3843" width="13.5703125" style="227" bestFit="1" customWidth="1"/>
    <col min="3844" max="3844" width="12.5703125" style="227" bestFit="1" customWidth="1"/>
    <col min="3845" max="3845" width="13.5703125" style="227" bestFit="1" customWidth="1"/>
    <col min="3846" max="3846" width="12.5703125" style="227" bestFit="1" customWidth="1"/>
    <col min="3847" max="4096" width="11.42578125" style="227"/>
    <col min="4097" max="4097" width="17.140625" style="227" bestFit="1" customWidth="1"/>
    <col min="4098" max="4098" width="12.5703125" style="227" bestFit="1" customWidth="1"/>
    <col min="4099" max="4099" width="13.5703125" style="227" bestFit="1" customWidth="1"/>
    <col min="4100" max="4100" width="12.5703125" style="227" bestFit="1" customWidth="1"/>
    <col min="4101" max="4101" width="13.5703125" style="227" bestFit="1" customWidth="1"/>
    <col min="4102" max="4102" width="12.5703125" style="227" bestFit="1" customWidth="1"/>
    <col min="4103" max="4352" width="11.42578125" style="227"/>
    <col min="4353" max="4353" width="17.140625" style="227" bestFit="1" customWidth="1"/>
    <col min="4354" max="4354" width="12.5703125" style="227" bestFit="1" customWidth="1"/>
    <col min="4355" max="4355" width="13.5703125" style="227" bestFit="1" customWidth="1"/>
    <col min="4356" max="4356" width="12.5703125" style="227" bestFit="1" customWidth="1"/>
    <col min="4357" max="4357" width="13.5703125" style="227" bestFit="1" customWidth="1"/>
    <col min="4358" max="4358" width="12.5703125" style="227" bestFit="1" customWidth="1"/>
    <col min="4359" max="4608" width="11.42578125" style="227"/>
    <col min="4609" max="4609" width="17.140625" style="227" bestFit="1" customWidth="1"/>
    <col min="4610" max="4610" width="12.5703125" style="227" bestFit="1" customWidth="1"/>
    <col min="4611" max="4611" width="13.5703125" style="227" bestFit="1" customWidth="1"/>
    <col min="4612" max="4612" width="12.5703125" style="227" bestFit="1" customWidth="1"/>
    <col min="4613" max="4613" width="13.5703125" style="227" bestFit="1" customWidth="1"/>
    <col min="4614" max="4614" width="12.5703125" style="227" bestFit="1" customWidth="1"/>
    <col min="4615" max="4864" width="11.42578125" style="227"/>
    <col min="4865" max="4865" width="17.140625" style="227" bestFit="1" customWidth="1"/>
    <col min="4866" max="4866" width="12.5703125" style="227" bestFit="1" customWidth="1"/>
    <col min="4867" max="4867" width="13.5703125" style="227" bestFit="1" customWidth="1"/>
    <col min="4868" max="4868" width="12.5703125" style="227" bestFit="1" customWidth="1"/>
    <col min="4869" max="4869" width="13.5703125" style="227" bestFit="1" customWidth="1"/>
    <col min="4870" max="4870" width="12.5703125" style="227" bestFit="1" customWidth="1"/>
    <col min="4871" max="5120" width="11.42578125" style="227"/>
    <col min="5121" max="5121" width="17.140625" style="227" bestFit="1" customWidth="1"/>
    <col min="5122" max="5122" width="12.5703125" style="227" bestFit="1" customWidth="1"/>
    <col min="5123" max="5123" width="13.5703125" style="227" bestFit="1" customWidth="1"/>
    <col min="5124" max="5124" width="12.5703125" style="227" bestFit="1" customWidth="1"/>
    <col min="5125" max="5125" width="13.5703125" style="227" bestFit="1" customWidth="1"/>
    <col min="5126" max="5126" width="12.5703125" style="227" bestFit="1" customWidth="1"/>
    <col min="5127" max="5376" width="11.42578125" style="227"/>
    <col min="5377" max="5377" width="17.140625" style="227" bestFit="1" customWidth="1"/>
    <col min="5378" max="5378" width="12.5703125" style="227" bestFit="1" customWidth="1"/>
    <col min="5379" max="5379" width="13.5703125" style="227" bestFit="1" customWidth="1"/>
    <col min="5380" max="5380" width="12.5703125" style="227" bestFit="1" customWidth="1"/>
    <col min="5381" max="5381" width="13.5703125" style="227" bestFit="1" customWidth="1"/>
    <col min="5382" max="5382" width="12.5703125" style="227" bestFit="1" customWidth="1"/>
    <col min="5383" max="5632" width="11.42578125" style="227"/>
    <col min="5633" max="5633" width="17.140625" style="227" bestFit="1" customWidth="1"/>
    <col min="5634" max="5634" width="12.5703125" style="227" bestFit="1" customWidth="1"/>
    <col min="5635" max="5635" width="13.5703125" style="227" bestFit="1" customWidth="1"/>
    <col min="5636" max="5636" width="12.5703125" style="227" bestFit="1" customWidth="1"/>
    <col min="5637" max="5637" width="13.5703125" style="227" bestFit="1" customWidth="1"/>
    <col min="5638" max="5638" width="12.5703125" style="227" bestFit="1" customWidth="1"/>
    <col min="5639" max="5888" width="11.42578125" style="227"/>
    <col min="5889" max="5889" width="17.140625" style="227" bestFit="1" customWidth="1"/>
    <col min="5890" max="5890" width="12.5703125" style="227" bestFit="1" customWidth="1"/>
    <col min="5891" max="5891" width="13.5703125" style="227" bestFit="1" customWidth="1"/>
    <col min="5892" max="5892" width="12.5703125" style="227" bestFit="1" customWidth="1"/>
    <col min="5893" max="5893" width="13.5703125" style="227" bestFit="1" customWidth="1"/>
    <col min="5894" max="5894" width="12.5703125" style="227" bestFit="1" customWidth="1"/>
    <col min="5895" max="6144" width="11.42578125" style="227"/>
    <col min="6145" max="6145" width="17.140625" style="227" bestFit="1" customWidth="1"/>
    <col min="6146" max="6146" width="12.5703125" style="227" bestFit="1" customWidth="1"/>
    <col min="6147" max="6147" width="13.5703125" style="227" bestFit="1" customWidth="1"/>
    <col min="6148" max="6148" width="12.5703125" style="227" bestFit="1" customWidth="1"/>
    <col min="6149" max="6149" width="13.5703125" style="227" bestFit="1" customWidth="1"/>
    <col min="6150" max="6150" width="12.5703125" style="227" bestFit="1" customWidth="1"/>
    <col min="6151" max="6400" width="11.42578125" style="227"/>
    <col min="6401" max="6401" width="17.140625" style="227" bestFit="1" customWidth="1"/>
    <col min="6402" max="6402" width="12.5703125" style="227" bestFit="1" customWidth="1"/>
    <col min="6403" max="6403" width="13.5703125" style="227" bestFit="1" customWidth="1"/>
    <col min="6404" max="6404" width="12.5703125" style="227" bestFit="1" customWidth="1"/>
    <col min="6405" max="6405" width="13.5703125" style="227" bestFit="1" customWidth="1"/>
    <col min="6406" max="6406" width="12.5703125" style="227" bestFit="1" customWidth="1"/>
    <col min="6407" max="6656" width="11.42578125" style="227"/>
    <col min="6657" max="6657" width="17.140625" style="227" bestFit="1" customWidth="1"/>
    <col min="6658" max="6658" width="12.5703125" style="227" bestFit="1" customWidth="1"/>
    <col min="6659" max="6659" width="13.5703125" style="227" bestFit="1" customWidth="1"/>
    <col min="6660" max="6660" width="12.5703125" style="227" bestFit="1" customWidth="1"/>
    <col min="6661" max="6661" width="13.5703125" style="227" bestFit="1" customWidth="1"/>
    <col min="6662" max="6662" width="12.5703125" style="227" bestFit="1" customWidth="1"/>
    <col min="6663" max="6912" width="11.42578125" style="227"/>
    <col min="6913" max="6913" width="17.140625" style="227" bestFit="1" customWidth="1"/>
    <col min="6914" max="6914" width="12.5703125" style="227" bestFit="1" customWidth="1"/>
    <col min="6915" max="6915" width="13.5703125" style="227" bestFit="1" customWidth="1"/>
    <col min="6916" max="6916" width="12.5703125" style="227" bestFit="1" customWidth="1"/>
    <col min="6917" max="6917" width="13.5703125" style="227" bestFit="1" customWidth="1"/>
    <col min="6918" max="6918" width="12.5703125" style="227" bestFit="1" customWidth="1"/>
    <col min="6919" max="7168" width="11.42578125" style="227"/>
    <col min="7169" max="7169" width="17.140625" style="227" bestFit="1" customWidth="1"/>
    <col min="7170" max="7170" width="12.5703125" style="227" bestFit="1" customWidth="1"/>
    <col min="7171" max="7171" width="13.5703125" style="227" bestFit="1" customWidth="1"/>
    <col min="7172" max="7172" width="12.5703125" style="227" bestFit="1" customWidth="1"/>
    <col min="7173" max="7173" width="13.5703125" style="227" bestFit="1" customWidth="1"/>
    <col min="7174" max="7174" width="12.5703125" style="227" bestFit="1" customWidth="1"/>
    <col min="7175" max="7424" width="11.42578125" style="227"/>
    <col min="7425" max="7425" width="17.140625" style="227" bestFit="1" customWidth="1"/>
    <col min="7426" max="7426" width="12.5703125" style="227" bestFit="1" customWidth="1"/>
    <col min="7427" max="7427" width="13.5703125" style="227" bestFit="1" customWidth="1"/>
    <col min="7428" max="7428" width="12.5703125" style="227" bestFit="1" customWidth="1"/>
    <col min="7429" max="7429" width="13.5703125" style="227" bestFit="1" customWidth="1"/>
    <col min="7430" max="7430" width="12.5703125" style="227" bestFit="1" customWidth="1"/>
    <col min="7431" max="7680" width="11.42578125" style="227"/>
    <col min="7681" max="7681" width="17.140625" style="227" bestFit="1" customWidth="1"/>
    <col min="7682" max="7682" width="12.5703125" style="227" bestFit="1" customWidth="1"/>
    <col min="7683" max="7683" width="13.5703125" style="227" bestFit="1" customWidth="1"/>
    <col min="7684" max="7684" width="12.5703125" style="227" bestFit="1" customWidth="1"/>
    <col min="7685" max="7685" width="13.5703125" style="227" bestFit="1" customWidth="1"/>
    <col min="7686" max="7686" width="12.5703125" style="227" bestFit="1" customWidth="1"/>
    <col min="7687" max="7936" width="11.42578125" style="227"/>
    <col min="7937" max="7937" width="17.140625" style="227" bestFit="1" customWidth="1"/>
    <col min="7938" max="7938" width="12.5703125" style="227" bestFit="1" customWidth="1"/>
    <col min="7939" max="7939" width="13.5703125" style="227" bestFit="1" customWidth="1"/>
    <col min="7940" max="7940" width="12.5703125" style="227" bestFit="1" customWidth="1"/>
    <col min="7941" max="7941" width="13.5703125" style="227" bestFit="1" customWidth="1"/>
    <col min="7942" max="7942" width="12.5703125" style="227" bestFit="1" customWidth="1"/>
    <col min="7943" max="8192" width="11.42578125" style="227"/>
    <col min="8193" max="8193" width="17.140625" style="227" bestFit="1" customWidth="1"/>
    <col min="8194" max="8194" width="12.5703125" style="227" bestFit="1" customWidth="1"/>
    <col min="8195" max="8195" width="13.5703125" style="227" bestFit="1" customWidth="1"/>
    <col min="8196" max="8196" width="12.5703125" style="227" bestFit="1" customWidth="1"/>
    <col min="8197" max="8197" width="13.5703125" style="227" bestFit="1" customWidth="1"/>
    <col min="8198" max="8198" width="12.5703125" style="227" bestFit="1" customWidth="1"/>
    <col min="8199" max="8448" width="11.42578125" style="227"/>
    <col min="8449" max="8449" width="17.140625" style="227" bestFit="1" customWidth="1"/>
    <col min="8450" max="8450" width="12.5703125" style="227" bestFit="1" customWidth="1"/>
    <col min="8451" max="8451" width="13.5703125" style="227" bestFit="1" customWidth="1"/>
    <col min="8452" max="8452" width="12.5703125" style="227" bestFit="1" customWidth="1"/>
    <col min="8453" max="8453" width="13.5703125" style="227" bestFit="1" customWidth="1"/>
    <col min="8454" max="8454" width="12.5703125" style="227" bestFit="1" customWidth="1"/>
    <col min="8455" max="8704" width="11.42578125" style="227"/>
    <col min="8705" max="8705" width="17.140625" style="227" bestFit="1" customWidth="1"/>
    <col min="8706" max="8706" width="12.5703125" style="227" bestFit="1" customWidth="1"/>
    <col min="8707" max="8707" width="13.5703125" style="227" bestFit="1" customWidth="1"/>
    <col min="8708" max="8708" width="12.5703125" style="227" bestFit="1" customWidth="1"/>
    <col min="8709" max="8709" width="13.5703125" style="227" bestFit="1" customWidth="1"/>
    <col min="8710" max="8710" width="12.5703125" style="227" bestFit="1" customWidth="1"/>
    <col min="8711" max="8960" width="11.42578125" style="227"/>
    <col min="8961" max="8961" width="17.140625" style="227" bestFit="1" customWidth="1"/>
    <col min="8962" max="8962" width="12.5703125" style="227" bestFit="1" customWidth="1"/>
    <col min="8963" max="8963" width="13.5703125" style="227" bestFit="1" customWidth="1"/>
    <col min="8964" max="8964" width="12.5703125" style="227" bestFit="1" customWidth="1"/>
    <col min="8965" max="8965" width="13.5703125" style="227" bestFit="1" customWidth="1"/>
    <col min="8966" max="8966" width="12.5703125" style="227" bestFit="1" customWidth="1"/>
    <col min="8967" max="9216" width="11.42578125" style="227"/>
    <col min="9217" max="9217" width="17.140625" style="227" bestFit="1" customWidth="1"/>
    <col min="9218" max="9218" width="12.5703125" style="227" bestFit="1" customWidth="1"/>
    <col min="9219" max="9219" width="13.5703125" style="227" bestFit="1" customWidth="1"/>
    <col min="9220" max="9220" width="12.5703125" style="227" bestFit="1" customWidth="1"/>
    <col min="9221" max="9221" width="13.5703125" style="227" bestFit="1" customWidth="1"/>
    <col min="9222" max="9222" width="12.5703125" style="227" bestFit="1" customWidth="1"/>
    <col min="9223" max="9472" width="11.42578125" style="227"/>
    <col min="9473" max="9473" width="17.140625" style="227" bestFit="1" customWidth="1"/>
    <col min="9474" max="9474" width="12.5703125" style="227" bestFit="1" customWidth="1"/>
    <col min="9475" max="9475" width="13.5703125" style="227" bestFit="1" customWidth="1"/>
    <col min="9476" max="9476" width="12.5703125" style="227" bestFit="1" customWidth="1"/>
    <col min="9477" max="9477" width="13.5703125" style="227" bestFit="1" customWidth="1"/>
    <col min="9478" max="9478" width="12.5703125" style="227" bestFit="1" customWidth="1"/>
    <col min="9479" max="9728" width="11.42578125" style="227"/>
    <col min="9729" max="9729" width="17.140625" style="227" bestFit="1" customWidth="1"/>
    <col min="9730" max="9730" width="12.5703125" style="227" bestFit="1" customWidth="1"/>
    <col min="9731" max="9731" width="13.5703125" style="227" bestFit="1" customWidth="1"/>
    <col min="9732" max="9732" width="12.5703125" style="227" bestFit="1" customWidth="1"/>
    <col min="9733" max="9733" width="13.5703125" style="227" bestFit="1" customWidth="1"/>
    <col min="9734" max="9734" width="12.5703125" style="227" bestFit="1" customWidth="1"/>
    <col min="9735" max="9984" width="11.42578125" style="227"/>
    <col min="9985" max="9985" width="17.140625" style="227" bestFit="1" customWidth="1"/>
    <col min="9986" max="9986" width="12.5703125" style="227" bestFit="1" customWidth="1"/>
    <col min="9987" max="9987" width="13.5703125" style="227" bestFit="1" customWidth="1"/>
    <col min="9988" max="9988" width="12.5703125" style="227" bestFit="1" customWidth="1"/>
    <col min="9989" max="9989" width="13.5703125" style="227" bestFit="1" customWidth="1"/>
    <col min="9990" max="9990" width="12.5703125" style="227" bestFit="1" customWidth="1"/>
    <col min="9991" max="10240" width="11.42578125" style="227"/>
    <col min="10241" max="10241" width="17.140625" style="227" bestFit="1" customWidth="1"/>
    <col min="10242" max="10242" width="12.5703125" style="227" bestFit="1" customWidth="1"/>
    <col min="10243" max="10243" width="13.5703125" style="227" bestFit="1" customWidth="1"/>
    <col min="10244" max="10244" width="12.5703125" style="227" bestFit="1" customWidth="1"/>
    <col min="10245" max="10245" width="13.5703125" style="227" bestFit="1" customWidth="1"/>
    <col min="10246" max="10246" width="12.5703125" style="227" bestFit="1" customWidth="1"/>
    <col min="10247" max="10496" width="11.42578125" style="227"/>
    <col min="10497" max="10497" width="17.140625" style="227" bestFit="1" customWidth="1"/>
    <col min="10498" max="10498" width="12.5703125" style="227" bestFit="1" customWidth="1"/>
    <col min="10499" max="10499" width="13.5703125" style="227" bestFit="1" customWidth="1"/>
    <col min="10500" max="10500" width="12.5703125" style="227" bestFit="1" customWidth="1"/>
    <col min="10501" max="10501" width="13.5703125" style="227" bestFit="1" customWidth="1"/>
    <col min="10502" max="10502" width="12.5703125" style="227" bestFit="1" customWidth="1"/>
    <col min="10503" max="10752" width="11.42578125" style="227"/>
    <col min="10753" max="10753" width="17.140625" style="227" bestFit="1" customWidth="1"/>
    <col min="10754" max="10754" width="12.5703125" style="227" bestFit="1" customWidth="1"/>
    <col min="10755" max="10755" width="13.5703125" style="227" bestFit="1" customWidth="1"/>
    <col min="10756" max="10756" width="12.5703125" style="227" bestFit="1" customWidth="1"/>
    <col min="10757" max="10757" width="13.5703125" style="227" bestFit="1" customWidth="1"/>
    <col min="10758" max="10758" width="12.5703125" style="227" bestFit="1" customWidth="1"/>
    <col min="10759" max="11008" width="11.42578125" style="227"/>
    <col min="11009" max="11009" width="17.140625" style="227" bestFit="1" customWidth="1"/>
    <col min="11010" max="11010" width="12.5703125" style="227" bestFit="1" customWidth="1"/>
    <col min="11011" max="11011" width="13.5703125" style="227" bestFit="1" customWidth="1"/>
    <col min="11012" max="11012" width="12.5703125" style="227" bestFit="1" customWidth="1"/>
    <col min="11013" max="11013" width="13.5703125" style="227" bestFit="1" customWidth="1"/>
    <col min="11014" max="11014" width="12.5703125" style="227" bestFit="1" customWidth="1"/>
    <col min="11015" max="11264" width="11.42578125" style="227"/>
    <col min="11265" max="11265" width="17.140625" style="227" bestFit="1" customWidth="1"/>
    <col min="11266" max="11266" width="12.5703125" style="227" bestFit="1" customWidth="1"/>
    <col min="11267" max="11267" width="13.5703125" style="227" bestFit="1" customWidth="1"/>
    <col min="11268" max="11268" width="12.5703125" style="227" bestFit="1" customWidth="1"/>
    <col min="11269" max="11269" width="13.5703125" style="227" bestFit="1" customWidth="1"/>
    <col min="11270" max="11270" width="12.5703125" style="227" bestFit="1" customWidth="1"/>
    <col min="11271" max="11520" width="11.42578125" style="227"/>
    <col min="11521" max="11521" width="17.140625" style="227" bestFit="1" customWidth="1"/>
    <col min="11522" max="11522" width="12.5703125" style="227" bestFit="1" customWidth="1"/>
    <col min="11523" max="11523" width="13.5703125" style="227" bestFit="1" customWidth="1"/>
    <col min="11524" max="11524" width="12.5703125" style="227" bestFit="1" customWidth="1"/>
    <col min="11525" max="11525" width="13.5703125" style="227" bestFit="1" customWidth="1"/>
    <col min="11526" max="11526" width="12.5703125" style="227" bestFit="1" customWidth="1"/>
    <col min="11527" max="11776" width="11.42578125" style="227"/>
    <col min="11777" max="11777" width="17.140625" style="227" bestFit="1" customWidth="1"/>
    <col min="11778" max="11778" width="12.5703125" style="227" bestFit="1" customWidth="1"/>
    <col min="11779" max="11779" width="13.5703125" style="227" bestFit="1" customWidth="1"/>
    <col min="11780" max="11780" width="12.5703125" style="227" bestFit="1" customWidth="1"/>
    <col min="11781" max="11781" width="13.5703125" style="227" bestFit="1" customWidth="1"/>
    <col min="11782" max="11782" width="12.5703125" style="227" bestFit="1" customWidth="1"/>
    <col min="11783" max="12032" width="11.42578125" style="227"/>
    <col min="12033" max="12033" width="17.140625" style="227" bestFit="1" customWidth="1"/>
    <col min="12034" max="12034" width="12.5703125" style="227" bestFit="1" customWidth="1"/>
    <col min="12035" max="12035" width="13.5703125" style="227" bestFit="1" customWidth="1"/>
    <col min="12036" max="12036" width="12.5703125" style="227" bestFit="1" customWidth="1"/>
    <col min="12037" max="12037" width="13.5703125" style="227" bestFit="1" customWidth="1"/>
    <col min="12038" max="12038" width="12.5703125" style="227" bestFit="1" customWidth="1"/>
    <col min="12039" max="12288" width="11.42578125" style="227"/>
    <col min="12289" max="12289" width="17.140625" style="227" bestFit="1" customWidth="1"/>
    <col min="12290" max="12290" width="12.5703125" style="227" bestFit="1" customWidth="1"/>
    <col min="12291" max="12291" width="13.5703125" style="227" bestFit="1" customWidth="1"/>
    <col min="12292" max="12292" width="12.5703125" style="227" bestFit="1" customWidth="1"/>
    <col min="12293" max="12293" width="13.5703125" style="227" bestFit="1" customWidth="1"/>
    <col min="12294" max="12294" width="12.5703125" style="227" bestFit="1" customWidth="1"/>
    <col min="12295" max="12544" width="11.42578125" style="227"/>
    <col min="12545" max="12545" width="17.140625" style="227" bestFit="1" customWidth="1"/>
    <col min="12546" max="12546" width="12.5703125" style="227" bestFit="1" customWidth="1"/>
    <col min="12547" max="12547" width="13.5703125" style="227" bestFit="1" customWidth="1"/>
    <col min="12548" max="12548" width="12.5703125" style="227" bestFit="1" customWidth="1"/>
    <col min="12549" max="12549" width="13.5703125" style="227" bestFit="1" customWidth="1"/>
    <col min="12550" max="12550" width="12.5703125" style="227" bestFit="1" customWidth="1"/>
    <col min="12551" max="12800" width="11.42578125" style="227"/>
    <col min="12801" max="12801" width="17.140625" style="227" bestFit="1" customWidth="1"/>
    <col min="12802" max="12802" width="12.5703125" style="227" bestFit="1" customWidth="1"/>
    <col min="12803" max="12803" width="13.5703125" style="227" bestFit="1" customWidth="1"/>
    <col min="12804" max="12804" width="12.5703125" style="227" bestFit="1" customWidth="1"/>
    <col min="12805" max="12805" width="13.5703125" style="227" bestFit="1" customWidth="1"/>
    <col min="12806" max="12806" width="12.5703125" style="227" bestFit="1" customWidth="1"/>
    <col min="12807" max="13056" width="11.42578125" style="227"/>
    <col min="13057" max="13057" width="17.140625" style="227" bestFit="1" customWidth="1"/>
    <col min="13058" max="13058" width="12.5703125" style="227" bestFit="1" customWidth="1"/>
    <col min="13059" max="13059" width="13.5703125" style="227" bestFit="1" customWidth="1"/>
    <col min="13060" max="13060" width="12.5703125" style="227" bestFit="1" customWidth="1"/>
    <col min="13061" max="13061" width="13.5703125" style="227" bestFit="1" customWidth="1"/>
    <col min="13062" max="13062" width="12.5703125" style="227" bestFit="1" customWidth="1"/>
    <col min="13063" max="13312" width="11.42578125" style="227"/>
    <col min="13313" max="13313" width="17.140625" style="227" bestFit="1" customWidth="1"/>
    <col min="13314" max="13314" width="12.5703125" style="227" bestFit="1" customWidth="1"/>
    <col min="13315" max="13315" width="13.5703125" style="227" bestFit="1" customWidth="1"/>
    <col min="13316" max="13316" width="12.5703125" style="227" bestFit="1" customWidth="1"/>
    <col min="13317" max="13317" width="13.5703125" style="227" bestFit="1" customWidth="1"/>
    <col min="13318" max="13318" width="12.5703125" style="227" bestFit="1" customWidth="1"/>
    <col min="13319" max="13568" width="11.42578125" style="227"/>
    <col min="13569" max="13569" width="17.140625" style="227" bestFit="1" customWidth="1"/>
    <col min="13570" max="13570" width="12.5703125" style="227" bestFit="1" customWidth="1"/>
    <col min="13571" max="13571" width="13.5703125" style="227" bestFit="1" customWidth="1"/>
    <col min="13572" max="13572" width="12.5703125" style="227" bestFit="1" customWidth="1"/>
    <col min="13573" max="13573" width="13.5703125" style="227" bestFit="1" customWidth="1"/>
    <col min="13574" max="13574" width="12.5703125" style="227" bestFit="1" customWidth="1"/>
    <col min="13575" max="13824" width="11.42578125" style="227"/>
    <col min="13825" max="13825" width="17.140625" style="227" bestFit="1" customWidth="1"/>
    <col min="13826" max="13826" width="12.5703125" style="227" bestFit="1" customWidth="1"/>
    <col min="13827" max="13827" width="13.5703125" style="227" bestFit="1" customWidth="1"/>
    <col min="13828" max="13828" width="12.5703125" style="227" bestFit="1" customWidth="1"/>
    <col min="13829" max="13829" width="13.5703125" style="227" bestFit="1" customWidth="1"/>
    <col min="13830" max="13830" width="12.5703125" style="227" bestFit="1" customWidth="1"/>
    <col min="13831" max="14080" width="11.42578125" style="227"/>
    <col min="14081" max="14081" width="17.140625" style="227" bestFit="1" customWidth="1"/>
    <col min="14082" max="14082" width="12.5703125" style="227" bestFit="1" customWidth="1"/>
    <col min="14083" max="14083" width="13.5703125" style="227" bestFit="1" customWidth="1"/>
    <col min="14084" max="14084" width="12.5703125" style="227" bestFit="1" customWidth="1"/>
    <col min="14085" max="14085" width="13.5703125" style="227" bestFit="1" customWidth="1"/>
    <col min="14086" max="14086" width="12.5703125" style="227" bestFit="1" customWidth="1"/>
    <col min="14087" max="14336" width="11.42578125" style="227"/>
    <col min="14337" max="14337" width="17.140625" style="227" bestFit="1" customWidth="1"/>
    <col min="14338" max="14338" width="12.5703125" style="227" bestFit="1" customWidth="1"/>
    <col min="14339" max="14339" width="13.5703125" style="227" bestFit="1" customWidth="1"/>
    <col min="14340" max="14340" width="12.5703125" style="227" bestFit="1" customWidth="1"/>
    <col min="14341" max="14341" width="13.5703125" style="227" bestFit="1" customWidth="1"/>
    <col min="14342" max="14342" width="12.5703125" style="227" bestFit="1" customWidth="1"/>
    <col min="14343" max="14592" width="11.42578125" style="227"/>
    <col min="14593" max="14593" width="17.140625" style="227" bestFit="1" customWidth="1"/>
    <col min="14594" max="14594" width="12.5703125" style="227" bestFit="1" customWidth="1"/>
    <col min="14595" max="14595" width="13.5703125" style="227" bestFit="1" customWidth="1"/>
    <col min="14596" max="14596" width="12.5703125" style="227" bestFit="1" customWidth="1"/>
    <col min="14597" max="14597" width="13.5703125" style="227" bestFit="1" customWidth="1"/>
    <col min="14598" max="14598" width="12.5703125" style="227" bestFit="1" customWidth="1"/>
    <col min="14599" max="14848" width="11.42578125" style="227"/>
    <col min="14849" max="14849" width="17.140625" style="227" bestFit="1" customWidth="1"/>
    <col min="14850" max="14850" width="12.5703125" style="227" bestFit="1" customWidth="1"/>
    <col min="14851" max="14851" width="13.5703125" style="227" bestFit="1" customWidth="1"/>
    <col min="14852" max="14852" width="12.5703125" style="227" bestFit="1" customWidth="1"/>
    <col min="14853" max="14853" width="13.5703125" style="227" bestFit="1" customWidth="1"/>
    <col min="14854" max="14854" width="12.5703125" style="227" bestFit="1" customWidth="1"/>
    <col min="14855" max="15104" width="11.42578125" style="227"/>
    <col min="15105" max="15105" width="17.140625" style="227" bestFit="1" customWidth="1"/>
    <col min="15106" max="15106" width="12.5703125" style="227" bestFit="1" customWidth="1"/>
    <col min="15107" max="15107" width="13.5703125" style="227" bestFit="1" customWidth="1"/>
    <col min="15108" max="15108" width="12.5703125" style="227" bestFit="1" customWidth="1"/>
    <col min="15109" max="15109" width="13.5703125" style="227" bestFit="1" customWidth="1"/>
    <col min="15110" max="15110" width="12.5703125" style="227" bestFit="1" customWidth="1"/>
    <col min="15111" max="15360" width="11.42578125" style="227"/>
    <col min="15361" max="15361" width="17.140625" style="227" bestFit="1" customWidth="1"/>
    <col min="15362" max="15362" width="12.5703125" style="227" bestFit="1" customWidth="1"/>
    <col min="15363" max="15363" width="13.5703125" style="227" bestFit="1" customWidth="1"/>
    <col min="15364" max="15364" width="12.5703125" style="227" bestFit="1" customWidth="1"/>
    <col min="15365" max="15365" width="13.5703125" style="227" bestFit="1" customWidth="1"/>
    <col min="15366" max="15366" width="12.5703125" style="227" bestFit="1" customWidth="1"/>
    <col min="15367" max="15616" width="11.42578125" style="227"/>
    <col min="15617" max="15617" width="17.140625" style="227" bestFit="1" customWidth="1"/>
    <col min="15618" max="15618" width="12.5703125" style="227" bestFit="1" customWidth="1"/>
    <col min="15619" max="15619" width="13.5703125" style="227" bestFit="1" customWidth="1"/>
    <col min="15620" max="15620" width="12.5703125" style="227" bestFit="1" customWidth="1"/>
    <col min="15621" max="15621" width="13.5703125" style="227" bestFit="1" customWidth="1"/>
    <col min="15622" max="15622" width="12.5703125" style="227" bestFit="1" customWidth="1"/>
    <col min="15623" max="15872" width="11.42578125" style="227"/>
    <col min="15873" max="15873" width="17.140625" style="227" bestFit="1" customWidth="1"/>
    <col min="15874" max="15874" width="12.5703125" style="227" bestFit="1" customWidth="1"/>
    <col min="15875" max="15875" width="13.5703125" style="227" bestFit="1" customWidth="1"/>
    <col min="15876" max="15876" width="12.5703125" style="227" bestFit="1" customWidth="1"/>
    <col min="15877" max="15877" width="13.5703125" style="227" bestFit="1" customWidth="1"/>
    <col min="15878" max="15878" width="12.5703125" style="227" bestFit="1" customWidth="1"/>
    <col min="15879" max="16128" width="11.42578125" style="227"/>
    <col min="16129" max="16129" width="17.140625" style="227" bestFit="1" customWidth="1"/>
    <col min="16130" max="16130" width="12.5703125" style="227" bestFit="1" customWidth="1"/>
    <col min="16131" max="16131" width="13.5703125" style="227" bestFit="1" customWidth="1"/>
    <col min="16132" max="16132" width="12.5703125" style="227" bestFit="1" customWidth="1"/>
    <col min="16133" max="16133" width="13.5703125" style="227" bestFit="1" customWidth="1"/>
    <col min="16134" max="16134" width="12.5703125" style="227" bestFit="1" customWidth="1"/>
    <col min="16135" max="16384" width="11.42578125" style="227"/>
  </cols>
  <sheetData>
    <row r="1" spans="1:9" x14ac:dyDescent="0.2">
      <c r="A1" s="28" t="s">
        <v>4665</v>
      </c>
      <c r="H1" s="284" t="s">
        <v>1306</v>
      </c>
      <c r="I1" s="284"/>
    </row>
    <row r="2" spans="1:9" x14ac:dyDescent="0.2">
      <c r="A2" s="227" t="s">
        <v>4492</v>
      </c>
    </row>
    <row r="6" spans="1:9" x14ac:dyDescent="0.2">
      <c r="B6" s="227" t="s">
        <v>3303</v>
      </c>
    </row>
    <row r="7" spans="1:9" x14ac:dyDescent="0.2">
      <c r="A7" s="227" t="s">
        <v>2</v>
      </c>
      <c r="B7" s="227" t="s">
        <v>3281</v>
      </c>
      <c r="C7" s="227" t="s">
        <v>3282</v>
      </c>
      <c r="D7" s="227" t="s">
        <v>3283</v>
      </c>
      <c r="E7" s="227" t="s">
        <v>52</v>
      </c>
      <c r="F7" s="227" t="s">
        <v>3391</v>
      </c>
    </row>
    <row r="8" spans="1:9" x14ac:dyDescent="0.2">
      <c r="A8" s="227" t="s">
        <v>12</v>
      </c>
      <c r="B8" s="349">
        <v>0</v>
      </c>
      <c r="C8" s="349">
        <v>326.38104049289478</v>
      </c>
      <c r="D8" s="349">
        <v>-5.504471259535535</v>
      </c>
      <c r="E8" s="349">
        <v>320.87656923335919</v>
      </c>
      <c r="F8" s="349">
        <v>0</v>
      </c>
    </row>
    <row r="9" spans="1:9" x14ac:dyDescent="0.2">
      <c r="A9" s="227" t="s">
        <v>7</v>
      </c>
      <c r="B9" s="349">
        <v>0</v>
      </c>
      <c r="C9" s="349">
        <v>58.411286486798105</v>
      </c>
      <c r="D9" s="349">
        <v>5.6263495159532182</v>
      </c>
      <c r="E9" s="349">
        <v>64.037636002751313</v>
      </c>
      <c r="F9" s="349">
        <v>0</v>
      </c>
    </row>
    <row r="10" spans="1:9" x14ac:dyDescent="0.2">
      <c r="A10" s="227" t="s">
        <v>17</v>
      </c>
      <c r="B10" s="349">
        <v>0</v>
      </c>
      <c r="C10" s="349">
        <v>221.9220021454972</v>
      </c>
      <c r="D10" s="349">
        <v>11.525314756247161</v>
      </c>
      <c r="E10" s="349">
        <v>233.44731690174436</v>
      </c>
      <c r="F10" s="349">
        <v>0</v>
      </c>
    </row>
    <row r="11" spans="1:9" x14ac:dyDescent="0.2">
      <c r="A11" s="227" t="s">
        <v>18</v>
      </c>
      <c r="B11" s="349">
        <v>0</v>
      </c>
      <c r="C11" s="349">
        <v>141.95845223307566</v>
      </c>
      <c r="D11" s="349">
        <v>15.455431034132129</v>
      </c>
      <c r="E11" s="349">
        <v>157.41388326720781</v>
      </c>
      <c r="F11" s="349">
        <v>0</v>
      </c>
    </row>
    <row r="12" spans="1:9" x14ac:dyDescent="0.2">
      <c r="A12" s="227" t="s">
        <v>33</v>
      </c>
      <c r="B12" s="349">
        <v>0</v>
      </c>
      <c r="C12" s="349">
        <v>93.150661743046456</v>
      </c>
      <c r="D12" s="349">
        <v>163.13486093944306</v>
      </c>
      <c r="E12" s="349">
        <v>256.28552268248939</v>
      </c>
      <c r="F12" s="349">
        <v>0</v>
      </c>
    </row>
    <row r="13" spans="1:9" x14ac:dyDescent="0.2">
      <c r="A13" s="227" t="s">
        <v>16</v>
      </c>
      <c r="B13" s="349">
        <v>5.6560974456942859E-5</v>
      </c>
      <c r="C13" s="349">
        <v>160.8575407157148</v>
      </c>
      <c r="D13" s="349">
        <v>59.830619277050729</v>
      </c>
      <c r="E13" s="349">
        <v>220.68821655373998</v>
      </c>
      <c r="F13" s="349" t="s">
        <v>3338</v>
      </c>
    </row>
    <row r="14" spans="1:9" x14ac:dyDescent="0.2">
      <c r="A14" s="227" t="s">
        <v>30</v>
      </c>
      <c r="B14" s="349">
        <v>5.6051416079867522E-3</v>
      </c>
      <c r="C14" s="349">
        <v>235.73889837032863</v>
      </c>
      <c r="D14" s="349">
        <v>-6.0048686606155934</v>
      </c>
      <c r="E14" s="349">
        <v>229.73963485132103</v>
      </c>
      <c r="F14" s="349" t="s">
        <v>3338</v>
      </c>
    </row>
    <row r="15" spans="1:9" x14ac:dyDescent="0.2">
      <c r="A15" s="227" t="s">
        <v>25</v>
      </c>
      <c r="B15" s="349">
        <v>8.191121460413342E-3</v>
      </c>
      <c r="C15" s="349">
        <v>508.71531274260548</v>
      </c>
      <c r="D15" s="349">
        <v>703.03015471861841</v>
      </c>
      <c r="E15" s="349">
        <v>1211.7536585826842</v>
      </c>
      <c r="F15" s="349" t="s">
        <v>3338</v>
      </c>
    </row>
    <row r="16" spans="1:9" x14ac:dyDescent="0.2">
      <c r="A16" s="227" t="s">
        <v>28</v>
      </c>
      <c r="B16" s="349">
        <v>0.1724495718823249</v>
      </c>
      <c r="C16" s="349">
        <v>118.85372834764998</v>
      </c>
      <c r="D16" s="349">
        <v>-141.56801474108138</v>
      </c>
      <c r="E16" s="349">
        <v>-22.541836821549083</v>
      </c>
      <c r="F16" s="349" t="s">
        <v>3338</v>
      </c>
    </row>
    <row r="17" spans="1:6" x14ac:dyDescent="0.2">
      <c r="A17" s="227" t="s">
        <v>8</v>
      </c>
      <c r="B17" s="349">
        <v>0.20428831546723814</v>
      </c>
      <c r="C17" s="349">
        <v>644.17887172324333</v>
      </c>
      <c r="D17" s="349">
        <v>447.98128435044265</v>
      </c>
      <c r="E17" s="349">
        <v>1092.3644443891533</v>
      </c>
      <c r="F17" s="349">
        <v>0.20428831546704304</v>
      </c>
    </row>
    <row r="18" spans="1:6" x14ac:dyDescent="0.2">
      <c r="A18" s="227" t="s">
        <v>3</v>
      </c>
      <c r="B18" s="349">
        <v>0.54057242971907726</v>
      </c>
      <c r="C18" s="349">
        <v>353.04844210884585</v>
      </c>
      <c r="D18" s="349">
        <v>886.67717129475909</v>
      </c>
      <c r="E18" s="349">
        <v>1240.266185833324</v>
      </c>
      <c r="F18" s="349">
        <v>0.54057242971789765</v>
      </c>
    </row>
    <row r="19" spans="1:6" x14ac:dyDescent="0.2">
      <c r="A19" s="227" t="s">
        <v>23</v>
      </c>
      <c r="B19" s="349">
        <v>0.78189042955807508</v>
      </c>
      <c r="C19" s="349">
        <v>538.71339735656647</v>
      </c>
      <c r="D19" s="349">
        <v>-39.539167084944729</v>
      </c>
      <c r="E19" s="349">
        <v>499.95612070117983</v>
      </c>
      <c r="F19" s="349">
        <v>0.78189042955811638</v>
      </c>
    </row>
    <row r="20" spans="1:6" x14ac:dyDescent="0.2">
      <c r="A20" s="227" t="s">
        <v>11</v>
      </c>
      <c r="B20" s="349">
        <v>0.80712572628451795</v>
      </c>
      <c r="C20" s="349">
        <v>36.676977533528571</v>
      </c>
      <c r="D20" s="349">
        <v>-7.1326346980376734</v>
      </c>
      <c r="E20" s="349">
        <v>30.351468561775416</v>
      </c>
      <c r="F20" s="349">
        <v>0.80712572628452084</v>
      </c>
    </row>
    <row r="21" spans="1:6" x14ac:dyDescent="0.2">
      <c r="A21" s="227" t="s">
        <v>31</v>
      </c>
      <c r="B21" s="349">
        <v>1.4546947229052876</v>
      </c>
      <c r="C21" s="349">
        <v>835.06831450791935</v>
      </c>
      <c r="D21" s="349">
        <v>-30.507910946786701</v>
      </c>
      <c r="E21" s="349">
        <v>806.01509828403789</v>
      </c>
      <c r="F21" s="349">
        <v>1.4546947229054328</v>
      </c>
    </row>
    <row r="22" spans="1:6" x14ac:dyDescent="0.2">
      <c r="A22" s="227" t="s">
        <v>6</v>
      </c>
      <c r="B22" s="349">
        <v>2.3878159185323238</v>
      </c>
      <c r="C22" s="349">
        <v>30.666221030581372</v>
      </c>
      <c r="D22" s="349">
        <v>-44.389436282794208</v>
      </c>
      <c r="E22" s="349">
        <v>-11.335399333680511</v>
      </c>
      <c r="F22" s="349">
        <v>2.3878159185323131</v>
      </c>
    </row>
    <row r="23" spans="1:6" x14ac:dyDescent="0.2">
      <c r="A23" s="227" t="s">
        <v>22</v>
      </c>
      <c r="B23" s="349">
        <v>4.0293086128702953</v>
      </c>
      <c r="C23" s="349">
        <v>877.11458637349062</v>
      </c>
      <c r="D23" s="349">
        <v>121.15814695495239</v>
      </c>
      <c r="E23" s="349">
        <v>1002.3020419413133</v>
      </c>
      <c r="F23" s="349">
        <v>4.0293086128698965</v>
      </c>
    </row>
    <row r="24" spans="1:6" x14ac:dyDescent="0.2">
      <c r="A24" s="227" t="s">
        <v>15</v>
      </c>
      <c r="B24" s="349">
        <v>5.4804242645365449</v>
      </c>
      <c r="C24" s="349">
        <v>43.567592551410144</v>
      </c>
      <c r="D24" s="349">
        <v>12.449159964255857</v>
      </c>
      <c r="E24" s="349">
        <v>61.497176780202544</v>
      </c>
      <c r="F24" s="349">
        <v>5.480424264536528</v>
      </c>
    </row>
    <row r="25" spans="1:6" x14ac:dyDescent="0.2">
      <c r="A25" s="227" t="s">
        <v>26</v>
      </c>
      <c r="B25" s="349">
        <v>9.0175571593518669</v>
      </c>
      <c r="C25" s="349">
        <v>149.06675876965338</v>
      </c>
      <c r="D25" s="349">
        <v>34.695521820438344</v>
      </c>
      <c r="E25" s="349">
        <v>192.7798377494436</v>
      </c>
      <c r="F25" s="349">
        <v>9.0175571593518988</v>
      </c>
    </row>
    <row r="26" spans="1:6" x14ac:dyDescent="0.2">
      <c r="A26" s="227" t="s">
        <v>21</v>
      </c>
      <c r="B26" s="349">
        <v>13.988086994485059</v>
      </c>
      <c r="C26" s="349">
        <v>51.741806767828123</v>
      </c>
      <c r="D26" s="349">
        <v>-16.303096806633171</v>
      </c>
      <c r="E26" s="349">
        <v>49.426796955680011</v>
      </c>
      <c r="F26" s="349">
        <v>13.988086994485089</v>
      </c>
    </row>
    <row r="27" spans="1:6" x14ac:dyDescent="0.2">
      <c r="A27" s="227" t="s">
        <v>14</v>
      </c>
      <c r="B27" s="349">
        <v>14.426992223460161</v>
      </c>
      <c r="C27" s="349">
        <v>621.81384696049145</v>
      </c>
      <c r="D27" s="349">
        <v>254.97776506484828</v>
      </c>
      <c r="E27" s="349">
        <v>891.21860424879992</v>
      </c>
      <c r="F27" s="349">
        <v>14.426992223460392</v>
      </c>
    </row>
    <row r="28" spans="1:6" x14ac:dyDescent="0.2">
      <c r="A28" s="227" t="s">
        <v>29</v>
      </c>
      <c r="B28" s="349">
        <v>17.517629742426948</v>
      </c>
      <c r="C28" s="349">
        <v>186.25762617688329</v>
      </c>
      <c r="D28" s="349">
        <v>120.15468889837351</v>
      </c>
      <c r="E28" s="349">
        <v>323.92994481768375</v>
      </c>
      <c r="F28" s="349">
        <v>17.517629742426958</v>
      </c>
    </row>
    <row r="29" spans="1:6" x14ac:dyDescent="0.2">
      <c r="A29" s="227" t="s">
        <v>4</v>
      </c>
      <c r="B29" s="349">
        <v>21.102316334659463</v>
      </c>
      <c r="C29" s="349">
        <v>661.50026018368851</v>
      </c>
      <c r="D29" s="349">
        <v>780.66858340172871</v>
      </c>
      <c r="E29" s="349">
        <v>1463.2711599200766</v>
      </c>
      <c r="F29" s="349">
        <v>21.102316334658976</v>
      </c>
    </row>
    <row r="30" spans="1:6" x14ac:dyDescent="0.2">
      <c r="A30" s="227" t="s">
        <v>32</v>
      </c>
      <c r="B30" s="349">
        <v>40.646040350302712</v>
      </c>
      <c r="C30" s="349">
        <v>84.226132674538533</v>
      </c>
      <c r="D30" s="349">
        <v>29.698645592148253</v>
      </c>
      <c r="E30" s="349">
        <v>154.5708186169895</v>
      </c>
      <c r="F30" s="349">
        <v>40.646040350302727</v>
      </c>
    </row>
    <row r="31" spans="1:6" x14ac:dyDescent="0.2">
      <c r="A31" s="227" t="s">
        <v>20</v>
      </c>
      <c r="B31" s="349">
        <v>46.509928690722063</v>
      </c>
      <c r="C31" s="349">
        <v>2205.0695903200808</v>
      </c>
      <c r="D31" s="349">
        <v>543.27720064177902</v>
      </c>
      <c r="E31" s="349">
        <v>2794.8567196525819</v>
      </c>
      <c r="F31" s="349">
        <v>46.509928690722973</v>
      </c>
    </row>
    <row r="32" spans="1:6" x14ac:dyDescent="0.2">
      <c r="A32" s="227" t="s">
        <v>27</v>
      </c>
      <c r="B32" s="349">
        <v>47.516716113983819</v>
      </c>
      <c r="C32" s="349">
        <v>197.85382283660365</v>
      </c>
      <c r="D32" s="349">
        <v>245.8672332625226</v>
      </c>
      <c r="E32" s="349">
        <v>491.23777221311008</v>
      </c>
      <c r="F32" s="349">
        <v>47.516716113983854</v>
      </c>
    </row>
    <row r="33" spans="1:6" x14ac:dyDescent="0.2">
      <c r="A33" s="227" t="s">
        <v>10</v>
      </c>
      <c r="B33" s="349">
        <v>57.02350661216019</v>
      </c>
      <c r="C33" s="349">
        <v>653.46522430837763</v>
      </c>
      <c r="D33" s="349">
        <v>478.99829241403347</v>
      </c>
      <c r="E33" s="349">
        <v>1189.4870233345712</v>
      </c>
      <c r="F33" s="349">
        <v>57.023506612159913</v>
      </c>
    </row>
    <row r="34" spans="1:6" x14ac:dyDescent="0.2">
      <c r="A34" s="227" t="s">
        <v>13</v>
      </c>
      <c r="B34" s="349">
        <v>67.758761964667883</v>
      </c>
      <c r="C34" s="349">
        <v>1228.4102040194657</v>
      </c>
      <c r="D34" s="349">
        <v>33.764537824709009</v>
      </c>
      <c r="E34" s="349">
        <v>1329.9335038088425</v>
      </c>
      <c r="F34" s="349">
        <v>67.758761964668409</v>
      </c>
    </row>
    <row r="35" spans="1:6" x14ac:dyDescent="0.2">
      <c r="A35" s="227" t="s">
        <v>19</v>
      </c>
      <c r="B35" s="349">
        <v>75.668832423906579</v>
      </c>
      <c r="C35" s="349">
        <v>56.125119350402656</v>
      </c>
      <c r="D35" s="349">
        <v>-9.8373871722266593</v>
      </c>
      <c r="E35" s="349">
        <v>121.95656460208258</v>
      </c>
      <c r="F35" s="349">
        <v>75.668832423906608</v>
      </c>
    </row>
    <row r="36" spans="1:6" x14ac:dyDescent="0.2">
      <c r="A36" s="227" t="s">
        <v>24</v>
      </c>
      <c r="B36" s="349">
        <v>234.21229876592594</v>
      </c>
      <c r="C36" s="349">
        <v>255.258956227162</v>
      </c>
      <c r="D36" s="349">
        <v>7.1414702597775017</v>
      </c>
      <c r="E36" s="349">
        <v>496.61272525286546</v>
      </c>
      <c r="F36" s="349">
        <v>234.21229876592599</v>
      </c>
    </row>
    <row r="37" spans="1:6" x14ac:dyDescent="0.2">
      <c r="A37" s="227" t="s">
        <v>0</v>
      </c>
      <c r="B37" s="349">
        <v>451.07621934377232</v>
      </c>
      <c r="C37" s="349">
        <v>1063.1122582502126</v>
      </c>
      <c r="D37" s="349">
        <v>-123.70433492202882</v>
      </c>
      <c r="E37" s="349">
        <v>1390.4841426719561</v>
      </c>
      <c r="F37" s="349">
        <v>451.07621934377232</v>
      </c>
    </row>
    <row r="38" spans="1:6" x14ac:dyDescent="0.2">
      <c r="A38" s="227" t="s">
        <v>5</v>
      </c>
      <c r="B38" s="349">
        <v>474.28553491378722</v>
      </c>
      <c r="C38" s="349">
        <v>58.710914096345746</v>
      </c>
      <c r="D38" s="349">
        <v>0.40947725578100963</v>
      </c>
      <c r="E38" s="349">
        <v>533.40592626591399</v>
      </c>
      <c r="F38" s="349">
        <v>474.28553491378727</v>
      </c>
    </row>
    <row r="39" spans="1:6" x14ac:dyDescent="0.2">
      <c r="A39" s="227" t="s">
        <v>9</v>
      </c>
      <c r="B39" s="349">
        <v>548.54519450325279</v>
      </c>
      <c r="C39" s="349">
        <v>9910.9856643128969</v>
      </c>
      <c r="D39" s="349">
        <v>-234.99626274670615</v>
      </c>
      <c r="E39" s="349">
        <v>10224.534596069443</v>
      </c>
      <c r="F39" s="349">
        <v>548.54519450325495</v>
      </c>
    </row>
    <row r="40" spans="1:6" x14ac:dyDescent="0.2">
      <c r="B40" s="349"/>
      <c r="C40" s="349"/>
      <c r="D40" s="349"/>
      <c r="E40" s="349"/>
      <c r="F40" s="349"/>
    </row>
    <row r="41" spans="1:6" x14ac:dyDescent="0.2">
      <c r="A41" s="227" t="s">
        <v>1</v>
      </c>
      <c r="B41" s="349">
        <v>2135.1680389526641</v>
      </c>
      <c r="C41" s="349">
        <v>22608.621511717822</v>
      </c>
      <c r="D41" s="349">
        <v>4297.034323920604</v>
      </c>
      <c r="E41" s="349">
        <v>29040.823874591089</v>
      </c>
      <c r="F41" s="349">
        <v>2134.9817365567405</v>
      </c>
    </row>
    <row r="42" spans="1:6" x14ac:dyDescent="0.2">
      <c r="B42" s="349"/>
      <c r="C42" s="349"/>
      <c r="D42" s="349"/>
      <c r="E42" s="349"/>
      <c r="F42" s="349"/>
    </row>
  </sheetData>
  <autoFilter ref="A7:F7" xr:uid="{C72E82EC-B7DD-4CE9-B058-A392EAB36B15}">
    <sortState ref="A8:F39">
      <sortCondition ref="B7"/>
    </sortState>
  </autoFilter>
  <mergeCells count="1">
    <mergeCell ref="H1:I1"/>
  </mergeCells>
  <hyperlinks>
    <hyperlink ref="H1:I1" location="Index!A1" display="Regresar al Índice" xr:uid="{AA7AE50A-1B7F-4056-95BB-D21EC1B7B4F0}"/>
  </hyperlinks>
  <pageMargins left="0.7" right="0.7" top="0.75" bottom="0.75" header="0.3" footer="0.3"/>
  <pageSetup orientation="portrait" horizontalDpi="4294967295" verticalDpi="4294967295"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F365-CEDA-4FE7-8D6C-58024D2EC73D}">
  <sheetPr codeName="Hoja112"/>
  <dimension ref="A1:I42"/>
  <sheetViews>
    <sheetView zoomScaleNormal="100" workbookViewId="0">
      <selection activeCell="F17" sqref="F17"/>
    </sheetView>
  </sheetViews>
  <sheetFormatPr baseColWidth="10" defaultRowHeight="12.75" x14ac:dyDescent="0.2"/>
  <cols>
    <col min="1" max="1" width="17.140625" style="227" bestFit="1" customWidth="1"/>
    <col min="2" max="2" width="12.5703125" style="227" bestFit="1" customWidth="1"/>
    <col min="3" max="3" width="13.5703125" style="227" bestFit="1" customWidth="1"/>
    <col min="4" max="4" width="12.5703125" style="227" bestFit="1" customWidth="1"/>
    <col min="5" max="5" width="13.5703125" style="227" bestFit="1" customWidth="1"/>
    <col min="6" max="6" width="12.5703125" style="227" bestFit="1" customWidth="1"/>
    <col min="7" max="256" width="11.42578125" style="227"/>
    <col min="257" max="257" width="17.140625" style="227" bestFit="1" customWidth="1"/>
    <col min="258" max="258" width="12.5703125" style="227" bestFit="1" customWidth="1"/>
    <col min="259" max="259" width="13.5703125" style="227" bestFit="1" customWidth="1"/>
    <col min="260" max="260" width="12.5703125" style="227" bestFit="1" customWidth="1"/>
    <col min="261" max="261" width="13.5703125" style="227" bestFit="1" customWidth="1"/>
    <col min="262" max="262" width="12.5703125" style="227" bestFit="1" customWidth="1"/>
    <col min="263" max="512" width="11.42578125" style="227"/>
    <col min="513" max="513" width="17.140625" style="227" bestFit="1" customWidth="1"/>
    <col min="514" max="514" width="12.5703125" style="227" bestFit="1" customWidth="1"/>
    <col min="515" max="515" width="13.5703125" style="227" bestFit="1" customWidth="1"/>
    <col min="516" max="516" width="12.5703125" style="227" bestFit="1" customWidth="1"/>
    <col min="517" max="517" width="13.5703125" style="227" bestFit="1" customWidth="1"/>
    <col min="518" max="518" width="12.5703125" style="227" bestFit="1" customWidth="1"/>
    <col min="519" max="768" width="11.42578125" style="227"/>
    <col min="769" max="769" width="17.140625" style="227" bestFit="1" customWidth="1"/>
    <col min="770" max="770" width="12.5703125" style="227" bestFit="1" customWidth="1"/>
    <col min="771" max="771" width="13.5703125" style="227" bestFit="1" customWidth="1"/>
    <col min="772" max="772" width="12.5703125" style="227" bestFit="1" customWidth="1"/>
    <col min="773" max="773" width="13.5703125" style="227" bestFit="1" customWidth="1"/>
    <col min="774" max="774" width="12.5703125" style="227" bestFit="1" customWidth="1"/>
    <col min="775" max="1024" width="11.42578125" style="227"/>
    <col min="1025" max="1025" width="17.140625" style="227" bestFit="1" customWidth="1"/>
    <col min="1026" max="1026" width="12.5703125" style="227" bestFit="1" customWidth="1"/>
    <col min="1027" max="1027" width="13.5703125" style="227" bestFit="1" customWidth="1"/>
    <col min="1028" max="1028" width="12.5703125" style="227" bestFit="1" customWidth="1"/>
    <col min="1029" max="1029" width="13.5703125" style="227" bestFit="1" customWidth="1"/>
    <col min="1030" max="1030" width="12.5703125" style="227" bestFit="1" customWidth="1"/>
    <col min="1031" max="1280" width="11.42578125" style="227"/>
    <col min="1281" max="1281" width="17.140625" style="227" bestFit="1" customWidth="1"/>
    <col min="1282" max="1282" width="12.5703125" style="227" bestFit="1" customWidth="1"/>
    <col min="1283" max="1283" width="13.5703125" style="227" bestFit="1" customWidth="1"/>
    <col min="1284" max="1284" width="12.5703125" style="227" bestFit="1" customWidth="1"/>
    <col min="1285" max="1285" width="13.5703125" style="227" bestFit="1" customWidth="1"/>
    <col min="1286" max="1286" width="12.5703125" style="227" bestFit="1" customWidth="1"/>
    <col min="1287" max="1536" width="11.42578125" style="227"/>
    <col min="1537" max="1537" width="17.140625" style="227" bestFit="1" customWidth="1"/>
    <col min="1538" max="1538" width="12.5703125" style="227" bestFit="1" customWidth="1"/>
    <col min="1539" max="1539" width="13.5703125" style="227" bestFit="1" customWidth="1"/>
    <col min="1540" max="1540" width="12.5703125" style="227" bestFit="1" customWidth="1"/>
    <col min="1541" max="1541" width="13.5703125" style="227" bestFit="1" customWidth="1"/>
    <col min="1542" max="1542" width="12.5703125" style="227" bestFit="1" customWidth="1"/>
    <col min="1543" max="1792" width="11.42578125" style="227"/>
    <col min="1793" max="1793" width="17.140625" style="227" bestFit="1" customWidth="1"/>
    <col min="1794" max="1794" width="12.5703125" style="227" bestFit="1" customWidth="1"/>
    <col min="1795" max="1795" width="13.5703125" style="227" bestFit="1" customWidth="1"/>
    <col min="1796" max="1796" width="12.5703125" style="227" bestFit="1" customWidth="1"/>
    <col min="1797" max="1797" width="13.5703125" style="227" bestFit="1" customWidth="1"/>
    <col min="1798" max="1798" width="12.5703125" style="227" bestFit="1" customWidth="1"/>
    <col min="1799" max="2048" width="11.42578125" style="227"/>
    <col min="2049" max="2049" width="17.140625" style="227" bestFit="1" customWidth="1"/>
    <col min="2050" max="2050" width="12.5703125" style="227" bestFit="1" customWidth="1"/>
    <col min="2051" max="2051" width="13.5703125" style="227" bestFit="1" customWidth="1"/>
    <col min="2052" max="2052" width="12.5703125" style="227" bestFit="1" customWidth="1"/>
    <col min="2053" max="2053" width="13.5703125" style="227" bestFit="1" customWidth="1"/>
    <col min="2054" max="2054" width="12.5703125" style="227" bestFit="1" customWidth="1"/>
    <col min="2055" max="2304" width="11.42578125" style="227"/>
    <col min="2305" max="2305" width="17.140625" style="227" bestFit="1" customWidth="1"/>
    <col min="2306" max="2306" width="12.5703125" style="227" bestFit="1" customWidth="1"/>
    <col min="2307" max="2307" width="13.5703125" style="227" bestFit="1" customWidth="1"/>
    <col min="2308" max="2308" width="12.5703125" style="227" bestFit="1" customWidth="1"/>
    <col min="2309" max="2309" width="13.5703125" style="227" bestFit="1" customWidth="1"/>
    <col min="2310" max="2310" width="12.5703125" style="227" bestFit="1" customWidth="1"/>
    <col min="2311" max="2560" width="11.42578125" style="227"/>
    <col min="2561" max="2561" width="17.140625" style="227" bestFit="1" customWidth="1"/>
    <col min="2562" max="2562" width="12.5703125" style="227" bestFit="1" customWidth="1"/>
    <col min="2563" max="2563" width="13.5703125" style="227" bestFit="1" customWidth="1"/>
    <col min="2564" max="2564" width="12.5703125" style="227" bestFit="1" customWidth="1"/>
    <col min="2565" max="2565" width="13.5703125" style="227" bestFit="1" customWidth="1"/>
    <col min="2566" max="2566" width="12.5703125" style="227" bestFit="1" customWidth="1"/>
    <col min="2567" max="2816" width="11.42578125" style="227"/>
    <col min="2817" max="2817" width="17.140625" style="227" bestFit="1" customWidth="1"/>
    <col min="2818" max="2818" width="12.5703125" style="227" bestFit="1" customWidth="1"/>
    <col min="2819" max="2819" width="13.5703125" style="227" bestFit="1" customWidth="1"/>
    <col min="2820" max="2820" width="12.5703125" style="227" bestFit="1" customWidth="1"/>
    <col min="2821" max="2821" width="13.5703125" style="227" bestFit="1" customWidth="1"/>
    <col min="2822" max="2822" width="12.5703125" style="227" bestFit="1" customWidth="1"/>
    <col min="2823" max="3072" width="11.42578125" style="227"/>
    <col min="3073" max="3073" width="17.140625" style="227" bestFit="1" customWidth="1"/>
    <col min="3074" max="3074" width="12.5703125" style="227" bestFit="1" customWidth="1"/>
    <col min="3075" max="3075" width="13.5703125" style="227" bestFit="1" customWidth="1"/>
    <col min="3076" max="3076" width="12.5703125" style="227" bestFit="1" customWidth="1"/>
    <col min="3077" max="3077" width="13.5703125" style="227" bestFit="1" customWidth="1"/>
    <col min="3078" max="3078" width="12.5703125" style="227" bestFit="1" customWidth="1"/>
    <col min="3079" max="3328" width="11.42578125" style="227"/>
    <col min="3329" max="3329" width="17.140625" style="227" bestFit="1" customWidth="1"/>
    <col min="3330" max="3330" width="12.5703125" style="227" bestFit="1" customWidth="1"/>
    <col min="3331" max="3331" width="13.5703125" style="227" bestFit="1" customWidth="1"/>
    <col min="3332" max="3332" width="12.5703125" style="227" bestFit="1" customWidth="1"/>
    <col min="3333" max="3333" width="13.5703125" style="227" bestFit="1" customWidth="1"/>
    <col min="3334" max="3334" width="12.5703125" style="227" bestFit="1" customWidth="1"/>
    <col min="3335" max="3584" width="11.42578125" style="227"/>
    <col min="3585" max="3585" width="17.140625" style="227" bestFit="1" customWidth="1"/>
    <col min="3586" max="3586" width="12.5703125" style="227" bestFit="1" customWidth="1"/>
    <col min="3587" max="3587" width="13.5703125" style="227" bestFit="1" customWidth="1"/>
    <col min="3588" max="3588" width="12.5703125" style="227" bestFit="1" customWidth="1"/>
    <col min="3589" max="3589" width="13.5703125" style="227" bestFit="1" customWidth="1"/>
    <col min="3590" max="3590" width="12.5703125" style="227" bestFit="1" customWidth="1"/>
    <col min="3591" max="3840" width="11.42578125" style="227"/>
    <col min="3841" max="3841" width="17.140625" style="227" bestFit="1" customWidth="1"/>
    <col min="3842" max="3842" width="12.5703125" style="227" bestFit="1" customWidth="1"/>
    <col min="3843" max="3843" width="13.5703125" style="227" bestFit="1" customWidth="1"/>
    <col min="3844" max="3844" width="12.5703125" style="227" bestFit="1" customWidth="1"/>
    <col min="3845" max="3845" width="13.5703125" style="227" bestFit="1" customWidth="1"/>
    <col min="3846" max="3846" width="12.5703125" style="227" bestFit="1" customWidth="1"/>
    <col min="3847" max="4096" width="11.42578125" style="227"/>
    <col min="4097" max="4097" width="17.140625" style="227" bestFit="1" customWidth="1"/>
    <col min="4098" max="4098" width="12.5703125" style="227" bestFit="1" customWidth="1"/>
    <col min="4099" max="4099" width="13.5703125" style="227" bestFit="1" customWidth="1"/>
    <col min="4100" max="4100" width="12.5703125" style="227" bestFit="1" customWidth="1"/>
    <col min="4101" max="4101" width="13.5703125" style="227" bestFit="1" customWidth="1"/>
    <col min="4102" max="4102" width="12.5703125" style="227" bestFit="1" customWidth="1"/>
    <col min="4103" max="4352" width="11.42578125" style="227"/>
    <col min="4353" max="4353" width="17.140625" style="227" bestFit="1" customWidth="1"/>
    <col min="4354" max="4354" width="12.5703125" style="227" bestFit="1" customWidth="1"/>
    <col min="4355" max="4355" width="13.5703125" style="227" bestFit="1" customWidth="1"/>
    <col min="4356" max="4356" width="12.5703125" style="227" bestFit="1" customWidth="1"/>
    <col min="4357" max="4357" width="13.5703125" style="227" bestFit="1" customWidth="1"/>
    <col min="4358" max="4358" width="12.5703125" style="227" bestFit="1" customWidth="1"/>
    <col min="4359" max="4608" width="11.42578125" style="227"/>
    <col min="4609" max="4609" width="17.140625" style="227" bestFit="1" customWidth="1"/>
    <col min="4610" max="4610" width="12.5703125" style="227" bestFit="1" customWidth="1"/>
    <col min="4611" max="4611" width="13.5703125" style="227" bestFit="1" customWidth="1"/>
    <col min="4612" max="4612" width="12.5703125" style="227" bestFit="1" customWidth="1"/>
    <col min="4613" max="4613" width="13.5703125" style="227" bestFit="1" customWidth="1"/>
    <col min="4614" max="4614" width="12.5703125" style="227" bestFit="1" customWidth="1"/>
    <col min="4615" max="4864" width="11.42578125" style="227"/>
    <col min="4865" max="4865" width="17.140625" style="227" bestFit="1" customWidth="1"/>
    <col min="4866" max="4866" width="12.5703125" style="227" bestFit="1" customWidth="1"/>
    <col min="4867" max="4867" width="13.5703125" style="227" bestFit="1" customWidth="1"/>
    <col min="4868" max="4868" width="12.5703125" style="227" bestFit="1" customWidth="1"/>
    <col min="4869" max="4869" width="13.5703125" style="227" bestFit="1" customWidth="1"/>
    <col min="4870" max="4870" width="12.5703125" style="227" bestFit="1" customWidth="1"/>
    <col min="4871" max="5120" width="11.42578125" style="227"/>
    <col min="5121" max="5121" width="17.140625" style="227" bestFit="1" customWidth="1"/>
    <col min="5122" max="5122" width="12.5703125" style="227" bestFit="1" customWidth="1"/>
    <col min="5123" max="5123" width="13.5703125" style="227" bestFit="1" customWidth="1"/>
    <col min="5124" max="5124" width="12.5703125" style="227" bestFit="1" customWidth="1"/>
    <col min="5125" max="5125" width="13.5703125" style="227" bestFit="1" customWidth="1"/>
    <col min="5126" max="5126" width="12.5703125" style="227" bestFit="1" customWidth="1"/>
    <col min="5127" max="5376" width="11.42578125" style="227"/>
    <col min="5377" max="5377" width="17.140625" style="227" bestFit="1" customWidth="1"/>
    <col min="5378" max="5378" width="12.5703125" style="227" bestFit="1" customWidth="1"/>
    <col min="5379" max="5379" width="13.5703125" style="227" bestFit="1" customWidth="1"/>
    <col min="5380" max="5380" width="12.5703125" style="227" bestFit="1" customWidth="1"/>
    <col min="5381" max="5381" width="13.5703125" style="227" bestFit="1" customWidth="1"/>
    <col min="5382" max="5382" width="12.5703125" style="227" bestFit="1" customWidth="1"/>
    <col min="5383" max="5632" width="11.42578125" style="227"/>
    <col min="5633" max="5633" width="17.140625" style="227" bestFit="1" customWidth="1"/>
    <col min="5634" max="5634" width="12.5703125" style="227" bestFit="1" customWidth="1"/>
    <col min="5635" max="5635" width="13.5703125" style="227" bestFit="1" customWidth="1"/>
    <col min="5636" max="5636" width="12.5703125" style="227" bestFit="1" customWidth="1"/>
    <col min="5637" max="5637" width="13.5703125" style="227" bestFit="1" customWidth="1"/>
    <col min="5638" max="5638" width="12.5703125" style="227" bestFit="1" customWidth="1"/>
    <col min="5639" max="5888" width="11.42578125" style="227"/>
    <col min="5889" max="5889" width="17.140625" style="227" bestFit="1" customWidth="1"/>
    <col min="5890" max="5890" width="12.5703125" style="227" bestFit="1" customWidth="1"/>
    <col min="5891" max="5891" width="13.5703125" style="227" bestFit="1" customWidth="1"/>
    <col min="5892" max="5892" width="12.5703125" style="227" bestFit="1" customWidth="1"/>
    <col min="5893" max="5893" width="13.5703125" style="227" bestFit="1" customWidth="1"/>
    <col min="5894" max="5894" width="12.5703125" style="227" bestFit="1" customWidth="1"/>
    <col min="5895" max="6144" width="11.42578125" style="227"/>
    <col min="6145" max="6145" width="17.140625" style="227" bestFit="1" customWidth="1"/>
    <col min="6146" max="6146" width="12.5703125" style="227" bestFit="1" customWidth="1"/>
    <col min="6147" max="6147" width="13.5703125" style="227" bestFit="1" customWidth="1"/>
    <col min="6148" max="6148" width="12.5703125" style="227" bestFit="1" customWidth="1"/>
    <col min="6149" max="6149" width="13.5703125" style="227" bestFit="1" customWidth="1"/>
    <col min="6150" max="6150" width="12.5703125" style="227" bestFit="1" customWidth="1"/>
    <col min="6151" max="6400" width="11.42578125" style="227"/>
    <col min="6401" max="6401" width="17.140625" style="227" bestFit="1" customWidth="1"/>
    <col min="6402" max="6402" width="12.5703125" style="227" bestFit="1" customWidth="1"/>
    <col min="6403" max="6403" width="13.5703125" style="227" bestFit="1" customWidth="1"/>
    <col min="6404" max="6404" width="12.5703125" style="227" bestFit="1" customWidth="1"/>
    <col min="6405" max="6405" width="13.5703125" style="227" bestFit="1" customWidth="1"/>
    <col min="6406" max="6406" width="12.5703125" style="227" bestFit="1" customWidth="1"/>
    <col min="6407" max="6656" width="11.42578125" style="227"/>
    <col min="6657" max="6657" width="17.140625" style="227" bestFit="1" customWidth="1"/>
    <col min="6658" max="6658" width="12.5703125" style="227" bestFit="1" customWidth="1"/>
    <col min="6659" max="6659" width="13.5703125" style="227" bestFit="1" customWidth="1"/>
    <col min="6660" max="6660" width="12.5703125" style="227" bestFit="1" customWidth="1"/>
    <col min="6661" max="6661" width="13.5703125" style="227" bestFit="1" customWidth="1"/>
    <col min="6662" max="6662" width="12.5703125" style="227" bestFit="1" customWidth="1"/>
    <col min="6663" max="6912" width="11.42578125" style="227"/>
    <col min="6913" max="6913" width="17.140625" style="227" bestFit="1" customWidth="1"/>
    <col min="6914" max="6914" width="12.5703125" style="227" bestFit="1" customWidth="1"/>
    <col min="6915" max="6915" width="13.5703125" style="227" bestFit="1" customWidth="1"/>
    <col min="6916" max="6916" width="12.5703125" style="227" bestFit="1" customWidth="1"/>
    <col min="6917" max="6917" width="13.5703125" style="227" bestFit="1" customWidth="1"/>
    <col min="6918" max="6918" width="12.5703125" style="227" bestFit="1" customWidth="1"/>
    <col min="6919" max="7168" width="11.42578125" style="227"/>
    <col min="7169" max="7169" width="17.140625" style="227" bestFit="1" customWidth="1"/>
    <col min="7170" max="7170" width="12.5703125" style="227" bestFit="1" customWidth="1"/>
    <col min="7171" max="7171" width="13.5703125" style="227" bestFit="1" customWidth="1"/>
    <col min="7172" max="7172" width="12.5703125" style="227" bestFit="1" customWidth="1"/>
    <col min="7173" max="7173" width="13.5703125" style="227" bestFit="1" customWidth="1"/>
    <col min="7174" max="7174" width="12.5703125" style="227" bestFit="1" customWidth="1"/>
    <col min="7175" max="7424" width="11.42578125" style="227"/>
    <col min="7425" max="7425" width="17.140625" style="227" bestFit="1" customWidth="1"/>
    <col min="7426" max="7426" width="12.5703125" style="227" bestFit="1" customWidth="1"/>
    <col min="7427" max="7427" width="13.5703125" style="227" bestFit="1" customWidth="1"/>
    <col min="7428" max="7428" width="12.5703125" style="227" bestFit="1" customWidth="1"/>
    <col min="7429" max="7429" width="13.5703125" style="227" bestFit="1" customWidth="1"/>
    <col min="7430" max="7430" width="12.5703125" style="227" bestFit="1" customWidth="1"/>
    <col min="7431" max="7680" width="11.42578125" style="227"/>
    <col min="7681" max="7681" width="17.140625" style="227" bestFit="1" customWidth="1"/>
    <col min="7682" max="7682" width="12.5703125" style="227" bestFit="1" customWidth="1"/>
    <col min="7683" max="7683" width="13.5703125" style="227" bestFit="1" customWidth="1"/>
    <col min="7684" max="7684" width="12.5703125" style="227" bestFit="1" customWidth="1"/>
    <col min="7685" max="7685" width="13.5703125" style="227" bestFit="1" customWidth="1"/>
    <col min="7686" max="7686" width="12.5703125" style="227" bestFit="1" customWidth="1"/>
    <col min="7687" max="7936" width="11.42578125" style="227"/>
    <col min="7937" max="7937" width="17.140625" style="227" bestFit="1" customWidth="1"/>
    <col min="7938" max="7938" width="12.5703125" style="227" bestFit="1" customWidth="1"/>
    <col min="7939" max="7939" width="13.5703125" style="227" bestFit="1" customWidth="1"/>
    <col min="7940" max="7940" width="12.5703125" style="227" bestFit="1" customWidth="1"/>
    <col min="7941" max="7941" width="13.5703125" style="227" bestFit="1" customWidth="1"/>
    <col min="7942" max="7942" width="12.5703125" style="227" bestFit="1" customWidth="1"/>
    <col min="7943" max="8192" width="11.42578125" style="227"/>
    <col min="8193" max="8193" width="17.140625" style="227" bestFit="1" customWidth="1"/>
    <col min="8194" max="8194" width="12.5703125" style="227" bestFit="1" customWidth="1"/>
    <col min="8195" max="8195" width="13.5703125" style="227" bestFit="1" customWidth="1"/>
    <col min="8196" max="8196" width="12.5703125" style="227" bestFit="1" customWidth="1"/>
    <col min="8197" max="8197" width="13.5703125" style="227" bestFit="1" customWidth="1"/>
    <col min="8198" max="8198" width="12.5703125" style="227" bestFit="1" customWidth="1"/>
    <col min="8199" max="8448" width="11.42578125" style="227"/>
    <col min="8449" max="8449" width="17.140625" style="227" bestFit="1" customWidth="1"/>
    <col min="8450" max="8450" width="12.5703125" style="227" bestFit="1" customWidth="1"/>
    <col min="8451" max="8451" width="13.5703125" style="227" bestFit="1" customWidth="1"/>
    <col min="8452" max="8452" width="12.5703125" style="227" bestFit="1" customWidth="1"/>
    <col min="8453" max="8453" width="13.5703125" style="227" bestFit="1" customWidth="1"/>
    <col min="8454" max="8454" width="12.5703125" style="227" bestFit="1" customWidth="1"/>
    <col min="8455" max="8704" width="11.42578125" style="227"/>
    <col min="8705" max="8705" width="17.140625" style="227" bestFit="1" customWidth="1"/>
    <col min="8706" max="8706" width="12.5703125" style="227" bestFit="1" customWidth="1"/>
    <col min="8707" max="8707" width="13.5703125" style="227" bestFit="1" customWidth="1"/>
    <col min="8708" max="8708" width="12.5703125" style="227" bestFit="1" customWidth="1"/>
    <col min="8709" max="8709" width="13.5703125" style="227" bestFit="1" customWidth="1"/>
    <col min="8710" max="8710" width="12.5703125" style="227" bestFit="1" customWidth="1"/>
    <col min="8711" max="8960" width="11.42578125" style="227"/>
    <col min="8961" max="8961" width="17.140625" style="227" bestFit="1" customWidth="1"/>
    <col min="8962" max="8962" width="12.5703125" style="227" bestFit="1" customWidth="1"/>
    <col min="8963" max="8963" width="13.5703125" style="227" bestFit="1" customWidth="1"/>
    <col min="8964" max="8964" width="12.5703125" style="227" bestFit="1" customWidth="1"/>
    <col min="8965" max="8965" width="13.5703125" style="227" bestFit="1" customWidth="1"/>
    <col min="8966" max="8966" width="12.5703125" style="227" bestFit="1" customWidth="1"/>
    <col min="8967" max="9216" width="11.42578125" style="227"/>
    <col min="9217" max="9217" width="17.140625" style="227" bestFit="1" customWidth="1"/>
    <col min="9218" max="9218" width="12.5703125" style="227" bestFit="1" customWidth="1"/>
    <col min="9219" max="9219" width="13.5703125" style="227" bestFit="1" customWidth="1"/>
    <col min="9220" max="9220" width="12.5703125" style="227" bestFit="1" customWidth="1"/>
    <col min="9221" max="9221" width="13.5703125" style="227" bestFit="1" customWidth="1"/>
    <col min="9222" max="9222" width="12.5703125" style="227" bestFit="1" customWidth="1"/>
    <col min="9223" max="9472" width="11.42578125" style="227"/>
    <col min="9473" max="9473" width="17.140625" style="227" bestFit="1" customWidth="1"/>
    <col min="9474" max="9474" width="12.5703125" style="227" bestFit="1" customWidth="1"/>
    <col min="9475" max="9475" width="13.5703125" style="227" bestFit="1" customWidth="1"/>
    <col min="9476" max="9476" width="12.5703125" style="227" bestFit="1" customWidth="1"/>
    <col min="9477" max="9477" width="13.5703125" style="227" bestFit="1" customWidth="1"/>
    <col min="9478" max="9478" width="12.5703125" style="227" bestFit="1" customWidth="1"/>
    <col min="9479" max="9728" width="11.42578125" style="227"/>
    <col min="9729" max="9729" width="17.140625" style="227" bestFit="1" customWidth="1"/>
    <col min="9730" max="9730" width="12.5703125" style="227" bestFit="1" customWidth="1"/>
    <col min="9731" max="9731" width="13.5703125" style="227" bestFit="1" customWidth="1"/>
    <col min="9732" max="9732" width="12.5703125" style="227" bestFit="1" customWidth="1"/>
    <col min="9733" max="9733" width="13.5703125" style="227" bestFit="1" customWidth="1"/>
    <col min="9734" max="9734" width="12.5703125" style="227" bestFit="1" customWidth="1"/>
    <col min="9735" max="9984" width="11.42578125" style="227"/>
    <col min="9985" max="9985" width="17.140625" style="227" bestFit="1" customWidth="1"/>
    <col min="9986" max="9986" width="12.5703125" style="227" bestFit="1" customWidth="1"/>
    <col min="9987" max="9987" width="13.5703125" style="227" bestFit="1" customWidth="1"/>
    <col min="9988" max="9988" width="12.5703125" style="227" bestFit="1" customWidth="1"/>
    <col min="9989" max="9989" width="13.5703125" style="227" bestFit="1" customWidth="1"/>
    <col min="9990" max="9990" width="12.5703125" style="227" bestFit="1" customWidth="1"/>
    <col min="9991" max="10240" width="11.42578125" style="227"/>
    <col min="10241" max="10241" width="17.140625" style="227" bestFit="1" customWidth="1"/>
    <col min="10242" max="10242" width="12.5703125" style="227" bestFit="1" customWidth="1"/>
    <col min="10243" max="10243" width="13.5703125" style="227" bestFit="1" customWidth="1"/>
    <col min="10244" max="10244" width="12.5703125" style="227" bestFit="1" customWidth="1"/>
    <col min="10245" max="10245" width="13.5703125" style="227" bestFit="1" customWidth="1"/>
    <col min="10246" max="10246" width="12.5703125" style="227" bestFit="1" customWidth="1"/>
    <col min="10247" max="10496" width="11.42578125" style="227"/>
    <col min="10497" max="10497" width="17.140625" style="227" bestFit="1" customWidth="1"/>
    <col min="10498" max="10498" width="12.5703125" style="227" bestFit="1" customWidth="1"/>
    <col min="10499" max="10499" width="13.5703125" style="227" bestFit="1" customWidth="1"/>
    <col min="10500" max="10500" width="12.5703125" style="227" bestFit="1" customWidth="1"/>
    <col min="10501" max="10501" width="13.5703125" style="227" bestFit="1" customWidth="1"/>
    <col min="10502" max="10502" width="12.5703125" style="227" bestFit="1" customWidth="1"/>
    <col min="10503" max="10752" width="11.42578125" style="227"/>
    <col min="10753" max="10753" width="17.140625" style="227" bestFit="1" customWidth="1"/>
    <col min="10754" max="10754" width="12.5703125" style="227" bestFit="1" customWidth="1"/>
    <col min="10755" max="10755" width="13.5703125" style="227" bestFit="1" customWidth="1"/>
    <col min="10756" max="10756" width="12.5703125" style="227" bestFit="1" customWidth="1"/>
    <col min="10757" max="10757" width="13.5703125" style="227" bestFit="1" customWidth="1"/>
    <col min="10758" max="10758" width="12.5703125" style="227" bestFit="1" customWidth="1"/>
    <col min="10759" max="11008" width="11.42578125" style="227"/>
    <col min="11009" max="11009" width="17.140625" style="227" bestFit="1" customWidth="1"/>
    <col min="11010" max="11010" width="12.5703125" style="227" bestFit="1" customWidth="1"/>
    <col min="11011" max="11011" width="13.5703125" style="227" bestFit="1" customWidth="1"/>
    <col min="11012" max="11012" width="12.5703125" style="227" bestFit="1" customWidth="1"/>
    <col min="11013" max="11013" width="13.5703125" style="227" bestFit="1" customWidth="1"/>
    <col min="11014" max="11014" width="12.5703125" style="227" bestFit="1" customWidth="1"/>
    <col min="11015" max="11264" width="11.42578125" style="227"/>
    <col min="11265" max="11265" width="17.140625" style="227" bestFit="1" customWidth="1"/>
    <col min="11266" max="11266" width="12.5703125" style="227" bestFit="1" customWidth="1"/>
    <col min="11267" max="11267" width="13.5703125" style="227" bestFit="1" customWidth="1"/>
    <col min="11268" max="11268" width="12.5703125" style="227" bestFit="1" customWidth="1"/>
    <col min="11269" max="11269" width="13.5703125" style="227" bestFit="1" customWidth="1"/>
    <col min="11270" max="11270" width="12.5703125" style="227" bestFit="1" customWidth="1"/>
    <col min="11271" max="11520" width="11.42578125" style="227"/>
    <col min="11521" max="11521" width="17.140625" style="227" bestFit="1" customWidth="1"/>
    <col min="11522" max="11522" width="12.5703125" style="227" bestFit="1" customWidth="1"/>
    <col min="11523" max="11523" width="13.5703125" style="227" bestFit="1" customWidth="1"/>
    <col min="11524" max="11524" width="12.5703125" style="227" bestFit="1" customWidth="1"/>
    <col min="11525" max="11525" width="13.5703125" style="227" bestFit="1" customWidth="1"/>
    <col min="11526" max="11526" width="12.5703125" style="227" bestFit="1" customWidth="1"/>
    <col min="11527" max="11776" width="11.42578125" style="227"/>
    <col min="11777" max="11777" width="17.140625" style="227" bestFit="1" customWidth="1"/>
    <col min="11778" max="11778" width="12.5703125" style="227" bestFit="1" customWidth="1"/>
    <col min="11779" max="11779" width="13.5703125" style="227" bestFit="1" customWidth="1"/>
    <col min="11780" max="11780" width="12.5703125" style="227" bestFit="1" customWidth="1"/>
    <col min="11781" max="11781" width="13.5703125" style="227" bestFit="1" customWidth="1"/>
    <col min="11782" max="11782" width="12.5703125" style="227" bestFit="1" customWidth="1"/>
    <col min="11783" max="12032" width="11.42578125" style="227"/>
    <col min="12033" max="12033" width="17.140625" style="227" bestFit="1" customWidth="1"/>
    <col min="12034" max="12034" width="12.5703125" style="227" bestFit="1" customWidth="1"/>
    <col min="12035" max="12035" width="13.5703125" style="227" bestFit="1" customWidth="1"/>
    <col min="12036" max="12036" width="12.5703125" style="227" bestFit="1" customWidth="1"/>
    <col min="12037" max="12037" width="13.5703125" style="227" bestFit="1" customWidth="1"/>
    <col min="12038" max="12038" width="12.5703125" style="227" bestFit="1" customWidth="1"/>
    <col min="12039" max="12288" width="11.42578125" style="227"/>
    <col min="12289" max="12289" width="17.140625" style="227" bestFit="1" customWidth="1"/>
    <col min="12290" max="12290" width="12.5703125" style="227" bestFit="1" customWidth="1"/>
    <col min="12291" max="12291" width="13.5703125" style="227" bestFit="1" customWidth="1"/>
    <col min="12292" max="12292" width="12.5703125" style="227" bestFit="1" customWidth="1"/>
    <col min="12293" max="12293" width="13.5703125" style="227" bestFit="1" customWidth="1"/>
    <col min="12294" max="12294" width="12.5703125" style="227" bestFit="1" customWidth="1"/>
    <col min="12295" max="12544" width="11.42578125" style="227"/>
    <col min="12545" max="12545" width="17.140625" style="227" bestFit="1" customWidth="1"/>
    <col min="12546" max="12546" width="12.5703125" style="227" bestFit="1" customWidth="1"/>
    <col min="12547" max="12547" width="13.5703125" style="227" bestFit="1" customWidth="1"/>
    <col min="12548" max="12548" width="12.5703125" style="227" bestFit="1" customWidth="1"/>
    <col min="12549" max="12549" width="13.5703125" style="227" bestFit="1" customWidth="1"/>
    <col min="12550" max="12550" width="12.5703125" style="227" bestFit="1" customWidth="1"/>
    <col min="12551" max="12800" width="11.42578125" style="227"/>
    <col min="12801" max="12801" width="17.140625" style="227" bestFit="1" customWidth="1"/>
    <col min="12802" max="12802" width="12.5703125" style="227" bestFit="1" customWidth="1"/>
    <col min="12803" max="12803" width="13.5703125" style="227" bestFit="1" customWidth="1"/>
    <col min="12804" max="12804" width="12.5703125" style="227" bestFit="1" customWidth="1"/>
    <col min="12805" max="12805" width="13.5703125" style="227" bestFit="1" customWidth="1"/>
    <col min="12806" max="12806" width="12.5703125" style="227" bestFit="1" customWidth="1"/>
    <col min="12807" max="13056" width="11.42578125" style="227"/>
    <col min="13057" max="13057" width="17.140625" style="227" bestFit="1" customWidth="1"/>
    <col min="13058" max="13058" width="12.5703125" style="227" bestFit="1" customWidth="1"/>
    <col min="13059" max="13059" width="13.5703125" style="227" bestFit="1" customWidth="1"/>
    <col min="13060" max="13060" width="12.5703125" style="227" bestFit="1" customWidth="1"/>
    <col min="13061" max="13061" width="13.5703125" style="227" bestFit="1" customWidth="1"/>
    <col min="13062" max="13062" width="12.5703125" style="227" bestFit="1" customWidth="1"/>
    <col min="13063" max="13312" width="11.42578125" style="227"/>
    <col min="13313" max="13313" width="17.140625" style="227" bestFit="1" customWidth="1"/>
    <col min="13314" max="13314" width="12.5703125" style="227" bestFit="1" customWidth="1"/>
    <col min="13315" max="13315" width="13.5703125" style="227" bestFit="1" customWidth="1"/>
    <col min="13316" max="13316" width="12.5703125" style="227" bestFit="1" customWidth="1"/>
    <col min="13317" max="13317" width="13.5703125" style="227" bestFit="1" customWidth="1"/>
    <col min="13318" max="13318" width="12.5703125" style="227" bestFit="1" customWidth="1"/>
    <col min="13319" max="13568" width="11.42578125" style="227"/>
    <col min="13569" max="13569" width="17.140625" style="227" bestFit="1" customWidth="1"/>
    <col min="13570" max="13570" width="12.5703125" style="227" bestFit="1" customWidth="1"/>
    <col min="13571" max="13571" width="13.5703125" style="227" bestFit="1" customWidth="1"/>
    <col min="13572" max="13572" width="12.5703125" style="227" bestFit="1" customWidth="1"/>
    <col min="13573" max="13573" width="13.5703125" style="227" bestFit="1" customWidth="1"/>
    <col min="13574" max="13574" width="12.5703125" style="227" bestFit="1" customWidth="1"/>
    <col min="13575" max="13824" width="11.42578125" style="227"/>
    <col min="13825" max="13825" width="17.140625" style="227" bestFit="1" customWidth="1"/>
    <col min="13826" max="13826" width="12.5703125" style="227" bestFit="1" customWidth="1"/>
    <col min="13827" max="13827" width="13.5703125" style="227" bestFit="1" customWidth="1"/>
    <col min="13828" max="13828" width="12.5703125" style="227" bestFit="1" customWidth="1"/>
    <col min="13829" max="13829" width="13.5703125" style="227" bestFit="1" customWidth="1"/>
    <col min="13830" max="13830" width="12.5703125" style="227" bestFit="1" customWidth="1"/>
    <col min="13831" max="14080" width="11.42578125" style="227"/>
    <col min="14081" max="14081" width="17.140625" style="227" bestFit="1" customWidth="1"/>
    <col min="14082" max="14082" width="12.5703125" style="227" bestFit="1" customWidth="1"/>
    <col min="14083" max="14083" width="13.5703125" style="227" bestFit="1" customWidth="1"/>
    <col min="14084" max="14084" width="12.5703125" style="227" bestFit="1" customWidth="1"/>
    <col min="14085" max="14085" width="13.5703125" style="227" bestFit="1" customWidth="1"/>
    <col min="14086" max="14086" width="12.5703125" style="227" bestFit="1" customWidth="1"/>
    <col min="14087" max="14336" width="11.42578125" style="227"/>
    <col min="14337" max="14337" width="17.140625" style="227" bestFit="1" customWidth="1"/>
    <col min="14338" max="14338" width="12.5703125" style="227" bestFit="1" customWidth="1"/>
    <col min="14339" max="14339" width="13.5703125" style="227" bestFit="1" customWidth="1"/>
    <col min="14340" max="14340" width="12.5703125" style="227" bestFit="1" customWidth="1"/>
    <col min="14341" max="14341" width="13.5703125" style="227" bestFit="1" customWidth="1"/>
    <col min="14342" max="14342" width="12.5703125" style="227" bestFit="1" customWidth="1"/>
    <col min="14343" max="14592" width="11.42578125" style="227"/>
    <col min="14593" max="14593" width="17.140625" style="227" bestFit="1" customWidth="1"/>
    <col min="14594" max="14594" width="12.5703125" style="227" bestFit="1" customWidth="1"/>
    <col min="14595" max="14595" width="13.5703125" style="227" bestFit="1" customWidth="1"/>
    <col min="14596" max="14596" width="12.5703125" style="227" bestFit="1" customWidth="1"/>
    <col min="14597" max="14597" width="13.5703125" style="227" bestFit="1" customWidth="1"/>
    <col min="14598" max="14598" width="12.5703125" style="227" bestFit="1" customWidth="1"/>
    <col min="14599" max="14848" width="11.42578125" style="227"/>
    <col min="14849" max="14849" width="17.140625" style="227" bestFit="1" customWidth="1"/>
    <col min="14850" max="14850" width="12.5703125" style="227" bestFit="1" customWidth="1"/>
    <col min="14851" max="14851" width="13.5703125" style="227" bestFit="1" customWidth="1"/>
    <col min="14852" max="14852" width="12.5703125" style="227" bestFit="1" customWidth="1"/>
    <col min="14853" max="14853" width="13.5703125" style="227" bestFit="1" customWidth="1"/>
    <col min="14854" max="14854" width="12.5703125" style="227" bestFit="1" customWidth="1"/>
    <col min="14855" max="15104" width="11.42578125" style="227"/>
    <col min="15105" max="15105" width="17.140625" style="227" bestFit="1" customWidth="1"/>
    <col min="15106" max="15106" width="12.5703125" style="227" bestFit="1" customWidth="1"/>
    <col min="15107" max="15107" width="13.5703125" style="227" bestFit="1" customWidth="1"/>
    <col min="15108" max="15108" width="12.5703125" style="227" bestFit="1" customWidth="1"/>
    <col min="15109" max="15109" width="13.5703125" style="227" bestFit="1" customWidth="1"/>
    <col min="15110" max="15110" width="12.5703125" style="227" bestFit="1" customWidth="1"/>
    <col min="15111" max="15360" width="11.42578125" style="227"/>
    <col min="15361" max="15361" width="17.140625" style="227" bestFit="1" customWidth="1"/>
    <col min="15362" max="15362" width="12.5703125" style="227" bestFit="1" customWidth="1"/>
    <col min="15363" max="15363" width="13.5703125" style="227" bestFit="1" customWidth="1"/>
    <col min="15364" max="15364" width="12.5703125" style="227" bestFit="1" customWidth="1"/>
    <col min="15365" max="15365" width="13.5703125" style="227" bestFit="1" customWidth="1"/>
    <col min="15366" max="15366" width="12.5703125" style="227" bestFit="1" customWidth="1"/>
    <col min="15367" max="15616" width="11.42578125" style="227"/>
    <col min="15617" max="15617" width="17.140625" style="227" bestFit="1" customWidth="1"/>
    <col min="15618" max="15618" width="12.5703125" style="227" bestFit="1" customWidth="1"/>
    <col min="15619" max="15619" width="13.5703125" style="227" bestFit="1" customWidth="1"/>
    <col min="15620" max="15620" width="12.5703125" style="227" bestFit="1" customWidth="1"/>
    <col min="15621" max="15621" width="13.5703125" style="227" bestFit="1" customWidth="1"/>
    <col min="15622" max="15622" width="12.5703125" style="227" bestFit="1" customWidth="1"/>
    <col min="15623" max="15872" width="11.42578125" style="227"/>
    <col min="15873" max="15873" width="17.140625" style="227" bestFit="1" customWidth="1"/>
    <col min="15874" max="15874" width="12.5703125" style="227" bestFit="1" customWidth="1"/>
    <col min="15875" max="15875" width="13.5703125" style="227" bestFit="1" customWidth="1"/>
    <col min="15876" max="15876" width="12.5703125" style="227" bestFit="1" customWidth="1"/>
    <col min="15877" max="15877" width="13.5703125" style="227" bestFit="1" customWidth="1"/>
    <col min="15878" max="15878" width="12.5703125" style="227" bestFit="1" customWidth="1"/>
    <col min="15879" max="16128" width="11.42578125" style="227"/>
    <col min="16129" max="16129" width="17.140625" style="227" bestFit="1" customWidth="1"/>
    <col min="16130" max="16130" width="12.5703125" style="227" bestFit="1" customWidth="1"/>
    <col min="16131" max="16131" width="13.5703125" style="227" bestFit="1" customWidth="1"/>
    <col min="16132" max="16132" width="12.5703125" style="227" bestFit="1" customWidth="1"/>
    <col min="16133" max="16133" width="13.5703125" style="227" bestFit="1" customWidth="1"/>
    <col min="16134" max="16134" width="12.5703125" style="227" bestFit="1" customWidth="1"/>
    <col min="16135" max="16384" width="11.42578125" style="227"/>
  </cols>
  <sheetData>
    <row r="1" spans="1:9" x14ac:dyDescent="0.2">
      <c r="A1" s="28" t="s">
        <v>4666</v>
      </c>
      <c r="H1" s="284" t="s">
        <v>1306</v>
      </c>
      <c r="I1" s="284"/>
    </row>
    <row r="2" spans="1:9" x14ac:dyDescent="0.2">
      <c r="A2" s="227" t="s">
        <v>4492</v>
      </c>
    </row>
    <row r="6" spans="1:9" x14ac:dyDescent="0.2">
      <c r="B6" s="227" t="s">
        <v>3303</v>
      </c>
    </row>
    <row r="7" spans="1:9" x14ac:dyDescent="0.2">
      <c r="A7" s="227" t="s">
        <v>2</v>
      </c>
      <c r="B7" s="227" t="s">
        <v>3281</v>
      </c>
      <c r="C7" s="227" t="s">
        <v>3282</v>
      </c>
      <c r="D7" s="227" t="s">
        <v>3283</v>
      </c>
      <c r="E7" s="227" t="s">
        <v>52</v>
      </c>
      <c r="F7" s="227" t="s">
        <v>3391</v>
      </c>
    </row>
    <row r="8" spans="1:9" x14ac:dyDescent="0.2">
      <c r="A8" s="227" t="s">
        <v>6</v>
      </c>
      <c r="B8" s="349">
        <v>2.3878159185323238</v>
      </c>
      <c r="C8" s="349">
        <v>30.666221030581372</v>
      </c>
      <c r="D8" s="349">
        <v>-44.389436282794208</v>
      </c>
      <c r="E8" s="349">
        <v>-11.335399333680511</v>
      </c>
      <c r="F8" s="349">
        <v>2.3878159185323131</v>
      </c>
    </row>
    <row r="9" spans="1:9" x14ac:dyDescent="0.2">
      <c r="A9" s="227" t="s">
        <v>11</v>
      </c>
      <c r="B9" s="349">
        <v>0.80712572628451795</v>
      </c>
      <c r="C9" s="349">
        <v>36.676977533528571</v>
      </c>
      <c r="D9" s="349">
        <v>-7.1326346980376734</v>
      </c>
      <c r="E9" s="349">
        <v>30.351468561775416</v>
      </c>
      <c r="F9" s="349">
        <v>0.80712572628452084</v>
      </c>
    </row>
    <row r="10" spans="1:9" x14ac:dyDescent="0.2">
      <c r="A10" s="227" t="s">
        <v>15</v>
      </c>
      <c r="B10" s="349">
        <v>5.4804242645365449</v>
      </c>
      <c r="C10" s="349">
        <v>43.567592551410144</v>
      </c>
      <c r="D10" s="349">
        <v>12.449159964255857</v>
      </c>
      <c r="E10" s="349">
        <v>61.497176780202544</v>
      </c>
      <c r="F10" s="349">
        <v>5.480424264536528</v>
      </c>
    </row>
    <row r="11" spans="1:9" x14ac:dyDescent="0.2">
      <c r="A11" s="227" t="s">
        <v>21</v>
      </c>
      <c r="B11" s="349">
        <v>13.988086994485059</v>
      </c>
      <c r="C11" s="349">
        <v>51.741806767828123</v>
      </c>
      <c r="D11" s="349">
        <v>-16.303096806633171</v>
      </c>
      <c r="E11" s="349">
        <v>49.426796955680011</v>
      </c>
      <c r="F11" s="349">
        <v>13.988086994485089</v>
      </c>
    </row>
    <row r="12" spans="1:9" x14ac:dyDescent="0.2">
      <c r="A12" s="227" t="s">
        <v>19</v>
      </c>
      <c r="B12" s="349">
        <v>75.668832423906579</v>
      </c>
      <c r="C12" s="349">
        <v>56.125119350402656</v>
      </c>
      <c r="D12" s="349">
        <v>-9.8373871722266593</v>
      </c>
      <c r="E12" s="349">
        <v>121.95656460208258</v>
      </c>
      <c r="F12" s="349">
        <v>75.668832423906608</v>
      </c>
    </row>
    <row r="13" spans="1:9" x14ac:dyDescent="0.2">
      <c r="A13" s="227" t="s">
        <v>7</v>
      </c>
      <c r="B13" s="349">
        <v>0</v>
      </c>
      <c r="C13" s="349">
        <v>58.411286486798105</v>
      </c>
      <c r="D13" s="349">
        <v>5.6263495159532182</v>
      </c>
      <c r="E13" s="349">
        <v>64.037636002751313</v>
      </c>
      <c r="F13" s="349">
        <v>0</v>
      </c>
    </row>
    <row r="14" spans="1:9" x14ac:dyDescent="0.2">
      <c r="A14" s="227" t="s">
        <v>5</v>
      </c>
      <c r="B14" s="349">
        <v>474.28553491378722</v>
      </c>
      <c r="C14" s="349">
        <v>58.710914096345746</v>
      </c>
      <c r="D14" s="349">
        <v>0.40947725578100963</v>
      </c>
      <c r="E14" s="349">
        <v>533.40592626591399</v>
      </c>
      <c r="F14" s="349">
        <v>474.28553491378727</v>
      </c>
    </row>
    <row r="15" spans="1:9" x14ac:dyDescent="0.2">
      <c r="A15" s="227" t="s">
        <v>32</v>
      </c>
      <c r="B15" s="349">
        <v>40.646040350302712</v>
      </c>
      <c r="C15" s="349">
        <v>84.226132674538533</v>
      </c>
      <c r="D15" s="349">
        <v>29.698645592148253</v>
      </c>
      <c r="E15" s="349">
        <v>154.5708186169895</v>
      </c>
      <c r="F15" s="349">
        <v>40.646040350302727</v>
      </c>
    </row>
    <row r="16" spans="1:9" x14ac:dyDescent="0.2">
      <c r="A16" s="227" t="s">
        <v>33</v>
      </c>
      <c r="B16" s="349">
        <v>0</v>
      </c>
      <c r="C16" s="349">
        <v>93.150661743046456</v>
      </c>
      <c r="D16" s="349">
        <v>163.13486093944306</v>
      </c>
      <c r="E16" s="349">
        <v>256.28552268248939</v>
      </c>
      <c r="F16" s="349">
        <v>0</v>
      </c>
    </row>
    <row r="17" spans="1:6" x14ac:dyDescent="0.2">
      <c r="A17" s="227" t="s">
        <v>28</v>
      </c>
      <c r="B17" s="349">
        <v>0.1724495718823249</v>
      </c>
      <c r="C17" s="349">
        <v>118.85372834764998</v>
      </c>
      <c r="D17" s="349">
        <v>-141.56801474108138</v>
      </c>
      <c r="E17" s="349">
        <v>-22.541836821549083</v>
      </c>
      <c r="F17" s="349" t="s">
        <v>3338</v>
      </c>
    </row>
    <row r="18" spans="1:6" x14ac:dyDescent="0.2">
      <c r="A18" s="227" t="s">
        <v>18</v>
      </c>
      <c r="B18" s="349">
        <v>0</v>
      </c>
      <c r="C18" s="349">
        <v>141.95845223307566</v>
      </c>
      <c r="D18" s="349">
        <v>15.455431034132129</v>
      </c>
      <c r="E18" s="349">
        <v>157.41388326720781</v>
      </c>
      <c r="F18" s="349">
        <v>0</v>
      </c>
    </row>
    <row r="19" spans="1:6" x14ac:dyDescent="0.2">
      <c r="A19" s="227" t="s">
        <v>26</v>
      </c>
      <c r="B19" s="349">
        <v>9.0175571593518669</v>
      </c>
      <c r="C19" s="349">
        <v>149.06675876965338</v>
      </c>
      <c r="D19" s="349">
        <v>34.695521820438344</v>
      </c>
      <c r="E19" s="349">
        <v>192.7798377494436</v>
      </c>
      <c r="F19" s="349">
        <v>9.0175571593518988</v>
      </c>
    </row>
    <row r="20" spans="1:6" x14ac:dyDescent="0.2">
      <c r="A20" s="227" t="s">
        <v>16</v>
      </c>
      <c r="B20" s="349">
        <v>5.6560974456942859E-5</v>
      </c>
      <c r="C20" s="349">
        <v>160.8575407157148</v>
      </c>
      <c r="D20" s="349">
        <v>59.830619277050729</v>
      </c>
      <c r="E20" s="349">
        <v>220.68821655373998</v>
      </c>
      <c r="F20" s="349" t="s">
        <v>3338</v>
      </c>
    </row>
    <row r="21" spans="1:6" x14ac:dyDescent="0.2">
      <c r="A21" s="227" t="s">
        <v>29</v>
      </c>
      <c r="B21" s="349">
        <v>17.517629742426948</v>
      </c>
      <c r="C21" s="349">
        <v>186.25762617688329</v>
      </c>
      <c r="D21" s="349">
        <v>120.15468889837351</v>
      </c>
      <c r="E21" s="349">
        <v>323.92994481768375</v>
      </c>
      <c r="F21" s="349">
        <v>17.517629742426958</v>
      </c>
    </row>
    <row r="22" spans="1:6" x14ac:dyDescent="0.2">
      <c r="A22" s="227" t="s">
        <v>27</v>
      </c>
      <c r="B22" s="349">
        <v>47.516716113983819</v>
      </c>
      <c r="C22" s="349">
        <v>197.85382283660365</v>
      </c>
      <c r="D22" s="349">
        <v>245.8672332625226</v>
      </c>
      <c r="E22" s="349">
        <v>491.23777221311008</v>
      </c>
      <c r="F22" s="349">
        <v>47.516716113983854</v>
      </c>
    </row>
    <row r="23" spans="1:6" x14ac:dyDescent="0.2">
      <c r="A23" s="227" t="s">
        <v>17</v>
      </c>
      <c r="B23" s="349">
        <v>0</v>
      </c>
      <c r="C23" s="349">
        <v>221.9220021454972</v>
      </c>
      <c r="D23" s="349">
        <v>11.525314756247161</v>
      </c>
      <c r="E23" s="349">
        <v>233.44731690174436</v>
      </c>
      <c r="F23" s="349">
        <v>0</v>
      </c>
    </row>
    <row r="24" spans="1:6" x14ac:dyDescent="0.2">
      <c r="A24" s="227" t="s">
        <v>30</v>
      </c>
      <c r="B24" s="349">
        <v>5.6051416079867522E-3</v>
      </c>
      <c r="C24" s="349">
        <v>235.73889837032863</v>
      </c>
      <c r="D24" s="349">
        <v>-6.0048686606155934</v>
      </c>
      <c r="E24" s="349">
        <v>229.73963485132103</v>
      </c>
      <c r="F24" s="349" t="s">
        <v>3338</v>
      </c>
    </row>
    <row r="25" spans="1:6" x14ac:dyDescent="0.2">
      <c r="A25" s="227" t="s">
        <v>24</v>
      </c>
      <c r="B25" s="349">
        <v>234.21229876592594</v>
      </c>
      <c r="C25" s="349">
        <v>255.258956227162</v>
      </c>
      <c r="D25" s="349">
        <v>7.1414702597775017</v>
      </c>
      <c r="E25" s="349">
        <v>496.61272525286546</v>
      </c>
      <c r="F25" s="349">
        <v>234.21229876592599</v>
      </c>
    </row>
    <row r="26" spans="1:6" x14ac:dyDescent="0.2">
      <c r="A26" s="227" t="s">
        <v>12</v>
      </c>
      <c r="B26" s="349">
        <v>0</v>
      </c>
      <c r="C26" s="349">
        <v>326.38104049289478</v>
      </c>
      <c r="D26" s="349">
        <v>-5.504471259535535</v>
      </c>
      <c r="E26" s="349">
        <v>320.87656923335919</v>
      </c>
      <c r="F26" s="349">
        <v>0</v>
      </c>
    </row>
    <row r="27" spans="1:6" x14ac:dyDescent="0.2">
      <c r="A27" s="227" t="s">
        <v>3</v>
      </c>
      <c r="B27" s="349">
        <v>0.54057242971907726</v>
      </c>
      <c r="C27" s="349">
        <v>353.04844210884585</v>
      </c>
      <c r="D27" s="349">
        <v>886.67717129475909</v>
      </c>
      <c r="E27" s="349">
        <v>1240.266185833324</v>
      </c>
      <c r="F27" s="349">
        <v>0.54057242971789765</v>
      </c>
    </row>
    <row r="28" spans="1:6" x14ac:dyDescent="0.2">
      <c r="A28" s="227" t="s">
        <v>25</v>
      </c>
      <c r="B28" s="349">
        <v>8.191121460413342E-3</v>
      </c>
      <c r="C28" s="349">
        <v>508.71531274260548</v>
      </c>
      <c r="D28" s="349">
        <v>703.03015471861841</v>
      </c>
      <c r="E28" s="349">
        <v>1211.7536585826842</v>
      </c>
      <c r="F28" s="349" t="s">
        <v>3338</v>
      </c>
    </row>
    <row r="29" spans="1:6" x14ac:dyDescent="0.2">
      <c r="A29" s="227" t="s">
        <v>23</v>
      </c>
      <c r="B29" s="349">
        <v>0.78189042955807508</v>
      </c>
      <c r="C29" s="349">
        <v>538.71339735656647</v>
      </c>
      <c r="D29" s="349">
        <v>-39.539167084944729</v>
      </c>
      <c r="E29" s="349">
        <v>499.95612070117983</v>
      </c>
      <c r="F29" s="349">
        <v>0.78189042955811638</v>
      </c>
    </row>
    <row r="30" spans="1:6" x14ac:dyDescent="0.2">
      <c r="A30" s="227" t="s">
        <v>14</v>
      </c>
      <c r="B30" s="349">
        <v>14.426992223460161</v>
      </c>
      <c r="C30" s="349">
        <v>621.81384696049145</v>
      </c>
      <c r="D30" s="349">
        <v>254.97776506484828</v>
      </c>
      <c r="E30" s="349">
        <v>891.21860424879992</v>
      </c>
      <c r="F30" s="349">
        <v>14.426992223460392</v>
      </c>
    </row>
    <row r="31" spans="1:6" x14ac:dyDescent="0.2">
      <c r="A31" s="227" t="s">
        <v>8</v>
      </c>
      <c r="B31" s="349">
        <v>0.20428831546723814</v>
      </c>
      <c r="C31" s="349">
        <v>644.17887172324333</v>
      </c>
      <c r="D31" s="349">
        <v>447.98128435044265</v>
      </c>
      <c r="E31" s="349">
        <v>1092.3644443891533</v>
      </c>
      <c r="F31" s="349">
        <v>0.20428831546704304</v>
      </c>
    </row>
    <row r="32" spans="1:6" x14ac:dyDescent="0.2">
      <c r="A32" s="227" t="s">
        <v>10</v>
      </c>
      <c r="B32" s="349">
        <v>57.02350661216019</v>
      </c>
      <c r="C32" s="349">
        <v>653.46522430837763</v>
      </c>
      <c r="D32" s="349">
        <v>478.99829241403347</v>
      </c>
      <c r="E32" s="349">
        <v>1189.4870233345712</v>
      </c>
      <c r="F32" s="349">
        <v>57.023506612159913</v>
      </c>
    </row>
    <row r="33" spans="1:6" x14ac:dyDescent="0.2">
      <c r="A33" s="227" t="s">
        <v>4</v>
      </c>
      <c r="B33" s="349">
        <v>21.102316334659463</v>
      </c>
      <c r="C33" s="349">
        <v>661.50026018368851</v>
      </c>
      <c r="D33" s="349">
        <v>780.66858340172871</v>
      </c>
      <c r="E33" s="349">
        <v>1463.2711599200766</v>
      </c>
      <c r="F33" s="349">
        <v>21.102316334658976</v>
      </c>
    </row>
    <row r="34" spans="1:6" x14ac:dyDescent="0.2">
      <c r="A34" s="227" t="s">
        <v>31</v>
      </c>
      <c r="B34" s="349">
        <v>1.4546947229052876</v>
      </c>
      <c r="C34" s="349">
        <v>835.06831450791935</v>
      </c>
      <c r="D34" s="349">
        <v>-30.507910946786701</v>
      </c>
      <c r="E34" s="349">
        <v>806.01509828403789</v>
      </c>
      <c r="F34" s="349">
        <v>1.4546947229054328</v>
      </c>
    </row>
    <row r="35" spans="1:6" x14ac:dyDescent="0.2">
      <c r="A35" s="227" t="s">
        <v>22</v>
      </c>
      <c r="B35" s="349">
        <v>4.0293086128702953</v>
      </c>
      <c r="C35" s="349">
        <v>877.11458637349062</v>
      </c>
      <c r="D35" s="349">
        <v>121.15814695495239</v>
      </c>
      <c r="E35" s="349">
        <v>1002.3020419413133</v>
      </c>
      <c r="F35" s="349">
        <v>4.0293086128698965</v>
      </c>
    </row>
    <row r="36" spans="1:6" x14ac:dyDescent="0.2">
      <c r="A36" s="227" t="s">
        <v>0</v>
      </c>
      <c r="B36" s="349">
        <v>451.07621934377232</v>
      </c>
      <c r="C36" s="349">
        <v>1063.1122582502126</v>
      </c>
      <c r="D36" s="349">
        <v>-123.70433492202882</v>
      </c>
      <c r="E36" s="349">
        <v>1390.4841426719561</v>
      </c>
      <c r="F36" s="349">
        <v>451.07621934377232</v>
      </c>
    </row>
    <row r="37" spans="1:6" x14ac:dyDescent="0.2">
      <c r="A37" s="227" t="s">
        <v>13</v>
      </c>
      <c r="B37" s="349">
        <v>67.758761964667883</v>
      </c>
      <c r="C37" s="349">
        <v>1228.4102040194657</v>
      </c>
      <c r="D37" s="349">
        <v>33.764537824709009</v>
      </c>
      <c r="E37" s="349">
        <v>1329.9335038088425</v>
      </c>
      <c r="F37" s="349">
        <v>67.758761964668409</v>
      </c>
    </row>
    <row r="38" spans="1:6" x14ac:dyDescent="0.2">
      <c r="A38" s="227" t="s">
        <v>20</v>
      </c>
      <c r="B38" s="349">
        <v>46.509928690722063</v>
      </c>
      <c r="C38" s="349">
        <v>2205.0695903200808</v>
      </c>
      <c r="D38" s="349">
        <v>543.27720064177902</v>
      </c>
      <c r="E38" s="349">
        <v>2794.8567196525819</v>
      </c>
      <c r="F38" s="349">
        <v>46.509928690722973</v>
      </c>
    </row>
    <row r="39" spans="1:6" x14ac:dyDescent="0.2">
      <c r="A39" s="227" t="s">
        <v>9</v>
      </c>
      <c r="B39" s="349">
        <v>548.54519450325279</v>
      </c>
      <c r="C39" s="349">
        <v>9910.9856643128969</v>
      </c>
      <c r="D39" s="349">
        <v>-234.99626274670615</v>
      </c>
      <c r="E39" s="349">
        <v>10224.534596069443</v>
      </c>
      <c r="F39" s="349">
        <v>548.54519450325495</v>
      </c>
    </row>
    <row r="40" spans="1:6" x14ac:dyDescent="0.2">
      <c r="B40" s="349"/>
      <c r="C40" s="349"/>
      <c r="D40" s="349"/>
      <c r="E40" s="349"/>
      <c r="F40" s="349"/>
    </row>
    <row r="41" spans="1:6" x14ac:dyDescent="0.2">
      <c r="A41" s="227" t="s">
        <v>1</v>
      </c>
      <c r="B41" s="349">
        <v>2135.1680389526641</v>
      </c>
      <c r="C41" s="349">
        <v>22608.621511717822</v>
      </c>
      <c r="D41" s="349">
        <v>4297.034323920604</v>
      </c>
      <c r="E41" s="349">
        <v>29040.823874591089</v>
      </c>
      <c r="F41" s="349">
        <v>2134.9817365567405</v>
      </c>
    </row>
    <row r="42" spans="1:6" x14ac:dyDescent="0.2">
      <c r="B42" s="349"/>
      <c r="C42" s="349"/>
      <c r="D42" s="349"/>
      <c r="E42" s="349"/>
      <c r="F42" s="349"/>
    </row>
  </sheetData>
  <autoFilter ref="A7:F7" xr:uid="{C72E82EC-B7DD-4CE9-B058-A392EAB36B15}">
    <sortState ref="A8:F39">
      <sortCondition ref="C7"/>
    </sortState>
  </autoFilter>
  <mergeCells count="1">
    <mergeCell ref="H1:I1"/>
  </mergeCells>
  <hyperlinks>
    <hyperlink ref="H1:I1" location="Index!A1" display="Regresar al Índice" xr:uid="{5B305DB6-06E6-47C6-9A35-A54C56D6D0CC}"/>
  </hyperlinks>
  <pageMargins left="0.7" right="0.7" top="0.75" bottom="0.75" header="0.3" footer="0.3"/>
  <pageSetup orientation="portrait" horizontalDpi="4294967295" verticalDpi="4294967295"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FCEB5-CBE8-46F9-B406-60ADE30025E2}">
  <sheetPr codeName="Hoja113"/>
  <dimension ref="A1:I42"/>
  <sheetViews>
    <sheetView zoomScaleNormal="100" workbookViewId="0">
      <selection activeCell="F17" sqref="F17"/>
    </sheetView>
  </sheetViews>
  <sheetFormatPr baseColWidth="10" defaultRowHeight="12.75" x14ac:dyDescent="0.2"/>
  <cols>
    <col min="1" max="1" width="17.140625" style="227" bestFit="1" customWidth="1"/>
    <col min="2" max="2" width="12.5703125" style="227" bestFit="1" customWidth="1"/>
    <col min="3" max="3" width="13.5703125" style="227" bestFit="1" customWidth="1"/>
    <col min="4" max="4" width="12.5703125" style="227" bestFit="1" customWidth="1"/>
    <col min="5" max="5" width="13.5703125" style="227" bestFit="1" customWidth="1"/>
    <col min="6" max="6" width="12.5703125" style="227" bestFit="1" customWidth="1"/>
    <col min="7" max="256" width="11.42578125" style="227"/>
    <col min="257" max="257" width="17.140625" style="227" bestFit="1" customWidth="1"/>
    <col min="258" max="258" width="12.5703125" style="227" bestFit="1" customWidth="1"/>
    <col min="259" max="259" width="13.5703125" style="227" bestFit="1" customWidth="1"/>
    <col min="260" max="260" width="12.5703125" style="227" bestFit="1" customWidth="1"/>
    <col min="261" max="261" width="13.5703125" style="227" bestFit="1" customWidth="1"/>
    <col min="262" max="262" width="12.5703125" style="227" bestFit="1" customWidth="1"/>
    <col min="263" max="512" width="11.42578125" style="227"/>
    <col min="513" max="513" width="17.140625" style="227" bestFit="1" customWidth="1"/>
    <col min="514" max="514" width="12.5703125" style="227" bestFit="1" customWidth="1"/>
    <col min="515" max="515" width="13.5703125" style="227" bestFit="1" customWidth="1"/>
    <col min="516" max="516" width="12.5703125" style="227" bestFit="1" customWidth="1"/>
    <col min="517" max="517" width="13.5703125" style="227" bestFit="1" customWidth="1"/>
    <col min="518" max="518" width="12.5703125" style="227" bestFit="1" customWidth="1"/>
    <col min="519" max="768" width="11.42578125" style="227"/>
    <col min="769" max="769" width="17.140625" style="227" bestFit="1" customWidth="1"/>
    <col min="770" max="770" width="12.5703125" style="227" bestFit="1" customWidth="1"/>
    <col min="771" max="771" width="13.5703125" style="227" bestFit="1" customWidth="1"/>
    <col min="772" max="772" width="12.5703125" style="227" bestFit="1" customWidth="1"/>
    <col min="773" max="773" width="13.5703125" style="227" bestFit="1" customWidth="1"/>
    <col min="774" max="774" width="12.5703125" style="227" bestFit="1" customWidth="1"/>
    <col min="775" max="1024" width="11.42578125" style="227"/>
    <col min="1025" max="1025" width="17.140625" style="227" bestFit="1" customWidth="1"/>
    <col min="1026" max="1026" width="12.5703125" style="227" bestFit="1" customWidth="1"/>
    <col min="1027" max="1027" width="13.5703125" style="227" bestFit="1" customWidth="1"/>
    <col min="1028" max="1028" width="12.5703125" style="227" bestFit="1" customWidth="1"/>
    <col min="1029" max="1029" width="13.5703125" style="227" bestFit="1" customWidth="1"/>
    <col min="1030" max="1030" width="12.5703125" style="227" bestFit="1" customWidth="1"/>
    <col min="1031" max="1280" width="11.42578125" style="227"/>
    <col min="1281" max="1281" width="17.140625" style="227" bestFit="1" customWidth="1"/>
    <col min="1282" max="1282" width="12.5703125" style="227" bestFit="1" customWidth="1"/>
    <col min="1283" max="1283" width="13.5703125" style="227" bestFit="1" customWidth="1"/>
    <col min="1284" max="1284" width="12.5703125" style="227" bestFit="1" customWidth="1"/>
    <col min="1285" max="1285" width="13.5703125" style="227" bestFit="1" customWidth="1"/>
    <col min="1286" max="1286" width="12.5703125" style="227" bestFit="1" customWidth="1"/>
    <col min="1287" max="1536" width="11.42578125" style="227"/>
    <col min="1537" max="1537" width="17.140625" style="227" bestFit="1" customWidth="1"/>
    <col min="1538" max="1538" width="12.5703125" style="227" bestFit="1" customWidth="1"/>
    <col min="1539" max="1539" width="13.5703125" style="227" bestFit="1" customWidth="1"/>
    <col min="1540" max="1540" width="12.5703125" style="227" bestFit="1" customWidth="1"/>
    <col min="1541" max="1541" width="13.5703125" style="227" bestFit="1" customWidth="1"/>
    <col min="1542" max="1542" width="12.5703125" style="227" bestFit="1" customWidth="1"/>
    <col min="1543" max="1792" width="11.42578125" style="227"/>
    <col min="1793" max="1793" width="17.140625" style="227" bestFit="1" customWidth="1"/>
    <col min="1794" max="1794" width="12.5703125" style="227" bestFit="1" customWidth="1"/>
    <col min="1795" max="1795" width="13.5703125" style="227" bestFit="1" customWidth="1"/>
    <col min="1796" max="1796" width="12.5703125" style="227" bestFit="1" customWidth="1"/>
    <col min="1797" max="1797" width="13.5703125" style="227" bestFit="1" customWidth="1"/>
    <col min="1798" max="1798" width="12.5703125" style="227" bestFit="1" customWidth="1"/>
    <col min="1799" max="2048" width="11.42578125" style="227"/>
    <col min="2049" max="2049" width="17.140625" style="227" bestFit="1" customWidth="1"/>
    <col min="2050" max="2050" width="12.5703125" style="227" bestFit="1" customWidth="1"/>
    <col min="2051" max="2051" width="13.5703125" style="227" bestFit="1" customWidth="1"/>
    <col min="2052" max="2052" width="12.5703125" style="227" bestFit="1" customWidth="1"/>
    <col min="2053" max="2053" width="13.5703125" style="227" bestFit="1" customWidth="1"/>
    <col min="2054" max="2054" width="12.5703125" style="227" bestFit="1" customWidth="1"/>
    <col min="2055" max="2304" width="11.42578125" style="227"/>
    <col min="2305" max="2305" width="17.140625" style="227" bestFit="1" customWidth="1"/>
    <col min="2306" max="2306" width="12.5703125" style="227" bestFit="1" customWidth="1"/>
    <col min="2307" max="2307" width="13.5703125" style="227" bestFit="1" customWidth="1"/>
    <col min="2308" max="2308" width="12.5703125" style="227" bestFit="1" customWidth="1"/>
    <col min="2309" max="2309" width="13.5703125" style="227" bestFit="1" customWidth="1"/>
    <col min="2310" max="2310" width="12.5703125" style="227" bestFit="1" customWidth="1"/>
    <col min="2311" max="2560" width="11.42578125" style="227"/>
    <col min="2561" max="2561" width="17.140625" style="227" bestFit="1" customWidth="1"/>
    <col min="2562" max="2562" width="12.5703125" style="227" bestFit="1" customWidth="1"/>
    <col min="2563" max="2563" width="13.5703125" style="227" bestFit="1" customWidth="1"/>
    <col min="2564" max="2564" width="12.5703125" style="227" bestFit="1" customWidth="1"/>
    <col min="2565" max="2565" width="13.5703125" style="227" bestFit="1" customWidth="1"/>
    <col min="2566" max="2566" width="12.5703125" style="227" bestFit="1" customWidth="1"/>
    <col min="2567" max="2816" width="11.42578125" style="227"/>
    <col min="2817" max="2817" width="17.140625" style="227" bestFit="1" customWidth="1"/>
    <col min="2818" max="2818" width="12.5703125" style="227" bestFit="1" customWidth="1"/>
    <col min="2819" max="2819" width="13.5703125" style="227" bestFit="1" customWidth="1"/>
    <col min="2820" max="2820" width="12.5703125" style="227" bestFit="1" customWidth="1"/>
    <col min="2821" max="2821" width="13.5703125" style="227" bestFit="1" customWidth="1"/>
    <col min="2822" max="2822" width="12.5703125" style="227" bestFit="1" customWidth="1"/>
    <col min="2823" max="3072" width="11.42578125" style="227"/>
    <col min="3073" max="3073" width="17.140625" style="227" bestFit="1" customWidth="1"/>
    <col min="3074" max="3074" width="12.5703125" style="227" bestFit="1" customWidth="1"/>
    <col min="3075" max="3075" width="13.5703125" style="227" bestFit="1" customWidth="1"/>
    <col min="3076" max="3076" width="12.5703125" style="227" bestFit="1" customWidth="1"/>
    <col min="3077" max="3077" width="13.5703125" style="227" bestFit="1" customWidth="1"/>
    <col min="3078" max="3078" width="12.5703125" style="227" bestFit="1" customWidth="1"/>
    <col min="3079" max="3328" width="11.42578125" style="227"/>
    <col min="3329" max="3329" width="17.140625" style="227" bestFit="1" customWidth="1"/>
    <col min="3330" max="3330" width="12.5703125" style="227" bestFit="1" customWidth="1"/>
    <col min="3331" max="3331" width="13.5703125" style="227" bestFit="1" customWidth="1"/>
    <col min="3332" max="3332" width="12.5703125" style="227" bestFit="1" customWidth="1"/>
    <col min="3333" max="3333" width="13.5703125" style="227" bestFit="1" customWidth="1"/>
    <col min="3334" max="3334" width="12.5703125" style="227" bestFit="1" customWidth="1"/>
    <col min="3335" max="3584" width="11.42578125" style="227"/>
    <col min="3585" max="3585" width="17.140625" style="227" bestFit="1" customWidth="1"/>
    <col min="3586" max="3586" width="12.5703125" style="227" bestFit="1" customWidth="1"/>
    <col min="3587" max="3587" width="13.5703125" style="227" bestFit="1" customWidth="1"/>
    <col min="3588" max="3588" width="12.5703125" style="227" bestFit="1" customWidth="1"/>
    <col min="3589" max="3589" width="13.5703125" style="227" bestFit="1" customWidth="1"/>
    <col min="3590" max="3590" width="12.5703125" style="227" bestFit="1" customWidth="1"/>
    <col min="3591" max="3840" width="11.42578125" style="227"/>
    <col min="3841" max="3841" width="17.140625" style="227" bestFit="1" customWidth="1"/>
    <col min="3842" max="3842" width="12.5703125" style="227" bestFit="1" customWidth="1"/>
    <col min="3843" max="3843" width="13.5703125" style="227" bestFit="1" customWidth="1"/>
    <col min="3844" max="3844" width="12.5703125" style="227" bestFit="1" customWidth="1"/>
    <col min="3845" max="3845" width="13.5703125" style="227" bestFit="1" customWidth="1"/>
    <col min="3846" max="3846" width="12.5703125" style="227" bestFit="1" customWidth="1"/>
    <col min="3847" max="4096" width="11.42578125" style="227"/>
    <col min="4097" max="4097" width="17.140625" style="227" bestFit="1" customWidth="1"/>
    <col min="4098" max="4098" width="12.5703125" style="227" bestFit="1" customWidth="1"/>
    <col min="4099" max="4099" width="13.5703125" style="227" bestFit="1" customWidth="1"/>
    <col min="4100" max="4100" width="12.5703125" style="227" bestFit="1" customWidth="1"/>
    <col min="4101" max="4101" width="13.5703125" style="227" bestFit="1" customWidth="1"/>
    <col min="4102" max="4102" width="12.5703125" style="227" bestFit="1" customWidth="1"/>
    <col min="4103" max="4352" width="11.42578125" style="227"/>
    <col min="4353" max="4353" width="17.140625" style="227" bestFit="1" customWidth="1"/>
    <col min="4354" max="4354" width="12.5703125" style="227" bestFit="1" customWidth="1"/>
    <col min="4355" max="4355" width="13.5703125" style="227" bestFit="1" customWidth="1"/>
    <col min="4356" max="4356" width="12.5703125" style="227" bestFit="1" customWidth="1"/>
    <col min="4357" max="4357" width="13.5703125" style="227" bestFit="1" customWidth="1"/>
    <col min="4358" max="4358" width="12.5703125" style="227" bestFit="1" customWidth="1"/>
    <col min="4359" max="4608" width="11.42578125" style="227"/>
    <col min="4609" max="4609" width="17.140625" style="227" bestFit="1" customWidth="1"/>
    <col min="4610" max="4610" width="12.5703125" style="227" bestFit="1" customWidth="1"/>
    <col min="4611" max="4611" width="13.5703125" style="227" bestFit="1" customWidth="1"/>
    <col min="4612" max="4612" width="12.5703125" style="227" bestFit="1" customWidth="1"/>
    <col min="4613" max="4613" width="13.5703125" style="227" bestFit="1" customWidth="1"/>
    <col min="4614" max="4614" width="12.5703125" style="227" bestFit="1" customWidth="1"/>
    <col min="4615" max="4864" width="11.42578125" style="227"/>
    <col min="4865" max="4865" width="17.140625" style="227" bestFit="1" customWidth="1"/>
    <col min="4866" max="4866" width="12.5703125" style="227" bestFit="1" customWidth="1"/>
    <col min="4867" max="4867" width="13.5703125" style="227" bestFit="1" customWidth="1"/>
    <col min="4868" max="4868" width="12.5703125" style="227" bestFit="1" customWidth="1"/>
    <col min="4869" max="4869" width="13.5703125" style="227" bestFit="1" customWidth="1"/>
    <col min="4870" max="4870" width="12.5703125" style="227" bestFit="1" customWidth="1"/>
    <col min="4871" max="5120" width="11.42578125" style="227"/>
    <col min="5121" max="5121" width="17.140625" style="227" bestFit="1" customWidth="1"/>
    <col min="5122" max="5122" width="12.5703125" style="227" bestFit="1" customWidth="1"/>
    <col min="5123" max="5123" width="13.5703125" style="227" bestFit="1" customWidth="1"/>
    <col min="5124" max="5124" width="12.5703125" style="227" bestFit="1" customWidth="1"/>
    <col min="5125" max="5125" width="13.5703125" style="227" bestFit="1" customWidth="1"/>
    <col min="5126" max="5126" width="12.5703125" style="227" bestFit="1" customWidth="1"/>
    <col min="5127" max="5376" width="11.42578125" style="227"/>
    <col min="5377" max="5377" width="17.140625" style="227" bestFit="1" customWidth="1"/>
    <col min="5378" max="5378" width="12.5703125" style="227" bestFit="1" customWidth="1"/>
    <col min="5379" max="5379" width="13.5703125" style="227" bestFit="1" customWidth="1"/>
    <col min="5380" max="5380" width="12.5703125" style="227" bestFit="1" customWidth="1"/>
    <col min="5381" max="5381" width="13.5703125" style="227" bestFit="1" customWidth="1"/>
    <col min="5382" max="5382" width="12.5703125" style="227" bestFit="1" customWidth="1"/>
    <col min="5383" max="5632" width="11.42578125" style="227"/>
    <col min="5633" max="5633" width="17.140625" style="227" bestFit="1" customWidth="1"/>
    <col min="5634" max="5634" width="12.5703125" style="227" bestFit="1" customWidth="1"/>
    <col min="5635" max="5635" width="13.5703125" style="227" bestFit="1" customWidth="1"/>
    <col min="5636" max="5636" width="12.5703125" style="227" bestFit="1" customWidth="1"/>
    <col min="5637" max="5637" width="13.5703125" style="227" bestFit="1" customWidth="1"/>
    <col min="5638" max="5638" width="12.5703125" style="227" bestFit="1" customWidth="1"/>
    <col min="5639" max="5888" width="11.42578125" style="227"/>
    <col min="5889" max="5889" width="17.140625" style="227" bestFit="1" customWidth="1"/>
    <col min="5890" max="5890" width="12.5703125" style="227" bestFit="1" customWidth="1"/>
    <col min="5891" max="5891" width="13.5703125" style="227" bestFit="1" customWidth="1"/>
    <col min="5892" max="5892" width="12.5703125" style="227" bestFit="1" customWidth="1"/>
    <col min="5893" max="5893" width="13.5703125" style="227" bestFit="1" customWidth="1"/>
    <col min="5894" max="5894" width="12.5703125" style="227" bestFit="1" customWidth="1"/>
    <col min="5895" max="6144" width="11.42578125" style="227"/>
    <col min="6145" max="6145" width="17.140625" style="227" bestFit="1" customWidth="1"/>
    <col min="6146" max="6146" width="12.5703125" style="227" bestFit="1" customWidth="1"/>
    <col min="6147" max="6147" width="13.5703125" style="227" bestFit="1" customWidth="1"/>
    <col min="6148" max="6148" width="12.5703125" style="227" bestFit="1" customWidth="1"/>
    <col min="6149" max="6149" width="13.5703125" style="227" bestFit="1" customWidth="1"/>
    <col min="6150" max="6150" width="12.5703125" style="227" bestFit="1" customWidth="1"/>
    <col min="6151" max="6400" width="11.42578125" style="227"/>
    <col min="6401" max="6401" width="17.140625" style="227" bestFit="1" customWidth="1"/>
    <col min="6402" max="6402" width="12.5703125" style="227" bestFit="1" customWidth="1"/>
    <col min="6403" max="6403" width="13.5703125" style="227" bestFit="1" customWidth="1"/>
    <col min="6404" max="6404" width="12.5703125" style="227" bestFit="1" customWidth="1"/>
    <col min="6405" max="6405" width="13.5703125" style="227" bestFit="1" customWidth="1"/>
    <col min="6406" max="6406" width="12.5703125" style="227" bestFit="1" customWidth="1"/>
    <col min="6407" max="6656" width="11.42578125" style="227"/>
    <col min="6657" max="6657" width="17.140625" style="227" bestFit="1" customWidth="1"/>
    <col min="6658" max="6658" width="12.5703125" style="227" bestFit="1" customWidth="1"/>
    <col min="6659" max="6659" width="13.5703125" style="227" bestFit="1" customWidth="1"/>
    <col min="6660" max="6660" width="12.5703125" style="227" bestFit="1" customWidth="1"/>
    <col min="6661" max="6661" width="13.5703125" style="227" bestFit="1" customWidth="1"/>
    <col min="6662" max="6662" width="12.5703125" style="227" bestFit="1" customWidth="1"/>
    <col min="6663" max="6912" width="11.42578125" style="227"/>
    <col min="6913" max="6913" width="17.140625" style="227" bestFit="1" customWidth="1"/>
    <col min="6914" max="6914" width="12.5703125" style="227" bestFit="1" customWidth="1"/>
    <col min="6915" max="6915" width="13.5703125" style="227" bestFit="1" customWidth="1"/>
    <col min="6916" max="6916" width="12.5703125" style="227" bestFit="1" customWidth="1"/>
    <col min="6917" max="6917" width="13.5703125" style="227" bestFit="1" customWidth="1"/>
    <col min="6918" max="6918" width="12.5703125" style="227" bestFit="1" customWidth="1"/>
    <col min="6919" max="7168" width="11.42578125" style="227"/>
    <col min="7169" max="7169" width="17.140625" style="227" bestFit="1" customWidth="1"/>
    <col min="7170" max="7170" width="12.5703125" style="227" bestFit="1" customWidth="1"/>
    <col min="7171" max="7171" width="13.5703125" style="227" bestFit="1" customWidth="1"/>
    <col min="7172" max="7172" width="12.5703125" style="227" bestFit="1" customWidth="1"/>
    <col min="7173" max="7173" width="13.5703125" style="227" bestFit="1" customWidth="1"/>
    <col min="7174" max="7174" width="12.5703125" style="227" bestFit="1" customWidth="1"/>
    <col min="7175" max="7424" width="11.42578125" style="227"/>
    <col min="7425" max="7425" width="17.140625" style="227" bestFit="1" customWidth="1"/>
    <col min="7426" max="7426" width="12.5703125" style="227" bestFit="1" customWidth="1"/>
    <col min="7427" max="7427" width="13.5703125" style="227" bestFit="1" customWidth="1"/>
    <col min="7428" max="7428" width="12.5703125" style="227" bestFit="1" customWidth="1"/>
    <col min="7429" max="7429" width="13.5703125" style="227" bestFit="1" customWidth="1"/>
    <col min="7430" max="7430" width="12.5703125" style="227" bestFit="1" customWidth="1"/>
    <col min="7431" max="7680" width="11.42578125" style="227"/>
    <col min="7681" max="7681" width="17.140625" style="227" bestFit="1" customWidth="1"/>
    <col min="7682" max="7682" width="12.5703125" style="227" bestFit="1" customWidth="1"/>
    <col min="7683" max="7683" width="13.5703125" style="227" bestFit="1" customWidth="1"/>
    <col min="7684" max="7684" width="12.5703125" style="227" bestFit="1" customWidth="1"/>
    <col min="7685" max="7685" width="13.5703125" style="227" bestFit="1" customWidth="1"/>
    <col min="7686" max="7686" width="12.5703125" style="227" bestFit="1" customWidth="1"/>
    <col min="7687" max="7936" width="11.42578125" style="227"/>
    <col min="7937" max="7937" width="17.140625" style="227" bestFit="1" customWidth="1"/>
    <col min="7938" max="7938" width="12.5703125" style="227" bestFit="1" customWidth="1"/>
    <col min="7939" max="7939" width="13.5703125" style="227" bestFit="1" customWidth="1"/>
    <col min="7940" max="7940" width="12.5703125" style="227" bestFit="1" customWidth="1"/>
    <col min="7941" max="7941" width="13.5703125" style="227" bestFit="1" customWidth="1"/>
    <col min="7942" max="7942" width="12.5703125" style="227" bestFit="1" customWidth="1"/>
    <col min="7943" max="8192" width="11.42578125" style="227"/>
    <col min="8193" max="8193" width="17.140625" style="227" bestFit="1" customWidth="1"/>
    <col min="8194" max="8194" width="12.5703125" style="227" bestFit="1" customWidth="1"/>
    <col min="8195" max="8195" width="13.5703125" style="227" bestFit="1" customWidth="1"/>
    <col min="8196" max="8196" width="12.5703125" style="227" bestFit="1" customWidth="1"/>
    <col min="8197" max="8197" width="13.5703125" style="227" bestFit="1" customWidth="1"/>
    <col min="8198" max="8198" width="12.5703125" style="227" bestFit="1" customWidth="1"/>
    <col min="8199" max="8448" width="11.42578125" style="227"/>
    <col min="8449" max="8449" width="17.140625" style="227" bestFit="1" customWidth="1"/>
    <col min="8450" max="8450" width="12.5703125" style="227" bestFit="1" customWidth="1"/>
    <col min="8451" max="8451" width="13.5703125" style="227" bestFit="1" customWidth="1"/>
    <col min="8452" max="8452" width="12.5703125" style="227" bestFit="1" customWidth="1"/>
    <col min="8453" max="8453" width="13.5703125" style="227" bestFit="1" customWidth="1"/>
    <col min="8454" max="8454" width="12.5703125" style="227" bestFit="1" customWidth="1"/>
    <col min="8455" max="8704" width="11.42578125" style="227"/>
    <col min="8705" max="8705" width="17.140625" style="227" bestFit="1" customWidth="1"/>
    <col min="8706" max="8706" width="12.5703125" style="227" bestFit="1" customWidth="1"/>
    <col min="8707" max="8707" width="13.5703125" style="227" bestFit="1" customWidth="1"/>
    <col min="8708" max="8708" width="12.5703125" style="227" bestFit="1" customWidth="1"/>
    <col min="8709" max="8709" width="13.5703125" style="227" bestFit="1" customWidth="1"/>
    <col min="8710" max="8710" width="12.5703125" style="227" bestFit="1" customWidth="1"/>
    <col min="8711" max="8960" width="11.42578125" style="227"/>
    <col min="8961" max="8961" width="17.140625" style="227" bestFit="1" customWidth="1"/>
    <col min="8962" max="8962" width="12.5703125" style="227" bestFit="1" customWidth="1"/>
    <col min="8963" max="8963" width="13.5703125" style="227" bestFit="1" customWidth="1"/>
    <col min="8964" max="8964" width="12.5703125" style="227" bestFit="1" customWidth="1"/>
    <col min="8965" max="8965" width="13.5703125" style="227" bestFit="1" customWidth="1"/>
    <col min="8966" max="8966" width="12.5703125" style="227" bestFit="1" customWidth="1"/>
    <col min="8967" max="9216" width="11.42578125" style="227"/>
    <col min="9217" max="9217" width="17.140625" style="227" bestFit="1" customWidth="1"/>
    <col min="9218" max="9218" width="12.5703125" style="227" bestFit="1" customWidth="1"/>
    <col min="9219" max="9219" width="13.5703125" style="227" bestFit="1" customWidth="1"/>
    <col min="9220" max="9220" width="12.5703125" style="227" bestFit="1" customWidth="1"/>
    <col min="9221" max="9221" width="13.5703125" style="227" bestFit="1" customWidth="1"/>
    <col min="9222" max="9222" width="12.5703125" style="227" bestFit="1" customWidth="1"/>
    <col min="9223" max="9472" width="11.42578125" style="227"/>
    <col min="9473" max="9473" width="17.140625" style="227" bestFit="1" customWidth="1"/>
    <col min="9474" max="9474" width="12.5703125" style="227" bestFit="1" customWidth="1"/>
    <col min="9475" max="9475" width="13.5703125" style="227" bestFit="1" customWidth="1"/>
    <col min="9476" max="9476" width="12.5703125" style="227" bestFit="1" customWidth="1"/>
    <col min="9477" max="9477" width="13.5703125" style="227" bestFit="1" customWidth="1"/>
    <col min="9478" max="9478" width="12.5703125" style="227" bestFit="1" customWidth="1"/>
    <col min="9479" max="9728" width="11.42578125" style="227"/>
    <col min="9729" max="9729" width="17.140625" style="227" bestFit="1" customWidth="1"/>
    <col min="9730" max="9730" width="12.5703125" style="227" bestFit="1" customWidth="1"/>
    <col min="9731" max="9731" width="13.5703125" style="227" bestFit="1" customWidth="1"/>
    <col min="9732" max="9732" width="12.5703125" style="227" bestFit="1" customWidth="1"/>
    <col min="9733" max="9733" width="13.5703125" style="227" bestFit="1" customWidth="1"/>
    <col min="9734" max="9734" width="12.5703125" style="227" bestFit="1" customWidth="1"/>
    <col min="9735" max="9984" width="11.42578125" style="227"/>
    <col min="9985" max="9985" width="17.140625" style="227" bestFit="1" customWidth="1"/>
    <col min="9986" max="9986" width="12.5703125" style="227" bestFit="1" customWidth="1"/>
    <col min="9987" max="9987" width="13.5703125" style="227" bestFit="1" customWidth="1"/>
    <col min="9988" max="9988" width="12.5703125" style="227" bestFit="1" customWidth="1"/>
    <col min="9989" max="9989" width="13.5703125" style="227" bestFit="1" customWidth="1"/>
    <col min="9990" max="9990" width="12.5703125" style="227" bestFit="1" customWidth="1"/>
    <col min="9991" max="10240" width="11.42578125" style="227"/>
    <col min="10241" max="10241" width="17.140625" style="227" bestFit="1" customWidth="1"/>
    <col min="10242" max="10242" width="12.5703125" style="227" bestFit="1" customWidth="1"/>
    <col min="10243" max="10243" width="13.5703125" style="227" bestFit="1" customWidth="1"/>
    <col min="10244" max="10244" width="12.5703125" style="227" bestFit="1" customWidth="1"/>
    <col min="10245" max="10245" width="13.5703125" style="227" bestFit="1" customWidth="1"/>
    <col min="10246" max="10246" width="12.5703125" style="227" bestFit="1" customWidth="1"/>
    <col min="10247" max="10496" width="11.42578125" style="227"/>
    <col min="10497" max="10497" width="17.140625" style="227" bestFit="1" customWidth="1"/>
    <col min="10498" max="10498" width="12.5703125" style="227" bestFit="1" customWidth="1"/>
    <col min="10499" max="10499" width="13.5703125" style="227" bestFit="1" customWidth="1"/>
    <col min="10500" max="10500" width="12.5703125" style="227" bestFit="1" customWidth="1"/>
    <col min="10501" max="10501" width="13.5703125" style="227" bestFit="1" customWidth="1"/>
    <col min="10502" max="10502" width="12.5703125" style="227" bestFit="1" customWidth="1"/>
    <col min="10503" max="10752" width="11.42578125" style="227"/>
    <col min="10753" max="10753" width="17.140625" style="227" bestFit="1" customWidth="1"/>
    <col min="10754" max="10754" width="12.5703125" style="227" bestFit="1" customWidth="1"/>
    <col min="10755" max="10755" width="13.5703125" style="227" bestFit="1" customWidth="1"/>
    <col min="10756" max="10756" width="12.5703125" style="227" bestFit="1" customWidth="1"/>
    <col min="10757" max="10757" width="13.5703125" style="227" bestFit="1" customWidth="1"/>
    <col min="10758" max="10758" width="12.5703125" style="227" bestFit="1" customWidth="1"/>
    <col min="10759" max="11008" width="11.42578125" style="227"/>
    <col min="11009" max="11009" width="17.140625" style="227" bestFit="1" customWidth="1"/>
    <col min="11010" max="11010" width="12.5703125" style="227" bestFit="1" customWidth="1"/>
    <col min="11011" max="11011" width="13.5703125" style="227" bestFit="1" customWidth="1"/>
    <col min="11012" max="11012" width="12.5703125" style="227" bestFit="1" customWidth="1"/>
    <col min="11013" max="11013" width="13.5703125" style="227" bestFit="1" customWidth="1"/>
    <col min="11014" max="11014" width="12.5703125" style="227" bestFit="1" customWidth="1"/>
    <col min="11015" max="11264" width="11.42578125" style="227"/>
    <col min="11265" max="11265" width="17.140625" style="227" bestFit="1" customWidth="1"/>
    <col min="11266" max="11266" width="12.5703125" style="227" bestFit="1" customWidth="1"/>
    <col min="11267" max="11267" width="13.5703125" style="227" bestFit="1" customWidth="1"/>
    <col min="11268" max="11268" width="12.5703125" style="227" bestFit="1" customWidth="1"/>
    <col min="11269" max="11269" width="13.5703125" style="227" bestFit="1" customWidth="1"/>
    <col min="11270" max="11270" width="12.5703125" style="227" bestFit="1" customWidth="1"/>
    <col min="11271" max="11520" width="11.42578125" style="227"/>
    <col min="11521" max="11521" width="17.140625" style="227" bestFit="1" customWidth="1"/>
    <col min="11522" max="11522" width="12.5703125" style="227" bestFit="1" customWidth="1"/>
    <col min="11523" max="11523" width="13.5703125" style="227" bestFit="1" customWidth="1"/>
    <col min="11524" max="11524" width="12.5703125" style="227" bestFit="1" customWidth="1"/>
    <col min="11525" max="11525" width="13.5703125" style="227" bestFit="1" customWidth="1"/>
    <col min="11526" max="11526" width="12.5703125" style="227" bestFit="1" customWidth="1"/>
    <col min="11527" max="11776" width="11.42578125" style="227"/>
    <col min="11777" max="11777" width="17.140625" style="227" bestFit="1" customWidth="1"/>
    <col min="11778" max="11778" width="12.5703125" style="227" bestFit="1" customWidth="1"/>
    <col min="11779" max="11779" width="13.5703125" style="227" bestFit="1" customWidth="1"/>
    <col min="11780" max="11780" width="12.5703125" style="227" bestFit="1" customWidth="1"/>
    <col min="11781" max="11781" width="13.5703125" style="227" bestFit="1" customWidth="1"/>
    <col min="11782" max="11782" width="12.5703125" style="227" bestFit="1" customWidth="1"/>
    <col min="11783" max="12032" width="11.42578125" style="227"/>
    <col min="12033" max="12033" width="17.140625" style="227" bestFit="1" customWidth="1"/>
    <col min="12034" max="12034" width="12.5703125" style="227" bestFit="1" customWidth="1"/>
    <col min="12035" max="12035" width="13.5703125" style="227" bestFit="1" customWidth="1"/>
    <col min="12036" max="12036" width="12.5703125" style="227" bestFit="1" customWidth="1"/>
    <col min="12037" max="12037" width="13.5703125" style="227" bestFit="1" customWidth="1"/>
    <col min="12038" max="12038" width="12.5703125" style="227" bestFit="1" customWidth="1"/>
    <col min="12039" max="12288" width="11.42578125" style="227"/>
    <col min="12289" max="12289" width="17.140625" style="227" bestFit="1" customWidth="1"/>
    <col min="12290" max="12290" width="12.5703125" style="227" bestFit="1" customWidth="1"/>
    <col min="12291" max="12291" width="13.5703125" style="227" bestFit="1" customWidth="1"/>
    <col min="12292" max="12292" width="12.5703125" style="227" bestFit="1" customWidth="1"/>
    <col min="12293" max="12293" width="13.5703125" style="227" bestFit="1" customWidth="1"/>
    <col min="12294" max="12294" width="12.5703125" style="227" bestFit="1" customWidth="1"/>
    <col min="12295" max="12544" width="11.42578125" style="227"/>
    <col min="12545" max="12545" width="17.140625" style="227" bestFit="1" customWidth="1"/>
    <col min="12546" max="12546" width="12.5703125" style="227" bestFit="1" customWidth="1"/>
    <col min="12547" max="12547" width="13.5703125" style="227" bestFit="1" customWidth="1"/>
    <col min="12548" max="12548" width="12.5703125" style="227" bestFit="1" customWidth="1"/>
    <col min="12549" max="12549" width="13.5703125" style="227" bestFit="1" customWidth="1"/>
    <col min="12550" max="12550" width="12.5703125" style="227" bestFit="1" customWidth="1"/>
    <col min="12551" max="12800" width="11.42578125" style="227"/>
    <col min="12801" max="12801" width="17.140625" style="227" bestFit="1" customWidth="1"/>
    <col min="12802" max="12802" width="12.5703125" style="227" bestFit="1" customWidth="1"/>
    <col min="12803" max="12803" width="13.5703125" style="227" bestFit="1" customWidth="1"/>
    <col min="12804" max="12804" width="12.5703125" style="227" bestFit="1" customWidth="1"/>
    <col min="12805" max="12805" width="13.5703125" style="227" bestFit="1" customWidth="1"/>
    <col min="12806" max="12806" width="12.5703125" style="227" bestFit="1" customWidth="1"/>
    <col min="12807" max="13056" width="11.42578125" style="227"/>
    <col min="13057" max="13057" width="17.140625" style="227" bestFit="1" customWidth="1"/>
    <col min="13058" max="13058" width="12.5703125" style="227" bestFit="1" customWidth="1"/>
    <col min="13059" max="13059" width="13.5703125" style="227" bestFit="1" customWidth="1"/>
    <col min="13060" max="13060" width="12.5703125" style="227" bestFit="1" customWidth="1"/>
    <col min="13061" max="13061" width="13.5703125" style="227" bestFit="1" customWidth="1"/>
    <col min="13062" max="13062" width="12.5703125" style="227" bestFit="1" customWidth="1"/>
    <col min="13063" max="13312" width="11.42578125" style="227"/>
    <col min="13313" max="13313" width="17.140625" style="227" bestFit="1" customWidth="1"/>
    <col min="13314" max="13314" width="12.5703125" style="227" bestFit="1" customWidth="1"/>
    <col min="13315" max="13315" width="13.5703125" style="227" bestFit="1" customWidth="1"/>
    <col min="13316" max="13316" width="12.5703125" style="227" bestFit="1" customWidth="1"/>
    <col min="13317" max="13317" width="13.5703125" style="227" bestFit="1" customWidth="1"/>
    <col min="13318" max="13318" width="12.5703125" style="227" bestFit="1" customWidth="1"/>
    <col min="13319" max="13568" width="11.42578125" style="227"/>
    <col min="13569" max="13569" width="17.140625" style="227" bestFit="1" customWidth="1"/>
    <col min="13570" max="13570" width="12.5703125" style="227" bestFit="1" customWidth="1"/>
    <col min="13571" max="13571" width="13.5703125" style="227" bestFit="1" customWidth="1"/>
    <col min="13572" max="13572" width="12.5703125" style="227" bestFit="1" customWidth="1"/>
    <col min="13573" max="13573" width="13.5703125" style="227" bestFit="1" customWidth="1"/>
    <col min="13574" max="13574" width="12.5703125" style="227" bestFit="1" customWidth="1"/>
    <col min="13575" max="13824" width="11.42578125" style="227"/>
    <col min="13825" max="13825" width="17.140625" style="227" bestFit="1" customWidth="1"/>
    <col min="13826" max="13826" width="12.5703125" style="227" bestFit="1" customWidth="1"/>
    <col min="13827" max="13827" width="13.5703125" style="227" bestFit="1" customWidth="1"/>
    <col min="13828" max="13828" width="12.5703125" style="227" bestFit="1" customWidth="1"/>
    <col min="13829" max="13829" width="13.5703125" style="227" bestFit="1" customWidth="1"/>
    <col min="13830" max="13830" width="12.5703125" style="227" bestFit="1" customWidth="1"/>
    <col min="13831" max="14080" width="11.42578125" style="227"/>
    <col min="14081" max="14081" width="17.140625" style="227" bestFit="1" customWidth="1"/>
    <col min="14082" max="14082" width="12.5703125" style="227" bestFit="1" customWidth="1"/>
    <col min="14083" max="14083" width="13.5703125" style="227" bestFit="1" customWidth="1"/>
    <col min="14084" max="14084" width="12.5703125" style="227" bestFit="1" customWidth="1"/>
    <col min="14085" max="14085" width="13.5703125" style="227" bestFit="1" customWidth="1"/>
    <col min="14086" max="14086" width="12.5703125" style="227" bestFit="1" customWidth="1"/>
    <col min="14087" max="14336" width="11.42578125" style="227"/>
    <col min="14337" max="14337" width="17.140625" style="227" bestFit="1" customWidth="1"/>
    <col min="14338" max="14338" width="12.5703125" style="227" bestFit="1" customWidth="1"/>
    <col min="14339" max="14339" width="13.5703125" style="227" bestFit="1" customWidth="1"/>
    <col min="14340" max="14340" width="12.5703125" style="227" bestFit="1" customWidth="1"/>
    <col min="14341" max="14341" width="13.5703125" style="227" bestFit="1" customWidth="1"/>
    <col min="14342" max="14342" width="12.5703125" style="227" bestFit="1" customWidth="1"/>
    <col min="14343" max="14592" width="11.42578125" style="227"/>
    <col min="14593" max="14593" width="17.140625" style="227" bestFit="1" customWidth="1"/>
    <col min="14594" max="14594" width="12.5703125" style="227" bestFit="1" customWidth="1"/>
    <col min="14595" max="14595" width="13.5703125" style="227" bestFit="1" customWidth="1"/>
    <col min="14596" max="14596" width="12.5703125" style="227" bestFit="1" customWidth="1"/>
    <col min="14597" max="14597" width="13.5703125" style="227" bestFit="1" customWidth="1"/>
    <col min="14598" max="14598" width="12.5703125" style="227" bestFit="1" customWidth="1"/>
    <col min="14599" max="14848" width="11.42578125" style="227"/>
    <col min="14849" max="14849" width="17.140625" style="227" bestFit="1" customWidth="1"/>
    <col min="14850" max="14850" width="12.5703125" style="227" bestFit="1" customWidth="1"/>
    <col min="14851" max="14851" width="13.5703125" style="227" bestFit="1" customWidth="1"/>
    <col min="14852" max="14852" width="12.5703125" style="227" bestFit="1" customWidth="1"/>
    <col min="14853" max="14853" width="13.5703125" style="227" bestFit="1" customWidth="1"/>
    <col min="14854" max="14854" width="12.5703125" style="227" bestFit="1" customWidth="1"/>
    <col min="14855" max="15104" width="11.42578125" style="227"/>
    <col min="15105" max="15105" width="17.140625" style="227" bestFit="1" customWidth="1"/>
    <col min="15106" max="15106" width="12.5703125" style="227" bestFit="1" customWidth="1"/>
    <col min="15107" max="15107" width="13.5703125" style="227" bestFit="1" customWidth="1"/>
    <col min="15108" max="15108" width="12.5703125" style="227" bestFit="1" customWidth="1"/>
    <col min="15109" max="15109" width="13.5703125" style="227" bestFit="1" customWidth="1"/>
    <col min="15110" max="15110" width="12.5703125" style="227" bestFit="1" customWidth="1"/>
    <col min="15111" max="15360" width="11.42578125" style="227"/>
    <col min="15361" max="15361" width="17.140625" style="227" bestFit="1" customWidth="1"/>
    <col min="15362" max="15362" width="12.5703125" style="227" bestFit="1" customWidth="1"/>
    <col min="15363" max="15363" width="13.5703125" style="227" bestFit="1" customWidth="1"/>
    <col min="15364" max="15364" width="12.5703125" style="227" bestFit="1" customWidth="1"/>
    <col min="15365" max="15365" width="13.5703125" style="227" bestFit="1" customWidth="1"/>
    <col min="15366" max="15366" width="12.5703125" style="227" bestFit="1" customWidth="1"/>
    <col min="15367" max="15616" width="11.42578125" style="227"/>
    <col min="15617" max="15617" width="17.140625" style="227" bestFit="1" customWidth="1"/>
    <col min="15618" max="15618" width="12.5703125" style="227" bestFit="1" customWidth="1"/>
    <col min="15619" max="15619" width="13.5703125" style="227" bestFit="1" customWidth="1"/>
    <col min="15620" max="15620" width="12.5703125" style="227" bestFit="1" customWidth="1"/>
    <col min="15621" max="15621" width="13.5703125" style="227" bestFit="1" customWidth="1"/>
    <col min="15622" max="15622" width="12.5703125" style="227" bestFit="1" customWidth="1"/>
    <col min="15623" max="15872" width="11.42578125" style="227"/>
    <col min="15873" max="15873" width="17.140625" style="227" bestFit="1" customWidth="1"/>
    <col min="15874" max="15874" width="12.5703125" style="227" bestFit="1" customWidth="1"/>
    <col min="15875" max="15875" width="13.5703125" style="227" bestFit="1" customWidth="1"/>
    <col min="15876" max="15876" width="12.5703125" style="227" bestFit="1" customWidth="1"/>
    <col min="15877" max="15877" width="13.5703125" style="227" bestFit="1" customWidth="1"/>
    <col min="15878" max="15878" width="12.5703125" style="227" bestFit="1" customWidth="1"/>
    <col min="15879" max="16128" width="11.42578125" style="227"/>
    <col min="16129" max="16129" width="17.140625" style="227" bestFit="1" customWidth="1"/>
    <col min="16130" max="16130" width="12.5703125" style="227" bestFit="1" customWidth="1"/>
    <col min="16131" max="16131" width="13.5703125" style="227" bestFit="1" customWidth="1"/>
    <col min="16132" max="16132" width="12.5703125" style="227" bestFit="1" customWidth="1"/>
    <col min="16133" max="16133" width="13.5703125" style="227" bestFit="1" customWidth="1"/>
    <col min="16134" max="16134" width="12.5703125" style="227" bestFit="1" customWidth="1"/>
    <col min="16135" max="16384" width="11.42578125" style="227"/>
  </cols>
  <sheetData>
    <row r="1" spans="1:9" x14ac:dyDescent="0.2">
      <c r="A1" s="28" t="s">
        <v>4667</v>
      </c>
      <c r="H1" s="284" t="s">
        <v>1306</v>
      </c>
      <c r="I1" s="284"/>
    </row>
    <row r="2" spans="1:9" x14ac:dyDescent="0.2">
      <c r="A2" s="227" t="s">
        <v>4492</v>
      </c>
    </row>
    <row r="6" spans="1:9" x14ac:dyDescent="0.2">
      <c r="B6" s="227" t="s">
        <v>3303</v>
      </c>
    </row>
    <row r="7" spans="1:9" x14ac:dyDescent="0.2">
      <c r="A7" s="227" t="s">
        <v>2</v>
      </c>
      <c r="B7" s="227" t="s">
        <v>3281</v>
      </c>
      <c r="C7" s="227" t="s">
        <v>3282</v>
      </c>
      <c r="D7" s="227" t="s">
        <v>3283</v>
      </c>
      <c r="E7" s="227" t="s">
        <v>52</v>
      </c>
      <c r="F7" s="227" t="s">
        <v>3391</v>
      </c>
    </row>
    <row r="8" spans="1:9" x14ac:dyDescent="0.2">
      <c r="A8" s="227" t="s">
        <v>9</v>
      </c>
      <c r="B8" s="349">
        <v>548.54519450325279</v>
      </c>
      <c r="C8" s="349">
        <v>9910.9856643128969</v>
      </c>
      <c r="D8" s="349">
        <v>-234.99626274670615</v>
      </c>
      <c r="E8" s="349">
        <v>10224.534596069443</v>
      </c>
      <c r="F8" s="349">
        <v>548.54519450325495</v>
      </c>
    </row>
    <row r="9" spans="1:9" x14ac:dyDescent="0.2">
      <c r="A9" s="227" t="s">
        <v>28</v>
      </c>
      <c r="B9" s="349">
        <v>0.1724495718823249</v>
      </c>
      <c r="C9" s="349">
        <v>118.85372834764998</v>
      </c>
      <c r="D9" s="349">
        <v>-141.56801474108138</v>
      </c>
      <c r="E9" s="349">
        <v>-22.541836821549083</v>
      </c>
      <c r="F9" s="349" t="s">
        <v>3338</v>
      </c>
    </row>
    <row r="10" spans="1:9" x14ac:dyDescent="0.2">
      <c r="A10" s="227" t="s">
        <v>0</v>
      </c>
      <c r="B10" s="349">
        <v>451.07621934377232</v>
      </c>
      <c r="C10" s="349">
        <v>1063.1122582502126</v>
      </c>
      <c r="D10" s="349">
        <v>-123.70433492202882</v>
      </c>
      <c r="E10" s="349">
        <v>1390.4841426719561</v>
      </c>
      <c r="F10" s="349">
        <v>451.07621934377232</v>
      </c>
    </row>
    <row r="11" spans="1:9" x14ac:dyDescent="0.2">
      <c r="A11" s="227" t="s">
        <v>6</v>
      </c>
      <c r="B11" s="349">
        <v>2.3878159185323238</v>
      </c>
      <c r="C11" s="349">
        <v>30.666221030581372</v>
      </c>
      <c r="D11" s="349">
        <v>-44.389436282794208</v>
      </c>
      <c r="E11" s="349">
        <v>-11.335399333680511</v>
      </c>
      <c r="F11" s="349">
        <v>2.3878159185323131</v>
      </c>
    </row>
    <row r="12" spans="1:9" x14ac:dyDescent="0.2">
      <c r="A12" s="227" t="s">
        <v>23</v>
      </c>
      <c r="B12" s="349">
        <v>0.78189042955807508</v>
      </c>
      <c r="C12" s="349">
        <v>538.71339735656647</v>
      </c>
      <c r="D12" s="349">
        <v>-39.539167084944729</v>
      </c>
      <c r="E12" s="349">
        <v>499.95612070117983</v>
      </c>
      <c r="F12" s="349">
        <v>0.78189042955811638</v>
      </c>
    </row>
    <row r="13" spans="1:9" x14ac:dyDescent="0.2">
      <c r="A13" s="227" t="s">
        <v>31</v>
      </c>
      <c r="B13" s="349">
        <v>1.4546947229052876</v>
      </c>
      <c r="C13" s="349">
        <v>835.06831450791935</v>
      </c>
      <c r="D13" s="349">
        <v>-30.507910946786701</v>
      </c>
      <c r="E13" s="349">
        <v>806.01509828403789</v>
      </c>
      <c r="F13" s="349">
        <v>1.4546947229054328</v>
      </c>
    </row>
    <row r="14" spans="1:9" x14ac:dyDescent="0.2">
      <c r="A14" s="227" t="s">
        <v>21</v>
      </c>
      <c r="B14" s="349">
        <v>13.988086994485059</v>
      </c>
      <c r="C14" s="349">
        <v>51.741806767828123</v>
      </c>
      <c r="D14" s="349">
        <v>-16.303096806633171</v>
      </c>
      <c r="E14" s="349">
        <v>49.426796955680011</v>
      </c>
      <c r="F14" s="349">
        <v>13.988086994485089</v>
      </c>
    </row>
    <row r="15" spans="1:9" x14ac:dyDescent="0.2">
      <c r="A15" s="227" t="s">
        <v>19</v>
      </c>
      <c r="B15" s="349">
        <v>75.668832423906579</v>
      </c>
      <c r="C15" s="349">
        <v>56.125119350402656</v>
      </c>
      <c r="D15" s="349">
        <v>-9.8373871722266593</v>
      </c>
      <c r="E15" s="349">
        <v>121.95656460208258</v>
      </c>
      <c r="F15" s="349">
        <v>75.668832423906608</v>
      </c>
    </row>
    <row r="16" spans="1:9" x14ac:dyDescent="0.2">
      <c r="A16" s="227" t="s">
        <v>11</v>
      </c>
      <c r="B16" s="349">
        <v>0.80712572628451795</v>
      </c>
      <c r="C16" s="349">
        <v>36.676977533528571</v>
      </c>
      <c r="D16" s="349">
        <v>-7.1326346980376734</v>
      </c>
      <c r="E16" s="349">
        <v>30.351468561775416</v>
      </c>
      <c r="F16" s="349">
        <v>0.80712572628452084</v>
      </c>
    </row>
    <row r="17" spans="1:6" x14ac:dyDescent="0.2">
      <c r="A17" s="227" t="s">
        <v>30</v>
      </c>
      <c r="B17" s="349">
        <v>5.6051416079867522E-3</v>
      </c>
      <c r="C17" s="349">
        <v>235.73889837032863</v>
      </c>
      <c r="D17" s="349">
        <v>-6.0048686606155934</v>
      </c>
      <c r="E17" s="349">
        <v>229.73963485132103</v>
      </c>
      <c r="F17" s="349" t="s">
        <v>3338</v>
      </c>
    </row>
    <row r="18" spans="1:6" x14ac:dyDescent="0.2">
      <c r="A18" s="227" t="s">
        <v>12</v>
      </c>
      <c r="B18" s="349">
        <v>0</v>
      </c>
      <c r="C18" s="349">
        <v>326.38104049289478</v>
      </c>
      <c r="D18" s="349">
        <v>-5.504471259535535</v>
      </c>
      <c r="E18" s="349">
        <v>320.87656923335919</v>
      </c>
      <c r="F18" s="349">
        <v>0</v>
      </c>
    </row>
    <row r="19" spans="1:6" x14ac:dyDescent="0.2">
      <c r="A19" s="227" t="s">
        <v>5</v>
      </c>
      <c r="B19" s="349">
        <v>474.28553491378722</v>
      </c>
      <c r="C19" s="349">
        <v>58.710914096345746</v>
      </c>
      <c r="D19" s="349">
        <v>0.40947725578100963</v>
      </c>
      <c r="E19" s="349">
        <v>533.40592626591399</v>
      </c>
      <c r="F19" s="349">
        <v>474.28553491378727</v>
      </c>
    </row>
    <row r="20" spans="1:6" x14ac:dyDescent="0.2">
      <c r="A20" s="227" t="s">
        <v>7</v>
      </c>
      <c r="B20" s="349">
        <v>0</v>
      </c>
      <c r="C20" s="349">
        <v>58.411286486798105</v>
      </c>
      <c r="D20" s="349">
        <v>5.6263495159532182</v>
      </c>
      <c r="E20" s="349">
        <v>64.037636002751313</v>
      </c>
      <c r="F20" s="349">
        <v>0</v>
      </c>
    </row>
    <row r="21" spans="1:6" x14ac:dyDescent="0.2">
      <c r="A21" s="227" t="s">
        <v>24</v>
      </c>
      <c r="B21" s="349">
        <v>234.21229876592594</v>
      </c>
      <c r="C21" s="349">
        <v>255.258956227162</v>
      </c>
      <c r="D21" s="349">
        <v>7.1414702597775017</v>
      </c>
      <c r="E21" s="349">
        <v>496.61272525286546</v>
      </c>
      <c r="F21" s="349">
        <v>234.21229876592599</v>
      </c>
    </row>
    <row r="22" spans="1:6" x14ac:dyDescent="0.2">
      <c r="A22" s="227" t="s">
        <v>17</v>
      </c>
      <c r="B22" s="349">
        <v>0</v>
      </c>
      <c r="C22" s="349">
        <v>221.9220021454972</v>
      </c>
      <c r="D22" s="349">
        <v>11.525314756247161</v>
      </c>
      <c r="E22" s="349">
        <v>233.44731690174436</v>
      </c>
      <c r="F22" s="349">
        <v>0</v>
      </c>
    </row>
    <row r="23" spans="1:6" x14ac:dyDescent="0.2">
      <c r="A23" s="227" t="s">
        <v>15</v>
      </c>
      <c r="B23" s="349">
        <v>5.4804242645365449</v>
      </c>
      <c r="C23" s="349">
        <v>43.567592551410144</v>
      </c>
      <c r="D23" s="349">
        <v>12.449159964255857</v>
      </c>
      <c r="E23" s="349">
        <v>61.497176780202544</v>
      </c>
      <c r="F23" s="349">
        <v>5.480424264536528</v>
      </c>
    </row>
    <row r="24" spans="1:6" x14ac:dyDescent="0.2">
      <c r="A24" s="227" t="s">
        <v>18</v>
      </c>
      <c r="B24" s="349">
        <v>0</v>
      </c>
      <c r="C24" s="349">
        <v>141.95845223307566</v>
      </c>
      <c r="D24" s="349">
        <v>15.455431034132129</v>
      </c>
      <c r="E24" s="349">
        <v>157.41388326720781</v>
      </c>
      <c r="F24" s="349">
        <v>0</v>
      </c>
    </row>
    <row r="25" spans="1:6" x14ac:dyDescent="0.2">
      <c r="A25" s="227" t="s">
        <v>32</v>
      </c>
      <c r="B25" s="349">
        <v>40.646040350302712</v>
      </c>
      <c r="C25" s="349">
        <v>84.226132674538533</v>
      </c>
      <c r="D25" s="349">
        <v>29.698645592148253</v>
      </c>
      <c r="E25" s="349">
        <v>154.5708186169895</v>
      </c>
      <c r="F25" s="349">
        <v>40.646040350302727</v>
      </c>
    </row>
    <row r="26" spans="1:6" x14ac:dyDescent="0.2">
      <c r="A26" s="227" t="s">
        <v>13</v>
      </c>
      <c r="B26" s="349">
        <v>67.758761964667883</v>
      </c>
      <c r="C26" s="349">
        <v>1228.4102040194657</v>
      </c>
      <c r="D26" s="349">
        <v>33.764537824709009</v>
      </c>
      <c r="E26" s="349">
        <v>1329.9335038088425</v>
      </c>
      <c r="F26" s="349">
        <v>67.758761964668409</v>
      </c>
    </row>
    <row r="27" spans="1:6" x14ac:dyDescent="0.2">
      <c r="A27" s="227" t="s">
        <v>26</v>
      </c>
      <c r="B27" s="349">
        <v>9.0175571593518669</v>
      </c>
      <c r="C27" s="349">
        <v>149.06675876965338</v>
      </c>
      <c r="D27" s="349">
        <v>34.695521820438344</v>
      </c>
      <c r="E27" s="349">
        <v>192.7798377494436</v>
      </c>
      <c r="F27" s="349">
        <v>9.0175571593518988</v>
      </c>
    </row>
    <row r="28" spans="1:6" x14ac:dyDescent="0.2">
      <c r="A28" s="227" t="s">
        <v>16</v>
      </c>
      <c r="B28" s="349">
        <v>5.6560974456942859E-5</v>
      </c>
      <c r="C28" s="349">
        <v>160.8575407157148</v>
      </c>
      <c r="D28" s="349">
        <v>59.830619277050729</v>
      </c>
      <c r="E28" s="349">
        <v>220.68821655373998</v>
      </c>
      <c r="F28" s="349" t="s">
        <v>3338</v>
      </c>
    </row>
    <row r="29" spans="1:6" x14ac:dyDescent="0.2">
      <c r="A29" s="227" t="s">
        <v>29</v>
      </c>
      <c r="B29" s="349">
        <v>17.517629742426948</v>
      </c>
      <c r="C29" s="349">
        <v>186.25762617688329</v>
      </c>
      <c r="D29" s="349">
        <v>120.15468889837351</v>
      </c>
      <c r="E29" s="349">
        <v>323.92994481768375</v>
      </c>
      <c r="F29" s="349">
        <v>17.517629742426958</v>
      </c>
    </row>
    <row r="30" spans="1:6" x14ac:dyDescent="0.2">
      <c r="A30" s="227" t="s">
        <v>22</v>
      </c>
      <c r="B30" s="349">
        <v>4.0293086128702953</v>
      </c>
      <c r="C30" s="349">
        <v>877.11458637349062</v>
      </c>
      <c r="D30" s="349">
        <v>121.15814695495239</v>
      </c>
      <c r="E30" s="349">
        <v>1002.3020419413133</v>
      </c>
      <c r="F30" s="349">
        <v>4.0293086128698965</v>
      </c>
    </row>
    <row r="31" spans="1:6" x14ac:dyDescent="0.2">
      <c r="A31" s="227" t="s">
        <v>33</v>
      </c>
      <c r="B31" s="349">
        <v>0</v>
      </c>
      <c r="C31" s="349">
        <v>93.150661743046456</v>
      </c>
      <c r="D31" s="349">
        <v>163.13486093944306</v>
      </c>
      <c r="E31" s="349">
        <v>256.28552268248939</v>
      </c>
      <c r="F31" s="349">
        <v>0</v>
      </c>
    </row>
    <row r="32" spans="1:6" x14ac:dyDescent="0.2">
      <c r="A32" s="227" t="s">
        <v>27</v>
      </c>
      <c r="B32" s="349">
        <v>47.516716113983819</v>
      </c>
      <c r="C32" s="349">
        <v>197.85382283660365</v>
      </c>
      <c r="D32" s="349">
        <v>245.8672332625226</v>
      </c>
      <c r="E32" s="349">
        <v>491.23777221311008</v>
      </c>
      <c r="F32" s="349">
        <v>47.516716113983854</v>
      </c>
    </row>
    <row r="33" spans="1:6" x14ac:dyDescent="0.2">
      <c r="A33" s="227" t="s">
        <v>14</v>
      </c>
      <c r="B33" s="349">
        <v>14.426992223460161</v>
      </c>
      <c r="C33" s="349">
        <v>621.81384696049145</v>
      </c>
      <c r="D33" s="349">
        <v>254.97776506484828</v>
      </c>
      <c r="E33" s="349">
        <v>891.21860424879992</v>
      </c>
      <c r="F33" s="349">
        <v>14.426992223460392</v>
      </c>
    </row>
    <row r="34" spans="1:6" x14ac:dyDescent="0.2">
      <c r="A34" s="227" t="s">
        <v>8</v>
      </c>
      <c r="B34" s="349">
        <v>0.20428831546723814</v>
      </c>
      <c r="C34" s="349">
        <v>644.17887172324333</v>
      </c>
      <c r="D34" s="349">
        <v>447.98128435044265</v>
      </c>
      <c r="E34" s="349">
        <v>1092.3644443891533</v>
      </c>
      <c r="F34" s="349">
        <v>0.20428831546704304</v>
      </c>
    </row>
    <row r="35" spans="1:6" x14ac:dyDescent="0.2">
      <c r="A35" s="227" t="s">
        <v>10</v>
      </c>
      <c r="B35" s="349">
        <v>57.02350661216019</v>
      </c>
      <c r="C35" s="349">
        <v>653.46522430837763</v>
      </c>
      <c r="D35" s="349">
        <v>478.99829241403347</v>
      </c>
      <c r="E35" s="349">
        <v>1189.4870233345712</v>
      </c>
      <c r="F35" s="349">
        <v>57.023506612159913</v>
      </c>
    </row>
    <row r="36" spans="1:6" x14ac:dyDescent="0.2">
      <c r="A36" s="227" t="s">
        <v>20</v>
      </c>
      <c r="B36" s="349">
        <v>46.509928690722063</v>
      </c>
      <c r="C36" s="349">
        <v>2205.0695903200808</v>
      </c>
      <c r="D36" s="349">
        <v>543.27720064177902</v>
      </c>
      <c r="E36" s="349">
        <v>2794.8567196525819</v>
      </c>
      <c r="F36" s="349">
        <v>46.509928690722973</v>
      </c>
    </row>
    <row r="37" spans="1:6" x14ac:dyDescent="0.2">
      <c r="A37" s="227" t="s">
        <v>25</v>
      </c>
      <c r="B37" s="349">
        <v>8.191121460413342E-3</v>
      </c>
      <c r="C37" s="349">
        <v>508.71531274260548</v>
      </c>
      <c r="D37" s="349">
        <v>703.03015471861841</v>
      </c>
      <c r="E37" s="349">
        <v>1211.7536585826842</v>
      </c>
      <c r="F37" s="349" t="s">
        <v>3338</v>
      </c>
    </row>
    <row r="38" spans="1:6" x14ac:dyDescent="0.2">
      <c r="A38" s="227" t="s">
        <v>4</v>
      </c>
      <c r="B38" s="349">
        <v>21.102316334659463</v>
      </c>
      <c r="C38" s="349">
        <v>661.50026018368851</v>
      </c>
      <c r="D38" s="349">
        <v>780.66858340172871</v>
      </c>
      <c r="E38" s="349">
        <v>1463.2711599200766</v>
      </c>
      <c r="F38" s="349">
        <v>21.102316334658976</v>
      </c>
    </row>
    <row r="39" spans="1:6" x14ac:dyDescent="0.2">
      <c r="A39" s="227" t="s">
        <v>3</v>
      </c>
      <c r="B39" s="349">
        <v>0.54057242971907726</v>
      </c>
      <c r="C39" s="349">
        <v>353.04844210884585</v>
      </c>
      <c r="D39" s="349">
        <v>886.67717129475909</v>
      </c>
      <c r="E39" s="349">
        <v>1240.266185833324</v>
      </c>
      <c r="F39" s="349">
        <v>0.54057242971789765</v>
      </c>
    </row>
    <row r="40" spans="1:6" x14ac:dyDescent="0.2">
      <c r="B40" s="349"/>
      <c r="C40" s="349"/>
      <c r="D40" s="349"/>
      <c r="E40" s="349"/>
      <c r="F40" s="349"/>
    </row>
    <row r="41" spans="1:6" x14ac:dyDescent="0.2">
      <c r="A41" s="227" t="s">
        <v>1</v>
      </c>
      <c r="B41" s="349">
        <v>2135.1680389526641</v>
      </c>
      <c r="C41" s="349">
        <v>22608.621511717822</v>
      </c>
      <c r="D41" s="349">
        <v>4297.034323920604</v>
      </c>
      <c r="E41" s="349">
        <v>29040.823874591089</v>
      </c>
      <c r="F41" s="349">
        <v>2134.9817365567405</v>
      </c>
    </row>
    <row r="42" spans="1:6" x14ac:dyDescent="0.2">
      <c r="B42" s="349"/>
      <c r="C42" s="349"/>
      <c r="D42" s="349"/>
      <c r="E42" s="349"/>
      <c r="F42" s="349"/>
    </row>
  </sheetData>
  <autoFilter ref="A7:F7" xr:uid="{C72E82EC-B7DD-4CE9-B058-A392EAB36B15}">
    <sortState ref="A8:F39">
      <sortCondition ref="D7"/>
    </sortState>
  </autoFilter>
  <mergeCells count="1">
    <mergeCell ref="H1:I1"/>
  </mergeCells>
  <hyperlinks>
    <hyperlink ref="H1:I1" location="Index!A1" display="Regresar al Índice" xr:uid="{B43CBC88-0A22-4EA8-B314-27DE74EB687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DAF4-0A6A-462E-8E96-F4329045999E}">
  <sheetPr codeName="Hoja38"/>
  <dimension ref="A1:I19"/>
  <sheetViews>
    <sheetView workbookViewId="0">
      <selection activeCell="F17" sqref="F17"/>
    </sheetView>
  </sheetViews>
  <sheetFormatPr baseColWidth="10" defaultRowHeight="12.75" x14ac:dyDescent="0.2"/>
  <cols>
    <col min="1" max="16384" width="11.42578125" style="28"/>
  </cols>
  <sheetData>
    <row r="1" spans="1:9" x14ac:dyDescent="0.2">
      <c r="A1" s="28" t="s">
        <v>4506</v>
      </c>
      <c r="H1" s="343" t="s">
        <v>1306</v>
      </c>
      <c r="I1" s="343"/>
    </row>
    <row r="2" spans="1:9" x14ac:dyDescent="0.2">
      <c r="A2" s="28" t="s">
        <v>4495</v>
      </c>
    </row>
    <row r="6" spans="1:9" ht="25.5" x14ac:dyDescent="0.2">
      <c r="A6" s="529" t="s">
        <v>4471</v>
      </c>
      <c r="B6" s="529" t="s">
        <v>4438</v>
      </c>
      <c r="C6" s="529" t="s">
        <v>4443</v>
      </c>
      <c r="D6" s="529" t="s">
        <v>4472</v>
      </c>
      <c r="E6" s="529" t="s">
        <v>4473</v>
      </c>
      <c r="F6" s="529" t="s">
        <v>3050</v>
      </c>
    </row>
    <row r="7" spans="1:9" ht="63.75" x14ac:dyDescent="0.2">
      <c r="A7" s="530" t="s">
        <v>4474</v>
      </c>
      <c r="B7" s="531">
        <v>408364</v>
      </c>
      <c r="C7" s="531">
        <v>367477</v>
      </c>
      <c r="D7" s="532">
        <v>0.1028</v>
      </c>
      <c r="E7" s="532">
        <v>9.01E-2</v>
      </c>
      <c r="F7" s="532">
        <v>-0.10009999999999999</v>
      </c>
    </row>
    <row r="8" spans="1:9" ht="51" x14ac:dyDescent="0.2">
      <c r="A8" s="530" t="s">
        <v>4475</v>
      </c>
      <c r="B8" s="502">
        <v>11000</v>
      </c>
      <c r="C8" s="502">
        <v>14668</v>
      </c>
      <c r="D8" s="458">
        <v>2.8E-3</v>
      </c>
      <c r="E8" s="458">
        <v>3.5999999999999999E-3</v>
      </c>
      <c r="F8" s="458">
        <v>0.33350000000000002</v>
      </c>
    </row>
    <row r="9" spans="1:9" ht="38.25" x14ac:dyDescent="0.2">
      <c r="A9" s="530" t="s">
        <v>4476</v>
      </c>
      <c r="B9" s="531">
        <v>756185</v>
      </c>
      <c r="C9" s="531">
        <v>778224</v>
      </c>
      <c r="D9" s="532">
        <v>0.1903</v>
      </c>
      <c r="E9" s="532">
        <v>0.1908</v>
      </c>
      <c r="F9" s="532">
        <v>2.9100000000000001E-2</v>
      </c>
    </row>
    <row r="10" spans="1:9" ht="25.5" x14ac:dyDescent="0.2">
      <c r="A10" s="530" t="s">
        <v>272</v>
      </c>
      <c r="B10" s="502">
        <v>317731</v>
      </c>
      <c r="C10" s="502">
        <v>305274</v>
      </c>
      <c r="D10" s="533">
        <v>0.08</v>
      </c>
      <c r="E10" s="458">
        <v>7.4899999999999994E-2</v>
      </c>
      <c r="F10" s="458">
        <v>-3.9199999999999999E-2</v>
      </c>
    </row>
    <row r="11" spans="1:9" x14ac:dyDescent="0.2">
      <c r="A11" s="530" t="s">
        <v>271</v>
      </c>
      <c r="B11" s="531">
        <v>821818</v>
      </c>
      <c r="C11" s="531">
        <v>864385</v>
      </c>
      <c r="D11" s="532">
        <v>0.20680000000000001</v>
      </c>
      <c r="E11" s="532">
        <v>0.21199999999999999</v>
      </c>
      <c r="F11" s="532">
        <v>5.1799999999999999E-2</v>
      </c>
    </row>
    <row r="12" spans="1:9" ht="51" x14ac:dyDescent="0.2">
      <c r="A12" s="530" t="s">
        <v>4477</v>
      </c>
      <c r="B12" s="502">
        <v>334244</v>
      </c>
      <c r="C12" s="502">
        <v>358701</v>
      </c>
      <c r="D12" s="458">
        <v>8.4099999999999994E-2</v>
      </c>
      <c r="E12" s="458">
        <v>8.7999999999999995E-2</v>
      </c>
      <c r="F12" s="458">
        <v>7.3200000000000001E-2</v>
      </c>
    </row>
    <row r="13" spans="1:9" ht="76.5" x14ac:dyDescent="0.2">
      <c r="A13" s="530" t="s">
        <v>4478</v>
      </c>
      <c r="B13" s="531">
        <v>164087</v>
      </c>
      <c r="C13" s="531">
        <v>185806</v>
      </c>
      <c r="D13" s="532">
        <v>4.1300000000000003E-2</v>
      </c>
      <c r="E13" s="532">
        <v>4.5600000000000002E-2</v>
      </c>
      <c r="F13" s="532">
        <v>0.13239999999999999</v>
      </c>
    </row>
    <row r="14" spans="1:9" ht="63.75" x14ac:dyDescent="0.2">
      <c r="A14" s="530" t="s">
        <v>4479</v>
      </c>
      <c r="B14" s="502">
        <v>320803</v>
      </c>
      <c r="C14" s="502">
        <v>307800</v>
      </c>
      <c r="D14" s="458">
        <v>8.0699999999999994E-2</v>
      </c>
      <c r="E14" s="458">
        <v>7.5499999999999998E-2</v>
      </c>
      <c r="F14" s="458">
        <v>-4.0500000000000001E-2</v>
      </c>
    </row>
    <row r="15" spans="1:9" ht="25.5" x14ac:dyDescent="0.2">
      <c r="A15" s="530" t="s">
        <v>4480</v>
      </c>
      <c r="B15" s="531">
        <v>312942</v>
      </c>
      <c r="C15" s="531">
        <v>306089</v>
      </c>
      <c r="D15" s="532">
        <v>7.8799999999999995E-2</v>
      </c>
      <c r="E15" s="532">
        <v>7.51E-2</v>
      </c>
      <c r="F15" s="532">
        <v>-2.1899999999999999E-2</v>
      </c>
    </row>
    <row r="16" spans="1:9" ht="25.5" x14ac:dyDescent="0.2">
      <c r="A16" s="530" t="s">
        <v>4481</v>
      </c>
      <c r="B16" s="502">
        <v>400293</v>
      </c>
      <c r="C16" s="502">
        <v>440387</v>
      </c>
      <c r="D16" s="458">
        <v>0.1007</v>
      </c>
      <c r="E16" s="458">
        <v>0.108</v>
      </c>
      <c r="F16" s="458">
        <v>0.1002</v>
      </c>
    </row>
    <row r="17" spans="1:6" ht="51" x14ac:dyDescent="0.2">
      <c r="A17" s="530" t="s">
        <v>4482</v>
      </c>
      <c r="B17" s="531">
        <v>108532</v>
      </c>
      <c r="C17" s="531">
        <v>135839</v>
      </c>
      <c r="D17" s="532">
        <v>2.7300000000000001E-2</v>
      </c>
      <c r="E17" s="532">
        <v>3.3300000000000003E-2</v>
      </c>
      <c r="F17" s="532">
        <v>0.25159999999999999</v>
      </c>
    </row>
    <row r="18" spans="1:6" ht="25.5" x14ac:dyDescent="0.2">
      <c r="A18" s="530" t="s">
        <v>4452</v>
      </c>
      <c r="B18" s="502">
        <v>17379</v>
      </c>
      <c r="C18" s="502">
        <v>13206</v>
      </c>
      <c r="D18" s="458">
        <v>4.4000000000000003E-3</v>
      </c>
      <c r="E18" s="458">
        <v>3.2000000000000002E-3</v>
      </c>
      <c r="F18" s="458">
        <v>-0.24010000000000001</v>
      </c>
    </row>
    <row r="19" spans="1:6" x14ac:dyDescent="0.2">
      <c r="A19" s="537" t="s">
        <v>52</v>
      </c>
      <c r="B19" s="538">
        <v>3973378</v>
      </c>
      <c r="C19" s="538">
        <v>4077856</v>
      </c>
      <c r="D19" s="539">
        <v>1</v>
      </c>
      <c r="E19" s="539">
        <v>1</v>
      </c>
      <c r="F19" s="540">
        <v>2.63E-2</v>
      </c>
    </row>
  </sheetData>
  <mergeCells count="1">
    <mergeCell ref="H1:I1"/>
  </mergeCells>
  <hyperlinks>
    <hyperlink ref="H1:I1" location="Index!A1" display="Regresar al Índice" xr:uid="{A7FCB90A-AD7A-4C21-AC42-FE09E1ACB756}"/>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5D630-E38F-49CB-9E42-59569432C070}">
  <sheetPr codeName="Hoja114"/>
  <dimension ref="A1:J57"/>
  <sheetViews>
    <sheetView workbookViewId="0">
      <selection activeCell="F17" sqref="F17"/>
    </sheetView>
  </sheetViews>
  <sheetFormatPr baseColWidth="10" defaultRowHeight="12.75" x14ac:dyDescent="0.2"/>
  <cols>
    <col min="1" max="16384" width="11.42578125" style="345"/>
  </cols>
  <sheetData>
    <row r="1" spans="1:10" x14ac:dyDescent="0.2">
      <c r="A1" s="28" t="s">
        <v>4668</v>
      </c>
      <c r="H1" s="284" t="s">
        <v>1306</v>
      </c>
      <c r="I1" s="284"/>
      <c r="J1" s="346"/>
    </row>
    <row r="2" spans="1:10" x14ac:dyDescent="0.2">
      <c r="A2" s="345" t="s">
        <v>4492</v>
      </c>
      <c r="H2" s="346"/>
      <c r="I2" s="346"/>
      <c r="J2" s="346"/>
    </row>
    <row r="5" spans="1:10" x14ac:dyDescent="0.2">
      <c r="A5" s="347" t="s">
        <v>3309</v>
      </c>
      <c r="B5" s="348" t="s">
        <v>3310</v>
      </c>
      <c r="C5" s="348" t="s">
        <v>3311</v>
      </c>
      <c r="D5" s="348" t="s">
        <v>3312</v>
      </c>
    </row>
    <row r="6" spans="1:10" x14ac:dyDescent="0.2">
      <c r="A6" s="242" t="s">
        <v>3313</v>
      </c>
      <c r="B6" s="243">
        <v>0</v>
      </c>
      <c r="C6" s="243">
        <v>0</v>
      </c>
      <c r="D6" s="244">
        <v>0</v>
      </c>
    </row>
    <row r="7" spans="1:10" x14ac:dyDescent="0.2">
      <c r="A7" s="242" t="s">
        <v>3314</v>
      </c>
      <c r="B7" s="243">
        <v>0</v>
      </c>
      <c r="C7" s="243">
        <v>0</v>
      </c>
      <c r="D7" s="244">
        <v>0</v>
      </c>
    </row>
    <row r="8" spans="1:10" x14ac:dyDescent="0.2">
      <c r="A8" s="242" t="s">
        <v>3315</v>
      </c>
      <c r="B8" s="243">
        <v>0</v>
      </c>
      <c r="C8" s="243">
        <v>0</v>
      </c>
      <c r="D8" s="244">
        <v>0</v>
      </c>
    </row>
    <row r="9" spans="1:10" x14ac:dyDescent="0.2">
      <c r="A9" s="242" t="s">
        <v>3316</v>
      </c>
      <c r="B9" s="243">
        <v>0</v>
      </c>
      <c r="C9" s="243">
        <v>0</v>
      </c>
      <c r="D9" s="244">
        <v>0</v>
      </c>
    </row>
    <row r="10" spans="1:10" x14ac:dyDescent="0.2">
      <c r="A10" s="242" t="s">
        <v>3317</v>
      </c>
      <c r="B10" s="243">
        <v>0</v>
      </c>
      <c r="C10" s="243">
        <v>0</v>
      </c>
      <c r="D10" s="244">
        <v>0</v>
      </c>
    </row>
    <row r="11" spans="1:10" x14ac:dyDescent="0.2">
      <c r="A11" s="242" t="s">
        <v>3318</v>
      </c>
      <c r="B11" s="243">
        <v>0</v>
      </c>
      <c r="C11" s="243">
        <v>0</v>
      </c>
      <c r="D11" s="244">
        <v>0</v>
      </c>
    </row>
    <row r="12" spans="1:10" x14ac:dyDescent="0.2">
      <c r="A12" s="242" t="s">
        <v>3319</v>
      </c>
      <c r="B12" s="243">
        <v>0</v>
      </c>
      <c r="C12" s="243">
        <v>0</v>
      </c>
      <c r="D12" s="244">
        <v>0</v>
      </c>
    </row>
    <row r="13" spans="1:10" x14ac:dyDescent="0.2">
      <c r="A13" s="242" t="s">
        <v>3320</v>
      </c>
      <c r="B13" s="243">
        <v>0</v>
      </c>
      <c r="C13" s="243">
        <v>0</v>
      </c>
      <c r="D13" s="244">
        <v>0</v>
      </c>
    </row>
    <row r="14" spans="1:10" ht="15.75" customHeight="1" x14ac:dyDescent="0.2">
      <c r="A14" s="242" t="s">
        <v>3321</v>
      </c>
      <c r="B14" s="243">
        <v>0</v>
      </c>
      <c r="C14" s="243">
        <v>0</v>
      </c>
      <c r="D14" s="244">
        <v>0</v>
      </c>
    </row>
    <row r="15" spans="1:10" x14ac:dyDescent="0.2">
      <c r="A15" s="242" t="s">
        <v>3322</v>
      </c>
      <c r="B15" s="243">
        <v>0</v>
      </c>
      <c r="C15" s="243">
        <v>0</v>
      </c>
      <c r="D15" s="244">
        <v>0</v>
      </c>
    </row>
    <row r="16" spans="1:10" x14ac:dyDescent="0.2">
      <c r="A16" s="242" t="s">
        <v>3323</v>
      </c>
      <c r="B16" s="243">
        <v>0</v>
      </c>
      <c r="C16" s="243">
        <v>0</v>
      </c>
      <c r="D16" s="244">
        <v>0</v>
      </c>
    </row>
    <row r="17" spans="1:9" x14ac:dyDescent="0.2">
      <c r="A17" s="242" t="s">
        <v>3324</v>
      </c>
      <c r="B17" s="243">
        <v>0</v>
      </c>
      <c r="C17" s="243">
        <v>0</v>
      </c>
      <c r="D17" s="244">
        <v>0</v>
      </c>
    </row>
    <row r="18" spans="1:9" x14ac:dyDescent="0.2">
      <c r="A18" s="242" t="s">
        <v>3325</v>
      </c>
      <c r="B18" s="243">
        <v>0</v>
      </c>
      <c r="C18" s="243">
        <v>0</v>
      </c>
      <c r="D18" s="244">
        <v>0</v>
      </c>
    </row>
    <row r="19" spans="1:9" x14ac:dyDescent="0.2">
      <c r="A19" s="242" t="s">
        <v>3326</v>
      </c>
      <c r="B19" s="243">
        <v>0</v>
      </c>
      <c r="C19" s="243">
        <v>0</v>
      </c>
      <c r="D19" s="244">
        <v>0</v>
      </c>
    </row>
    <row r="20" spans="1:9" x14ac:dyDescent="0.2">
      <c r="A20" s="242" t="s">
        <v>3327</v>
      </c>
      <c r="B20" s="243">
        <v>0</v>
      </c>
      <c r="C20" s="243">
        <v>0</v>
      </c>
      <c r="D20" s="244">
        <v>0</v>
      </c>
    </row>
    <row r="21" spans="1:9" x14ac:dyDescent="0.2">
      <c r="A21" s="242" t="s">
        <v>3328</v>
      </c>
      <c r="B21" s="243">
        <v>0</v>
      </c>
      <c r="C21" s="243">
        <v>0</v>
      </c>
      <c r="D21" s="244">
        <v>0</v>
      </c>
    </row>
    <row r="22" spans="1:9" ht="15.75" customHeight="1" x14ac:dyDescent="0.2">
      <c r="A22" s="242" t="s">
        <v>3329</v>
      </c>
      <c r="B22" s="243">
        <v>0</v>
      </c>
      <c r="C22" s="243">
        <v>0</v>
      </c>
      <c r="D22" s="244">
        <v>0</v>
      </c>
    </row>
    <row r="23" spans="1:9" x14ac:dyDescent="0.2">
      <c r="A23" s="242" t="s">
        <v>3330</v>
      </c>
      <c r="B23" s="243">
        <v>0</v>
      </c>
      <c r="C23" s="243">
        <v>0</v>
      </c>
      <c r="D23" s="244">
        <v>0</v>
      </c>
    </row>
    <row r="24" spans="1:9" x14ac:dyDescent="0.2">
      <c r="A24" s="242" t="s">
        <v>3331</v>
      </c>
      <c r="B24" s="243">
        <v>0</v>
      </c>
      <c r="C24" s="243">
        <v>0</v>
      </c>
      <c r="D24" s="244">
        <v>0</v>
      </c>
    </row>
    <row r="25" spans="1:9" x14ac:dyDescent="0.2">
      <c r="A25" s="242" t="s">
        <v>3332</v>
      </c>
      <c r="B25" s="243">
        <v>0</v>
      </c>
      <c r="C25" s="243">
        <v>0</v>
      </c>
      <c r="D25" s="244">
        <v>0</v>
      </c>
    </row>
    <row r="26" spans="1:9" x14ac:dyDescent="0.2">
      <c r="A26" s="242" t="s">
        <v>3333</v>
      </c>
      <c r="B26" s="243">
        <v>0</v>
      </c>
      <c r="C26" s="243">
        <v>0</v>
      </c>
      <c r="D26" s="244">
        <v>0</v>
      </c>
    </row>
    <row r="27" spans="1:9" x14ac:dyDescent="0.2">
      <c r="A27" s="242" t="s">
        <v>3334</v>
      </c>
      <c r="B27" s="243">
        <v>0</v>
      </c>
      <c r="C27" s="243">
        <v>0</v>
      </c>
      <c r="D27" s="244">
        <v>0</v>
      </c>
      <c r="E27" s="346"/>
      <c r="F27" s="346"/>
      <c r="G27" s="346"/>
      <c r="H27" s="346"/>
      <c r="I27" s="346"/>
    </row>
    <row r="28" spans="1:9" x14ac:dyDescent="0.2">
      <c r="A28" s="242" t="s">
        <v>3335</v>
      </c>
      <c r="B28" s="243">
        <v>-130.27486155341225</v>
      </c>
      <c r="C28" s="243">
        <v>32.408404877065905</v>
      </c>
      <c r="D28" s="244">
        <v>-97.866456676346417</v>
      </c>
      <c r="E28" s="346"/>
      <c r="F28" s="346"/>
      <c r="G28" s="346"/>
      <c r="H28" s="346"/>
      <c r="I28" s="346"/>
    </row>
    <row r="29" spans="1:9" x14ac:dyDescent="0.2">
      <c r="A29" s="242" t="s">
        <v>3336</v>
      </c>
      <c r="B29" s="243">
        <v>-72.133225317945715</v>
      </c>
      <c r="C29" s="243">
        <v>32.41607387000424</v>
      </c>
      <c r="D29" s="244">
        <v>-39.717151447941468</v>
      </c>
      <c r="E29" s="346"/>
      <c r="F29" s="346"/>
      <c r="G29" s="346"/>
      <c r="H29" s="346"/>
      <c r="I29" s="346"/>
    </row>
    <row r="30" spans="1:9" x14ac:dyDescent="0.2">
      <c r="A30" s="242" t="s">
        <v>3337</v>
      </c>
      <c r="B30" s="243">
        <v>0.33301482745670474</v>
      </c>
      <c r="C30" s="243" t="s">
        <v>3338</v>
      </c>
      <c r="D30" s="244">
        <v>0.50008064961692356</v>
      </c>
    </row>
    <row r="31" spans="1:9" x14ac:dyDescent="0.2">
      <c r="A31" s="242" t="s">
        <v>3339</v>
      </c>
      <c r="B31" s="243" t="s">
        <v>3338</v>
      </c>
      <c r="C31" s="243" t="s">
        <v>3338</v>
      </c>
      <c r="D31" s="244">
        <v>4.6769275280555958</v>
      </c>
    </row>
    <row r="32" spans="1:9" x14ac:dyDescent="0.2">
      <c r="A32" s="242" t="s">
        <v>3340</v>
      </c>
      <c r="B32" s="243" t="s">
        <v>3338</v>
      </c>
      <c r="C32" s="243">
        <v>6.0339438397146949E-2</v>
      </c>
      <c r="D32" s="244">
        <v>8.463491009305077</v>
      </c>
    </row>
    <row r="33" spans="1:4" ht="15.75" customHeight="1" x14ac:dyDescent="0.2">
      <c r="A33" s="242" t="s">
        <v>3341</v>
      </c>
      <c r="B33" s="243">
        <v>11.088139628753774</v>
      </c>
      <c r="C33" s="243" t="s">
        <v>3338</v>
      </c>
      <c r="D33" s="244">
        <v>9.4936638972508884</v>
      </c>
    </row>
    <row r="34" spans="1:4" x14ac:dyDescent="0.2">
      <c r="A34" s="242" t="s">
        <v>3342</v>
      </c>
      <c r="B34" s="243">
        <v>8.3961568252848799</v>
      </c>
      <c r="C34" s="243" t="s">
        <v>3338</v>
      </c>
      <c r="D34" s="244">
        <v>11.685568052206177</v>
      </c>
    </row>
    <row r="35" spans="1:4" x14ac:dyDescent="0.2">
      <c r="A35" s="242" t="s">
        <v>3343</v>
      </c>
      <c r="B35" s="243">
        <v>18.439727725482005</v>
      </c>
      <c r="C35" s="243">
        <v>2.6587890975055521</v>
      </c>
      <c r="D35" s="244">
        <v>21.098516822987563</v>
      </c>
    </row>
    <row r="36" spans="1:4" x14ac:dyDescent="0.2">
      <c r="A36" s="242" t="s">
        <v>3344</v>
      </c>
      <c r="B36" s="243">
        <v>32.071868786791356</v>
      </c>
      <c r="C36" s="243" t="s">
        <v>3338</v>
      </c>
      <c r="D36" s="244">
        <v>27.625053974312216</v>
      </c>
    </row>
    <row r="37" spans="1:4" x14ac:dyDescent="0.2">
      <c r="A37" s="242" t="s">
        <v>3345</v>
      </c>
      <c r="B37" s="243">
        <v>29.867461413358118</v>
      </c>
      <c r="C37" s="243" t="s">
        <v>3338</v>
      </c>
      <c r="D37" s="244">
        <v>30.065038355040759</v>
      </c>
    </row>
    <row r="38" spans="1:4" x14ac:dyDescent="0.2">
      <c r="A38" s="242" t="s">
        <v>3346</v>
      </c>
      <c r="B38" s="243">
        <v>24.911184317225306</v>
      </c>
      <c r="C38" s="243">
        <v>12.334280540580759</v>
      </c>
      <c r="D38" s="244">
        <v>37.24546485780607</v>
      </c>
    </row>
    <row r="39" spans="1:4" x14ac:dyDescent="0.2">
      <c r="A39" s="242" t="s">
        <v>3347</v>
      </c>
      <c r="B39" s="243">
        <v>61.131119211708388</v>
      </c>
      <c r="C39" s="243">
        <v>0</v>
      </c>
      <c r="D39" s="244">
        <v>61.131119211708388</v>
      </c>
    </row>
    <row r="40" spans="1:4" x14ac:dyDescent="0.2">
      <c r="A40" s="242" t="s">
        <v>3348</v>
      </c>
      <c r="B40" s="243">
        <v>108.90072297073557</v>
      </c>
      <c r="C40" s="243">
        <v>15.188468329223941</v>
      </c>
      <c r="D40" s="244">
        <v>124.08919129995952</v>
      </c>
    </row>
    <row r="41" spans="1:4" ht="15.75" customHeight="1" x14ac:dyDescent="0.2">
      <c r="A41" s="242" t="s">
        <v>3349</v>
      </c>
      <c r="B41" s="243">
        <v>220.97768381778951</v>
      </c>
      <c r="C41" s="243">
        <v>1.8910311375802895</v>
      </c>
      <c r="D41" s="244">
        <v>222.86871495536982</v>
      </c>
    </row>
    <row r="42" spans="1:4" ht="15.75" customHeight="1" x14ac:dyDescent="0.2">
      <c r="A42" s="242" t="s">
        <v>3350</v>
      </c>
      <c r="B42" s="243">
        <v>237.67460986426261</v>
      </c>
      <c r="C42" s="243">
        <v>169.46266216305105</v>
      </c>
      <c r="D42" s="244">
        <v>407.1372720273136</v>
      </c>
    </row>
    <row r="43" spans="1:4" x14ac:dyDescent="0.2">
      <c r="A43" s="245" t="s">
        <v>3351</v>
      </c>
      <c r="B43" s="243">
        <v>576.00139231324113</v>
      </c>
      <c r="C43" s="243">
        <v>-1.726244953535538</v>
      </c>
      <c r="D43" s="244">
        <v>574.27514735970556</v>
      </c>
    </row>
    <row r="44" spans="1:4" x14ac:dyDescent="0.2">
      <c r="A44" s="242" t="s">
        <v>3352</v>
      </c>
      <c r="B44" s="243" t="s">
        <v>3338</v>
      </c>
      <c r="C44" s="243">
        <v>0</v>
      </c>
      <c r="D44" s="244" t="s">
        <v>3338</v>
      </c>
    </row>
    <row r="45" spans="1:4" x14ac:dyDescent="0.2">
      <c r="A45" s="242" t="s">
        <v>3353</v>
      </c>
      <c r="B45" s="243" t="s">
        <v>3338</v>
      </c>
      <c r="C45" s="243">
        <v>0</v>
      </c>
      <c r="D45" s="244" t="s">
        <v>3338</v>
      </c>
    </row>
    <row r="46" spans="1:4" x14ac:dyDescent="0.2">
      <c r="A46" s="242" t="s">
        <v>3354</v>
      </c>
      <c r="B46" s="243">
        <v>0</v>
      </c>
      <c r="C46" s="243" t="s">
        <v>3338</v>
      </c>
      <c r="D46" s="244" t="s">
        <v>3338</v>
      </c>
    </row>
    <row r="47" spans="1:4" x14ac:dyDescent="0.2">
      <c r="A47" s="242" t="s">
        <v>3355</v>
      </c>
      <c r="B47" s="243" t="s">
        <v>3338</v>
      </c>
      <c r="C47" s="243">
        <v>0</v>
      </c>
      <c r="D47" s="244" t="s">
        <v>3338</v>
      </c>
    </row>
    <row r="48" spans="1:4" x14ac:dyDescent="0.2">
      <c r="A48" s="242" t="s">
        <v>3356</v>
      </c>
      <c r="B48" s="243">
        <v>0</v>
      </c>
      <c r="C48" s="243" t="s">
        <v>3338</v>
      </c>
      <c r="D48" s="244" t="s">
        <v>3338</v>
      </c>
    </row>
    <row r="49" spans="1:4" x14ac:dyDescent="0.2">
      <c r="A49" s="242" t="s">
        <v>3357</v>
      </c>
      <c r="B49" s="243" t="s">
        <v>3338</v>
      </c>
      <c r="C49" s="243" t="s">
        <v>3338</v>
      </c>
      <c r="D49" s="244" t="s">
        <v>3338</v>
      </c>
    </row>
    <row r="50" spans="1:4" x14ac:dyDescent="0.2">
      <c r="A50" s="242" t="s">
        <v>3358</v>
      </c>
      <c r="B50" s="243" t="s">
        <v>3338</v>
      </c>
      <c r="C50" s="243" t="s">
        <v>3338</v>
      </c>
      <c r="D50" s="244" t="s">
        <v>3338</v>
      </c>
    </row>
    <row r="51" spans="1:4" ht="15.75" customHeight="1" x14ac:dyDescent="0.2">
      <c r="A51" s="242" t="s">
        <v>3359</v>
      </c>
      <c r="B51" s="243" t="s">
        <v>3338</v>
      </c>
      <c r="C51" s="243">
        <v>0</v>
      </c>
      <c r="D51" s="244" t="s">
        <v>3338</v>
      </c>
    </row>
    <row r="52" spans="1:4" x14ac:dyDescent="0.2">
      <c r="A52" s="242" t="s">
        <v>3360</v>
      </c>
      <c r="B52" s="243">
        <v>0</v>
      </c>
      <c r="C52" s="243" t="s">
        <v>3338</v>
      </c>
      <c r="D52" s="244" t="s">
        <v>3338</v>
      </c>
    </row>
    <row r="53" spans="1:4" x14ac:dyDescent="0.2">
      <c r="A53" s="242" t="s">
        <v>3361</v>
      </c>
      <c r="B53" s="243" t="s">
        <v>3338</v>
      </c>
      <c r="C53" s="243" t="s">
        <v>3338</v>
      </c>
      <c r="D53" s="244" t="s">
        <v>3338</v>
      </c>
    </row>
    <row r="54" spans="1:4" x14ac:dyDescent="0.2">
      <c r="A54" s="242" t="s">
        <v>3362</v>
      </c>
      <c r="B54" s="243" t="s">
        <v>3338</v>
      </c>
      <c r="C54" s="243">
        <v>0</v>
      </c>
      <c r="D54" s="244" t="s">
        <v>3338</v>
      </c>
    </row>
    <row r="55" spans="1:4" x14ac:dyDescent="0.2">
      <c r="A55" s="242" t="s">
        <v>3363</v>
      </c>
      <c r="B55" s="243" t="s">
        <v>3338</v>
      </c>
      <c r="C55" s="243" t="s">
        <v>3338</v>
      </c>
      <c r="D55" s="244" t="s">
        <v>3338</v>
      </c>
    </row>
    <row r="56" spans="1:4" ht="15" customHeight="1" x14ac:dyDescent="0.2">
      <c r="A56" s="242" t="s">
        <v>3364</v>
      </c>
      <c r="B56" s="243">
        <v>0</v>
      </c>
      <c r="C56" s="243" t="s">
        <v>3338</v>
      </c>
      <c r="D56" s="244" t="s">
        <v>3338</v>
      </c>
    </row>
    <row r="57" spans="1:4" x14ac:dyDescent="0.2">
      <c r="A57" s="246" t="s">
        <v>52</v>
      </c>
      <c r="B57" s="247">
        <v>1121.1351615025249</v>
      </c>
      <c r="C57" s="247">
        <v>269.34898116943106</v>
      </c>
      <c r="D57" s="247">
        <v>1390.4841426719561</v>
      </c>
    </row>
  </sheetData>
  <autoFilter ref="A5:D5" xr:uid="{57574413-CF0D-48A4-9474-9B5A487E95DA}"/>
  <mergeCells count="1">
    <mergeCell ref="H1:I1"/>
  </mergeCells>
  <conditionalFormatting sqref="B55:C56 B6:C27 B30:C40">
    <cfRule type="cellIs" dxfId="3" priority="4" operator="lessThan">
      <formula>0</formula>
    </cfRule>
  </conditionalFormatting>
  <conditionalFormatting sqref="B57:C57">
    <cfRule type="cellIs" dxfId="2" priority="3" operator="lessThan">
      <formula>0</formula>
    </cfRule>
  </conditionalFormatting>
  <conditionalFormatting sqref="B41:C41">
    <cfRule type="cellIs" dxfId="1" priority="2" operator="lessThan">
      <formula>0</formula>
    </cfRule>
  </conditionalFormatting>
  <conditionalFormatting sqref="B29:C29">
    <cfRule type="cellIs" dxfId="0" priority="1" operator="lessThan">
      <formula>0</formula>
    </cfRule>
  </conditionalFormatting>
  <hyperlinks>
    <hyperlink ref="H1:I1" location="Index!A1" display="Regresar al Índice" xr:uid="{4379D57F-2C97-4798-A6B9-C64B3FD556C3}"/>
  </hyperlinks>
  <pageMargins left="0.7" right="0.7" top="0.75" bottom="0.75" header="0.3" footer="0.3"/>
  <pageSetup orientation="portrait" horizontalDpi="4294967295" verticalDpi="4294967295"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5AF29-AFB6-4F03-A1AB-FEF60FBA3456}">
  <sheetPr codeName="Hoja115"/>
  <dimension ref="A1:I152"/>
  <sheetViews>
    <sheetView workbookViewId="0">
      <selection activeCell="F17" sqref="F17"/>
    </sheetView>
  </sheetViews>
  <sheetFormatPr baseColWidth="10" defaultRowHeight="12.75" x14ac:dyDescent="0.2"/>
  <cols>
    <col min="1" max="16384" width="11.42578125" style="283"/>
  </cols>
  <sheetData>
    <row r="1" spans="1:9" x14ac:dyDescent="0.2">
      <c r="A1" s="28" t="s">
        <v>4669</v>
      </c>
      <c r="H1" s="284" t="s">
        <v>1306</v>
      </c>
      <c r="I1" s="284"/>
    </row>
    <row r="2" spans="1:9" x14ac:dyDescent="0.2">
      <c r="A2" s="283" t="s">
        <v>4424</v>
      </c>
    </row>
    <row r="3" spans="1:9" x14ac:dyDescent="0.2">
      <c r="A3" s="283" t="s">
        <v>4425</v>
      </c>
    </row>
    <row r="6" spans="1:9" x14ac:dyDescent="0.2">
      <c r="A6" s="283" t="s">
        <v>514</v>
      </c>
      <c r="B6" s="283" t="s">
        <v>4426</v>
      </c>
      <c r="C6" s="283" t="s">
        <v>4427</v>
      </c>
    </row>
    <row r="7" spans="1:9" x14ac:dyDescent="0.2">
      <c r="A7" s="283" t="s">
        <v>0</v>
      </c>
      <c r="B7" s="283">
        <v>3.7</v>
      </c>
      <c r="C7" s="283" t="s">
        <v>3395</v>
      </c>
    </row>
    <row r="8" spans="1:9" x14ac:dyDescent="0.2">
      <c r="A8" s="283" t="s">
        <v>1</v>
      </c>
      <c r="B8" s="283">
        <v>3.8</v>
      </c>
      <c r="C8" s="283" t="s">
        <v>3395</v>
      </c>
    </row>
    <row r="9" spans="1:9" x14ac:dyDescent="0.2">
      <c r="A9" s="283" t="s">
        <v>0</v>
      </c>
      <c r="B9" s="283">
        <v>2.9</v>
      </c>
      <c r="C9" s="283" t="s">
        <v>3396</v>
      </c>
    </row>
    <row r="10" spans="1:9" x14ac:dyDescent="0.2">
      <c r="A10" s="283" t="s">
        <v>1</v>
      </c>
      <c r="B10" s="283">
        <v>3.5</v>
      </c>
      <c r="C10" s="283" t="s">
        <v>3396</v>
      </c>
    </row>
    <row r="11" spans="1:9" x14ac:dyDescent="0.2">
      <c r="A11" s="283" t="s">
        <v>0</v>
      </c>
      <c r="B11" s="283">
        <v>4.2</v>
      </c>
      <c r="C11" s="283" t="s">
        <v>3397</v>
      </c>
    </row>
    <row r="12" spans="1:9" x14ac:dyDescent="0.2">
      <c r="A12" s="283" t="s">
        <v>1</v>
      </c>
      <c r="B12" s="283">
        <v>3.8</v>
      </c>
      <c r="C12" s="283" t="s">
        <v>3397</v>
      </c>
    </row>
    <row r="13" spans="1:9" x14ac:dyDescent="0.2">
      <c r="A13" s="283" t="s">
        <v>0</v>
      </c>
      <c r="B13" s="283">
        <v>3.4</v>
      </c>
      <c r="C13" s="283" t="s">
        <v>3398</v>
      </c>
    </row>
    <row r="14" spans="1:9" x14ac:dyDescent="0.2">
      <c r="A14" s="283" t="s">
        <v>1</v>
      </c>
      <c r="B14" s="283">
        <v>3.1</v>
      </c>
      <c r="C14" s="283" t="s">
        <v>3398</v>
      </c>
    </row>
    <row r="15" spans="1:9" x14ac:dyDescent="0.2">
      <c r="A15" s="283" t="s">
        <v>0</v>
      </c>
      <c r="B15" s="283">
        <v>3.9</v>
      </c>
      <c r="C15" s="283" t="s">
        <v>3399</v>
      </c>
    </row>
    <row r="16" spans="1:9" x14ac:dyDescent="0.2">
      <c r="A16" s="283" t="s">
        <v>1</v>
      </c>
      <c r="B16" s="283">
        <v>3.5</v>
      </c>
      <c r="C16" s="283" t="s">
        <v>3399</v>
      </c>
    </row>
    <row r="17" spans="1:3" x14ac:dyDescent="0.2">
      <c r="A17" s="283" t="s">
        <v>0</v>
      </c>
      <c r="B17" s="283">
        <v>2.7</v>
      </c>
      <c r="C17" s="283" t="s">
        <v>3400</v>
      </c>
    </row>
    <row r="18" spans="1:3" x14ac:dyDescent="0.2">
      <c r="A18" s="283" t="s">
        <v>1</v>
      </c>
      <c r="B18" s="283">
        <v>3.1</v>
      </c>
      <c r="C18" s="283" t="s">
        <v>3400</v>
      </c>
    </row>
    <row r="19" spans="1:3" x14ac:dyDescent="0.2">
      <c r="A19" s="283" t="s">
        <v>0</v>
      </c>
      <c r="B19" s="283">
        <v>3.9</v>
      </c>
      <c r="C19" s="283" t="s">
        <v>3401</v>
      </c>
    </row>
    <row r="20" spans="1:3" x14ac:dyDescent="0.2">
      <c r="A20" s="283" t="s">
        <v>1</v>
      </c>
      <c r="B20" s="283">
        <v>4</v>
      </c>
      <c r="C20" s="283" t="s">
        <v>3401</v>
      </c>
    </row>
    <row r="21" spans="1:3" x14ac:dyDescent="0.2">
      <c r="A21" s="283" t="s">
        <v>0</v>
      </c>
      <c r="B21" s="283">
        <v>3.7</v>
      </c>
      <c r="C21" s="283" t="s">
        <v>3402</v>
      </c>
    </row>
    <row r="22" spans="1:3" x14ac:dyDescent="0.2">
      <c r="A22" s="283" t="s">
        <v>1</v>
      </c>
      <c r="B22" s="283">
        <v>3.6</v>
      </c>
      <c r="C22" s="283" t="s">
        <v>3402</v>
      </c>
    </row>
    <row r="23" spans="1:3" x14ac:dyDescent="0.2">
      <c r="A23" s="283" t="s">
        <v>0</v>
      </c>
      <c r="B23" s="283">
        <v>3.4</v>
      </c>
      <c r="C23" s="283" t="s">
        <v>3403</v>
      </c>
    </row>
    <row r="24" spans="1:3" x14ac:dyDescent="0.2">
      <c r="A24" s="283" t="s">
        <v>1</v>
      </c>
      <c r="B24" s="283">
        <v>3.9</v>
      </c>
      <c r="C24" s="283" t="s">
        <v>3403</v>
      </c>
    </row>
    <row r="25" spans="1:3" x14ac:dyDescent="0.2">
      <c r="A25" s="283" t="s">
        <v>0</v>
      </c>
      <c r="B25" s="283">
        <v>2.9</v>
      </c>
      <c r="C25" s="283" t="s">
        <v>3404</v>
      </c>
    </row>
    <row r="26" spans="1:3" x14ac:dyDescent="0.2">
      <c r="A26" s="283" t="s">
        <v>1</v>
      </c>
      <c r="B26" s="283">
        <v>3.3</v>
      </c>
      <c r="C26" s="283" t="s">
        <v>3404</v>
      </c>
    </row>
    <row r="27" spans="1:3" x14ac:dyDescent="0.2">
      <c r="A27" s="283" t="s">
        <v>0</v>
      </c>
      <c r="B27" s="283">
        <v>3.4</v>
      </c>
      <c r="C27" s="283" t="s">
        <v>3405</v>
      </c>
    </row>
    <row r="28" spans="1:3" x14ac:dyDescent="0.2">
      <c r="A28" s="283" t="s">
        <v>1</v>
      </c>
      <c r="B28" s="283">
        <v>3.8</v>
      </c>
      <c r="C28" s="283" t="s">
        <v>3405</v>
      </c>
    </row>
    <row r="29" spans="1:3" x14ac:dyDescent="0.2">
      <c r="A29" s="283" t="s">
        <v>0</v>
      </c>
      <c r="B29" s="283">
        <v>3.2</v>
      </c>
      <c r="C29" s="283" t="s">
        <v>3406</v>
      </c>
    </row>
    <row r="30" spans="1:3" x14ac:dyDescent="0.2">
      <c r="A30" s="283" t="s">
        <v>1</v>
      </c>
      <c r="B30" s="283">
        <v>3.5</v>
      </c>
      <c r="C30" s="283" t="s">
        <v>3406</v>
      </c>
    </row>
    <row r="31" spans="1:3" x14ac:dyDescent="0.2">
      <c r="A31" s="283" t="s">
        <v>0</v>
      </c>
      <c r="B31" s="283">
        <v>3.5</v>
      </c>
      <c r="C31" s="283" t="s">
        <v>3407</v>
      </c>
    </row>
    <row r="32" spans="1:3" x14ac:dyDescent="0.2">
      <c r="A32" s="283" t="s">
        <v>1</v>
      </c>
      <c r="B32" s="283">
        <v>3.9</v>
      </c>
      <c r="C32" s="283" t="s">
        <v>3407</v>
      </c>
    </row>
    <row r="33" spans="1:3" x14ac:dyDescent="0.2">
      <c r="A33" s="283" t="s">
        <v>0</v>
      </c>
      <c r="B33" s="283">
        <v>3</v>
      </c>
      <c r="C33" s="283" t="s">
        <v>3408</v>
      </c>
    </row>
    <row r="34" spans="1:3" x14ac:dyDescent="0.2">
      <c r="A34" s="283" t="s">
        <v>1</v>
      </c>
      <c r="B34" s="283">
        <v>3.4</v>
      </c>
      <c r="C34" s="283" t="s">
        <v>3408</v>
      </c>
    </row>
    <row r="35" spans="1:3" x14ac:dyDescent="0.2">
      <c r="A35" s="283" t="s">
        <v>0</v>
      </c>
      <c r="B35" s="283">
        <v>3.7</v>
      </c>
      <c r="C35" s="283" t="s">
        <v>3409</v>
      </c>
    </row>
    <row r="36" spans="1:3" x14ac:dyDescent="0.2">
      <c r="A36" s="283" t="s">
        <v>1</v>
      </c>
      <c r="B36" s="283">
        <v>4.0999999999999996</v>
      </c>
      <c r="C36" s="283" t="s">
        <v>3409</v>
      </c>
    </row>
    <row r="37" spans="1:3" x14ac:dyDescent="0.2">
      <c r="A37" s="283" t="s">
        <v>0</v>
      </c>
      <c r="B37" s="283">
        <v>4</v>
      </c>
      <c r="C37" s="283" t="s">
        <v>3410</v>
      </c>
    </row>
    <row r="38" spans="1:3" x14ac:dyDescent="0.2">
      <c r="A38" s="283" t="s">
        <v>1</v>
      </c>
      <c r="B38" s="283">
        <v>4.2</v>
      </c>
      <c r="C38" s="283" t="s">
        <v>3410</v>
      </c>
    </row>
    <row r="39" spans="1:3" x14ac:dyDescent="0.2">
      <c r="A39" s="283" t="s">
        <v>0</v>
      </c>
      <c r="B39" s="283">
        <v>5.4</v>
      </c>
      <c r="C39" s="283" t="s">
        <v>3411</v>
      </c>
    </row>
    <row r="40" spans="1:3" x14ac:dyDescent="0.2">
      <c r="A40" s="283" t="s">
        <v>1</v>
      </c>
      <c r="B40" s="283">
        <v>5</v>
      </c>
      <c r="C40" s="283" t="s">
        <v>3411</v>
      </c>
    </row>
    <row r="41" spans="1:3" x14ac:dyDescent="0.2">
      <c r="A41" s="283" t="s">
        <v>0</v>
      </c>
      <c r="B41" s="283">
        <v>4.4000000000000004</v>
      </c>
      <c r="C41" s="283" t="s">
        <v>3412</v>
      </c>
    </row>
    <row r="42" spans="1:3" x14ac:dyDescent="0.2">
      <c r="A42" s="283" t="s">
        <v>1</v>
      </c>
      <c r="B42" s="283">
        <v>5.0999999999999996</v>
      </c>
      <c r="C42" s="283" t="s">
        <v>3412</v>
      </c>
    </row>
    <row r="43" spans="1:3" x14ac:dyDescent="0.2">
      <c r="A43" s="283" t="s">
        <v>0</v>
      </c>
      <c r="B43" s="283">
        <v>5.7</v>
      </c>
      <c r="C43" s="283" t="s">
        <v>3413</v>
      </c>
    </row>
    <row r="44" spans="1:3" x14ac:dyDescent="0.2">
      <c r="A44" s="283" t="s">
        <v>1</v>
      </c>
      <c r="B44" s="283">
        <v>6.1</v>
      </c>
      <c r="C44" s="283" t="s">
        <v>3413</v>
      </c>
    </row>
    <row r="45" spans="1:3" x14ac:dyDescent="0.2">
      <c r="A45" s="283" t="s">
        <v>0</v>
      </c>
      <c r="B45" s="283">
        <v>4.9000000000000004</v>
      </c>
      <c r="C45" s="283" t="s">
        <v>3414</v>
      </c>
    </row>
    <row r="46" spans="1:3" x14ac:dyDescent="0.2">
      <c r="A46" s="283" t="s">
        <v>1</v>
      </c>
      <c r="B46" s="283">
        <v>5.2</v>
      </c>
      <c r="C46" s="283" t="s">
        <v>3414</v>
      </c>
    </row>
    <row r="47" spans="1:3" x14ac:dyDescent="0.2">
      <c r="A47" s="283" t="s">
        <v>0</v>
      </c>
      <c r="B47" s="283">
        <v>5.2</v>
      </c>
      <c r="C47" s="283" t="s">
        <v>3415</v>
      </c>
    </row>
    <row r="48" spans="1:3" x14ac:dyDescent="0.2">
      <c r="A48" s="283" t="s">
        <v>1</v>
      </c>
      <c r="B48" s="283">
        <v>5.3</v>
      </c>
      <c r="C48" s="283" t="s">
        <v>3415</v>
      </c>
    </row>
    <row r="49" spans="1:3" x14ac:dyDescent="0.2">
      <c r="A49" s="283" t="s">
        <v>0</v>
      </c>
      <c r="B49" s="283">
        <v>4.9000000000000004</v>
      </c>
      <c r="C49" s="283" t="s">
        <v>3416</v>
      </c>
    </row>
    <row r="50" spans="1:3" x14ac:dyDescent="0.2">
      <c r="A50" s="283" t="s">
        <v>1</v>
      </c>
      <c r="B50" s="283">
        <v>5.2</v>
      </c>
      <c r="C50" s="283" t="s">
        <v>3416</v>
      </c>
    </row>
    <row r="51" spans="1:3" x14ac:dyDescent="0.2">
      <c r="A51" s="283" t="s">
        <v>0</v>
      </c>
      <c r="B51" s="283">
        <v>5.8</v>
      </c>
      <c r="C51" s="283" t="s">
        <v>3417</v>
      </c>
    </row>
    <row r="52" spans="1:3" x14ac:dyDescent="0.2">
      <c r="A52" s="283" t="s">
        <v>1</v>
      </c>
      <c r="B52" s="283">
        <v>5.6</v>
      </c>
      <c r="C52" s="283" t="s">
        <v>3417</v>
      </c>
    </row>
    <row r="53" spans="1:3" x14ac:dyDescent="0.2">
      <c r="A53" s="283" t="s">
        <v>0</v>
      </c>
      <c r="B53" s="283">
        <v>5.8</v>
      </c>
      <c r="C53" s="283" t="s">
        <v>3418</v>
      </c>
    </row>
    <row r="54" spans="1:3" x14ac:dyDescent="0.2">
      <c r="A54" s="283" t="s">
        <v>1</v>
      </c>
      <c r="B54" s="283">
        <v>5.3</v>
      </c>
      <c r="C54" s="283" t="s">
        <v>3418</v>
      </c>
    </row>
    <row r="55" spans="1:3" x14ac:dyDescent="0.2">
      <c r="A55" s="283" t="s">
        <v>0</v>
      </c>
      <c r="B55" s="283">
        <v>4.8</v>
      </c>
      <c r="C55" s="283" t="s">
        <v>3419</v>
      </c>
    </row>
    <row r="56" spans="1:3" x14ac:dyDescent="0.2">
      <c r="A56" s="283" t="s">
        <v>1</v>
      </c>
      <c r="B56" s="283">
        <v>5.2</v>
      </c>
      <c r="C56" s="283" t="s">
        <v>3419</v>
      </c>
    </row>
    <row r="57" spans="1:3" x14ac:dyDescent="0.2">
      <c r="A57" s="283" t="s">
        <v>0</v>
      </c>
      <c r="B57" s="283">
        <v>5.7</v>
      </c>
      <c r="C57" s="283" t="s">
        <v>3420</v>
      </c>
    </row>
    <row r="58" spans="1:3" x14ac:dyDescent="0.2">
      <c r="A58" s="283" t="s">
        <v>1</v>
      </c>
      <c r="B58" s="283">
        <v>5.2</v>
      </c>
      <c r="C58" s="283" t="s">
        <v>3420</v>
      </c>
    </row>
    <row r="59" spans="1:3" x14ac:dyDescent="0.2">
      <c r="A59" s="283" t="s">
        <v>0</v>
      </c>
      <c r="B59" s="283">
        <v>5.5</v>
      </c>
      <c r="C59" s="283" t="s">
        <v>3421</v>
      </c>
    </row>
    <row r="60" spans="1:3" x14ac:dyDescent="0.2">
      <c r="A60" s="283" t="s">
        <v>1</v>
      </c>
      <c r="B60" s="283">
        <v>5.5</v>
      </c>
      <c r="C60" s="283" t="s">
        <v>3421</v>
      </c>
    </row>
    <row r="61" spans="1:3" x14ac:dyDescent="0.2">
      <c r="A61" s="283" t="s">
        <v>0</v>
      </c>
      <c r="B61" s="283">
        <v>5.3</v>
      </c>
      <c r="C61" s="283" t="s">
        <v>3422</v>
      </c>
    </row>
    <row r="62" spans="1:3" x14ac:dyDescent="0.2">
      <c r="A62" s="283" t="s">
        <v>1</v>
      </c>
      <c r="B62" s="283">
        <v>4.9000000000000004</v>
      </c>
      <c r="C62" s="283" t="s">
        <v>3422</v>
      </c>
    </row>
    <row r="63" spans="1:3" x14ac:dyDescent="0.2">
      <c r="A63" s="283" t="s">
        <v>0</v>
      </c>
      <c r="B63" s="283">
        <v>4.4000000000000004</v>
      </c>
      <c r="C63" s="283" t="s">
        <v>3423</v>
      </c>
    </row>
    <row r="64" spans="1:3" x14ac:dyDescent="0.2">
      <c r="A64" s="283" t="s">
        <v>1</v>
      </c>
      <c r="B64" s="283">
        <v>4.9000000000000004</v>
      </c>
      <c r="C64" s="283" t="s">
        <v>3423</v>
      </c>
    </row>
    <row r="65" spans="1:3" x14ac:dyDescent="0.2">
      <c r="A65" s="283" t="s">
        <v>0</v>
      </c>
      <c r="B65" s="283">
        <v>4.5999999999999996</v>
      </c>
      <c r="C65" s="283" t="s">
        <v>3424</v>
      </c>
    </row>
    <row r="66" spans="1:3" x14ac:dyDescent="0.2">
      <c r="A66" s="283" t="s">
        <v>1</v>
      </c>
      <c r="B66" s="283">
        <v>4.8</v>
      </c>
      <c r="C66" s="283" t="s">
        <v>3424</v>
      </c>
    </row>
    <row r="67" spans="1:3" x14ac:dyDescent="0.2">
      <c r="A67" s="283" t="s">
        <v>0</v>
      </c>
      <c r="B67" s="283">
        <v>4.9000000000000004</v>
      </c>
      <c r="C67" s="283" t="s">
        <v>3425</v>
      </c>
    </row>
    <row r="68" spans="1:3" x14ac:dyDescent="0.2">
      <c r="A68" s="283" t="s">
        <v>1</v>
      </c>
      <c r="B68" s="283">
        <v>5.0999999999999996</v>
      </c>
      <c r="C68" s="283" t="s">
        <v>3425</v>
      </c>
    </row>
    <row r="69" spans="1:3" x14ac:dyDescent="0.2">
      <c r="A69" s="283" t="s">
        <v>0</v>
      </c>
      <c r="B69" s="283">
        <v>5.4</v>
      </c>
      <c r="C69" s="283" t="s">
        <v>3426</v>
      </c>
    </row>
    <row r="70" spans="1:3" x14ac:dyDescent="0.2">
      <c r="A70" s="283" t="s">
        <v>1</v>
      </c>
      <c r="B70" s="283">
        <v>4.9000000000000004</v>
      </c>
      <c r="C70" s="283" t="s">
        <v>3426</v>
      </c>
    </row>
    <row r="71" spans="1:3" x14ac:dyDescent="0.2">
      <c r="A71" s="283" t="s">
        <v>0</v>
      </c>
      <c r="B71" s="283">
        <v>4.4000000000000004</v>
      </c>
      <c r="C71" s="283" t="s">
        <v>3427</v>
      </c>
    </row>
    <row r="72" spans="1:3" x14ac:dyDescent="0.2">
      <c r="A72" s="283" t="s">
        <v>1</v>
      </c>
      <c r="B72" s="283">
        <v>4.9000000000000004</v>
      </c>
      <c r="C72" s="283" t="s">
        <v>3427</v>
      </c>
    </row>
    <row r="73" spans="1:3" x14ac:dyDescent="0.2">
      <c r="A73" s="283" t="s">
        <v>0</v>
      </c>
      <c r="B73" s="283">
        <v>4.5</v>
      </c>
      <c r="C73" s="283" t="s">
        <v>3428</v>
      </c>
    </row>
    <row r="74" spans="1:3" x14ac:dyDescent="0.2">
      <c r="A74" s="283" t="s">
        <v>1</v>
      </c>
      <c r="B74" s="283">
        <v>5</v>
      </c>
      <c r="C74" s="283" t="s">
        <v>3428</v>
      </c>
    </row>
    <row r="75" spans="1:3" x14ac:dyDescent="0.2">
      <c r="A75" s="283" t="s">
        <v>0</v>
      </c>
      <c r="B75" s="283">
        <v>5.4</v>
      </c>
      <c r="C75" s="283" t="s">
        <v>3429</v>
      </c>
    </row>
    <row r="76" spans="1:3" x14ac:dyDescent="0.2">
      <c r="A76" s="283" t="s">
        <v>1</v>
      </c>
      <c r="B76" s="283">
        <v>5.2</v>
      </c>
      <c r="C76" s="283" t="s">
        <v>3429</v>
      </c>
    </row>
    <row r="77" spans="1:3" x14ac:dyDescent="0.2">
      <c r="A77" s="283" t="s">
        <v>0</v>
      </c>
      <c r="B77" s="283">
        <v>5</v>
      </c>
      <c r="C77" s="283" t="s">
        <v>3430</v>
      </c>
    </row>
    <row r="78" spans="1:3" x14ac:dyDescent="0.2">
      <c r="A78" s="283" t="s">
        <v>1</v>
      </c>
      <c r="B78" s="283">
        <v>4.5999999999999996</v>
      </c>
      <c r="C78" s="283" t="s">
        <v>3430</v>
      </c>
    </row>
    <row r="79" spans="1:3" x14ac:dyDescent="0.2">
      <c r="A79" s="283" t="s">
        <v>0</v>
      </c>
      <c r="B79" s="283">
        <v>5.0999999999999996</v>
      </c>
      <c r="C79" s="283" t="s">
        <v>3431</v>
      </c>
    </row>
    <row r="80" spans="1:3" x14ac:dyDescent="0.2">
      <c r="A80" s="283" t="s">
        <v>1</v>
      </c>
      <c r="B80" s="283">
        <v>4.8</v>
      </c>
      <c r="C80" s="283" t="s">
        <v>3431</v>
      </c>
    </row>
    <row r="81" spans="1:3" x14ac:dyDescent="0.2">
      <c r="A81" s="283" t="s">
        <v>0</v>
      </c>
      <c r="B81" s="283">
        <v>5</v>
      </c>
      <c r="C81" s="283" t="s">
        <v>3432</v>
      </c>
    </row>
    <row r="82" spans="1:3" x14ac:dyDescent="0.2">
      <c r="A82" s="283" t="s">
        <v>1</v>
      </c>
      <c r="B82" s="283">
        <v>4.9000000000000004</v>
      </c>
      <c r="C82" s="283" t="s">
        <v>3432</v>
      </c>
    </row>
    <row r="83" spans="1:3" x14ac:dyDescent="0.2">
      <c r="A83" s="283" t="s">
        <v>0</v>
      </c>
      <c r="B83" s="283">
        <v>5.7</v>
      </c>
      <c r="C83" s="283" t="s">
        <v>3433</v>
      </c>
    </row>
    <row r="84" spans="1:3" x14ac:dyDescent="0.2">
      <c r="A84" s="283" t="s">
        <v>1</v>
      </c>
      <c r="B84" s="283">
        <v>5.3</v>
      </c>
      <c r="C84" s="283" t="s">
        <v>3433</v>
      </c>
    </row>
    <row r="85" spans="1:3" x14ac:dyDescent="0.2">
      <c r="A85" s="283" t="s">
        <v>0</v>
      </c>
      <c r="B85" s="283">
        <v>4.9000000000000004</v>
      </c>
      <c r="C85" s="283" t="s">
        <v>3434</v>
      </c>
    </row>
    <row r="86" spans="1:3" x14ac:dyDescent="0.2">
      <c r="A86" s="283" t="s">
        <v>1</v>
      </c>
      <c r="B86" s="283">
        <v>4.4000000000000004</v>
      </c>
      <c r="C86" s="283" t="s">
        <v>3434</v>
      </c>
    </row>
    <row r="87" spans="1:3" x14ac:dyDescent="0.2">
      <c r="A87" s="283" t="s">
        <v>0</v>
      </c>
      <c r="B87" s="283">
        <v>4</v>
      </c>
      <c r="C87" s="283" t="s">
        <v>3435</v>
      </c>
    </row>
    <row r="88" spans="1:3" x14ac:dyDescent="0.2">
      <c r="A88" s="283" t="s">
        <v>1</v>
      </c>
      <c r="B88" s="283">
        <v>4.2</v>
      </c>
      <c r="C88" s="283" t="s">
        <v>3435</v>
      </c>
    </row>
    <row r="89" spans="1:3" x14ac:dyDescent="0.2">
      <c r="A89" s="283" t="s">
        <v>0</v>
      </c>
      <c r="B89" s="283">
        <v>5.3</v>
      </c>
      <c r="C89" s="283" t="s">
        <v>3436</v>
      </c>
    </row>
    <row r="90" spans="1:3" x14ac:dyDescent="0.2">
      <c r="A90" s="283" t="s">
        <v>1</v>
      </c>
      <c r="B90" s="283">
        <v>4.3</v>
      </c>
      <c r="C90" s="283" t="s">
        <v>3436</v>
      </c>
    </row>
    <row r="91" spans="1:3" x14ac:dyDescent="0.2">
      <c r="A91" s="283" t="s">
        <v>0</v>
      </c>
      <c r="B91" s="283">
        <v>5.2</v>
      </c>
      <c r="C91" s="283" t="s">
        <v>3437</v>
      </c>
    </row>
    <row r="92" spans="1:3" x14ac:dyDescent="0.2">
      <c r="A92" s="283" t="s">
        <v>1</v>
      </c>
      <c r="B92" s="283">
        <v>4.5999999999999996</v>
      </c>
      <c r="C92" s="283" t="s">
        <v>3437</v>
      </c>
    </row>
    <row r="93" spans="1:3" x14ac:dyDescent="0.2">
      <c r="A93" s="283" t="s">
        <v>0</v>
      </c>
      <c r="B93" s="283">
        <v>4.3</v>
      </c>
      <c r="C93" s="283" t="s">
        <v>3438</v>
      </c>
    </row>
    <row r="94" spans="1:3" x14ac:dyDescent="0.2">
      <c r="A94" s="283" t="s">
        <v>1</v>
      </c>
      <c r="B94" s="283">
        <v>4.2</v>
      </c>
      <c r="C94" s="283" t="s">
        <v>3438</v>
      </c>
    </row>
    <row r="95" spans="1:3" x14ac:dyDescent="0.2">
      <c r="A95" s="283" t="s">
        <v>0</v>
      </c>
      <c r="B95" s="283">
        <v>4.2</v>
      </c>
      <c r="C95" s="283" t="s">
        <v>3439</v>
      </c>
    </row>
    <row r="96" spans="1:3" x14ac:dyDescent="0.2">
      <c r="A96" s="283" t="s">
        <v>1</v>
      </c>
      <c r="B96" s="283">
        <v>4.0999999999999996</v>
      </c>
      <c r="C96" s="283" t="s">
        <v>3439</v>
      </c>
    </row>
    <row r="97" spans="1:3" x14ac:dyDescent="0.2">
      <c r="A97" s="283" t="s">
        <v>0</v>
      </c>
      <c r="B97" s="283">
        <v>3.7</v>
      </c>
      <c r="C97" s="283" t="s">
        <v>3440</v>
      </c>
    </row>
    <row r="98" spans="1:3" x14ac:dyDescent="0.2">
      <c r="A98" s="283" t="s">
        <v>1</v>
      </c>
      <c r="B98" s="283">
        <v>3.9</v>
      </c>
      <c r="C98" s="283" t="s">
        <v>3440</v>
      </c>
    </row>
    <row r="99" spans="1:3" x14ac:dyDescent="0.2">
      <c r="A99" s="283" t="s">
        <v>0</v>
      </c>
      <c r="B99" s="283">
        <v>3.5</v>
      </c>
      <c r="C99" s="283" t="s">
        <v>3441</v>
      </c>
    </row>
    <row r="100" spans="1:3" x14ac:dyDescent="0.2">
      <c r="A100" s="283" t="s">
        <v>1</v>
      </c>
      <c r="B100" s="283">
        <v>4</v>
      </c>
      <c r="C100" s="283" t="s">
        <v>3441</v>
      </c>
    </row>
    <row r="101" spans="1:3" x14ac:dyDescent="0.2">
      <c r="A101" s="283" t="s">
        <v>0</v>
      </c>
      <c r="B101" s="283">
        <v>3.3</v>
      </c>
      <c r="C101" s="283" t="s">
        <v>3442</v>
      </c>
    </row>
    <row r="102" spans="1:3" x14ac:dyDescent="0.2">
      <c r="A102" s="283" t="s">
        <v>1</v>
      </c>
      <c r="B102" s="283">
        <v>3.5</v>
      </c>
      <c r="C102" s="283" t="s">
        <v>3442</v>
      </c>
    </row>
    <row r="103" spans="1:3" x14ac:dyDescent="0.2">
      <c r="A103" s="283" t="s">
        <v>0</v>
      </c>
      <c r="B103" s="283">
        <v>2.7</v>
      </c>
      <c r="C103" s="283" t="s">
        <v>3443</v>
      </c>
    </row>
    <row r="104" spans="1:3" x14ac:dyDescent="0.2">
      <c r="A104" s="283" t="s">
        <v>1</v>
      </c>
      <c r="B104" s="283">
        <v>3.4</v>
      </c>
      <c r="C104" s="283" t="s">
        <v>3443</v>
      </c>
    </row>
    <row r="105" spans="1:3" x14ac:dyDescent="0.2">
      <c r="A105" s="283" t="s">
        <v>0</v>
      </c>
      <c r="B105" s="283">
        <v>2.6</v>
      </c>
      <c r="C105" s="283" t="s">
        <v>3444</v>
      </c>
    </row>
    <row r="106" spans="1:3" x14ac:dyDescent="0.2">
      <c r="A106" s="283" t="s">
        <v>1</v>
      </c>
      <c r="B106" s="283">
        <v>3.5</v>
      </c>
      <c r="C106" s="283" t="s">
        <v>3444</v>
      </c>
    </row>
    <row r="107" spans="1:3" x14ac:dyDescent="0.2">
      <c r="A107" s="283" t="s">
        <v>0</v>
      </c>
      <c r="B107" s="283">
        <v>3.1</v>
      </c>
      <c r="C107" s="283" t="s">
        <v>3445</v>
      </c>
    </row>
    <row r="108" spans="1:3" x14ac:dyDescent="0.2">
      <c r="A108" s="283" t="s">
        <v>1</v>
      </c>
      <c r="B108" s="283">
        <v>3.5</v>
      </c>
      <c r="C108" s="283" t="s">
        <v>3445</v>
      </c>
    </row>
    <row r="109" spans="1:3" x14ac:dyDescent="0.2">
      <c r="A109" s="283" t="s">
        <v>0</v>
      </c>
      <c r="B109" s="283">
        <v>2.9</v>
      </c>
      <c r="C109" s="283" t="s">
        <v>3446</v>
      </c>
    </row>
    <row r="110" spans="1:3" x14ac:dyDescent="0.2">
      <c r="A110" s="283" t="s">
        <v>1</v>
      </c>
      <c r="B110" s="283">
        <v>3.3</v>
      </c>
      <c r="C110" s="283" t="s">
        <v>3446</v>
      </c>
    </row>
    <row r="111" spans="1:3" x14ac:dyDescent="0.2">
      <c r="A111" s="283" t="s">
        <v>0</v>
      </c>
      <c r="B111" s="283">
        <v>2.2999999999999998</v>
      </c>
      <c r="C111" s="283" t="s">
        <v>3447</v>
      </c>
    </row>
    <row r="112" spans="1:3" x14ac:dyDescent="0.2">
      <c r="A112" s="283" t="s">
        <v>1</v>
      </c>
      <c r="B112" s="283">
        <v>3.1</v>
      </c>
      <c r="C112" s="283" t="s">
        <v>3447</v>
      </c>
    </row>
    <row r="113" spans="1:3" x14ac:dyDescent="0.2">
      <c r="A113" s="283" t="s">
        <v>0</v>
      </c>
      <c r="B113" s="283">
        <v>3</v>
      </c>
      <c r="C113" s="283" t="s">
        <v>3448</v>
      </c>
    </row>
    <row r="114" spans="1:3" x14ac:dyDescent="0.2">
      <c r="A114" s="283" t="s">
        <v>1</v>
      </c>
      <c r="B114" s="283">
        <v>3.3</v>
      </c>
      <c r="C114" s="283" t="s">
        <v>3448</v>
      </c>
    </row>
    <row r="115" spans="1:3" x14ac:dyDescent="0.2">
      <c r="A115" s="283" t="s">
        <v>0</v>
      </c>
      <c r="B115" s="283">
        <v>3</v>
      </c>
      <c r="C115" s="283" t="s">
        <v>3449</v>
      </c>
    </row>
    <row r="116" spans="1:3" x14ac:dyDescent="0.2">
      <c r="A116" s="283" t="s">
        <v>1</v>
      </c>
      <c r="B116" s="283">
        <v>3.4</v>
      </c>
      <c r="C116" s="283" t="s">
        <v>3449</v>
      </c>
    </row>
    <row r="117" spans="1:3" x14ac:dyDescent="0.2">
      <c r="A117" s="283" t="s">
        <v>0</v>
      </c>
      <c r="B117" s="283">
        <v>2.5</v>
      </c>
      <c r="C117" s="283" t="s">
        <v>3450</v>
      </c>
    </row>
    <row r="118" spans="1:3" x14ac:dyDescent="0.2">
      <c r="A118" s="283" t="s">
        <v>1</v>
      </c>
      <c r="B118" s="283">
        <v>3.3</v>
      </c>
      <c r="C118" s="283" t="s">
        <v>3450</v>
      </c>
    </row>
    <row r="119" spans="1:3" x14ac:dyDescent="0.2">
      <c r="A119" s="283" t="s">
        <v>0</v>
      </c>
      <c r="B119" s="283">
        <v>2.6</v>
      </c>
      <c r="C119" s="283" t="s">
        <v>3451</v>
      </c>
    </row>
    <row r="120" spans="1:3" x14ac:dyDescent="0.2">
      <c r="A120" s="283" t="s">
        <v>1</v>
      </c>
      <c r="B120" s="283">
        <v>3.4</v>
      </c>
      <c r="C120" s="283" t="s">
        <v>3451</v>
      </c>
    </row>
    <row r="121" spans="1:3" x14ac:dyDescent="0.2">
      <c r="A121" s="283" t="s">
        <v>0</v>
      </c>
      <c r="B121" s="283">
        <v>3</v>
      </c>
      <c r="C121" s="283" t="s">
        <v>3452</v>
      </c>
    </row>
    <row r="122" spans="1:3" x14ac:dyDescent="0.2">
      <c r="A122" s="283" t="s">
        <v>1</v>
      </c>
      <c r="B122" s="283">
        <v>3.5</v>
      </c>
      <c r="C122" s="283" t="s">
        <v>3452</v>
      </c>
    </row>
    <row r="123" spans="1:3" x14ac:dyDescent="0.2">
      <c r="A123" s="283" t="s">
        <v>0</v>
      </c>
      <c r="B123" s="283">
        <v>3.2</v>
      </c>
      <c r="C123" s="283" t="s">
        <v>3453</v>
      </c>
    </row>
    <row r="124" spans="1:3" x14ac:dyDescent="0.2">
      <c r="A124" s="283" t="s">
        <v>1</v>
      </c>
      <c r="B124" s="283">
        <v>3.7</v>
      </c>
      <c r="C124" s="283" t="s">
        <v>3453</v>
      </c>
    </row>
    <row r="125" spans="1:3" x14ac:dyDescent="0.2">
      <c r="A125" s="283" t="s">
        <v>0</v>
      </c>
      <c r="B125" s="283">
        <v>3.1</v>
      </c>
      <c r="C125" s="283" t="s">
        <v>3454</v>
      </c>
    </row>
    <row r="126" spans="1:3" x14ac:dyDescent="0.2">
      <c r="A126" s="283" t="s">
        <v>1</v>
      </c>
      <c r="B126" s="283">
        <v>3.4</v>
      </c>
      <c r="C126" s="283" t="s">
        <v>3454</v>
      </c>
    </row>
    <row r="127" spans="1:3" x14ac:dyDescent="0.2">
      <c r="A127" s="283" t="s">
        <v>0</v>
      </c>
      <c r="B127" s="283">
        <v>2.9</v>
      </c>
      <c r="C127" s="283" t="s">
        <v>3455</v>
      </c>
    </row>
    <row r="128" spans="1:3" x14ac:dyDescent="0.2">
      <c r="A128" s="283" t="s">
        <v>1</v>
      </c>
      <c r="B128" s="283">
        <v>3.4</v>
      </c>
      <c r="C128" s="283" t="s">
        <v>3455</v>
      </c>
    </row>
    <row r="129" spans="1:3" x14ac:dyDescent="0.2">
      <c r="A129" s="283" t="s">
        <v>0</v>
      </c>
      <c r="B129" s="283">
        <v>5</v>
      </c>
      <c r="C129" s="283" t="s">
        <v>3457</v>
      </c>
    </row>
    <row r="130" spans="1:3" x14ac:dyDescent="0.2">
      <c r="A130" s="283" t="s">
        <v>1</v>
      </c>
      <c r="B130" s="283">
        <v>5.2</v>
      </c>
      <c r="C130" s="283" t="s">
        <v>3457</v>
      </c>
    </row>
    <row r="131" spans="1:3" x14ac:dyDescent="0.2">
      <c r="A131" s="283" t="s">
        <v>0</v>
      </c>
      <c r="B131" s="283">
        <v>4.0999999999999996</v>
      </c>
      <c r="C131" s="283" t="s">
        <v>3458</v>
      </c>
    </row>
    <row r="132" spans="1:3" x14ac:dyDescent="0.2">
      <c r="A132" s="283" t="s">
        <v>1</v>
      </c>
      <c r="B132" s="283">
        <v>4.5</v>
      </c>
      <c r="C132" s="283" t="s">
        <v>3458</v>
      </c>
    </row>
    <row r="133" spans="1:3" x14ac:dyDescent="0.2">
      <c r="A133" s="283" t="s">
        <v>0</v>
      </c>
      <c r="B133" s="283">
        <v>3.7</v>
      </c>
      <c r="C133" s="283" t="s">
        <v>3459</v>
      </c>
    </row>
    <row r="134" spans="1:3" x14ac:dyDescent="0.2">
      <c r="A134" s="283" t="s">
        <v>1</v>
      </c>
      <c r="B134" s="283">
        <v>4.4000000000000004</v>
      </c>
      <c r="C134" s="283" t="s">
        <v>3459</v>
      </c>
    </row>
    <row r="135" spans="1:3" x14ac:dyDescent="0.2">
      <c r="A135" s="283" t="s">
        <v>0</v>
      </c>
      <c r="B135" s="283">
        <v>3.3</v>
      </c>
      <c r="C135" s="283" t="s">
        <v>3460</v>
      </c>
    </row>
    <row r="136" spans="1:3" x14ac:dyDescent="0.2">
      <c r="A136" s="283" t="s">
        <v>1</v>
      </c>
      <c r="B136" s="283">
        <v>4.2</v>
      </c>
      <c r="C136" s="283" t="s">
        <v>3460</v>
      </c>
    </row>
    <row r="137" spans="1:3" x14ac:dyDescent="0.2">
      <c r="A137" s="283" t="s">
        <v>0</v>
      </c>
      <c r="B137" s="283">
        <v>3.4</v>
      </c>
      <c r="C137" s="283" t="s">
        <v>3461</v>
      </c>
    </row>
    <row r="138" spans="1:3" x14ac:dyDescent="0.2">
      <c r="A138" s="283" t="s">
        <v>1</v>
      </c>
      <c r="B138" s="283">
        <v>4.2</v>
      </c>
      <c r="C138" s="283" t="s">
        <v>3461</v>
      </c>
    </row>
    <row r="139" spans="1:3" x14ac:dyDescent="0.2">
      <c r="A139" s="283" t="s">
        <v>0</v>
      </c>
      <c r="B139" s="283">
        <v>3.1</v>
      </c>
      <c r="C139" s="283" t="s">
        <v>3462</v>
      </c>
    </row>
    <row r="140" spans="1:3" x14ac:dyDescent="0.2">
      <c r="A140" s="283" t="s">
        <v>1</v>
      </c>
      <c r="B140" s="283">
        <v>3.7</v>
      </c>
      <c r="C140" s="283" t="s">
        <v>3462</v>
      </c>
    </row>
    <row r="141" spans="1:3" x14ac:dyDescent="0.2">
      <c r="A141" s="283" t="s">
        <v>0</v>
      </c>
      <c r="B141" s="283">
        <v>2.4</v>
      </c>
      <c r="C141" s="283" t="s">
        <v>3463</v>
      </c>
    </row>
    <row r="142" spans="1:3" x14ac:dyDescent="0.2">
      <c r="A142" s="283" t="s">
        <v>1</v>
      </c>
      <c r="B142" s="283">
        <v>3.5</v>
      </c>
      <c r="C142" s="283" t="s">
        <v>3463</v>
      </c>
    </row>
    <row r="143" spans="1:3" x14ac:dyDescent="0.2">
      <c r="A143" s="283" t="s">
        <v>0</v>
      </c>
      <c r="B143" s="283">
        <v>2.2999999999999998</v>
      </c>
      <c r="C143" s="283" t="s">
        <v>3464</v>
      </c>
    </row>
    <row r="144" spans="1:3" x14ac:dyDescent="0.2">
      <c r="A144" s="283" t="s">
        <v>1</v>
      </c>
      <c r="B144" s="283">
        <v>3.2</v>
      </c>
      <c r="C144" s="283" t="s">
        <v>3464</v>
      </c>
    </row>
    <row r="145" spans="1:3" x14ac:dyDescent="0.2">
      <c r="A145" s="283" t="s">
        <v>0</v>
      </c>
      <c r="B145" s="283">
        <v>2.8</v>
      </c>
      <c r="C145" s="283" t="s">
        <v>3465</v>
      </c>
    </row>
    <row r="146" spans="1:3" x14ac:dyDescent="0.2">
      <c r="A146" s="283" t="s">
        <v>1</v>
      </c>
      <c r="B146" s="283">
        <v>3.4</v>
      </c>
      <c r="C146" s="283" t="s">
        <v>3465</v>
      </c>
    </row>
    <row r="147" spans="1:3" x14ac:dyDescent="0.2">
      <c r="A147" s="283" t="s">
        <v>0</v>
      </c>
      <c r="B147" s="283">
        <v>2.4</v>
      </c>
      <c r="C147" s="283" t="s">
        <v>3466</v>
      </c>
    </row>
    <row r="148" spans="1:3" x14ac:dyDescent="0.2">
      <c r="A148" s="283" t="s">
        <v>1</v>
      </c>
      <c r="B148" s="283">
        <v>3</v>
      </c>
      <c r="C148" s="283" t="s">
        <v>3466</v>
      </c>
    </row>
    <row r="149" spans="1:3" x14ac:dyDescent="0.2">
      <c r="A149" s="283" t="s">
        <v>0</v>
      </c>
      <c r="B149" s="283">
        <v>2.2000000000000002</v>
      </c>
      <c r="C149" s="283" t="s">
        <v>3467</v>
      </c>
    </row>
    <row r="150" spans="1:3" x14ac:dyDescent="0.2">
      <c r="A150" s="283" t="s">
        <v>1</v>
      </c>
      <c r="B150" s="283">
        <v>2.7</v>
      </c>
      <c r="C150" s="283" t="s">
        <v>3467</v>
      </c>
    </row>
    <row r="151" spans="1:3" x14ac:dyDescent="0.2">
      <c r="A151" s="283" t="s">
        <v>0</v>
      </c>
      <c r="B151" s="283">
        <v>2.5</v>
      </c>
      <c r="C151" s="283" t="s">
        <v>3468</v>
      </c>
    </row>
    <row r="152" spans="1:3" x14ac:dyDescent="0.2">
      <c r="A152" s="283" t="s">
        <v>1</v>
      </c>
      <c r="B152" s="283">
        <v>2.8</v>
      </c>
      <c r="C152" s="283" t="s">
        <v>3468</v>
      </c>
    </row>
  </sheetData>
  <mergeCells count="1">
    <mergeCell ref="H1:I1"/>
  </mergeCells>
  <hyperlinks>
    <hyperlink ref="H1:I1" location="Index!A1" display="Regresar al Índice" xr:uid="{54CA1D37-6EE7-4DE1-B679-5448D444E08C}"/>
  </hyperlink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79956-6FE4-4598-9216-C28843F0DA22}">
  <sheetPr codeName="Hoja116"/>
  <dimension ref="A1:I39"/>
  <sheetViews>
    <sheetView workbookViewId="0">
      <selection activeCell="F17" sqref="F17"/>
    </sheetView>
  </sheetViews>
  <sheetFormatPr baseColWidth="10" defaultRowHeight="12.75" x14ac:dyDescent="0.2"/>
  <cols>
    <col min="1" max="16384" width="11.42578125" style="283"/>
  </cols>
  <sheetData>
    <row r="1" spans="1:9" x14ac:dyDescent="0.2">
      <c r="A1" s="28" t="s">
        <v>4670</v>
      </c>
      <c r="H1" s="284" t="s">
        <v>1306</v>
      </c>
      <c r="I1" s="284"/>
    </row>
    <row r="2" spans="1:9" x14ac:dyDescent="0.2">
      <c r="A2" s="283" t="s">
        <v>4428</v>
      </c>
    </row>
    <row r="3" spans="1:9" x14ac:dyDescent="0.2">
      <c r="A3" s="283" t="s">
        <v>4429</v>
      </c>
    </row>
    <row r="6" spans="1:9" x14ac:dyDescent="0.2">
      <c r="A6" s="283" t="s">
        <v>514</v>
      </c>
      <c r="B6" s="283" t="s">
        <v>4430</v>
      </c>
    </row>
    <row r="7" spans="1:9" x14ac:dyDescent="0.2">
      <c r="A7" s="283" t="s">
        <v>9</v>
      </c>
      <c r="B7" s="283">
        <v>4.4000000000000004</v>
      </c>
    </row>
    <row r="8" spans="1:9" x14ac:dyDescent="0.2">
      <c r="A8" s="283" t="s">
        <v>28</v>
      </c>
      <c r="B8" s="283">
        <v>4.0999999999999996</v>
      </c>
    </row>
    <row r="9" spans="1:9" x14ac:dyDescent="0.2">
      <c r="A9" s="283" t="s">
        <v>10</v>
      </c>
      <c r="B9" s="283">
        <v>3.7</v>
      </c>
    </row>
    <row r="10" spans="1:9" x14ac:dyDescent="0.2">
      <c r="A10" s="283" t="s">
        <v>13</v>
      </c>
      <c r="B10" s="283">
        <v>3.6</v>
      </c>
    </row>
    <row r="11" spans="1:9" x14ac:dyDescent="0.2">
      <c r="A11" s="283" t="s">
        <v>14</v>
      </c>
      <c r="B11" s="283">
        <v>3.4</v>
      </c>
    </row>
    <row r="12" spans="1:9" x14ac:dyDescent="0.2">
      <c r="A12" s="283" t="s">
        <v>20</v>
      </c>
      <c r="B12" s="283">
        <v>3.4</v>
      </c>
    </row>
    <row r="13" spans="1:9" x14ac:dyDescent="0.2">
      <c r="A13" s="283" t="s">
        <v>30</v>
      </c>
      <c r="B13" s="283">
        <v>3.4</v>
      </c>
    </row>
    <row r="14" spans="1:9" x14ac:dyDescent="0.2">
      <c r="A14" s="283" t="s">
        <v>23</v>
      </c>
      <c r="B14" s="283">
        <v>3.3</v>
      </c>
    </row>
    <row r="15" spans="1:9" x14ac:dyDescent="0.2">
      <c r="A15" s="283" t="s">
        <v>3</v>
      </c>
      <c r="B15" s="283">
        <v>3.2</v>
      </c>
    </row>
    <row r="16" spans="1:9" x14ac:dyDescent="0.2">
      <c r="A16" s="283" t="s">
        <v>29</v>
      </c>
      <c r="B16" s="283">
        <v>3.2</v>
      </c>
    </row>
    <row r="17" spans="1:2" x14ac:dyDescent="0.2">
      <c r="A17" s="283" t="s">
        <v>12</v>
      </c>
      <c r="B17" s="283">
        <v>2.9</v>
      </c>
    </row>
    <row r="18" spans="1:2" x14ac:dyDescent="0.2">
      <c r="A18" s="283" t="s">
        <v>33</v>
      </c>
      <c r="B18" s="283">
        <v>2.9</v>
      </c>
    </row>
    <row r="19" spans="1:2" x14ac:dyDescent="0.2">
      <c r="A19" s="283" t="s">
        <v>25</v>
      </c>
      <c r="B19" s="283">
        <v>2.8</v>
      </c>
    </row>
    <row r="20" spans="1:2" x14ac:dyDescent="0.2">
      <c r="A20" s="283" t="s">
        <v>1</v>
      </c>
      <c r="B20" s="283">
        <v>2.8</v>
      </c>
    </row>
    <row r="21" spans="1:2" x14ac:dyDescent="0.2">
      <c r="A21" s="283" t="s">
        <v>5</v>
      </c>
      <c r="B21" s="283">
        <v>2.7</v>
      </c>
    </row>
    <row r="22" spans="1:2" x14ac:dyDescent="0.2">
      <c r="A22" s="283" t="s">
        <v>16</v>
      </c>
      <c r="B22" s="283">
        <v>2.7</v>
      </c>
    </row>
    <row r="23" spans="1:2" x14ac:dyDescent="0.2">
      <c r="A23" s="283" t="s">
        <v>27</v>
      </c>
      <c r="B23" s="283">
        <v>2.6</v>
      </c>
    </row>
    <row r="24" spans="1:2" x14ac:dyDescent="0.2">
      <c r="A24" s="283" t="s">
        <v>8</v>
      </c>
      <c r="B24" s="283">
        <v>2.5</v>
      </c>
    </row>
    <row r="25" spans="1:2" x14ac:dyDescent="0.2">
      <c r="A25" s="283" t="s">
        <v>0</v>
      </c>
      <c r="B25" s="283">
        <v>2.5</v>
      </c>
    </row>
    <row r="26" spans="1:2" x14ac:dyDescent="0.2">
      <c r="A26" s="283" t="s">
        <v>24</v>
      </c>
      <c r="B26" s="283">
        <v>2.4</v>
      </c>
    </row>
    <row r="27" spans="1:2" x14ac:dyDescent="0.2">
      <c r="A27" s="283" t="s">
        <v>4</v>
      </c>
      <c r="B27" s="283">
        <v>2.2999999999999998</v>
      </c>
    </row>
    <row r="28" spans="1:2" x14ac:dyDescent="0.2">
      <c r="A28" s="283" t="s">
        <v>11</v>
      </c>
      <c r="B28" s="283">
        <v>2.2000000000000002</v>
      </c>
    </row>
    <row r="29" spans="1:2" x14ac:dyDescent="0.2">
      <c r="A29" s="283" t="s">
        <v>22</v>
      </c>
      <c r="B29" s="283">
        <v>2.2000000000000002</v>
      </c>
    </row>
    <row r="30" spans="1:2" x14ac:dyDescent="0.2">
      <c r="A30" s="283" t="s">
        <v>26</v>
      </c>
      <c r="B30" s="283">
        <v>2.2000000000000002</v>
      </c>
    </row>
    <row r="31" spans="1:2" x14ac:dyDescent="0.2">
      <c r="A31" s="283" t="s">
        <v>19</v>
      </c>
      <c r="B31" s="283">
        <v>2.1</v>
      </c>
    </row>
    <row r="32" spans="1:2" x14ac:dyDescent="0.2">
      <c r="A32" s="283" t="s">
        <v>31</v>
      </c>
      <c r="B32" s="283">
        <v>2.1</v>
      </c>
    </row>
    <row r="33" spans="1:2" x14ac:dyDescent="0.2">
      <c r="A33" s="283" t="s">
        <v>17</v>
      </c>
      <c r="B33" s="283">
        <v>2</v>
      </c>
    </row>
    <row r="34" spans="1:2" x14ac:dyDescent="0.2">
      <c r="A34" s="283" t="s">
        <v>6</v>
      </c>
      <c r="B34" s="283">
        <v>1.8</v>
      </c>
    </row>
    <row r="35" spans="1:2" x14ac:dyDescent="0.2">
      <c r="A35" s="283" t="s">
        <v>7</v>
      </c>
      <c r="B35" s="283">
        <v>1.8</v>
      </c>
    </row>
    <row r="36" spans="1:2" x14ac:dyDescent="0.2">
      <c r="A36" s="283" t="s">
        <v>18</v>
      </c>
      <c r="B36" s="283">
        <v>1.8</v>
      </c>
    </row>
    <row r="37" spans="1:2" x14ac:dyDescent="0.2">
      <c r="A37" s="283" t="s">
        <v>32</v>
      </c>
      <c r="B37" s="283">
        <v>1.6</v>
      </c>
    </row>
    <row r="38" spans="1:2" x14ac:dyDescent="0.2">
      <c r="A38" s="283" t="s">
        <v>21</v>
      </c>
      <c r="B38" s="283">
        <v>1.2</v>
      </c>
    </row>
    <row r="39" spans="1:2" x14ac:dyDescent="0.2">
      <c r="A39" s="283" t="s">
        <v>15</v>
      </c>
      <c r="B39" s="283">
        <v>0.9</v>
      </c>
    </row>
  </sheetData>
  <mergeCells count="1">
    <mergeCell ref="H1:I1"/>
  </mergeCells>
  <hyperlinks>
    <hyperlink ref="H1:I1" location="Index!A1" display="Regresar al Índice" xr:uid="{7EB663C4-4966-49E3-92FE-2EA8DD18A2C2}"/>
  </hyperlink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B3ED1-D75B-401E-97B1-FAA740977CE8}">
  <sheetPr codeName="Hoja124"/>
  <dimension ref="A1:I39"/>
  <sheetViews>
    <sheetView workbookViewId="0">
      <selection activeCell="F17" sqref="F17"/>
    </sheetView>
  </sheetViews>
  <sheetFormatPr baseColWidth="10" defaultRowHeight="12.75" x14ac:dyDescent="0.2"/>
  <cols>
    <col min="1" max="16384" width="11.42578125" style="283"/>
  </cols>
  <sheetData>
    <row r="1" spans="1:9" x14ac:dyDescent="0.2">
      <c r="A1" s="28" t="s">
        <v>4671</v>
      </c>
      <c r="H1" s="284" t="s">
        <v>1306</v>
      </c>
      <c r="I1" s="284"/>
    </row>
    <row r="2" spans="1:9" x14ac:dyDescent="0.2">
      <c r="A2" s="283" t="s">
        <v>4428</v>
      </c>
    </row>
    <row r="6" spans="1:9" x14ac:dyDescent="0.2">
      <c r="A6" s="283" t="s">
        <v>514</v>
      </c>
      <c r="B6" s="283" t="s">
        <v>4431</v>
      </c>
    </row>
    <row r="7" spans="1:9" x14ac:dyDescent="0.2">
      <c r="A7" s="283" t="s">
        <v>21</v>
      </c>
      <c r="B7" s="283">
        <v>80.3</v>
      </c>
    </row>
    <row r="8" spans="1:9" x14ac:dyDescent="0.2">
      <c r="A8" s="283" t="s">
        <v>15</v>
      </c>
      <c r="B8" s="283">
        <v>78.099999999999994</v>
      </c>
    </row>
    <row r="9" spans="1:9" x14ac:dyDescent="0.2">
      <c r="A9" s="283" t="s">
        <v>7</v>
      </c>
      <c r="B9" s="283">
        <v>76</v>
      </c>
    </row>
    <row r="10" spans="1:9" x14ac:dyDescent="0.2">
      <c r="A10" s="283" t="s">
        <v>16</v>
      </c>
      <c r="B10" s="283">
        <v>71.7</v>
      </c>
    </row>
    <row r="11" spans="1:9" x14ac:dyDescent="0.2">
      <c r="A11" s="283" t="s">
        <v>30</v>
      </c>
      <c r="B11" s="283">
        <v>70.5</v>
      </c>
    </row>
    <row r="12" spans="1:9" x14ac:dyDescent="0.2">
      <c r="A12" s="283" t="s">
        <v>22</v>
      </c>
      <c r="B12" s="283">
        <v>70.400000000000006</v>
      </c>
    </row>
    <row r="13" spans="1:9" x14ac:dyDescent="0.2">
      <c r="A13" s="283" t="s">
        <v>31</v>
      </c>
      <c r="B13" s="283">
        <v>69.599999999999994</v>
      </c>
    </row>
    <row r="14" spans="1:9" x14ac:dyDescent="0.2">
      <c r="A14" s="283" t="s">
        <v>17</v>
      </c>
      <c r="B14" s="283">
        <v>67.2</v>
      </c>
    </row>
    <row r="15" spans="1:9" x14ac:dyDescent="0.2">
      <c r="A15" s="283" t="s">
        <v>18</v>
      </c>
      <c r="B15" s="283">
        <v>64.900000000000006</v>
      </c>
    </row>
    <row r="16" spans="1:9" x14ac:dyDescent="0.2">
      <c r="A16" s="283" t="s">
        <v>28</v>
      </c>
      <c r="B16" s="283">
        <v>63.4</v>
      </c>
    </row>
    <row r="17" spans="1:2" x14ac:dyDescent="0.2">
      <c r="A17" s="283" t="s">
        <v>6</v>
      </c>
      <c r="B17" s="283">
        <v>61.8</v>
      </c>
    </row>
    <row r="18" spans="1:2" x14ac:dyDescent="0.2">
      <c r="A18" s="283" t="s">
        <v>32</v>
      </c>
      <c r="B18" s="283">
        <v>61.7</v>
      </c>
    </row>
    <row r="19" spans="1:2" x14ac:dyDescent="0.2">
      <c r="A19" s="283" t="s">
        <v>33</v>
      </c>
      <c r="B19" s="283">
        <v>61</v>
      </c>
    </row>
    <row r="20" spans="1:2" x14ac:dyDescent="0.2">
      <c r="A20" s="283" t="s">
        <v>19</v>
      </c>
      <c r="B20" s="283">
        <v>58.2</v>
      </c>
    </row>
    <row r="21" spans="1:2" x14ac:dyDescent="0.2">
      <c r="A21" s="283" t="s">
        <v>13</v>
      </c>
      <c r="B21" s="283">
        <v>56.3</v>
      </c>
    </row>
    <row r="22" spans="1:2" x14ac:dyDescent="0.2">
      <c r="A22" s="283" t="s">
        <v>1</v>
      </c>
      <c r="B22" s="283">
        <v>55.2</v>
      </c>
    </row>
    <row r="23" spans="1:2" x14ac:dyDescent="0.2">
      <c r="A23" s="283" t="s">
        <v>25</v>
      </c>
      <c r="B23" s="283">
        <v>54.7</v>
      </c>
    </row>
    <row r="24" spans="1:2" x14ac:dyDescent="0.2">
      <c r="A24" s="283" t="s">
        <v>14</v>
      </c>
      <c r="B24" s="283">
        <v>52.9</v>
      </c>
    </row>
    <row r="25" spans="1:2" x14ac:dyDescent="0.2">
      <c r="A25" s="283" t="s">
        <v>12</v>
      </c>
      <c r="B25" s="283">
        <v>51.6</v>
      </c>
    </row>
    <row r="26" spans="1:2" x14ac:dyDescent="0.2">
      <c r="A26" s="283" t="s">
        <v>26</v>
      </c>
      <c r="B26" s="283">
        <v>48.3</v>
      </c>
    </row>
    <row r="27" spans="1:2" x14ac:dyDescent="0.2">
      <c r="A27" s="283" t="s">
        <v>11</v>
      </c>
      <c r="B27" s="283">
        <v>48.2</v>
      </c>
    </row>
    <row r="28" spans="1:2" x14ac:dyDescent="0.2">
      <c r="A28" s="283" t="s">
        <v>0</v>
      </c>
      <c r="B28" s="283">
        <v>46.7</v>
      </c>
    </row>
    <row r="29" spans="1:2" x14ac:dyDescent="0.2">
      <c r="A29" s="283" t="s">
        <v>9</v>
      </c>
      <c r="B29" s="283">
        <v>46.3</v>
      </c>
    </row>
    <row r="30" spans="1:2" x14ac:dyDescent="0.2">
      <c r="A30" s="283" t="s">
        <v>24</v>
      </c>
      <c r="B30" s="283">
        <v>46</v>
      </c>
    </row>
    <row r="31" spans="1:2" x14ac:dyDescent="0.2">
      <c r="A31" s="283" t="s">
        <v>29</v>
      </c>
      <c r="B31" s="283">
        <v>44.9</v>
      </c>
    </row>
    <row r="32" spans="1:2" x14ac:dyDescent="0.2">
      <c r="A32" s="283" t="s">
        <v>23</v>
      </c>
      <c r="B32" s="283">
        <v>44</v>
      </c>
    </row>
    <row r="33" spans="1:2" x14ac:dyDescent="0.2">
      <c r="A33" s="283" t="s">
        <v>27</v>
      </c>
      <c r="B33" s="283">
        <v>43.3</v>
      </c>
    </row>
    <row r="34" spans="1:2" x14ac:dyDescent="0.2">
      <c r="A34" s="283" t="s">
        <v>3</v>
      </c>
      <c r="B34" s="283">
        <v>40.9</v>
      </c>
    </row>
    <row r="35" spans="1:2" x14ac:dyDescent="0.2">
      <c r="A35" s="283" t="s">
        <v>5</v>
      </c>
      <c r="B35" s="283">
        <v>37.700000000000003</v>
      </c>
    </row>
    <row r="36" spans="1:2" x14ac:dyDescent="0.2">
      <c r="A36" s="283" t="s">
        <v>4</v>
      </c>
      <c r="B36" s="283">
        <v>37.5</v>
      </c>
    </row>
    <row r="37" spans="1:2" x14ac:dyDescent="0.2">
      <c r="A37" s="283" t="s">
        <v>20</v>
      </c>
      <c r="B37" s="283">
        <v>36.1</v>
      </c>
    </row>
    <row r="38" spans="1:2" x14ac:dyDescent="0.2">
      <c r="A38" s="283" t="s">
        <v>8</v>
      </c>
      <c r="B38" s="283">
        <v>35.1</v>
      </c>
    </row>
    <row r="39" spans="1:2" x14ac:dyDescent="0.2">
      <c r="A39" s="283" t="s">
        <v>10</v>
      </c>
      <c r="B39" s="283">
        <v>35</v>
      </c>
    </row>
  </sheetData>
  <mergeCells count="1">
    <mergeCell ref="H1:I1"/>
  </mergeCells>
  <hyperlinks>
    <hyperlink ref="H1:I1" location="Index!A1" display="Regresar al Índice" xr:uid="{CE5A9787-5678-4C20-830E-736771C36277}"/>
  </hyperlink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542D-F20B-4ADB-BA44-7D2D0B24D945}">
  <sheetPr codeName="Hoja125"/>
  <dimension ref="A1:I79"/>
  <sheetViews>
    <sheetView workbookViewId="0">
      <selection activeCell="F17" sqref="F17"/>
    </sheetView>
  </sheetViews>
  <sheetFormatPr baseColWidth="10" defaultRowHeight="12.75" x14ac:dyDescent="0.2"/>
  <cols>
    <col min="1" max="16384" width="11.42578125" style="283"/>
  </cols>
  <sheetData>
    <row r="1" spans="1:9" x14ac:dyDescent="0.2">
      <c r="A1" s="28" t="s">
        <v>4672</v>
      </c>
      <c r="H1" s="284" t="s">
        <v>1306</v>
      </c>
      <c r="I1" s="284"/>
    </row>
    <row r="2" spans="1:9" x14ac:dyDescent="0.2">
      <c r="A2" s="283" t="s">
        <v>4432</v>
      </c>
    </row>
    <row r="3" spans="1:9" x14ac:dyDescent="0.2">
      <c r="A3" s="283" t="s">
        <v>4433</v>
      </c>
    </row>
    <row r="6" spans="1:9" x14ac:dyDescent="0.2">
      <c r="A6" s="283" t="s">
        <v>4434</v>
      </c>
      <c r="B6" s="283" t="s">
        <v>4435</v>
      </c>
      <c r="C6" s="283" t="s">
        <v>4436</v>
      </c>
      <c r="D6" s="283" t="s">
        <v>415</v>
      </c>
    </row>
    <row r="7" spans="1:9" x14ac:dyDescent="0.2">
      <c r="A7" s="283">
        <v>3.7</v>
      </c>
      <c r="B7" s="283">
        <v>9.1</v>
      </c>
      <c r="C7" s="283">
        <v>57.5</v>
      </c>
      <c r="D7" s="283" t="s">
        <v>3395</v>
      </c>
    </row>
    <row r="8" spans="1:9" x14ac:dyDescent="0.2">
      <c r="A8" s="283">
        <v>2.9</v>
      </c>
      <c r="B8" s="283">
        <v>6.5</v>
      </c>
      <c r="C8" s="283">
        <v>58.1</v>
      </c>
      <c r="D8" s="283" t="s">
        <v>3396</v>
      </c>
    </row>
    <row r="9" spans="1:9" x14ac:dyDescent="0.2">
      <c r="A9" s="283">
        <v>4.2</v>
      </c>
      <c r="B9" s="283">
        <v>7.2</v>
      </c>
      <c r="C9" s="283">
        <v>57.4</v>
      </c>
      <c r="D9" s="283" t="s">
        <v>3397</v>
      </c>
    </row>
    <row r="10" spans="1:9" x14ac:dyDescent="0.2">
      <c r="A10" s="283">
        <v>3.4</v>
      </c>
      <c r="B10" s="283">
        <v>5.0999999999999996</v>
      </c>
      <c r="C10" s="283">
        <v>57.5</v>
      </c>
      <c r="D10" s="283" t="s">
        <v>3398</v>
      </c>
    </row>
    <row r="11" spans="1:9" x14ac:dyDescent="0.2">
      <c r="A11" s="283">
        <v>3.9</v>
      </c>
      <c r="B11" s="283">
        <v>5.6</v>
      </c>
      <c r="C11" s="283">
        <v>56.3</v>
      </c>
      <c r="D11" s="283" t="s">
        <v>3399</v>
      </c>
    </row>
    <row r="12" spans="1:9" x14ac:dyDescent="0.2">
      <c r="A12" s="283">
        <v>2.7</v>
      </c>
      <c r="B12" s="283">
        <v>5.2</v>
      </c>
      <c r="C12" s="283">
        <v>57.4</v>
      </c>
      <c r="D12" s="283" t="s">
        <v>3400</v>
      </c>
    </row>
    <row r="13" spans="1:9" x14ac:dyDescent="0.2">
      <c r="A13" s="283">
        <v>3.9</v>
      </c>
      <c r="B13" s="283">
        <v>7.4</v>
      </c>
      <c r="C13" s="283">
        <v>56</v>
      </c>
      <c r="D13" s="283" t="s">
        <v>3401</v>
      </c>
    </row>
    <row r="14" spans="1:9" x14ac:dyDescent="0.2">
      <c r="A14" s="283">
        <v>3.7</v>
      </c>
      <c r="B14" s="283">
        <v>5.8</v>
      </c>
      <c r="C14" s="283">
        <v>53.8</v>
      </c>
      <c r="D14" s="283" t="s">
        <v>3402</v>
      </c>
    </row>
    <row r="15" spans="1:9" x14ac:dyDescent="0.2">
      <c r="A15" s="283">
        <v>3.4</v>
      </c>
      <c r="B15" s="283">
        <v>7.7</v>
      </c>
      <c r="C15" s="283">
        <v>53.1</v>
      </c>
      <c r="D15" s="283" t="s">
        <v>3403</v>
      </c>
    </row>
    <row r="16" spans="1:9" x14ac:dyDescent="0.2">
      <c r="A16" s="283">
        <v>2.9</v>
      </c>
      <c r="B16" s="283">
        <v>6.9</v>
      </c>
      <c r="C16" s="283">
        <v>53.7</v>
      </c>
      <c r="D16" s="283" t="s">
        <v>3404</v>
      </c>
    </row>
    <row r="17" spans="1:4" x14ac:dyDescent="0.2">
      <c r="A17" s="283">
        <v>3.4</v>
      </c>
      <c r="B17" s="283">
        <v>7.4</v>
      </c>
      <c r="C17" s="283">
        <v>52.2</v>
      </c>
      <c r="D17" s="283" t="s">
        <v>3405</v>
      </c>
    </row>
    <row r="18" spans="1:4" x14ac:dyDescent="0.2">
      <c r="A18" s="283">
        <v>3.2</v>
      </c>
      <c r="B18" s="283">
        <v>7</v>
      </c>
      <c r="C18" s="283">
        <v>54</v>
      </c>
      <c r="D18" s="283" t="s">
        <v>3406</v>
      </c>
    </row>
    <row r="19" spans="1:4" x14ac:dyDescent="0.2">
      <c r="A19" s="283">
        <v>3.5</v>
      </c>
      <c r="B19" s="283">
        <v>7.6</v>
      </c>
      <c r="C19" s="283">
        <v>53.3</v>
      </c>
      <c r="D19" s="283" t="s">
        <v>3407</v>
      </c>
    </row>
    <row r="20" spans="1:4" x14ac:dyDescent="0.2">
      <c r="A20" s="283">
        <v>3</v>
      </c>
      <c r="B20" s="283">
        <v>7.8</v>
      </c>
      <c r="C20" s="283">
        <v>54.9</v>
      </c>
      <c r="D20" s="283" t="s">
        <v>3408</v>
      </c>
    </row>
    <row r="21" spans="1:4" x14ac:dyDescent="0.2">
      <c r="A21" s="283">
        <v>3.7</v>
      </c>
      <c r="B21" s="283">
        <v>8.6999999999999993</v>
      </c>
      <c r="C21" s="283">
        <v>54.7</v>
      </c>
      <c r="D21" s="283" t="s">
        <v>3409</v>
      </c>
    </row>
    <row r="22" spans="1:4" x14ac:dyDescent="0.2">
      <c r="A22" s="283">
        <v>4</v>
      </c>
      <c r="B22" s="283">
        <v>9</v>
      </c>
      <c r="C22" s="283">
        <v>54.1</v>
      </c>
      <c r="D22" s="283" t="s">
        <v>3410</v>
      </c>
    </row>
    <row r="23" spans="1:4" x14ac:dyDescent="0.2">
      <c r="A23" s="283">
        <v>5.4</v>
      </c>
      <c r="B23" s="283">
        <v>8.9</v>
      </c>
      <c r="C23" s="283">
        <v>56.1</v>
      </c>
      <c r="D23" s="283" t="s">
        <v>3411</v>
      </c>
    </row>
    <row r="24" spans="1:4" x14ac:dyDescent="0.2">
      <c r="A24" s="283">
        <v>4.4000000000000004</v>
      </c>
      <c r="B24" s="283">
        <v>12.8</v>
      </c>
      <c r="C24" s="283">
        <v>55.2</v>
      </c>
      <c r="D24" s="283" t="s">
        <v>3412</v>
      </c>
    </row>
    <row r="25" spans="1:4" x14ac:dyDescent="0.2">
      <c r="A25" s="283">
        <v>5.7</v>
      </c>
      <c r="B25" s="283">
        <v>10.7</v>
      </c>
      <c r="C25" s="283">
        <v>56.5</v>
      </c>
      <c r="D25" s="283" t="s">
        <v>3413</v>
      </c>
    </row>
    <row r="26" spans="1:4" x14ac:dyDescent="0.2">
      <c r="A26" s="283">
        <v>4.9000000000000004</v>
      </c>
      <c r="B26" s="283">
        <v>11.3</v>
      </c>
      <c r="C26" s="283">
        <v>56.9</v>
      </c>
      <c r="D26" s="283" t="s">
        <v>3414</v>
      </c>
    </row>
    <row r="27" spans="1:4" x14ac:dyDescent="0.2">
      <c r="A27" s="283">
        <v>5.2</v>
      </c>
      <c r="B27" s="283">
        <v>10.5</v>
      </c>
      <c r="C27" s="283">
        <v>56.1</v>
      </c>
      <c r="D27" s="283" t="s">
        <v>3415</v>
      </c>
    </row>
    <row r="28" spans="1:4" x14ac:dyDescent="0.2">
      <c r="A28" s="283">
        <v>4.9000000000000004</v>
      </c>
      <c r="B28" s="283">
        <v>10.4</v>
      </c>
      <c r="C28" s="283">
        <v>56</v>
      </c>
      <c r="D28" s="283" t="s">
        <v>3416</v>
      </c>
    </row>
    <row r="29" spans="1:4" x14ac:dyDescent="0.2">
      <c r="A29" s="283">
        <v>5.8</v>
      </c>
      <c r="B29" s="283">
        <v>10.6</v>
      </c>
      <c r="C29" s="283">
        <v>56.1</v>
      </c>
      <c r="D29" s="283" t="s">
        <v>3417</v>
      </c>
    </row>
    <row r="30" spans="1:4" x14ac:dyDescent="0.2">
      <c r="A30" s="283">
        <v>5.8</v>
      </c>
      <c r="B30" s="283">
        <v>8</v>
      </c>
      <c r="C30" s="283">
        <v>55.3</v>
      </c>
      <c r="D30" s="283" t="s">
        <v>3418</v>
      </c>
    </row>
    <row r="31" spans="1:4" x14ac:dyDescent="0.2">
      <c r="A31" s="283">
        <v>4.8</v>
      </c>
      <c r="B31" s="283">
        <v>9.8000000000000007</v>
      </c>
      <c r="C31" s="283">
        <v>55.2</v>
      </c>
      <c r="D31" s="283" t="s">
        <v>3419</v>
      </c>
    </row>
    <row r="32" spans="1:4" x14ac:dyDescent="0.2">
      <c r="A32" s="283">
        <v>5.7</v>
      </c>
      <c r="B32" s="283">
        <v>10.1</v>
      </c>
      <c r="C32" s="283">
        <v>54</v>
      </c>
      <c r="D32" s="283" t="s">
        <v>3420</v>
      </c>
    </row>
    <row r="33" spans="1:4" x14ac:dyDescent="0.2">
      <c r="A33" s="283">
        <v>5.5</v>
      </c>
      <c r="B33" s="283">
        <v>11.1</v>
      </c>
      <c r="C33" s="283">
        <v>55.6</v>
      </c>
      <c r="D33" s="283" t="s">
        <v>3421</v>
      </c>
    </row>
    <row r="34" spans="1:4" x14ac:dyDescent="0.2">
      <c r="A34" s="283">
        <v>5.3</v>
      </c>
      <c r="B34" s="283">
        <v>11.7</v>
      </c>
      <c r="C34" s="283">
        <v>54.6</v>
      </c>
      <c r="D34" s="283" t="s">
        <v>3422</v>
      </c>
    </row>
    <row r="35" spans="1:4" x14ac:dyDescent="0.2">
      <c r="A35" s="283">
        <v>4.4000000000000004</v>
      </c>
      <c r="B35" s="283">
        <v>9.6999999999999993</v>
      </c>
      <c r="C35" s="283">
        <v>56.9</v>
      </c>
      <c r="D35" s="283" t="s">
        <v>3423</v>
      </c>
    </row>
    <row r="36" spans="1:4" x14ac:dyDescent="0.2">
      <c r="A36" s="283">
        <v>4.5999999999999996</v>
      </c>
      <c r="B36" s="283">
        <v>9.4</v>
      </c>
      <c r="C36" s="283">
        <v>55.6</v>
      </c>
      <c r="D36" s="283" t="s">
        <v>3424</v>
      </c>
    </row>
    <row r="37" spans="1:4" x14ac:dyDescent="0.2">
      <c r="A37" s="283">
        <v>4.9000000000000004</v>
      </c>
      <c r="B37" s="283">
        <v>11</v>
      </c>
      <c r="C37" s="283">
        <v>56</v>
      </c>
      <c r="D37" s="283" t="s">
        <v>3425</v>
      </c>
    </row>
    <row r="38" spans="1:4" x14ac:dyDescent="0.2">
      <c r="A38" s="283">
        <v>5.4</v>
      </c>
      <c r="B38" s="283">
        <v>9.6</v>
      </c>
      <c r="C38" s="283">
        <v>56.7</v>
      </c>
      <c r="D38" s="283" t="s">
        <v>3426</v>
      </c>
    </row>
    <row r="39" spans="1:4" x14ac:dyDescent="0.2">
      <c r="A39" s="283">
        <v>4.4000000000000004</v>
      </c>
      <c r="B39" s="283">
        <v>10.8</v>
      </c>
      <c r="C39" s="283">
        <v>55.6</v>
      </c>
      <c r="D39" s="283" t="s">
        <v>3427</v>
      </c>
    </row>
    <row r="40" spans="1:4" x14ac:dyDescent="0.2">
      <c r="A40" s="283">
        <v>4.5</v>
      </c>
      <c r="B40" s="283">
        <v>9</v>
      </c>
      <c r="C40" s="283">
        <v>53.8</v>
      </c>
      <c r="D40" s="283" t="s">
        <v>3428</v>
      </c>
    </row>
    <row r="41" spans="1:4" x14ac:dyDescent="0.2">
      <c r="A41" s="283">
        <v>5.4</v>
      </c>
      <c r="B41" s="283">
        <v>9.1</v>
      </c>
      <c r="C41" s="283">
        <v>53.5</v>
      </c>
      <c r="D41" s="283" t="s">
        <v>3429</v>
      </c>
    </row>
    <row r="42" spans="1:4" x14ac:dyDescent="0.2">
      <c r="A42" s="283">
        <v>5</v>
      </c>
      <c r="B42" s="283">
        <v>8.3000000000000007</v>
      </c>
      <c r="C42" s="283">
        <v>52.6</v>
      </c>
      <c r="D42" s="283" t="s">
        <v>3430</v>
      </c>
    </row>
    <row r="43" spans="1:4" x14ac:dyDescent="0.2">
      <c r="A43" s="283">
        <v>5.0999999999999996</v>
      </c>
      <c r="B43" s="283">
        <v>8.6999999999999993</v>
      </c>
      <c r="C43" s="283">
        <v>52.4</v>
      </c>
      <c r="D43" s="283" t="s">
        <v>3431</v>
      </c>
    </row>
    <row r="44" spans="1:4" x14ac:dyDescent="0.2">
      <c r="A44" s="283">
        <v>5</v>
      </c>
      <c r="B44" s="283">
        <v>8.6999999999999993</v>
      </c>
      <c r="C44" s="283">
        <v>50.7</v>
      </c>
      <c r="D44" s="283" t="s">
        <v>3432</v>
      </c>
    </row>
    <row r="45" spans="1:4" x14ac:dyDescent="0.2">
      <c r="A45" s="283">
        <v>5.7</v>
      </c>
      <c r="B45" s="283">
        <v>8.6999999999999993</v>
      </c>
      <c r="C45" s="283">
        <v>52.4</v>
      </c>
      <c r="D45" s="283" t="s">
        <v>3433</v>
      </c>
    </row>
    <row r="46" spans="1:4" x14ac:dyDescent="0.2">
      <c r="A46" s="283">
        <v>4.9000000000000004</v>
      </c>
      <c r="B46" s="283">
        <v>8.5</v>
      </c>
      <c r="C46" s="283">
        <v>52.7</v>
      </c>
      <c r="D46" s="283" t="s">
        <v>3434</v>
      </c>
    </row>
    <row r="47" spans="1:4" x14ac:dyDescent="0.2">
      <c r="A47" s="283">
        <v>4</v>
      </c>
      <c r="B47" s="283">
        <v>9.4</v>
      </c>
      <c r="C47" s="283">
        <v>50.9</v>
      </c>
      <c r="D47" s="283" t="s">
        <v>3435</v>
      </c>
    </row>
    <row r="48" spans="1:4" x14ac:dyDescent="0.2">
      <c r="A48" s="283">
        <v>5.3</v>
      </c>
      <c r="B48" s="283">
        <v>6.8</v>
      </c>
      <c r="C48" s="283">
        <v>50.4</v>
      </c>
      <c r="D48" s="283" t="s">
        <v>3436</v>
      </c>
    </row>
    <row r="49" spans="1:4" x14ac:dyDescent="0.2">
      <c r="A49" s="283">
        <v>5.2</v>
      </c>
      <c r="B49" s="283">
        <v>8.3000000000000007</v>
      </c>
      <c r="C49" s="283">
        <v>49.2</v>
      </c>
      <c r="D49" s="283" t="s">
        <v>3437</v>
      </c>
    </row>
    <row r="50" spans="1:4" x14ac:dyDescent="0.2">
      <c r="A50" s="283">
        <v>4.3</v>
      </c>
      <c r="B50" s="283">
        <v>8.4</v>
      </c>
      <c r="C50" s="283">
        <v>49.9</v>
      </c>
      <c r="D50" s="283" t="s">
        <v>3438</v>
      </c>
    </row>
    <row r="51" spans="1:4" x14ac:dyDescent="0.2">
      <c r="A51" s="283">
        <v>4.2</v>
      </c>
      <c r="B51" s="283">
        <v>7.6</v>
      </c>
      <c r="C51" s="283">
        <v>49.8</v>
      </c>
      <c r="D51" s="283" t="s">
        <v>3439</v>
      </c>
    </row>
    <row r="52" spans="1:4" x14ac:dyDescent="0.2">
      <c r="A52" s="283">
        <v>3.7</v>
      </c>
      <c r="B52" s="283">
        <v>6.7</v>
      </c>
      <c r="C52" s="283">
        <v>50.2</v>
      </c>
      <c r="D52" s="283" t="s">
        <v>3440</v>
      </c>
    </row>
    <row r="53" spans="1:4" x14ac:dyDescent="0.2">
      <c r="A53" s="283">
        <v>3.5</v>
      </c>
      <c r="B53" s="283">
        <v>6.8</v>
      </c>
      <c r="C53" s="283">
        <v>50.9</v>
      </c>
      <c r="D53" s="283" t="s">
        <v>3441</v>
      </c>
    </row>
    <row r="54" spans="1:4" x14ac:dyDescent="0.2">
      <c r="A54" s="283">
        <v>3.3</v>
      </c>
      <c r="B54" s="283">
        <v>5.8</v>
      </c>
      <c r="C54" s="283">
        <v>49.9</v>
      </c>
      <c r="D54" s="283" t="s">
        <v>3442</v>
      </c>
    </row>
    <row r="55" spans="1:4" x14ac:dyDescent="0.2">
      <c r="A55" s="283">
        <v>2.7</v>
      </c>
      <c r="B55" s="283">
        <v>5.7</v>
      </c>
      <c r="C55" s="283">
        <v>51.3</v>
      </c>
      <c r="D55" s="283" t="s">
        <v>3443</v>
      </c>
    </row>
    <row r="56" spans="1:4" x14ac:dyDescent="0.2">
      <c r="A56" s="283">
        <v>2.6</v>
      </c>
      <c r="B56" s="283">
        <v>5.4</v>
      </c>
      <c r="C56" s="283">
        <v>50.3</v>
      </c>
      <c r="D56" s="283" t="s">
        <v>3444</v>
      </c>
    </row>
    <row r="57" spans="1:4" x14ac:dyDescent="0.2">
      <c r="A57" s="283">
        <v>3.1</v>
      </c>
      <c r="B57" s="283">
        <v>5.8</v>
      </c>
      <c r="C57" s="283">
        <v>50.4</v>
      </c>
      <c r="D57" s="283" t="s">
        <v>3445</v>
      </c>
    </row>
    <row r="58" spans="1:4" x14ac:dyDescent="0.2">
      <c r="A58" s="283">
        <v>2.9</v>
      </c>
      <c r="B58" s="283">
        <v>5.7</v>
      </c>
      <c r="C58" s="283">
        <v>50</v>
      </c>
      <c r="D58" s="283" t="s">
        <v>3446</v>
      </c>
    </row>
    <row r="59" spans="1:4" x14ac:dyDescent="0.2">
      <c r="A59" s="283">
        <v>2.2999999999999998</v>
      </c>
      <c r="B59" s="283">
        <v>4.5999999999999996</v>
      </c>
      <c r="C59" s="283">
        <v>50.3</v>
      </c>
      <c r="D59" s="283" t="s">
        <v>3447</v>
      </c>
    </row>
    <row r="60" spans="1:4" x14ac:dyDescent="0.2">
      <c r="A60" s="283">
        <v>3</v>
      </c>
      <c r="B60" s="283">
        <v>4.9000000000000004</v>
      </c>
      <c r="C60" s="283">
        <v>49.7</v>
      </c>
      <c r="D60" s="283" t="s">
        <v>3448</v>
      </c>
    </row>
    <row r="61" spans="1:4" x14ac:dyDescent="0.2">
      <c r="A61" s="283">
        <v>3</v>
      </c>
      <c r="B61" s="283">
        <v>4.8</v>
      </c>
      <c r="C61" s="283">
        <v>49</v>
      </c>
      <c r="D61" s="283" t="s">
        <v>3449</v>
      </c>
    </row>
    <row r="62" spans="1:4" x14ac:dyDescent="0.2">
      <c r="A62" s="283">
        <v>2.5</v>
      </c>
      <c r="B62" s="283">
        <v>5.0999999999999996</v>
      </c>
      <c r="C62" s="283">
        <v>49.9</v>
      </c>
      <c r="D62" s="283" t="s">
        <v>3450</v>
      </c>
    </row>
    <row r="63" spans="1:4" x14ac:dyDescent="0.2">
      <c r="A63" s="283">
        <v>2.6</v>
      </c>
      <c r="B63" s="283">
        <v>4.5999999999999996</v>
      </c>
      <c r="C63" s="283">
        <v>49.1</v>
      </c>
      <c r="D63" s="283" t="s">
        <v>3451</v>
      </c>
    </row>
    <row r="64" spans="1:4" x14ac:dyDescent="0.2">
      <c r="A64" s="283">
        <v>3</v>
      </c>
      <c r="B64" s="283">
        <v>4.9000000000000004</v>
      </c>
      <c r="C64" s="283">
        <v>48.4</v>
      </c>
      <c r="D64" s="283" t="s">
        <v>3452</v>
      </c>
    </row>
    <row r="65" spans="1:4" x14ac:dyDescent="0.2">
      <c r="A65" s="283">
        <v>3.2</v>
      </c>
      <c r="B65" s="283">
        <v>5.9</v>
      </c>
      <c r="C65" s="283">
        <v>49.6</v>
      </c>
      <c r="D65" s="283" t="s">
        <v>3453</v>
      </c>
    </row>
    <row r="66" spans="1:4" x14ac:dyDescent="0.2">
      <c r="A66" s="283">
        <v>3.1</v>
      </c>
      <c r="B66" s="283">
        <v>4</v>
      </c>
      <c r="C66" s="283">
        <v>48.5</v>
      </c>
      <c r="D66" s="283" t="s">
        <v>3454</v>
      </c>
    </row>
    <row r="67" spans="1:4" x14ac:dyDescent="0.2">
      <c r="A67" s="283">
        <v>2.9</v>
      </c>
      <c r="B67" s="283">
        <v>6.2</v>
      </c>
      <c r="C67" s="283">
        <v>49.4</v>
      </c>
      <c r="D67" s="283" t="s">
        <v>3455</v>
      </c>
    </row>
    <row r="68" spans="1:4" x14ac:dyDescent="0.2">
      <c r="A68" s="283">
        <v>5</v>
      </c>
      <c r="B68" s="283">
        <v>11.2</v>
      </c>
      <c r="C68" s="283">
        <v>47.9</v>
      </c>
      <c r="D68" s="283" t="s">
        <v>3457</v>
      </c>
    </row>
    <row r="69" spans="1:4" x14ac:dyDescent="0.2">
      <c r="A69" s="283">
        <v>4.0999999999999996</v>
      </c>
      <c r="B69" s="283">
        <v>10.1</v>
      </c>
      <c r="C69" s="283">
        <v>47.8</v>
      </c>
      <c r="D69" s="283" t="s">
        <v>3458</v>
      </c>
    </row>
    <row r="70" spans="1:4" x14ac:dyDescent="0.2">
      <c r="A70" s="283">
        <v>3.7</v>
      </c>
      <c r="B70" s="283">
        <v>11.1</v>
      </c>
      <c r="C70" s="283">
        <v>48.7</v>
      </c>
      <c r="D70" s="283" t="s">
        <v>3459</v>
      </c>
    </row>
    <row r="71" spans="1:4" x14ac:dyDescent="0.2">
      <c r="A71" s="283">
        <v>3.3</v>
      </c>
      <c r="B71" s="283">
        <v>8.9</v>
      </c>
      <c r="C71" s="283">
        <v>47.8</v>
      </c>
      <c r="D71" s="283" t="s">
        <v>3460</v>
      </c>
    </row>
    <row r="72" spans="1:4" x14ac:dyDescent="0.2">
      <c r="A72" s="283">
        <v>3.4</v>
      </c>
      <c r="B72" s="283">
        <v>6.7</v>
      </c>
      <c r="C72" s="283">
        <v>47</v>
      </c>
      <c r="D72" s="283" t="s">
        <v>3461</v>
      </c>
    </row>
    <row r="73" spans="1:4" x14ac:dyDescent="0.2">
      <c r="A73" s="283">
        <v>3.1</v>
      </c>
      <c r="B73" s="283">
        <v>6.4</v>
      </c>
      <c r="C73" s="283">
        <v>46.8</v>
      </c>
      <c r="D73" s="283" t="s">
        <v>3462</v>
      </c>
    </row>
    <row r="74" spans="1:4" x14ac:dyDescent="0.2">
      <c r="A74" s="283">
        <v>2.4</v>
      </c>
      <c r="B74" s="283">
        <v>5.9</v>
      </c>
      <c r="C74" s="283">
        <v>46.3</v>
      </c>
      <c r="D74" s="283" t="s">
        <v>3463</v>
      </c>
    </row>
    <row r="75" spans="1:4" x14ac:dyDescent="0.2">
      <c r="A75" s="283">
        <v>2.2999999999999998</v>
      </c>
      <c r="B75" s="283">
        <v>4.5</v>
      </c>
      <c r="C75" s="283">
        <v>47.3</v>
      </c>
      <c r="D75" s="283" t="s">
        <v>3464</v>
      </c>
    </row>
    <row r="76" spans="1:4" x14ac:dyDescent="0.2">
      <c r="A76" s="283">
        <v>2.8</v>
      </c>
      <c r="B76" s="283">
        <v>4.7</v>
      </c>
      <c r="C76" s="283">
        <v>46.8</v>
      </c>
      <c r="D76" s="283" t="s">
        <v>3465</v>
      </c>
    </row>
    <row r="77" spans="1:4" x14ac:dyDescent="0.2">
      <c r="A77" s="283">
        <v>2.4</v>
      </c>
      <c r="B77" s="283">
        <v>4.4000000000000004</v>
      </c>
      <c r="C77" s="283">
        <v>46.6</v>
      </c>
      <c r="D77" s="283" t="s">
        <v>3466</v>
      </c>
    </row>
    <row r="78" spans="1:4" x14ac:dyDescent="0.2">
      <c r="A78" s="283">
        <v>2.2000000000000002</v>
      </c>
      <c r="B78" s="283">
        <v>3.7</v>
      </c>
      <c r="C78" s="283">
        <v>46.9</v>
      </c>
      <c r="D78" s="283" t="s">
        <v>3467</v>
      </c>
    </row>
    <row r="79" spans="1:4" x14ac:dyDescent="0.2">
      <c r="A79" s="283">
        <v>2.5</v>
      </c>
      <c r="B79" s="283">
        <v>4.5999999999999996</v>
      </c>
      <c r="C79" s="283">
        <v>46.7</v>
      </c>
      <c r="D79" s="283" t="s">
        <v>3468</v>
      </c>
    </row>
  </sheetData>
  <mergeCells count="1">
    <mergeCell ref="H1:I1"/>
  </mergeCells>
  <hyperlinks>
    <hyperlink ref="H1:I1" location="Index!A1" display="Regresar al Índice" xr:uid="{30FE8FA4-BA56-4A9F-B769-0EA16C1CBF57}"/>
  </hyperlink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19C1B-2BB0-4769-8592-2D293A34154A}">
  <sheetPr codeName="Hoja126"/>
  <dimension ref="A1:I14"/>
  <sheetViews>
    <sheetView workbookViewId="0">
      <selection activeCell="F17" sqref="F17"/>
    </sheetView>
  </sheetViews>
  <sheetFormatPr baseColWidth="10" defaultRowHeight="12.75" x14ac:dyDescent="0.2"/>
  <cols>
    <col min="1" max="16384" width="11.42578125" style="283"/>
  </cols>
  <sheetData>
    <row r="1" spans="1:9" x14ac:dyDescent="0.2">
      <c r="A1" s="28" t="s">
        <v>4673</v>
      </c>
      <c r="H1" s="284" t="s">
        <v>1306</v>
      </c>
      <c r="I1" s="284"/>
    </row>
    <row r="2" spans="1:9" x14ac:dyDescent="0.2">
      <c r="A2" s="283" t="s">
        <v>4428</v>
      </c>
    </row>
    <row r="6" spans="1:9" x14ac:dyDescent="0.2">
      <c r="A6" s="283" t="s">
        <v>3102</v>
      </c>
      <c r="B6" s="283" t="s">
        <v>4437</v>
      </c>
      <c r="C6" s="283" t="s">
        <v>1285</v>
      </c>
    </row>
    <row r="7" spans="1:9" x14ac:dyDescent="0.2">
      <c r="A7" s="283" t="s">
        <v>4438</v>
      </c>
      <c r="B7" s="283" t="s">
        <v>4439</v>
      </c>
      <c r="C7" s="283">
        <v>73.3</v>
      </c>
    </row>
    <row r="8" spans="1:9" x14ac:dyDescent="0.2">
      <c r="A8" s="283" t="s">
        <v>4438</v>
      </c>
      <c r="B8" s="283" t="s">
        <v>4440</v>
      </c>
      <c r="C8" s="283">
        <v>17.8</v>
      </c>
    </row>
    <row r="9" spans="1:9" x14ac:dyDescent="0.2">
      <c r="A9" s="283" t="s">
        <v>4438</v>
      </c>
      <c r="B9" s="283" t="s">
        <v>4441</v>
      </c>
      <c r="C9" s="283">
        <v>6.8</v>
      </c>
    </row>
    <row r="10" spans="1:9" x14ac:dyDescent="0.2">
      <c r="A10" s="283" t="s">
        <v>4438</v>
      </c>
      <c r="B10" s="283" t="s">
        <v>4442</v>
      </c>
      <c r="C10" s="283">
        <v>2.1</v>
      </c>
    </row>
    <row r="11" spans="1:9" x14ac:dyDescent="0.2">
      <c r="A11" s="283" t="s">
        <v>4443</v>
      </c>
      <c r="B11" s="283" t="s">
        <v>4439</v>
      </c>
      <c r="C11" s="283">
        <v>73.900000000000006</v>
      </c>
    </row>
    <row r="12" spans="1:9" x14ac:dyDescent="0.2">
      <c r="A12" s="283" t="s">
        <v>4443</v>
      </c>
      <c r="B12" s="283" t="s">
        <v>4440</v>
      </c>
      <c r="C12" s="283">
        <v>17.5</v>
      </c>
    </row>
    <row r="13" spans="1:9" x14ac:dyDescent="0.2">
      <c r="A13" s="283" t="s">
        <v>4443</v>
      </c>
      <c r="B13" s="283" t="s">
        <v>4441</v>
      </c>
      <c r="C13" s="283">
        <v>6.3</v>
      </c>
    </row>
    <row r="14" spans="1:9" x14ac:dyDescent="0.2">
      <c r="A14" s="283" t="s">
        <v>4443</v>
      </c>
      <c r="B14" s="283" t="s">
        <v>4442</v>
      </c>
      <c r="C14" s="283">
        <v>2.4</v>
      </c>
    </row>
  </sheetData>
  <mergeCells count="1">
    <mergeCell ref="H1:I1"/>
  </mergeCells>
  <hyperlinks>
    <hyperlink ref="H1:I1" location="Index!A1" display="Regresar al Índice" xr:uid="{AC109491-887B-49E1-A529-E4864FABB56F}"/>
  </hyperlink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DBC17-3E87-40A6-943E-0AA278DB1EEA}">
  <sheetPr codeName="Hoja127"/>
  <dimension ref="A1:I20"/>
  <sheetViews>
    <sheetView workbookViewId="0">
      <selection activeCell="F17" sqref="F17"/>
    </sheetView>
  </sheetViews>
  <sheetFormatPr baseColWidth="10" defaultRowHeight="12.75" x14ac:dyDescent="0.2"/>
  <cols>
    <col min="1" max="16384" width="11.42578125" style="283"/>
  </cols>
  <sheetData>
    <row r="1" spans="1:9" x14ac:dyDescent="0.2">
      <c r="A1" s="28" t="s">
        <v>4674</v>
      </c>
      <c r="H1" s="284" t="s">
        <v>1306</v>
      </c>
      <c r="I1" s="284"/>
    </row>
    <row r="2" spans="1:9" x14ac:dyDescent="0.2">
      <c r="A2" s="283" t="s">
        <v>4428</v>
      </c>
    </row>
    <row r="3" spans="1:9" x14ac:dyDescent="0.2">
      <c r="A3" s="283" t="s">
        <v>4444</v>
      </c>
    </row>
    <row r="6" spans="1:9" x14ac:dyDescent="0.2">
      <c r="A6" s="283" t="s">
        <v>3102</v>
      </c>
      <c r="B6" s="283" t="s">
        <v>4445</v>
      </c>
      <c r="C6" s="283" t="s">
        <v>1285</v>
      </c>
    </row>
    <row r="7" spans="1:9" x14ac:dyDescent="0.2">
      <c r="A7" s="283" t="s">
        <v>4438</v>
      </c>
      <c r="B7" s="283" t="s">
        <v>4446</v>
      </c>
      <c r="C7" s="283">
        <v>20</v>
      </c>
    </row>
    <row r="8" spans="1:9" x14ac:dyDescent="0.2">
      <c r="A8" s="283" t="s">
        <v>4438</v>
      </c>
      <c r="B8" s="283" t="s">
        <v>4447</v>
      </c>
      <c r="C8" s="283">
        <v>45.2</v>
      </c>
    </row>
    <row r="9" spans="1:9" x14ac:dyDescent="0.2">
      <c r="A9" s="283" t="s">
        <v>4438</v>
      </c>
      <c r="B9" s="283" t="s">
        <v>4448</v>
      </c>
      <c r="C9" s="283">
        <v>18.600000000000001</v>
      </c>
    </row>
    <row r="10" spans="1:9" x14ac:dyDescent="0.2">
      <c r="A10" s="283" t="s">
        <v>4438</v>
      </c>
      <c r="B10" s="283" t="s">
        <v>4449</v>
      </c>
      <c r="C10" s="283">
        <v>4.8</v>
      </c>
    </row>
    <row r="11" spans="1:9" x14ac:dyDescent="0.2">
      <c r="A11" s="283" t="s">
        <v>4438</v>
      </c>
      <c r="B11" s="283" t="s">
        <v>4450</v>
      </c>
      <c r="C11" s="283">
        <v>1.4</v>
      </c>
    </row>
    <row r="12" spans="1:9" x14ac:dyDescent="0.2">
      <c r="A12" s="283" t="s">
        <v>4438</v>
      </c>
      <c r="B12" s="283" t="s">
        <v>4451</v>
      </c>
      <c r="C12" s="283">
        <v>2.2999999999999998</v>
      </c>
    </row>
    <row r="13" spans="1:9" x14ac:dyDescent="0.2">
      <c r="A13" s="283" t="s">
        <v>4438</v>
      </c>
      <c r="B13" s="283" t="s">
        <v>4452</v>
      </c>
      <c r="C13" s="283">
        <v>7.8</v>
      </c>
    </row>
    <row r="14" spans="1:9" x14ac:dyDescent="0.2">
      <c r="A14" s="283" t="s">
        <v>4443</v>
      </c>
      <c r="B14" s="283" t="s">
        <v>4446</v>
      </c>
      <c r="C14" s="283">
        <v>20.3</v>
      </c>
    </row>
    <row r="15" spans="1:9" x14ac:dyDescent="0.2">
      <c r="A15" s="283" t="s">
        <v>4443</v>
      </c>
      <c r="B15" s="283" t="s">
        <v>4447</v>
      </c>
      <c r="C15" s="283">
        <v>46.8</v>
      </c>
    </row>
    <row r="16" spans="1:9" x14ac:dyDescent="0.2">
      <c r="A16" s="283" t="s">
        <v>4443</v>
      </c>
      <c r="B16" s="283" t="s">
        <v>4448</v>
      </c>
      <c r="C16" s="283">
        <v>14.9</v>
      </c>
    </row>
    <row r="17" spans="1:3" x14ac:dyDescent="0.2">
      <c r="A17" s="283" t="s">
        <v>4443</v>
      </c>
      <c r="B17" s="283" t="s">
        <v>4449</v>
      </c>
      <c r="C17" s="283">
        <v>4.3</v>
      </c>
    </row>
    <row r="18" spans="1:3" x14ac:dyDescent="0.2">
      <c r="A18" s="283" t="s">
        <v>4443</v>
      </c>
      <c r="B18" s="283" t="s">
        <v>4450</v>
      </c>
      <c r="C18" s="283">
        <v>1</v>
      </c>
    </row>
    <row r="19" spans="1:3" x14ac:dyDescent="0.2">
      <c r="A19" s="283" t="s">
        <v>4443</v>
      </c>
      <c r="B19" s="283" t="s">
        <v>4451</v>
      </c>
      <c r="C19" s="283">
        <v>2.6</v>
      </c>
    </row>
    <row r="20" spans="1:3" x14ac:dyDescent="0.2">
      <c r="A20" s="283" t="s">
        <v>4443</v>
      </c>
      <c r="B20" s="283" t="s">
        <v>4452</v>
      </c>
      <c r="C20" s="283">
        <v>10</v>
      </c>
    </row>
  </sheetData>
  <mergeCells count="1">
    <mergeCell ref="H1:I1"/>
  </mergeCells>
  <hyperlinks>
    <hyperlink ref="H1:I1" location="Index!A1" display="Regresar al Índice" xr:uid="{DE9CD019-844B-41E1-8ED1-082256FE9236}"/>
  </hyperlink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6238-1F95-4A30-AA24-F5F1FC782C75}">
  <sheetPr codeName="Hoja128"/>
  <dimension ref="A1:I79"/>
  <sheetViews>
    <sheetView workbookViewId="0">
      <selection activeCell="F17" sqref="F17"/>
    </sheetView>
  </sheetViews>
  <sheetFormatPr baseColWidth="10" defaultRowHeight="12.75" x14ac:dyDescent="0.2"/>
  <cols>
    <col min="1" max="16384" width="11.42578125" style="283"/>
  </cols>
  <sheetData>
    <row r="1" spans="1:9" x14ac:dyDescent="0.2">
      <c r="A1" s="28" t="s">
        <v>4675</v>
      </c>
      <c r="H1" s="284" t="s">
        <v>1306</v>
      </c>
      <c r="I1" s="284"/>
    </row>
    <row r="2" spans="1:9" x14ac:dyDescent="0.2">
      <c r="A2" s="283" t="s">
        <v>4432</v>
      </c>
    </row>
    <row r="3" spans="1:9" x14ac:dyDescent="0.2">
      <c r="A3" s="283" t="s">
        <v>4433</v>
      </c>
    </row>
    <row r="6" spans="1:9" x14ac:dyDescent="0.2">
      <c r="A6" s="283" t="s">
        <v>4434</v>
      </c>
      <c r="B6" s="283" t="s">
        <v>4453</v>
      </c>
      <c r="C6" s="283" t="s">
        <v>415</v>
      </c>
    </row>
    <row r="7" spans="1:9" x14ac:dyDescent="0.2">
      <c r="A7" s="283">
        <v>3.8</v>
      </c>
      <c r="B7" s="283">
        <v>82</v>
      </c>
      <c r="C7" s="283" t="s">
        <v>3395</v>
      </c>
    </row>
    <row r="8" spans="1:9" x14ac:dyDescent="0.2">
      <c r="A8" s="283">
        <v>2.9</v>
      </c>
      <c r="B8" s="283">
        <v>80.099999999999994</v>
      </c>
      <c r="C8" s="283" t="s">
        <v>3396</v>
      </c>
    </row>
    <row r="9" spans="1:9" x14ac:dyDescent="0.2">
      <c r="A9" s="283">
        <v>4.4000000000000004</v>
      </c>
      <c r="B9" s="283">
        <v>83</v>
      </c>
      <c r="C9" s="283" t="s">
        <v>3397</v>
      </c>
    </row>
    <row r="10" spans="1:9" x14ac:dyDescent="0.2">
      <c r="A10" s="283">
        <v>3.2</v>
      </c>
      <c r="B10" s="283">
        <v>82.3</v>
      </c>
      <c r="C10" s="283" t="s">
        <v>3398</v>
      </c>
    </row>
    <row r="11" spans="1:9" x14ac:dyDescent="0.2">
      <c r="A11" s="283">
        <v>4.0999999999999996</v>
      </c>
      <c r="B11" s="283">
        <v>82.1</v>
      </c>
      <c r="C11" s="283" t="s">
        <v>3399</v>
      </c>
    </row>
    <row r="12" spans="1:9" x14ac:dyDescent="0.2">
      <c r="A12" s="283">
        <v>2.6</v>
      </c>
      <c r="B12" s="283">
        <v>82.9</v>
      </c>
      <c r="C12" s="283" t="s">
        <v>3400</v>
      </c>
    </row>
    <row r="13" spans="1:9" x14ac:dyDescent="0.2">
      <c r="A13" s="283">
        <v>3.6</v>
      </c>
      <c r="B13" s="283">
        <v>82.2</v>
      </c>
      <c r="C13" s="283" t="s">
        <v>3401</v>
      </c>
    </row>
    <row r="14" spans="1:9" x14ac:dyDescent="0.2">
      <c r="A14" s="283">
        <v>3.9</v>
      </c>
      <c r="B14" s="283">
        <v>83</v>
      </c>
      <c r="C14" s="283" t="s">
        <v>3402</v>
      </c>
    </row>
    <row r="15" spans="1:9" x14ac:dyDescent="0.2">
      <c r="A15" s="283">
        <v>3.2</v>
      </c>
      <c r="B15" s="283">
        <v>81.900000000000006</v>
      </c>
      <c r="C15" s="283" t="s">
        <v>3403</v>
      </c>
    </row>
    <row r="16" spans="1:9" x14ac:dyDescent="0.2">
      <c r="A16" s="283">
        <v>3.3</v>
      </c>
      <c r="B16" s="283">
        <v>82.9</v>
      </c>
      <c r="C16" s="283" t="s">
        <v>3404</v>
      </c>
    </row>
    <row r="17" spans="1:3" x14ac:dyDescent="0.2">
      <c r="A17" s="283">
        <v>3.1</v>
      </c>
      <c r="B17" s="283">
        <v>83.4</v>
      </c>
      <c r="C17" s="283" t="s">
        <v>3405</v>
      </c>
    </row>
    <row r="18" spans="1:3" x14ac:dyDescent="0.2">
      <c r="A18" s="283">
        <v>3.2</v>
      </c>
      <c r="B18" s="283">
        <v>83.5</v>
      </c>
      <c r="C18" s="283" t="s">
        <v>3406</v>
      </c>
    </row>
    <row r="19" spans="1:3" x14ac:dyDescent="0.2">
      <c r="A19" s="283">
        <v>3.3</v>
      </c>
      <c r="B19" s="283">
        <v>81.8</v>
      </c>
      <c r="C19" s="283" t="s">
        <v>3407</v>
      </c>
    </row>
    <row r="20" spans="1:3" x14ac:dyDescent="0.2">
      <c r="A20" s="283">
        <v>3.1</v>
      </c>
      <c r="B20" s="283">
        <v>83</v>
      </c>
      <c r="C20" s="283" t="s">
        <v>3408</v>
      </c>
    </row>
    <row r="21" spans="1:3" x14ac:dyDescent="0.2">
      <c r="A21" s="283">
        <v>3.4</v>
      </c>
      <c r="B21" s="283">
        <v>81.2</v>
      </c>
      <c r="C21" s="283" t="s">
        <v>3409</v>
      </c>
    </row>
    <row r="22" spans="1:3" x14ac:dyDescent="0.2">
      <c r="A22" s="283">
        <v>4.7</v>
      </c>
      <c r="B22" s="283">
        <v>79.2</v>
      </c>
      <c r="C22" s="283" t="s">
        <v>3410</v>
      </c>
    </row>
    <row r="23" spans="1:3" x14ac:dyDescent="0.2">
      <c r="A23" s="283">
        <v>6.2</v>
      </c>
      <c r="B23" s="283">
        <v>80.599999999999994</v>
      </c>
      <c r="C23" s="283" t="s">
        <v>3411</v>
      </c>
    </row>
    <row r="24" spans="1:3" x14ac:dyDescent="0.2">
      <c r="A24" s="283">
        <v>4.5999999999999996</v>
      </c>
      <c r="B24" s="283">
        <v>80.2</v>
      </c>
      <c r="C24" s="283" t="s">
        <v>3412</v>
      </c>
    </row>
    <row r="25" spans="1:3" x14ac:dyDescent="0.2">
      <c r="A25" s="283">
        <v>5.4</v>
      </c>
      <c r="B25" s="283">
        <v>80.3</v>
      </c>
      <c r="C25" s="283" t="s">
        <v>3413</v>
      </c>
    </row>
    <row r="26" spans="1:3" x14ac:dyDescent="0.2">
      <c r="A26" s="283">
        <v>5.5</v>
      </c>
      <c r="B26" s="283">
        <v>81.900000000000006</v>
      </c>
      <c r="C26" s="283" t="s">
        <v>3414</v>
      </c>
    </row>
    <row r="27" spans="1:3" x14ac:dyDescent="0.2">
      <c r="A27" s="283">
        <v>5.9</v>
      </c>
      <c r="B27" s="283">
        <v>81.3</v>
      </c>
      <c r="C27" s="283" t="s">
        <v>3415</v>
      </c>
    </row>
    <row r="28" spans="1:3" x14ac:dyDescent="0.2">
      <c r="A28" s="283">
        <v>4.8</v>
      </c>
      <c r="B28" s="283">
        <v>81.400000000000006</v>
      </c>
      <c r="C28" s="283" t="s">
        <v>3416</v>
      </c>
    </row>
    <row r="29" spans="1:3" x14ac:dyDescent="0.2">
      <c r="A29" s="283">
        <v>6.1</v>
      </c>
      <c r="B29" s="283">
        <v>81.400000000000006</v>
      </c>
      <c r="C29" s="283" t="s">
        <v>3417</v>
      </c>
    </row>
    <row r="30" spans="1:3" x14ac:dyDescent="0.2">
      <c r="A30" s="283">
        <v>6</v>
      </c>
      <c r="B30" s="283">
        <v>81.3</v>
      </c>
      <c r="C30" s="283" t="s">
        <v>3418</v>
      </c>
    </row>
    <row r="31" spans="1:3" x14ac:dyDescent="0.2">
      <c r="A31" s="283">
        <v>4.9000000000000004</v>
      </c>
      <c r="B31" s="283">
        <v>80.3</v>
      </c>
      <c r="C31" s="283" t="s">
        <v>3419</v>
      </c>
    </row>
    <row r="32" spans="1:3" x14ac:dyDescent="0.2">
      <c r="A32" s="283">
        <v>5.6</v>
      </c>
      <c r="B32" s="283">
        <v>80.2</v>
      </c>
      <c r="C32" s="283" t="s">
        <v>3420</v>
      </c>
    </row>
    <row r="33" spans="1:3" x14ac:dyDescent="0.2">
      <c r="A33" s="283">
        <v>5.4</v>
      </c>
      <c r="B33" s="283">
        <v>81</v>
      </c>
      <c r="C33" s="283" t="s">
        <v>3421</v>
      </c>
    </row>
    <row r="34" spans="1:3" x14ac:dyDescent="0.2">
      <c r="A34" s="283">
        <v>5.7</v>
      </c>
      <c r="B34" s="283">
        <v>80.7</v>
      </c>
      <c r="C34" s="283" t="s">
        <v>3422</v>
      </c>
    </row>
    <row r="35" spans="1:3" x14ac:dyDescent="0.2">
      <c r="A35" s="283">
        <v>4.8</v>
      </c>
      <c r="B35" s="283">
        <v>79.8</v>
      </c>
      <c r="C35" s="283" t="s">
        <v>3423</v>
      </c>
    </row>
    <row r="36" spans="1:3" x14ac:dyDescent="0.2">
      <c r="A36" s="283">
        <v>4.8</v>
      </c>
      <c r="B36" s="283">
        <v>80.2</v>
      </c>
      <c r="C36" s="283" t="s">
        <v>3424</v>
      </c>
    </row>
    <row r="37" spans="1:3" x14ac:dyDescent="0.2">
      <c r="A37" s="283">
        <v>4.7</v>
      </c>
      <c r="B37" s="283">
        <v>80.5</v>
      </c>
      <c r="C37" s="283" t="s">
        <v>3425</v>
      </c>
    </row>
    <row r="38" spans="1:3" x14ac:dyDescent="0.2">
      <c r="A38" s="283">
        <v>5.5</v>
      </c>
      <c r="B38" s="283">
        <v>79</v>
      </c>
      <c r="C38" s="283" t="s">
        <v>3426</v>
      </c>
    </row>
    <row r="39" spans="1:3" x14ac:dyDescent="0.2">
      <c r="A39" s="283">
        <v>4.2</v>
      </c>
      <c r="B39" s="283">
        <v>79.3</v>
      </c>
      <c r="C39" s="283" t="s">
        <v>3427</v>
      </c>
    </row>
    <row r="40" spans="1:3" x14ac:dyDescent="0.2">
      <c r="A40" s="283">
        <v>4.8</v>
      </c>
      <c r="B40" s="283">
        <v>79.8</v>
      </c>
      <c r="C40" s="283" t="s">
        <v>3428</v>
      </c>
    </row>
    <row r="41" spans="1:3" x14ac:dyDescent="0.2">
      <c r="A41" s="283">
        <v>6.2</v>
      </c>
      <c r="B41" s="283">
        <v>79.099999999999994</v>
      </c>
      <c r="C41" s="283" t="s">
        <v>3429</v>
      </c>
    </row>
    <row r="42" spans="1:3" x14ac:dyDescent="0.2">
      <c r="A42" s="283">
        <v>5.7</v>
      </c>
      <c r="B42" s="283">
        <v>79.8</v>
      </c>
      <c r="C42" s="283" t="s">
        <v>3430</v>
      </c>
    </row>
    <row r="43" spans="1:3" x14ac:dyDescent="0.2">
      <c r="A43" s="283">
        <v>5.3</v>
      </c>
      <c r="B43" s="283">
        <v>78.5</v>
      </c>
      <c r="C43" s="283" t="s">
        <v>3431</v>
      </c>
    </row>
    <row r="44" spans="1:3" x14ac:dyDescent="0.2">
      <c r="A44" s="283">
        <v>5.3</v>
      </c>
      <c r="B44" s="283">
        <v>77.599999999999994</v>
      </c>
      <c r="C44" s="283" t="s">
        <v>3432</v>
      </c>
    </row>
    <row r="45" spans="1:3" x14ac:dyDescent="0.2">
      <c r="A45" s="283">
        <v>6</v>
      </c>
      <c r="B45" s="283">
        <v>79.400000000000006</v>
      </c>
      <c r="C45" s="283" t="s">
        <v>3433</v>
      </c>
    </row>
    <row r="46" spans="1:3" x14ac:dyDescent="0.2">
      <c r="A46" s="283">
        <v>4.7</v>
      </c>
      <c r="B46" s="283">
        <v>78.3</v>
      </c>
      <c r="C46" s="283" t="s">
        <v>3434</v>
      </c>
    </row>
    <row r="47" spans="1:3" x14ac:dyDescent="0.2">
      <c r="A47" s="283">
        <v>4.0999999999999996</v>
      </c>
      <c r="B47" s="283">
        <v>78.099999999999994</v>
      </c>
      <c r="C47" s="283" t="s">
        <v>3435</v>
      </c>
    </row>
    <row r="48" spans="1:3" x14ac:dyDescent="0.2">
      <c r="A48" s="283">
        <v>5.4</v>
      </c>
      <c r="B48" s="283">
        <v>78.5</v>
      </c>
      <c r="C48" s="283" t="s">
        <v>3436</v>
      </c>
    </row>
    <row r="49" spans="1:3" x14ac:dyDescent="0.2">
      <c r="A49" s="283">
        <v>5.0999999999999996</v>
      </c>
      <c r="B49" s="283">
        <v>78.7</v>
      </c>
      <c r="C49" s="283" t="s">
        <v>3437</v>
      </c>
    </row>
    <row r="50" spans="1:3" x14ac:dyDescent="0.2">
      <c r="A50" s="283">
        <v>3.7</v>
      </c>
      <c r="B50" s="283">
        <v>80</v>
      </c>
      <c r="C50" s="283" t="s">
        <v>3438</v>
      </c>
    </row>
    <row r="51" spans="1:3" x14ac:dyDescent="0.2">
      <c r="A51" s="283">
        <v>4.2</v>
      </c>
      <c r="B51" s="283">
        <v>79.099999999999994</v>
      </c>
      <c r="C51" s="283" t="s">
        <v>3439</v>
      </c>
    </row>
    <row r="52" spans="1:3" x14ac:dyDescent="0.2">
      <c r="A52" s="283">
        <v>3.6</v>
      </c>
      <c r="B52" s="283">
        <v>78.2</v>
      </c>
      <c r="C52" s="283" t="s">
        <v>3440</v>
      </c>
    </row>
    <row r="53" spans="1:3" x14ac:dyDescent="0.2">
      <c r="A53" s="283">
        <v>3.6</v>
      </c>
      <c r="B53" s="283">
        <v>79.099999999999994</v>
      </c>
      <c r="C53" s="283" t="s">
        <v>3441</v>
      </c>
    </row>
    <row r="54" spans="1:3" x14ac:dyDescent="0.2">
      <c r="A54" s="283">
        <v>3.5</v>
      </c>
      <c r="B54" s="283">
        <v>78.3</v>
      </c>
      <c r="C54" s="283" t="s">
        <v>3442</v>
      </c>
    </row>
    <row r="55" spans="1:3" x14ac:dyDescent="0.2">
      <c r="A55" s="283">
        <v>2.7</v>
      </c>
      <c r="B55" s="283">
        <v>78.900000000000006</v>
      </c>
      <c r="C55" s="283" t="s">
        <v>3443</v>
      </c>
    </row>
    <row r="56" spans="1:3" x14ac:dyDescent="0.2">
      <c r="A56" s="283">
        <v>2.4</v>
      </c>
      <c r="B56" s="283">
        <v>78.099999999999994</v>
      </c>
      <c r="C56" s="283" t="s">
        <v>3444</v>
      </c>
    </row>
    <row r="57" spans="1:3" x14ac:dyDescent="0.2">
      <c r="A57" s="283">
        <v>3.4</v>
      </c>
      <c r="B57" s="283">
        <v>79.099999999999994</v>
      </c>
      <c r="C57" s="283" t="s">
        <v>3445</v>
      </c>
    </row>
    <row r="58" spans="1:3" x14ac:dyDescent="0.2">
      <c r="A58" s="283">
        <v>2.9</v>
      </c>
      <c r="B58" s="283">
        <v>77.400000000000006</v>
      </c>
      <c r="C58" s="283" t="s">
        <v>3446</v>
      </c>
    </row>
    <row r="59" spans="1:3" x14ac:dyDescent="0.2">
      <c r="A59" s="283">
        <v>2.2999999999999998</v>
      </c>
      <c r="B59" s="283">
        <v>77.7</v>
      </c>
      <c r="C59" s="283" t="s">
        <v>3447</v>
      </c>
    </row>
    <row r="60" spans="1:3" x14ac:dyDescent="0.2">
      <c r="A60" s="283">
        <v>3.3</v>
      </c>
      <c r="B60" s="283">
        <v>77.099999999999994</v>
      </c>
      <c r="C60" s="283" t="s">
        <v>3448</v>
      </c>
    </row>
    <row r="61" spans="1:3" x14ac:dyDescent="0.2">
      <c r="A61" s="283">
        <v>3.2</v>
      </c>
      <c r="B61" s="283">
        <v>77.5</v>
      </c>
      <c r="C61" s="283" t="s">
        <v>3449</v>
      </c>
    </row>
    <row r="62" spans="1:3" x14ac:dyDescent="0.2">
      <c r="A62" s="283">
        <v>2.7</v>
      </c>
      <c r="B62" s="283">
        <v>78</v>
      </c>
      <c r="C62" s="283" t="s">
        <v>3450</v>
      </c>
    </row>
    <row r="63" spans="1:3" x14ac:dyDescent="0.2">
      <c r="A63" s="283">
        <v>2.5</v>
      </c>
      <c r="B63" s="283">
        <v>80</v>
      </c>
      <c r="C63" s="283" t="s">
        <v>3451</v>
      </c>
    </row>
    <row r="64" spans="1:3" x14ac:dyDescent="0.2">
      <c r="A64" s="283">
        <v>3.1</v>
      </c>
      <c r="B64" s="283">
        <v>78.2</v>
      </c>
      <c r="C64" s="283" t="s">
        <v>3452</v>
      </c>
    </row>
    <row r="65" spans="1:3" x14ac:dyDescent="0.2">
      <c r="A65" s="283">
        <v>3.6</v>
      </c>
      <c r="B65" s="283">
        <v>78.3</v>
      </c>
      <c r="C65" s="283" t="s">
        <v>3453</v>
      </c>
    </row>
    <row r="66" spans="1:3" x14ac:dyDescent="0.2">
      <c r="A66" s="283">
        <v>3.1</v>
      </c>
      <c r="B66" s="283">
        <v>78.3</v>
      </c>
      <c r="C66" s="283" t="s">
        <v>3454</v>
      </c>
    </row>
    <row r="67" spans="1:3" x14ac:dyDescent="0.2">
      <c r="A67" s="283">
        <v>2.7</v>
      </c>
      <c r="B67" s="283">
        <v>76.900000000000006</v>
      </c>
      <c r="C67" s="283" t="s">
        <v>3455</v>
      </c>
    </row>
    <row r="68" spans="1:3" x14ac:dyDescent="0.2">
      <c r="A68" s="283">
        <v>5.5</v>
      </c>
      <c r="B68" s="283">
        <v>75.8</v>
      </c>
      <c r="C68" s="283" t="s">
        <v>3457</v>
      </c>
    </row>
    <row r="69" spans="1:3" x14ac:dyDescent="0.2">
      <c r="A69" s="283">
        <v>4.3</v>
      </c>
      <c r="B69" s="283">
        <v>76.3</v>
      </c>
      <c r="C69" s="283" t="s">
        <v>3458</v>
      </c>
    </row>
    <row r="70" spans="1:3" x14ac:dyDescent="0.2">
      <c r="A70" s="283">
        <v>3.7</v>
      </c>
      <c r="B70" s="283">
        <v>77.3</v>
      </c>
      <c r="C70" s="283" t="s">
        <v>3459</v>
      </c>
    </row>
    <row r="71" spans="1:3" x14ac:dyDescent="0.2">
      <c r="A71" s="283">
        <v>3.3</v>
      </c>
      <c r="B71" s="283">
        <v>78.599999999999994</v>
      </c>
      <c r="C71" s="283" t="s">
        <v>3460</v>
      </c>
    </row>
    <row r="72" spans="1:3" x14ac:dyDescent="0.2">
      <c r="A72" s="283">
        <v>3.1</v>
      </c>
      <c r="B72" s="283">
        <v>78</v>
      </c>
      <c r="C72" s="283" t="s">
        <v>3461</v>
      </c>
    </row>
    <row r="73" spans="1:3" x14ac:dyDescent="0.2">
      <c r="A73" s="283">
        <v>3.2</v>
      </c>
      <c r="B73" s="283">
        <v>78.900000000000006</v>
      </c>
      <c r="C73" s="283" t="s">
        <v>3462</v>
      </c>
    </row>
    <row r="74" spans="1:3" x14ac:dyDescent="0.2">
      <c r="A74" s="283">
        <v>2.6</v>
      </c>
      <c r="B74" s="283">
        <v>77.599999999999994</v>
      </c>
      <c r="C74" s="283" t="s">
        <v>3463</v>
      </c>
    </row>
    <row r="75" spans="1:3" x14ac:dyDescent="0.2">
      <c r="A75" s="283">
        <v>2.2999999999999998</v>
      </c>
      <c r="B75" s="283">
        <v>78.5</v>
      </c>
      <c r="C75" s="283" t="s">
        <v>3464</v>
      </c>
    </row>
    <row r="76" spans="1:3" x14ac:dyDescent="0.2">
      <c r="A76" s="283">
        <v>2.9</v>
      </c>
      <c r="B76" s="283">
        <v>79.099999999999994</v>
      </c>
      <c r="C76" s="283" t="s">
        <v>3465</v>
      </c>
    </row>
    <row r="77" spans="1:3" x14ac:dyDescent="0.2">
      <c r="A77" s="283">
        <v>2.6</v>
      </c>
      <c r="B77" s="283">
        <v>77.5</v>
      </c>
      <c r="C77" s="283" t="s">
        <v>3466</v>
      </c>
    </row>
    <row r="78" spans="1:3" x14ac:dyDescent="0.2">
      <c r="A78" s="283">
        <v>2.2999999999999998</v>
      </c>
      <c r="B78" s="283">
        <v>77</v>
      </c>
      <c r="C78" s="283" t="s">
        <v>3467</v>
      </c>
    </row>
    <row r="79" spans="1:3" x14ac:dyDescent="0.2">
      <c r="A79" s="283">
        <v>2.5</v>
      </c>
      <c r="B79" s="283">
        <v>75.8</v>
      </c>
      <c r="C79" s="283" t="s">
        <v>3468</v>
      </c>
    </row>
  </sheetData>
  <mergeCells count="1">
    <mergeCell ref="H1:I1"/>
  </mergeCells>
  <hyperlinks>
    <hyperlink ref="H1:I1" location="Index!A1" display="Regresar al Índice" xr:uid="{AD24B865-0E86-48B5-8A84-B5DCFFA8416B}"/>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F6E6C-ECDD-4879-8CC0-3B30D67E9DC2}">
  <sheetPr codeName="Hoja129"/>
  <dimension ref="A1:I79"/>
  <sheetViews>
    <sheetView workbookViewId="0">
      <selection activeCell="F17" sqref="F17"/>
    </sheetView>
  </sheetViews>
  <sheetFormatPr baseColWidth="10" defaultRowHeight="12.75" x14ac:dyDescent="0.2"/>
  <cols>
    <col min="1" max="16384" width="11.42578125" style="283"/>
  </cols>
  <sheetData>
    <row r="1" spans="1:9" x14ac:dyDescent="0.2">
      <c r="A1" s="28" t="s">
        <v>4676</v>
      </c>
      <c r="H1" s="284" t="s">
        <v>1306</v>
      </c>
      <c r="I1" s="284"/>
    </row>
    <row r="2" spans="1:9" x14ac:dyDescent="0.2">
      <c r="A2" s="283" t="s">
        <v>4432</v>
      </c>
    </row>
    <row r="3" spans="1:9" x14ac:dyDescent="0.2">
      <c r="A3" s="283" t="s">
        <v>4433</v>
      </c>
    </row>
    <row r="6" spans="1:9" x14ac:dyDescent="0.2">
      <c r="A6" s="283" t="s">
        <v>4434</v>
      </c>
      <c r="B6" s="283" t="s">
        <v>4453</v>
      </c>
      <c r="C6" s="283" t="s">
        <v>415</v>
      </c>
    </row>
    <row r="7" spans="1:9" x14ac:dyDescent="0.2">
      <c r="A7" s="283">
        <v>3.5</v>
      </c>
      <c r="B7" s="283">
        <v>46.3</v>
      </c>
      <c r="C7" s="283" t="s">
        <v>3395</v>
      </c>
    </row>
    <row r="8" spans="1:9" x14ac:dyDescent="0.2">
      <c r="A8" s="283">
        <v>3.1</v>
      </c>
      <c r="B8" s="283">
        <v>45.1</v>
      </c>
      <c r="C8" s="283" t="s">
        <v>3396</v>
      </c>
    </row>
    <row r="9" spans="1:9" x14ac:dyDescent="0.2">
      <c r="A9" s="283">
        <v>4.0999999999999996</v>
      </c>
      <c r="B9" s="283">
        <v>47.2</v>
      </c>
      <c r="C9" s="283" t="s">
        <v>3397</v>
      </c>
    </row>
    <row r="10" spans="1:9" x14ac:dyDescent="0.2">
      <c r="A10" s="283">
        <v>3.7</v>
      </c>
      <c r="B10" s="283">
        <v>46.2</v>
      </c>
      <c r="C10" s="283" t="s">
        <v>3398</v>
      </c>
    </row>
    <row r="11" spans="1:9" x14ac:dyDescent="0.2">
      <c r="A11" s="283">
        <v>3.5</v>
      </c>
      <c r="B11" s="283">
        <v>46.4</v>
      </c>
      <c r="C11" s="283" t="s">
        <v>3399</v>
      </c>
    </row>
    <row r="12" spans="1:9" x14ac:dyDescent="0.2">
      <c r="A12" s="283">
        <v>3</v>
      </c>
      <c r="B12" s="283">
        <v>44.9</v>
      </c>
      <c r="C12" s="283" t="s">
        <v>3400</v>
      </c>
    </row>
    <row r="13" spans="1:9" x14ac:dyDescent="0.2">
      <c r="A13" s="283">
        <v>4.2</v>
      </c>
      <c r="B13" s="283">
        <v>45.9</v>
      </c>
      <c r="C13" s="283" t="s">
        <v>3401</v>
      </c>
    </row>
    <row r="14" spans="1:9" x14ac:dyDescent="0.2">
      <c r="A14" s="283">
        <v>3.4</v>
      </c>
      <c r="B14" s="283">
        <v>45.3</v>
      </c>
      <c r="C14" s="283" t="s">
        <v>3402</v>
      </c>
    </row>
    <row r="15" spans="1:9" x14ac:dyDescent="0.2">
      <c r="A15" s="283">
        <v>3.7</v>
      </c>
      <c r="B15" s="283">
        <v>45.2</v>
      </c>
      <c r="C15" s="283" t="s">
        <v>3403</v>
      </c>
    </row>
    <row r="16" spans="1:9" x14ac:dyDescent="0.2">
      <c r="A16" s="283">
        <v>2.2999999999999998</v>
      </c>
      <c r="B16" s="283">
        <v>45.9</v>
      </c>
      <c r="C16" s="283" t="s">
        <v>3404</v>
      </c>
    </row>
    <row r="17" spans="1:3" x14ac:dyDescent="0.2">
      <c r="A17" s="283">
        <v>3.8</v>
      </c>
      <c r="B17" s="283">
        <v>46.8</v>
      </c>
      <c r="C17" s="283" t="s">
        <v>3405</v>
      </c>
    </row>
    <row r="18" spans="1:3" x14ac:dyDescent="0.2">
      <c r="A18" s="283">
        <v>3.2</v>
      </c>
      <c r="B18" s="283">
        <v>47</v>
      </c>
      <c r="C18" s="283" t="s">
        <v>3406</v>
      </c>
    </row>
    <row r="19" spans="1:3" x14ac:dyDescent="0.2">
      <c r="A19" s="283">
        <v>3.8</v>
      </c>
      <c r="B19" s="283">
        <v>47.1</v>
      </c>
      <c r="C19" s="283" t="s">
        <v>3407</v>
      </c>
    </row>
    <row r="20" spans="1:3" x14ac:dyDescent="0.2">
      <c r="A20" s="283">
        <v>2.9</v>
      </c>
      <c r="B20" s="283">
        <v>47.7</v>
      </c>
      <c r="C20" s="283" t="s">
        <v>3408</v>
      </c>
    </row>
    <row r="21" spans="1:3" x14ac:dyDescent="0.2">
      <c r="A21" s="283">
        <v>4.0999999999999996</v>
      </c>
      <c r="B21" s="283">
        <v>46.7</v>
      </c>
      <c r="C21" s="283" t="s">
        <v>3409</v>
      </c>
    </row>
    <row r="22" spans="1:3" x14ac:dyDescent="0.2">
      <c r="A22" s="283">
        <v>3</v>
      </c>
      <c r="B22" s="283">
        <v>45.3</v>
      </c>
      <c r="C22" s="283" t="s">
        <v>3410</v>
      </c>
    </row>
    <row r="23" spans="1:3" x14ac:dyDescent="0.2">
      <c r="A23" s="283">
        <v>4.0999999999999996</v>
      </c>
      <c r="B23" s="283">
        <v>45.8</v>
      </c>
      <c r="C23" s="283" t="s">
        <v>3411</v>
      </c>
    </row>
    <row r="24" spans="1:3" x14ac:dyDescent="0.2">
      <c r="A24" s="283">
        <v>4</v>
      </c>
      <c r="B24" s="283">
        <v>45.1</v>
      </c>
      <c r="C24" s="283" t="s">
        <v>3412</v>
      </c>
    </row>
    <row r="25" spans="1:3" x14ac:dyDescent="0.2">
      <c r="A25" s="283">
        <v>6.1</v>
      </c>
      <c r="B25" s="283">
        <v>47.7</v>
      </c>
      <c r="C25" s="283" t="s">
        <v>3413</v>
      </c>
    </row>
    <row r="26" spans="1:3" x14ac:dyDescent="0.2">
      <c r="A26" s="283">
        <v>4.0999999999999996</v>
      </c>
      <c r="B26" s="283">
        <v>48.5</v>
      </c>
      <c r="C26" s="283" t="s">
        <v>3414</v>
      </c>
    </row>
    <row r="27" spans="1:3" x14ac:dyDescent="0.2">
      <c r="A27" s="283">
        <v>4</v>
      </c>
      <c r="B27" s="283">
        <v>46.6</v>
      </c>
      <c r="C27" s="283" t="s">
        <v>3415</v>
      </c>
    </row>
    <row r="28" spans="1:3" x14ac:dyDescent="0.2">
      <c r="A28" s="283">
        <v>5.2</v>
      </c>
      <c r="B28" s="283">
        <v>46.8</v>
      </c>
      <c r="C28" s="283" t="s">
        <v>3416</v>
      </c>
    </row>
    <row r="29" spans="1:3" x14ac:dyDescent="0.2">
      <c r="A29" s="283">
        <v>5.5</v>
      </c>
      <c r="B29" s="283">
        <v>47.9</v>
      </c>
      <c r="C29" s="283" t="s">
        <v>3417</v>
      </c>
    </row>
    <row r="30" spans="1:3" x14ac:dyDescent="0.2">
      <c r="A30" s="283">
        <v>5.4</v>
      </c>
      <c r="B30" s="283">
        <v>47.1</v>
      </c>
      <c r="C30" s="283" t="s">
        <v>3418</v>
      </c>
    </row>
    <row r="31" spans="1:3" x14ac:dyDescent="0.2">
      <c r="A31" s="283">
        <v>4.7</v>
      </c>
      <c r="B31" s="283">
        <v>46.5</v>
      </c>
      <c r="C31" s="283" t="s">
        <v>3419</v>
      </c>
    </row>
    <row r="32" spans="1:3" x14ac:dyDescent="0.2">
      <c r="A32" s="283">
        <v>5.7</v>
      </c>
      <c r="B32" s="283">
        <v>46.9</v>
      </c>
      <c r="C32" s="283" t="s">
        <v>3420</v>
      </c>
    </row>
    <row r="33" spans="1:3" x14ac:dyDescent="0.2">
      <c r="A33" s="283">
        <v>5.6</v>
      </c>
      <c r="B33" s="283">
        <v>47.9</v>
      </c>
      <c r="C33" s="283" t="s">
        <v>3421</v>
      </c>
    </row>
    <row r="34" spans="1:3" x14ac:dyDescent="0.2">
      <c r="A34" s="283">
        <v>4.5999999999999996</v>
      </c>
      <c r="B34" s="283">
        <v>48.8</v>
      </c>
      <c r="C34" s="283" t="s">
        <v>3422</v>
      </c>
    </row>
    <row r="35" spans="1:3" x14ac:dyDescent="0.2">
      <c r="A35" s="283">
        <v>3.9</v>
      </c>
      <c r="B35" s="283">
        <v>47.1</v>
      </c>
      <c r="C35" s="283" t="s">
        <v>3423</v>
      </c>
    </row>
    <row r="36" spans="1:3" x14ac:dyDescent="0.2">
      <c r="A36" s="283">
        <v>4.3</v>
      </c>
      <c r="B36" s="283">
        <v>47.8</v>
      </c>
      <c r="C36" s="283" t="s">
        <v>3424</v>
      </c>
    </row>
    <row r="37" spans="1:3" x14ac:dyDescent="0.2">
      <c r="A37" s="283">
        <v>5.0999999999999996</v>
      </c>
      <c r="B37" s="283">
        <v>47.9</v>
      </c>
      <c r="C37" s="283" t="s">
        <v>3425</v>
      </c>
    </row>
    <row r="38" spans="1:3" x14ac:dyDescent="0.2">
      <c r="A38" s="283">
        <v>5.0999999999999996</v>
      </c>
      <c r="B38" s="283">
        <v>47.9</v>
      </c>
      <c r="C38" s="283" t="s">
        <v>3426</v>
      </c>
    </row>
    <row r="39" spans="1:3" x14ac:dyDescent="0.2">
      <c r="A39" s="283">
        <v>4.7</v>
      </c>
      <c r="B39" s="283">
        <v>47.4</v>
      </c>
      <c r="C39" s="283" t="s">
        <v>3427</v>
      </c>
    </row>
    <row r="40" spans="1:3" x14ac:dyDescent="0.2">
      <c r="A40" s="283">
        <v>4.0999999999999996</v>
      </c>
      <c r="B40" s="283">
        <v>48.7</v>
      </c>
      <c r="C40" s="283" t="s">
        <v>3428</v>
      </c>
    </row>
    <row r="41" spans="1:3" x14ac:dyDescent="0.2">
      <c r="A41" s="283">
        <v>4.2</v>
      </c>
      <c r="B41" s="283">
        <v>48.3</v>
      </c>
      <c r="C41" s="283" t="s">
        <v>3429</v>
      </c>
    </row>
    <row r="42" spans="1:3" x14ac:dyDescent="0.2">
      <c r="A42" s="283">
        <v>4</v>
      </c>
      <c r="B42" s="283">
        <v>47.2</v>
      </c>
      <c r="C42" s="283" t="s">
        <v>3430</v>
      </c>
    </row>
    <row r="43" spans="1:3" x14ac:dyDescent="0.2">
      <c r="A43" s="283">
        <v>4.7</v>
      </c>
      <c r="B43" s="283">
        <v>46.6</v>
      </c>
      <c r="C43" s="283" t="s">
        <v>3431</v>
      </c>
    </row>
    <row r="44" spans="1:3" x14ac:dyDescent="0.2">
      <c r="A44" s="283">
        <v>4.5</v>
      </c>
      <c r="B44" s="283">
        <v>46.6</v>
      </c>
      <c r="C44" s="283" t="s">
        <v>3432</v>
      </c>
    </row>
    <row r="45" spans="1:3" x14ac:dyDescent="0.2">
      <c r="A45" s="283">
        <v>5.2</v>
      </c>
      <c r="B45" s="283">
        <v>46.5</v>
      </c>
      <c r="C45" s="283" t="s">
        <v>3433</v>
      </c>
    </row>
    <row r="46" spans="1:3" x14ac:dyDescent="0.2">
      <c r="A46" s="283">
        <v>5.2</v>
      </c>
      <c r="B46" s="283">
        <v>46.6</v>
      </c>
      <c r="C46" s="283" t="s">
        <v>3434</v>
      </c>
    </row>
    <row r="47" spans="1:3" x14ac:dyDescent="0.2">
      <c r="A47" s="283">
        <v>3.9</v>
      </c>
      <c r="B47" s="283">
        <v>46.5</v>
      </c>
      <c r="C47" s="283" t="s">
        <v>3435</v>
      </c>
    </row>
    <row r="48" spans="1:3" x14ac:dyDescent="0.2">
      <c r="A48" s="283">
        <v>5.0999999999999996</v>
      </c>
      <c r="B48" s="283">
        <v>45.3</v>
      </c>
      <c r="C48" s="283" t="s">
        <v>3436</v>
      </c>
    </row>
    <row r="49" spans="1:3" x14ac:dyDescent="0.2">
      <c r="A49" s="283">
        <v>5.3</v>
      </c>
      <c r="B49" s="283">
        <v>45.8</v>
      </c>
      <c r="C49" s="283" t="s">
        <v>3437</v>
      </c>
    </row>
    <row r="50" spans="1:3" x14ac:dyDescent="0.2">
      <c r="A50" s="283">
        <v>5.2</v>
      </c>
      <c r="B50" s="283">
        <v>48.5</v>
      </c>
      <c r="C50" s="283" t="s">
        <v>3438</v>
      </c>
    </row>
    <row r="51" spans="1:3" x14ac:dyDescent="0.2">
      <c r="A51" s="283">
        <v>4.0999999999999996</v>
      </c>
      <c r="B51" s="283">
        <v>46</v>
      </c>
      <c r="C51" s="283" t="s">
        <v>3439</v>
      </c>
    </row>
    <row r="52" spans="1:3" x14ac:dyDescent="0.2">
      <c r="A52" s="283">
        <v>3.8</v>
      </c>
      <c r="B52" s="283">
        <v>46.2</v>
      </c>
      <c r="C52" s="283" t="s">
        <v>3440</v>
      </c>
    </row>
    <row r="53" spans="1:3" x14ac:dyDescent="0.2">
      <c r="A53" s="283">
        <v>3.2</v>
      </c>
      <c r="B53" s="283">
        <v>46</v>
      </c>
      <c r="C53" s="283" t="s">
        <v>3441</v>
      </c>
    </row>
    <row r="54" spans="1:3" x14ac:dyDescent="0.2">
      <c r="A54" s="283">
        <v>2.9</v>
      </c>
      <c r="B54" s="283">
        <v>46.6</v>
      </c>
      <c r="C54" s="283" t="s">
        <v>3442</v>
      </c>
    </row>
    <row r="55" spans="1:3" x14ac:dyDescent="0.2">
      <c r="A55" s="283">
        <v>2.7</v>
      </c>
      <c r="B55" s="283">
        <v>47</v>
      </c>
      <c r="C55" s="283" t="s">
        <v>3443</v>
      </c>
    </row>
    <row r="56" spans="1:3" x14ac:dyDescent="0.2">
      <c r="A56" s="283">
        <v>2.8</v>
      </c>
      <c r="B56" s="283">
        <v>45.8</v>
      </c>
      <c r="C56" s="283" t="s">
        <v>3444</v>
      </c>
    </row>
    <row r="57" spans="1:3" x14ac:dyDescent="0.2">
      <c r="A57" s="283">
        <v>2.7</v>
      </c>
      <c r="B57" s="283">
        <v>47</v>
      </c>
      <c r="C57" s="283" t="s">
        <v>3445</v>
      </c>
    </row>
    <row r="58" spans="1:3" x14ac:dyDescent="0.2">
      <c r="A58" s="283">
        <v>2.9</v>
      </c>
      <c r="B58" s="283">
        <v>47.1</v>
      </c>
      <c r="C58" s="283" t="s">
        <v>3446</v>
      </c>
    </row>
    <row r="59" spans="1:3" x14ac:dyDescent="0.2">
      <c r="A59" s="283">
        <v>2.4</v>
      </c>
      <c r="B59" s="283">
        <v>45.4</v>
      </c>
      <c r="C59" s="283" t="s">
        <v>3447</v>
      </c>
    </row>
    <row r="60" spans="1:3" x14ac:dyDescent="0.2">
      <c r="A60" s="283">
        <v>2.5</v>
      </c>
      <c r="B60" s="283">
        <v>46.9</v>
      </c>
      <c r="C60" s="283" t="s">
        <v>3448</v>
      </c>
    </row>
    <row r="61" spans="1:3" x14ac:dyDescent="0.2">
      <c r="A61" s="283">
        <v>2.8</v>
      </c>
      <c r="B61" s="283">
        <v>46.6</v>
      </c>
      <c r="C61" s="283" t="s">
        <v>3449</v>
      </c>
    </row>
    <row r="62" spans="1:3" x14ac:dyDescent="0.2">
      <c r="A62" s="283">
        <v>2.2000000000000002</v>
      </c>
      <c r="B62" s="283">
        <v>46.8</v>
      </c>
      <c r="C62" s="283" t="s">
        <v>3450</v>
      </c>
    </row>
    <row r="63" spans="1:3" x14ac:dyDescent="0.2">
      <c r="A63" s="283">
        <v>2.7</v>
      </c>
      <c r="B63" s="283">
        <v>46.2</v>
      </c>
      <c r="C63" s="283" t="s">
        <v>3451</v>
      </c>
    </row>
    <row r="64" spans="1:3" x14ac:dyDescent="0.2">
      <c r="A64" s="283">
        <v>2.8</v>
      </c>
      <c r="B64" s="283">
        <v>47.1</v>
      </c>
      <c r="C64" s="283" t="s">
        <v>3452</v>
      </c>
    </row>
    <row r="65" spans="1:3" x14ac:dyDescent="0.2">
      <c r="A65" s="283">
        <v>2.5</v>
      </c>
      <c r="B65" s="283">
        <v>48</v>
      </c>
      <c r="C65" s="283" t="s">
        <v>3453</v>
      </c>
    </row>
    <row r="66" spans="1:3" x14ac:dyDescent="0.2">
      <c r="A66" s="283">
        <v>2.9</v>
      </c>
      <c r="B66" s="283">
        <v>47.1</v>
      </c>
      <c r="C66" s="283" t="s">
        <v>3454</v>
      </c>
    </row>
    <row r="67" spans="1:3" x14ac:dyDescent="0.2">
      <c r="A67" s="283">
        <v>3.3</v>
      </c>
      <c r="B67" s="283">
        <v>47.8</v>
      </c>
      <c r="C67" s="283" t="s">
        <v>3455</v>
      </c>
    </row>
    <row r="68" spans="1:3" x14ac:dyDescent="0.2">
      <c r="A68" s="283">
        <v>4.3</v>
      </c>
      <c r="B68" s="283">
        <v>43.7</v>
      </c>
      <c r="C68" s="283" t="s">
        <v>3457</v>
      </c>
    </row>
    <row r="69" spans="1:3" x14ac:dyDescent="0.2">
      <c r="A69" s="283">
        <v>3.6</v>
      </c>
      <c r="B69" s="283">
        <v>44.6</v>
      </c>
      <c r="C69" s="283" t="s">
        <v>3458</v>
      </c>
    </row>
    <row r="70" spans="1:3" x14ac:dyDescent="0.2">
      <c r="A70" s="283">
        <v>3.7</v>
      </c>
      <c r="B70" s="283">
        <v>45.5</v>
      </c>
      <c r="C70" s="283" t="s">
        <v>3459</v>
      </c>
    </row>
    <row r="71" spans="1:3" x14ac:dyDescent="0.2">
      <c r="A71" s="283">
        <v>3.4</v>
      </c>
      <c r="B71" s="283">
        <v>46.2</v>
      </c>
      <c r="C71" s="283" t="s">
        <v>3460</v>
      </c>
    </row>
    <row r="72" spans="1:3" x14ac:dyDescent="0.2">
      <c r="A72" s="283">
        <v>3.8</v>
      </c>
      <c r="B72" s="283">
        <v>45.7</v>
      </c>
      <c r="C72" s="283" t="s">
        <v>3461</v>
      </c>
    </row>
    <row r="73" spans="1:3" x14ac:dyDescent="0.2">
      <c r="A73" s="283">
        <v>3</v>
      </c>
      <c r="B73" s="283">
        <v>46.6</v>
      </c>
      <c r="C73" s="283" t="s">
        <v>3462</v>
      </c>
    </row>
    <row r="74" spans="1:3" x14ac:dyDescent="0.2">
      <c r="A74" s="283">
        <v>2</v>
      </c>
      <c r="B74" s="283">
        <v>46.8</v>
      </c>
      <c r="C74" s="283" t="s">
        <v>3463</v>
      </c>
    </row>
    <row r="75" spans="1:3" x14ac:dyDescent="0.2">
      <c r="A75" s="283">
        <v>2.4</v>
      </c>
      <c r="B75" s="283">
        <v>46.4</v>
      </c>
      <c r="C75" s="283" t="s">
        <v>3464</v>
      </c>
    </row>
    <row r="76" spans="1:3" x14ac:dyDescent="0.2">
      <c r="A76" s="283">
        <v>2.8</v>
      </c>
      <c r="B76" s="283">
        <v>48.1</v>
      </c>
      <c r="C76" s="283" t="s">
        <v>3465</v>
      </c>
    </row>
    <row r="77" spans="1:3" x14ac:dyDescent="0.2">
      <c r="A77" s="283">
        <v>2</v>
      </c>
      <c r="B77" s="283">
        <v>49.3</v>
      </c>
      <c r="C77" s="283" t="s">
        <v>3466</v>
      </c>
    </row>
    <row r="78" spans="1:3" x14ac:dyDescent="0.2">
      <c r="A78" s="283">
        <v>1.9</v>
      </c>
      <c r="B78" s="283">
        <v>49.9</v>
      </c>
      <c r="C78" s="283" t="s">
        <v>3467</v>
      </c>
    </row>
    <row r="79" spans="1:3" x14ac:dyDescent="0.2">
      <c r="A79" s="283">
        <v>2.4</v>
      </c>
      <c r="B79" s="283">
        <v>50.2</v>
      </c>
      <c r="C79" s="283" t="s">
        <v>3468</v>
      </c>
    </row>
  </sheetData>
  <mergeCells count="1">
    <mergeCell ref="H1:I1"/>
  </mergeCells>
  <hyperlinks>
    <hyperlink ref="H1:I1" location="Index!A1" display="Regresar al Índice" xr:uid="{DCB2B0CB-5E56-4C20-8859-FD731145EB7F}"/>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CF60D-FC97-4E1A-BE00-471AC88AE5A1}">
  <sheetPr codeName="Hoja130"/>
  <dimension ref="A1:I154"/>
  <sheetViews>
    <sheetView workbookViewId="0">
      <selection activeCell="F17" sqref="F17"/>
    </sheetView>
  </sheetViews>
  <sheetFormatPr baseColWidth="10" defaultRowHeight="12.75" x14ac:dyDescent="0.2"/>
  <cols>
    <col min="1" max="16384" width="11.42578125" style="283"/>
  </cols>
  <sheetData>
    <row r="1" spans="1:9" x14ac:dyDescent="0.2">
      <c r="A1" s="28" t="s">
        <v>4677</v>
      </c>
      <c r="H1" s="284" t="s">
        <v>1306</v>
      </c>
      <c r="I1" s="284"/>
    </row>
    <row r="2" spans="1:9" x14ac:dyDescent="0.2">
      <c r="A2" s="283" t="s">
        <v>3392</v>
      </c>
    </row>
    <row r="6" spans="1:9" x14ac:dyDescent="0.2">
      <c r="A6" s="283" t="s">
        <v>514</v>
      </c>
      <c r="B6" s="283" t="s">
        <v>3393</v>
      </c>
      <c r="C6" s="283" t="s">
        <v>3394</v>
      </c>
    </row>
    <row r="7" spans="1:9" x14ac:dyDescent="0.2">
      <c r="A7" s="283" t="s">
        <v>0</v>
      </c>
      <c r="B7" s="283">
        <v>30.8</v>
      </c>
      <c r="C7" s="283" t="s">
        <v>3395</v>
      </c>
    </row>
    <row r="8" spans="1:9" x14ac:dyDescent="0.2">
      <c r="A8" s="283" t="s">
        <v>1</v>
      </c>
      <c r="B8" s="283">
        <v>38.1</v>
      </c>
      <c r="C8" s="283" t="s">
        <v>3395</v>
      </c>
    </row>
    <row r="9" spans="1:9" x14ac:dyDescent="0.2">
      <c r="A9" s="283" t="s">
        <v>0</v>
      </c>
      <c r="B9" s="283">
        <v>29.2</v>
      </c>
      <c r="C9" s="283" t="s">
        <v>3396</v>
      </c>
    </row>
    <row r="10" spans="1:9" x14ac:dyDescent="0.2">
      <c r="A10" s="283" t="s">
        <v>1</v>
      </c>
      <c r="B10" s="283">
        <v>38.799999999999997</v>
      </c>
      <c r="C10" s="283" t="s">
        <v>3396</v>
      </c>
    </row>
    <row r="11" spans="1:9" x14ac:dyDescent="0.2">
      <c r="A11" s="283" t="s">
        <v>0</v>
      </c>
      <c r="B11" s="283">
        <v>30.6</v>
      </c>
      <c r="C11" s="283" t="s">
        <v>3397</v>
      </c>
    </row>
    <row r="12" spans="1:9" x14ac:dyDescent="0.2">
      <c r="A12" s="283" t="s">
        <v>1</v>
      </c>
      <c r="B12" s="283">
        <v>38.1</v>
      </c>
      <c r="C12" s="283" t="s">
        <v>3397</v>
      </c>
    </row>
    <row r="13" spans="1:9" x14ac:dyDescent="0.2">
      <c r="A13" s="283" t="s">
        <v>0</v>
      </c>
      <c r="B13" s="283">
        <v>29.8</v>
      </c>
      <c r="C13" s="283" t="s">
        <v>3398</v>
      </c>
    </row>
    <row r="14" spans="1:9" x14ac:dyDescent="0.2">
      <c r="A14" s="283" t="s">
        <v>1</v>
      </c>
      <c r="B14" s="283">
        <v>36.6</v>
      </c>
      <c r="C14" s="283" t="s">
        <v>3398</v>
      </c>
    </row>
    <row r="15" spans="1:9" x14ac:dyDescent="0.2">
      <c r="A15" s="283" t="s">
        <v>0</v>
      </c>
      <c r="B15" s="283">
        <v>26.1</v>
      </c>
      <c r="C15" s="283" t="s">
        <v>3399</v>
      </c>
    </row>
    <row r="16" spans="1:9" x14ac:dyDescent="0.2">
      <c r="A16" s="283" t="s">
        <v>1</v>
      </c>
      <c r="B16" s="283">
        <v>36.1</v>
      </c>
      <c r="C16" s="283" t="s">
        <v>3399</v>
      </c>
    </row>
    <row r="17" spans="1:3" x14ac:dyDescent="0.2">
      <c r="A17" s="283" t="s">
        <v>0</v>
      </c>
      <c r="B17" s="283">
        <v>28.2</v>
      </c>
      <c r="C17" s="283" t="s">
        <v>3400</v>
      </c>
    </row>
    <row r="18" spans="1:3" x14ac:dyDescent="0.2">
      <c r="A18" s="283" t="s">
        <v>1</v>
      </c>
      <c r="B18" s="283">
        <v>35</v>
      </c>
      <c r="C18" s="283" t="s">
        <v>3400</v>
      </c>
    </row>
    <row r="19" spans="1:3" x14ac:dyDescent="0.2">
      <c r="A19" s="283" t="s">
        <v>0</v>
      </c>
      <c r="B19" s="283">
        <v>30.1</v>
      </c>
      <c r="C19" s="283" t="s">
        <v>3401</v>
      </c>
    </row>
    <row r="20" spans="1:3" x14ac:dyDescent="0.2">
      <c r="A20" s="283" t="s">
        <v>1</v>
      </c>
      <c r="B20" s="283">
        <v>35.700000000000003</v>
      </c>
      <c r="C20" s="283" t="s">
        <v>3401</v>
      </c>
    </row>
    <row r="21" spans="1:3" x14ac:dyDescent="0.2">
      <c r="A21" s="283" t="s">
        <v>0</v>
      </c>
      <c r="B21" s="283">
        <v>27.5</v>
      </c>
      <c r="C21" s="283" t="s">
        <v>3402</v>
      </c>
    </row>
    <row r="22" spans="1:3" x14ac:dyDescent="0.2">
      <c r="A22" s="283" t="s">
        <v>1</v>
      </c>
      <c r="B22" s="283">
        <v>36.200000000000003</v>
      </c>
      <c r="C22" s="283" t="s">
        <v>3402</v>
      </c>
    </row>
    <row r="23" spans="1:3" x14ac:dyDescent="0.2">
      <c r="A23" s="283" t="s">
        <v>0</v>
      </c>
      <c r="B23" s="283">
        <v>26.5</v>
      </c>
      <c r="C23" s="283" t="s">
        <v>3403</v>
      </c>
    </row>
    <row r="24" spans="1:3" x14ac:dyDescent="0.2">
      <c r="A24" s="283" t="s">
        <v>1</v>
      </c>
      <c r="B24" s="283">
        <v>36.4</v>
      </c>
      <c r="C24" s="283" t="s">
        <v>3403</v>
      </c>
    </row>
    <row r="25" spans="1:3" x14ac:dyDescent="0.2">
      <c r="A25" s="283" t="s">
        <v>0</v>
      </c>
      <c r="B25" s="283">
        <v>24.7</v>
      </c>
      <c r="C25" s="283" t="s">
        <v>3404</v>
      </c>
    </row>
    <row r="26" spans="1:3" x14ac:dyDescent="0.2">
      <c r="A26" s="283" t="s">
        <v>1</v>
      </c>
      <c r="B26" s="283">
        <v>34.6</v>
      </c>
      <c r="C26" s="283" t="s">
        <v>3404</v>
      </c>
    </row>
    <row r="27" spans="1:3" x14ac:dyDescent="0.2">
      <c r="A27" s="283" t="s">
        <v>0</v>
      </c>
      <c r="B27" s="283">
        <v>26.2</v>
      </c>
      <c r="C27" s="283" t="s">
        <v>3405</v>
      </c>
    </row>
    <row r="28" spans="1:3" x14ac:dyDescent="0.2">
      <c r="A28" s="283" t="s">
        <v>1</v>
      </c>
      <c r="B28" s="283">
        <v>35.200000000000003</v>
      </c>
      <c r="C28" s="283" t="s">
        <v>3405</v>
      </c>
    </row>
    <row r="29" spans="1:3" x14ac:dyDescent="0.2">
      <c r="A29" s="283" t="s">
        <v>0</v>
      </c>
      <c r="B29" s="283">
        <v>27.7</v>
      </c>
      <c r="C29" s="283" t="s">
        <v>3406</v>
      </c>
    </row>
    <row r="30" spans="1:3" x14ac:dyDescent="0.2">
      <c r="A30" s="283" t="s">
        <v>1</v>
      </c>
      <c r="B30" s="283">
        <v>36.4</v>
      </c>
      <c r="C30" s="283" t="s">
        <v>3406</v>
      </c>
    </row>
    <row r="31" spans="1:3" x14ac:dyDescent="0.2">
      <c r="A31" s="283" t="s">
        <v>0</v>
      </c>
      <c r="B31" s="283">
        <v>26.4</v>
      </c>
      <c r="C31" s="283" t="s">
        <v>3407</v>
      </c>
    </row>
    <row r="32" spans="1:3" x14ac:dyDescent="0.2">
      <c r="A32" s="283" t="s">
        <v>1</v>
      </c>
      <c r="B32" s="283">
        <v>36.6</v>
      </c>
      <c r="C32" s="283" t="s">
        <v>3407</v>
      </c>
    </row>
    <row r="33" spans="1:3" x14ac:dyDescent="0.2">
      <c r="A33" s="283" t="s">
        <v>0</v>
      </c>
      <c r="B33" s="283">
        <v>25.3</v>
      </c>
      <c r="C33" s="283" t="s">
        <v>3408</v>
      </c>
    </row>
    <row r="34" spans="1:3" x14ac:dyDescent="0.2">
      <c r="A34" s="283" t="s">
        <v>1</v>
      </c>
      <c r="B34" s="283">
        <v>36</v>
      </c>
      <c r="C34" s="283" t="s">
        <v>3408</v>
      </c>
    </row>
    <row r="35" spans="1:3" x14ac:dyDescent="0.2">
      <c r="A35" s="283" t="s">
        <v>0</v>
      </c>
      <c r="B35" s="283">
        <v>29.5</v>
      </c>
      <c r="C35" s="283" t="s">
        <v>3409</v>
      </c>
    </row>
    <row r="36" spans="1:3" x14ac:dyDescent="0.2">
      <c r="A36" s="283" t="s">
        <v>1</v>
      </c>
      <c r="B36" s="283">
        <v>37.6</v>
      </c>
      <c r="C36" s="283" t="s">
        <v>3409</v>
      </c>
    </row>
    <row r="37" spans="1:3" x14ac:dyDescent="0.2">
      <c r="A37" s="283" t="s">
        <v>0</v>
      </c>
      <c r="B37" s="283">
        <v>30.4</v>
      </c>
      <c r="C37" s="283" t="s">
        <v>3410</v>
      </c>
    </row>
    <row r="38" spans="1:3" x14ac:dyDescent="0.2">
      <c r="A38" s="283" t="s">
        <v>1</v>
      </c>
      <c r="B38" s="283">
        <v>39.200000000000003</v>
      </c>
      <c r="C38" s="283" t="s">
        <v>3410</v>
      </c>
    </row>
    <row r="39" spans="1:3" x14ac:dyDescent="0.2">
      <c r="A39" s="283" t="s">
        <v>0</v>
      </c>
      <c r="B39" s="283">
        <v>30.7</v>
      </c>
      <c r="C39" s="283" t="s">
        <v>3411</v>
      </c>
    </row>
    <row r="40" spans="1:3" x14ac:dyDescent="0.2">
      <c r="A40" s="283" t="s">
        <v>1</v>
      </c>
      <c r="B40" s="283">
        <v>38.9</v>
      </c>
      <c r="C40" s="283" t="s">
        <v>3411</v>
      </c>
    </row>
    <row r="41" spans="1:3" x14ac:dyDescent="0.2">
      <c r="A41" s="283" t="s">
        <v>0</v>
      </c>
      <c r="B41" s="283">
        <v>31.2</v>
      </c>
      <c r="C41" s="283" t="s">
        <v>3412</v>
      </c>
    </row>
    <row r="42" spans="1:3" x14ac:dyDescent="0.2">
      <c r="A42" s="283" t="s">
        <v>1</v>
      </c>
      <c r="B42" s="283">
        <v>40.4</v>
      </c>
      <c r="C42" s="283" t="s">
        <v>3412</v>
      </c>
    </row>
    <row r="43" spans="1:3" x14ac:dyDescent="0.2">
      <c r="A43" s="283" t="s">
        <v>0</v>
      </c>
      <c r="B43" s="283">
        <v>30.7</v>
      </c>
      <c r="C43" s="283" t="s">
        <v>3413</v>
      </c>
    </row>
    <row r="44" spans="1:3" x14ac:dyDescent="0.2">
      <c r="A44" s="283" t="s">
        <v>1</v>
      </c>
      <c r="B44" s="283">
        <v>40.9</v>
      </c>
      <c r="C44" s="283" t="s">
        <v>3413</v>
      </c>
    </row>
    <row r="45" spans="1:3" x14ac:dyDescent="0.2">
      <c r="A45" s="283" t="s">
        <v>0</v>
      </c>
      <c r="B45" s="283">
        <v>33.299999999999997</v>
      </c>
      <c r="C45" s="283" t="s">
        <v>3414</v>
      </c>
    </row>
    <row r="46" spans="1:3" x14ac:dyDescent="0.2">
      <c r="A46" s="283" t="s">
        <v>1</v>
      </c>
      <c r="B46" s="283">
        <v>40.4</v>
      </c>
      <c r="C46" s="283" t="s">
        <v>3414</v>
      </c>
    </row>
    <row r="47" spans="1:3" x14ac:dyDescent="0.2">
      <c r="A47" s="283" t="s">
        <v>0</v>
      </c>
      <c r="B47" s="283">
        <v>32.5</v>
      </c>
      <c r="C47" s="283" t="s">
        <v>3415</v>
      </c>
    </row>
    <row r="48" spans="1:3" x14ac:dyDescent="0.2">
      <c r="A48" s="283" t="s">
        <v>1</v>
      </c>
      <c r="B48" s="283">
        <v>41.2</v>
      </c>
      <c r="C48" s="283" t="s">
        <v>3415</v>
      </c>
    </row>
    <row r="49" spans="1:3" x14ac:dyDescent="0.2">
      <c r="A49" s="283" t="s">
        <v>0</v>
      </c>
      <c r="B49" s="283">
        <v>32.6</v>
      </c>
      <c r="C49" s="283" t="s">
        <v>3416</v>
      </c>
    </row>
    <row r="50" spans="1:3" x14ac:dyDescent="0.2">
      <c r="A50" s="283" t="s">
        <v>1</v>
      </c>
      <c r="B50" s="283">
        <v>40.200000000000003</v>
      </c>
      <c r="C50" s="283" t="s">
        <v>3416</v>
      </c>
    </row>
    <row r="51" spans="1:3" x14ac:dyDescent="0.2">
      <c r="A51" s="283" t="s">
        <v>0</v>
      </c>
      <c r="B51" s="283">
        <v>31.3</v>
      </c>
      <c r="C51" s="283" t="s">
        <v>3417</v>
      </c>
    </row>
    <row r="52" spans="1:3" x14ac:dyDescent="0.2">
      <c r="A52" s="283" t="s">
        <v>1</v>
      </c>
      <c r="B52" s="283">
        <v>40.200000000000003</v>
      </c>
      <c r="C52" s="283" t="s">
        <v>3417</v>
      </c>
    </row>
    <row r="53" spans="1:3" x14ac:dyDescent="0.2">
      <c r="A53" s="283" t="s">
        <v>0</v>
      </c>
      <c r="B53" s="283">
        <v>32</v>
      </c>
      <c r="C53" s="283" t="s">
        <v>3418</v>
      </c>
    </row>
    <row r="54" spans="1:3" x14ac:dyDescent="0.2">
      <c r="A54" s="283" t="s">
        <v>1</v>
      </c>
      <c r="B54" s="283">
        <v>41.7</v>
      </c>
      <c r="C54" s="283" t="s">
        <v>3418</v>
      </c>
    </row>
    <row r="55" spans="1:3" x14ac:dyDescent="0.2">
      <c r="A55" s="283" t="s">
        <v>0</v>
      </c>
      <c r="B55" s="283">
        <v>31.2</v>
      </c>
      <c r="C55" s="283" t="s">
        <v>3419</v>
      </c>
    </row>
    <row r="56" spans="1:3" x14ac:dyDescent="0.2">
      <c r="A56" s="283" t="s">
        <v>1</v>
      </c>
      <c r="B56" s="283">
        <v>40.1</v>
      </c>
      <c r="C56" s="283" t="s">
        <v>3419</v>
      </c>
    </row>
    <row r="57" spans="1:3" x14ac:dyDescent="0.2">
      <c r="A57" s="283" t="s">
        <v>0</v>
      </c>
      <c r="B57" s="283">
        <v>31.3</v>
      </c>
      <c r="C57" s="283" t="s">
        <v>3420</v>
      </c>
    </row>
    <row r="58" spans="1:3" x14ac:dyDescent="0.2">
      <c r="A58" s="283" t="s">
        <v>1</v>
      </c>
      <c r="B58" s="283">
        <v>40</v>
      </c>
      <c r="C58" s="283" t="s">
        <v>3420</v>
      </c>
    </row>
    <row r="59" spans="1:3" x14ac:dyDescent="0.2">
      <c r="A59" s="283" t="s">
        <v>0</v>
      </c>
      <c r="B59" s="283">
        <v>32.200000000000003</v>
      </c>
      <c r="C59" s="283" t="s">
        <v>3421</v>
      </c>
    </row>
    <row r="60" spans="1:3" x14ac:dyDescent="0.2">
      <c r="A60" s="283" t="s">
        <v>1</v>
      </c>
      <c r="B60" s="283">
        <v>40.6</v>
      </c>
      <c r="C60" s="283" t="s">
        <v>3421</v>
      </c>
    </row>
    <row r="61" spans="1:3" x14ac:dyDescent="0.2">
      <c r="A61" s="283" t="s">
        <v>0</v>
      </c>
      <c r="B61" s="283">
        <v>30.9</v>
      </c>
      <c r="C61" s="283" t="s">
        <v>3422</v>
      </c>
    </row>
    <row r="62" spans="1:3" x14ac:dyDescent="0.2">
      <c r="A62" s="283" t="s">
        <v>1</v>
      </c>
      <c r="B62" s="283">
        <v>41.5</v>
      </c>
      <c r="C62" s="283" t="s">
        <v>3422</v>
      </c>
    </row>
    <row r="63" spans="1:3" x14ac:dyDescent="0.2">
      <c r="A63" s="283" t="s">
        <v>0</v>
      </c>
      <c r="B63" s="283">
        <v>28.8</v>
      </c>
      <c r="C63" s="283" t="s">
        <v>3423</v>
      </c>
    </row>
    <row r="64" spans="1:3" x14ac:dyDescent="0.2">
      <c r="A64" s="283" t="s">
        <v>1</v>
      </c>
      <c r="B64" s="283">
        <v>40.799999999999997</v>
      </c>
      <c r="C64" s="283" t="s">
        <v>3423</v>
      </c>
    </row>
    <row r="65" spans="1:3" x14ac:dyDescent="0.2">
      <c r="A65" s="283" t="s">
        <v>0</v>
      </c>
      <c r="B65" s="283">
        <v>28.4</v>
      </c>
      <c r="C65" s="283" t="s">
        <v>3424</v>
      </c>
    </row>
    <row r="66" spans="1:3" x14ac:dyDescent="0.2">
      <c r="A66" s="283" t="s">
        <v>1</v>
      </c>
      <c r="B66" s="283">
        <v>40</v>
      </c>
      <c r="C66" s="283" t="s">
        <v>3424</v>
      </c>
    </row>
    <row r="67" spans="1:3" x14ac:dyDescent="0.2">
      <c r="A67" s="283" t="s">
        <v>0</v>
      </c>
      <c r="B67" s="283">
        <v>31</v>
      </c>
      <c r="C67" s="283" t="s">
        <v>3425</v>
      </c>
    </row>
    <row r="68" spans="1:3" x14ac:dyDescent="0.2">
      <c r="A68" s="283" t="s">
        <v>1</v>
      </c>
      <c r="B68" s="283">
        <v>42</v>
      </c>
      <c r="C68" s="283" t="s">
        <v>3425</v>
      </c>
    </row>
    <row r="69" spans="1:3" x14ac:dyDescent="0.2">
      <c r="A69" s="283" t="s">
        <v>0</v>
      </c>
      <c r="B69" s="283">
        <v>32.9</v>
      </c>
      <c r="C69" s="283" t="s">
        <v>3426</v>
      </c>
    </row>
    <row r="70" spans="1:3" x14ac:dyDescent="0.2">
      <c r="A70" s="283" t="s">
        <v>1</v>
      </c>
      <c r="B70" s="283">
        <v>42.7</v>
      </c>
      <c r="C70" s="283" t="s">
        <v>3426</v>
      </c>
    </row>
    <row r="71" spans="1:3" x14ac:dyDescent="0.2">
      <c r="A71" s="283" t="s">
        <v>0</v>
      </c>
      <c r="B71" s="283">
        <v>31.5</v>
      </c>
      <c r="C71" s="283" t="s">
        <v>3427</v>
      </c>
    </row>
    <row r="72" spans="1:3" x14ac:dyDescent="0.2">
      <c r="A72" s="283" t="s">
        <v>1</v>
      </c>
      <c r="B72" s="283">
        <v>41.7</v>
      </c>
      <c r="C72" s="283" t="s">
        <v>3427</v>
      </c>
    </row>
    <row r="73" spans="1:3" x14ac:dyDescent="0.2">
      <c r="A73" s="283" t="s">
        <v>0</v>
      </c>
      <c r="B73" s="283">
        <v>30.6</v>
      </c>
      <c r="C73" s="283" t="s">
        <v>3428</v>
      </c>
    </row>
    <row r="74" spans="1:3" x14ac:dyDescent="0.2">
      <c r="A74" s="283" t="s">
        <v>1</v>
      </c>
      <c r="B74" s="283">
        <v>42.3</v>
      </c>
      <c r="C74" s="283" t="s">
        <v>3428</v>
      </c>
    </row>
    <row r="75" spans="1:3" x14ac:dyDescent="0.2">
      <c r="A75" s="283" t="s">
        <v>0</v>
      </c>
      <c r="B75" s="283">
        <v>32.1</v>
      </c>
      <c r="C75" s="283" t="s">
        <v>3429</v>
      </c>
    </row>
    <row r="76" spans="1:3" x14ac:dyDescent="0.2">
      <c r="A76" s="283" t="s">
        <v>1</v>
      </c>
      <c r="B76" s="283">
        <v>42.9</v>
      </c>
      <c r="C76" s="283" t="s">
        <v>3429</v>
      </c>
    </row>
    <row r="77" spans="1:3" x14ac:dyDescent="0.2">
      <c r="A77" s="283" t="s">
        <v>0</v>
      </c>
      <c r="B77" s="283">
        <v>32.799999999999997</v>
      </c>
      <c r="C77" s="283" t="s">
        <v>3430</v>
      </c>
    </row>
    <row r="78" spans="1:3" x14ac:dyDescent="0.2">
      <c r="A78" s="283" t="s">
        <v>1</v>
      </c>
      <c r="B78" s="283">
        <v>42.8</v>
      </c>
      <c r="C78" s="283" t="s">
        <v>3430</v>
      </c>
    </row>
    <row r="79" spans="1:3" x14ac:dyDescent="0.2">
      <c r="A79" s="283" t="s">
        <v>0</v>
      </c>
      <c r="B79" s="283">
        <v>32.1</v>
      </c>
      <c r="C79" s="283" t="s">
        <v>3431</v>
      </c>
    </row>
    <row r="80" spans="1:3" x14ac:dyDescent="0.2">
      <c r="A80" s="283" t="s">
        <v>1</v>
      </c>
      <c r="B80" s="283">
        <v>42.8</v>
      </c>
      <c r="C80" s="283" t="s">
        <v>3431</v>
      </c>
    </row>
    <row r="81" spans="1:3" x14ac:dyDescent="0.2">
      <c r="A81" s="283" t="s">
        <v>0</v>
      </c>
      <c r="B81" s="283">
        <v>31.3</v>
      </c>
      <c r="C81" s="283" t="s">
        <v>3432</v>
      </c>
    </row>
    <row r="82" spans="1:3" x14ac:dyDescent="0.2">
      <c r="A82" s="283" t="s">
        <v>1</v>
      </c>
      <c r="B82" s="283">
        <v>42.9</v>
      </c>
      <c r="C82" s="283" t="s">
        <v>3432</v>
      </c>
    </row>
    <row r="83" spans="1:3" x14ac:dyDescent="0.2">
      <c r="A83" s="283" t="s">
        <v>0</v>
      </c>
      <c r="B83" s="283">
        <v>30.4</v>
      </c>
      <c r="C83" s="283" t="s">
        <v>3433</v>
      </c>
    </row>
    <row r="84" spans="1:3" x14ac:dyDescent="0.2">
      <c r="A84" s="283" t="s">
        <v>1</v>
      </c>
      <c r="B84" s="283">
        <v>43.8</v>
      </c>
      <c r="C84" s="283" t="s">
        <v>3433</v>
      </c>
    </row>
    <row r="85" spans="1:3" x14ac:dyDescent="0.2">
      <c r="A85" s="283" t="s">
        <v>0</v>
      </c>
      <c r="B85" s="283">
        <v>33.9</v>
      </c>
      <c r="C85" s="283" t="s">
        <v>3434</v>
      </c>
    </row>
    <row r="86" spans="1:3" x14ac:dyDescent="0.2">
      <c r="A86" s="283" t="s">
        <v>1</v>
      </c>
      <c r="B86" s="283">
        <v>45.4</v>
      </c>
      <c r="C86" s="283" t="s">
        <v>3434</v>
      </c>
    </row>
    <row r="87" spans="1:3" x14ac:dyDescent="0.2">
      <c r="A87" s="283" t="s">
        <v>0</v>
      </c>
      <c r="B87" s="283">
        <v>33.700000000000003</v>
      </c>
      <c r="C87" s="283" t="s">
        <v>3435</v>
      </c>
    </row>
    <row r="88" spans="1:3" x14ac:dyDescent="0.2">
      <c r="A88" s="283" t="s">
        <v>1</v>
      </c>
      <c r="B88" s="283">
        <v>43.8</v>
      </c>
      <c r="C88" s="283" t="s">
        <v>3435</v>
      </c>
    </row>
    <row r="89" spans="1:3" x14ac:dyDescent="0.2">
      <c r="A89" s="283" t="s">
        <v>0</v>
      </c>
      <c r="B89" s="283">
        <v>31.3</v>
      </c>
      <c r="C89" s="283" t="s">
        <v>3436</v>
      </c>
    </row>
    <row r="90" spans="1:3" x14ac:dyDescent="0.2">
      <c r="A90" s="283" t="s">
        <v>1</v>
      </c>
      <c r="B90" s="283">
        <v>44</v>
      </c>
      <c r="C90" s="283" t="s">
        <v>3436</v>
      </c>
    </row>
    <row r="91" spans="1:3" x14ac:dyDescent="0.2">
      <c r="A91" s="283" t="s">
        <v>0</v>
      </c>
      <c r="B91" s="283">
        <v>31.7</v>
      </c>
      <c r="C91" s="283" t="s">
        <v>3437</v>
      </c>
    </row>
    <row r="92" spans="1:3" x14ac:dyDescent="0.2">
      <c r="A92" s="283" t="s">
        <v>1</v>
      </c>
      <c r="B92" s="283">
        <v>43.5</v>
      </c>
      <c r="C92" s="283" t="s">
        <v>3437</v>
      </c>
    </row>
    <row r="93" spans="1:3" x14ac:dyDescent="0.2">
      <c r="A93" s="283" t="s">
        <v>0</v>
      </c>
      <c r="B93" s="283">
        <v>30.5</v>
      </c>
      <c r="C93" s="283" t="s">
        <v>3438</v>
      </c>
    </row>
    <row r="94" spans="1:3" x14ac:dyDescent="0.2">
      <c r="A94" s="283" t="s">
        <v>1</v>
      </c>
      <c r="B94" s="283">
        <v>43.3</v>
      </c>
      <c r="C94" s="283" t="s">
        <v>3438</v>
      </c>
    </row>
    <row r="95" spans="1:3" x14ac:dyDescent="0.2">
      <c r="A95" s="283" t="s">
        <v>0</v>
      </c>
      <c r="B95" s="283">
        <v>29.6</v>
      </c>
      <c r="C95" s="283" t="s">
        <v>3439</v>
      </c>
    </row>
    <row r="96" spans="1:3" x14ac:dyDescent="0.2">
      <c r="A96" s="283" t="s">
        <v>1</v>
      </c>
      <c r="B96" s="283">
        <v>42.9</v>
      </c>
      <c r="C96" s="283" t="s">
        <v>3439</v>
      </c>
    </row>
    <row r="97" spans="1:3" x14ac:dyDescent="0.2">
      <c r="A97" s="283" t="s">
        <v>0</v>
      </c>
      <c r="B97" s="283">
        <v>29.6</v>
      </c>
      <c r="C97" s="283" t="s">
        <v>3440</v>
      </c>
    </row>
    <row r="98" spans="1:3" x14ac:dyDescent="0.2">
      <c r="A98" s="283" t="s">
        <v>1</v>
      </c>
      <c r="B98" s="283">
        <v>41.9</v>
      </c>
      <c r="C98" s="283" t="s">
        <v>3440</v>
      </c>
    </row>
    <row r="99" spans="1:3" x14ac:dyDescent="0.2">
      <c r="A99" s="283" t="s">
        <v>0</v>
      </c>
      <c r="B99" s="283">
        <v>28.7</v>
      </c>
      <c r="C99" s="283" t="s">
        <v>3441</v>
      </c>
    </row>
    <row r="100" spans="1:3" x14ac:dyDescent="0.2">
      <c r="A100" s="283" t="s">
        <v>1</v>
      </c>
      <c r="B100" s="283">
        <v>41.1</v>
      </c>
      <c r="C100" s="283" t="s">
        <v>3441</v>
      </c>
    </row>
    <row r="101" spans="1:3" x14ac:dyDescent="0.2">
      <c r="A101" s="283" t="s">
        <v>0</v>
      </c>
      <c r="B101" s="283">
        <v>28.4</v>
      </c>
      <c r="C101" s="283" t="s">
        <v>3442</v>
      </c>
    </row>
    <row r="102" spans="1:3" x14ac:dyDescent="0.2">
      <c r="A102" s="283" t="s">
        <v>1</v>
      </c>
      <c r="B102" s="283">
        <v>41.4</v>
      </c>
      <c r="C102" s="283" t="s">
        <v>3442</v>
      </c>
    </row>
    <row r="103" spans="1:3" x14ac:dyDescent="0.2">
      <c r="A103" s="283" t="s">
        <v>0</v>
      </c>
      <c r="B103" s="283">
        <v>23.7</v>
      </c>
      <c r="C103" s="283" t="s">
        <v>3443</v>
      </c>
    </row>
    <row r="104" spans="1:3" x14ac:dyDescent="0.2">
      <c r="A104" s="283" t="s">
        <v>1</v>
      </c>
      <c r="B104" s="283">
        <v>40.200000000000003</v>
      </c>
      <c r="C104" s="283" t="s">
        <v>3443</v>
      </c>
    </row>
    <row r="105" spans="1:3" x14ac:dyDescent="0.2">
      <c r="A105" s="283" t="s">
        <v>0</v>
      </c>
      <c r="B105" s="283">
        <v>25.7</v>
      </c>
      <c r="C105" s="283" t="s">
        <v>3444</v>
      </c>
    </row>
    <row r="106" spans="1:3" x14ac:dyDescent="0.2">
      <c r="A106" s="283" t="s">
        <v>1</v>
      </c>
      <c r="B106" s="283">
        <v>41.5</v>
      </c>
      <c r="C106" s="283" t="s">
        <v>3444</v>
      </c>
    </row>
    <row r="107" spans="1:3" x14ac:dyDescent="0.2">
      <c r="A107" s="283" t="s">
        <v>0</v>
      </c>
      <c r="B107" s="283">
        <v>25.8</v>
      </c>
      <c r="C107" s="283" t="s">
        <v>3445</v>
      </c>
    </row>
    <row r="108" spans="1:3" x14ac:dyDescent="0.2">
      <c r="A108" s="283" t="s">
        <v>1</v>
      </c>
      <c r="B108" s="283">
        <v>42.6</v>
      </c>
      <c r="C108" s="283" t="s">
        <v>3445</v>
      </c>
    </row>
    <row r="109" spans="1:3" x14ac:dyDescent="0.2">
      <c r="A109" s="283" t="s">
        <v>0</v>
      </c>
      <c r="B109" s="283">
        <v>27.2</v>
      </c>
      <c r="C109" s="283" t="s">
        <v>3446</v>
      </c>
    </row>
    <row r="110" spans="1:3" x14ac:dyDescent="0.2">
      <c r="A110" s="283" t="s">
        <v>1</v>
      </c>
      <c r="B110" s="283">
        <v>42.5</v>
      </c>
      <c r="C110" s="283" t="s">
        <v>3446</v>
      </c>
    </row>
    <row r="111" spans="1:3" x14ac:dyDescent="0.2">
      <c r="A111" s="283" t="s">
        <v>0</v>
      </c>
      <c r="B111" s="283">
        <v>25.1</v>
      </c>
      <c r="C111" s="283" t="s">
        <v>3447</v>
      </c>
    </row>
    <row r="112" spans="1:3" x14ac:dyDescent="0.2">
      <c r="A112" s="283" t="s">
        <v>1</v>
      </c>
      <c r="B112" s="283">
        <v>40.700000000000003</v>
      </c>
      <c r="C112" s="283" t="s">
        <v>3447</v>
      </c>
    </row>
    <row r="113" spans="1:3" x14ac:dyDescent="0.2">
      <c r="A113" s="283" t="s">
        <v>0</v>
      </c>
      <c r="B113" s="283">
        <v>26.8</v>
      </c>
      <c r="C113" s="283" t="s">
        <v>3448</v>
      </c>
    </row>
    <row r="114" spans="1:3" x14ac:dyDescent="0.2">
      <c r="A114" s="283" t="s">
        <v>1</v>
      </c>
      <c r="B114" s="283">
        <v>40.1</v>
      </c>
      <c r="C114" s="283" t="s">
        <v>3448</v>
      </c>
    </row>
    <row r="115" spans="1:3" x14ac:dyDescent="0.2">
      <c r="A115" s="283" t="s">
        <v>0</v>
      </c>
      <c r="B115" s="283">
        <v>26.2</v>
      </c>
      <c r="C115" s="283" t="s">
        <v>3449</v>
      </c>
    </row>
    <row r="116" spans="1:3" x14ac:dyDescent="0.2">
      <c r="A116" s="283" t="s">
        <v>1</v>
      </c>
      <c r="B116" s="283">
        <v>40.200000000000003</v>
      </c>
      <c r="C116" s="283" t="s">
        <v>3449</v>
      </c>
    </row>
    <row r="117" spans="1:3" x14ac:dyDescent="0.2">
      <c r="A117" s="283" t="s">
        <v>0</v>
      </c>
      <c r="B117" s="283">
        <v>28.1</v>
      </c>
      <c r="C117" s="283" t="s">
        <v>3450</v>
      </c>
    </row>
    <row r="118" spans="1:3" x14ac:dyDescent="0.2">
      <c r="A118" s="283" t="s">
        <v>1</v>
      </c>
      <c r="B118" s="283">
        <v>40.700000000000003</v>
      </c>
      <c r="C118" s="283" t="s">
        <v>3450</v>
      </c>
    </row>
    <row r="119" spans="1:3" x14ac:dyDescent="0.2">
      <c r="A119" s="283" t="s">
        <v>0</v>
      </c>
      <c r="B119" s="283">
        <v>26</v>
      </c>
      <c r="C119" s="283" t="s">
        <v>3451</v>
      </c>
    </row>
    <row r="120" spans="1:3" x14ac:dyDescent="0.2">
      <c r="A120" s="283" t="s">
        <v>1</v>
      </c>
      <c r="B120" s="283">
        <v>39.6</v>
      </c>
      <c r="C120" s="283" t="s">
        <v>3451</v>
      </c>
    </row>
    <row r="121" spans="1:3" x14ac:dyDescent="0.2">
      <c r="A121" s="283" t="s">
        <v>0</v>
      </c>
      <c r="B121" s="283">
        <v>27</v>
      </c>
      <c r="C121" s="283" t="s">
        <v>3452</v>
      </c>
    </row>
    <row r="122" spans="1:3" x14ac:dyDescent="0.2">
      <c r="A122" s="283" t="s">
        <v>1</v>
      </c>
      <c r="B122" s="283">
        <v>39</v>
      </c>
      <c r="C122" s="283" t="s">
        <v>3452</v>
      </c>
    </row>
    <row r="123" spans="1:3" x14ac:dyDescent="0.2">
      <c r="A123" s="283" t="s">
        <v>0</v>
      </c>
      <c r="B123" s="283">
        <v>26.9</v>
      </c>
      <c r="C123" s="283" t="s">
        <v>3453</v>
      </c>
    </row>
    <row r="124" spans="1:3" x14ac:dyDescent="0.2">
      <c r="A124" s="283" t="s">
        <v>1</v>
      </c>
      <c r="B124" s="283">
        <v>39.6</v>
      </c>
      <c r="C124" s="283" t="s">
        <v>3453</v>
      </c>
    </row>
    <row r="125" spans="1:3" x14ac:dyDescent="0.2">
      <c r="A125" s="283" t="s">
        <v>0</v>
      </c>
      <c r="B125" s="283">
        <v>25.8</v>
      </c>
      <c r="C125" s="283" t="s">
        <v>3454</v>
      </c>
    </row>
    <row r="126" spans="1:3" x14ac:dyDescent="0.2">
      <c r="A126" s="283" t="s">
        <v>1</v>
      </c>
      <c r="B126" s="283">
        <v>38.9</v>
      </c>
      <c r="C126" s="283" t="s">
        <v>3454</v>
      </c>
    </row>
    <row r="127" spans="1:3" x14ac:dyDescent="0.2">
      <c r="A127" s="283" t="s">
        <v>0</v>
      </c>
      <c r="B127" s="283">
        <v>23.9</v>
      </c>
      <c r="C127" s="283" t="s">
        <v>3455</v>
      </c>
    </row>
    <row r="128" spans="1:3" x14ac:dyDescent="0.2">
      <c r="A128" s="283" t="s">
        <v>1</v>
      </c>
      <c r="B128" s="283">
        <v>36.6</v>
      </c>
      <c r="C128" s="283" t="s">
        <v>3455</v>
      </c>
    </row>
    <row r="129" spans="1:3" x14ac:dyDescent="0.2">
      <c r="A129" s="283" t="s">
        <v>0</v>
      </c>
      <c r="C129" s="283" t="s">
        <v>3456</v>
      </c>
    </row>
    <row r="130" spans="1:3" x14ac:dyDescent="0.2">
      <c r="A130" s="283" t="s">
        <v>1</v>
      </c>
      <c r="C130" s="283" t="s">
        <v>3456</v>
      </c>
    </row>
    <row r="131" spans="1:3" x14ac:dyDescent="0.2">
      <c r="A131" s="283" t="s">
        <v>0</v>
      </c>
      <c r="B131" s="283">
        <v>28.9</v>
      </c>
      <c r="C131" s="283" t="s">
        <v>3457</v>
      </c>
    </row>
    <row r="132" spans="1:3" x14ac:dyDescent="0.2">
      <c r="A132" s="283" t="s">
        <v>1</v>
      </c>
      <c r="B132" s="283">
        <v>46</v>
      </c>
      <c r="C132" s="283" t="s">
        <v>3457</v>
      </c>
    </row>
    <row r="133" spans="1:3" x14ac:dyDescent="0.2">
      <c r="A133" s="283" t="s">
        <v>0</v>
      </c>
      <c r="B133" s="283">
        <v>26</v>
      </c>
      <c r="C133" s="283" t="s">
        <v>3458</v>
      </c>
    </row>
    <row r="134" spans="1:3" x14ac:dyDescent="0.2">
      <c r="A134" s="283" t="s">
        <v>1</v>
      </c>
      <c r="B134" s="283">
        <v>42</v>
      </c>
      <c r="C134" s="283" t="s">
        <v>3458</v>
      </c>
    </row>
    <row r="135" spans="1:3" x14ac:dyDescent="0.2">
      <c r="A135" s="283" t="s">
        <v>0</v>
      </c>
      <c r="B135" s="283">
        <v>26.4</v>
      </c>
      <c r="C135" s="283" t="s">
        <v>3459</v>
      </c>
    </row>
    <row r="136" spans="1:3" x14ac:dyDescent="0.2">
      <c r="A136" s="283" t="s">
        <v>1</v>
      </c>
      <c r="B136" s="283">
        <v>42</v>
      </c>
      <c r="C136" s="283" t="s">
        <v>3459</v>
      </c>
    </row>
    <row r="137" spans="1:3" x14ac:dyDescent="0.2">
      <c r="A137" s="283" t="s">
        <v>0</v>
      </c>
      <c r="B137" s="283">
        <v>24.6</v>
      </c>
      <c r="C137" s="283" t="s">
        <v>3460</v>
      </c>
    </row>
    <row r="138" spans="1:3" x14ac:dyDescent="0.2">
      <c r="A138" s="283" t="s">
        <v>1</v>
      </c>
      <c r="B138" s="283">
        <v>39.9</v>
      </c>
      <c r="C138" s="283" t="s">
        <v>3460</v>
      </c>
    </row>
    <row r="139" spans="1:3" x14ac:dyDescent="0.2">
      <c r="A139" s="283" t="s">
        <v>0</v>
      </c>
      <c r="B139" s="283">
        <v>27</v>
      </c>
      <c r="C139" s="283" t="s">
        <v>3461</v>
      </c>
    </row>
    <row r="140" spans="1:3" x14ac:dyDescent="0.2">
      <c r="A140" s="283" t="s">
        <v>1</v>
      </c>
      <c r="B140" s="283">
        <v>40.700000000000003</v>
      </c>
      <c r="C140" s="283" t="s">
        <v>3461</v>
      </c>
    </row>
    <row r="141" spans="1:3" x14ac:dyDescent="0.2">
      <c r="A141" s="283" t="s">
        <v>0</v>
      </c>
      <c r="B141" s="283">
        <v>25.7</v>
      </c>
      <c r="C141" s="283" t="s">
        <v>3462</v>
      </c>
    </row>
    <row r="142" spans="1:3" x14ac:dyDescent="0.2">
      <c r="A142" s="283" t="s">
        <v>1</v>
      </c>
      <c r="B142" s="283">
        <v>40.299999999999997</v>
      </c>
      <c r="C142" s="283" t="s">
        <v>3462</v>
      </c>
    </row>
    <row r="143" spans="1:3" x14ac:dyDescent="0.2">
      <c r="A143" s="283" t="s">
        <v>0</v>
      </c>
      <c r="B143" s="283">
        <v>24.8</v>
      </c>
      <c r="C143" s="283" t="s">
        <v>3463</v>
      </c>
    </row>
    <row r="144" spans="1:3" x14ac:dyDescent="0.2">
      <c r="A144" s="283" t="s">
        <v>1</v>
      </c>
      <c r="B144" s="283">
        <v>38.799999999999997</v>
      </c>
      <c r="C144" s="283" t="s">
        <v>3463</v>
      </c>
    </row>
    <row r="145" spans="1:3" x14ac:dyDescent="0.2">
      <c r="A145" s="283" t="s">
        <v>0</v>
      </c>
      <c r="B145" s="283">
        <v>22.9</v>
      </c>
      <c r="C145" s="283" t="s">
        <v>3464</v>
      </c>
    </row>
    <row r="146" spans="1:3" x14ac:dyDescent="0.2">
      <c r="A146" s="283" t="s">
        <v>1</v>
      </c>
      <c r="B146" s="283">
        <v>38.299999999999997</v>
      </c>
      <c r="C146" s="283" t="s">
        <v>3464</v>
      </c>
    </row>
    <row r="147" spans="1:3" x14ac:dyDescent="0.2">
      <c r="A147" s="283" t="s">
        <v>0</v>
      </c>
      <c r="B147" s="283">
        <v>25.2</v>
      </c>
      <c r="C147" s="283" t="s">
        <v>3465</v>
      </c>
    </row>
    <row r="148" spans="1:3" x14ac:dyDescent="0.2">
      <c r="A148" s="283" t="s">
        <v>1</v>
      </c>
      <c r="B148" s="283">
        <v>40.1</v>
      </c>
      <c r="C148" s="283" t="s">
        <v>3465</v>
      </c>
    </row>
    <row r="149" spans="1:3" x14ac:dyDescent="0.2">
      <c r="A149" s="283" t="s">
        <v>0</v>
      </c>
      <c r="B149" s="283">
        <v>24.5</v>
      </c>
      <c r="C149" s="283" t="s">
        <v>3466</v>
      </c>
    </row>
    <row r="150" spans="1:3" x14ac:dyDescent="0.2">
      <c r="A150" s="283" t="s">
        <v>1</v>
      </c>
      <c r="B150" s="283">
        <v>38.5</v>
      </c>
      <c r="C150" s="283" t="s">
        <v>3466</v>
      </c>
    </row>
    <row r="151" spans="1:3" x14ac:dyDescent="0.2">
      <c r="A151" s="283" t="s">
        <v>0</v>
      </c>
      <c r="B151" s="283">
        <v>24.1</v>
      </c>
      <c r="C151" s="283" t="s">
        <v>3467</v>
      </c>
    </row>
    <row r="152" spans="1:3" x14ac:dyDescent="0.2">
      <c r="A152" s="283" t="s">
        <v>1</v>
      </c>
      <c r="B152" s="283">
        <v>37.700000000000003</v>
      </c>
      <c r="C152" s="283" t="s">
        <v>3467</v>
      </c>
    </row>
    <row r="153" spans="1:3" x14ac:dyDescent="0.2">
      <c r="A153" s="283" t="s">
        <v>0</v>
      </c>
      <c r="B153" s="283">
        <v>23.8</v>
      </c>
      <c r="C153" s="283" t="s">
        <v>3468</v>
      </c>
    </row>
    <row r="154" spans="1:3" x14ac:dyDescent="0.2">
      <c r="A154" s="283" t="s">
        <v>1</v>
      </c>
      <c r="B154" s="283">
        <v>37.799999999999997</v>
      </c>
      <c r="C154" s="283" t="s">
        <v>3468</v>
      </c>
    </row>
  </sheetData>
  <mergeCells count="1">
    <mergeCell ref="H1:I1"/>
  </mergeCells>
  <hyperlinks>
    <hyperlink ref="H1:I1" location="Index!A1" display="Regresar al Índice" xr:uid="{100E413B-3F9C-4C06-823D-6B7F55623979}"/>
  </hyperlink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CF0B-3D46-4E8A-84AE-555D865D8217}">
  <sheetPr codeName="Hoja43"/>
  <dimension ref="A1:I16"/>
  <sheetViews>
    <sheetView workbookViewId="0">
      <selection activeCell="F17" sqref="F17"/>
    </sheetView>
  </sheetViews>
  <sheetFormatPr baseColWidth="10" defaultRowHeight="12.75" x14ac:dyDescent="0.2"/>
  <cols>
    <col min="1" max="16384" width="11.42578125" style="28"/>
  </cols>
  <sheetData>
    <row r="1" spans="1:9" x14ac:dyDescent="0.2">
      <c r="A1" s="28" t="s">
        <v>4507</v>
      </c>
      <c r="H1" s="343" t="s">
        <v>1306</v>
      </c>
      <c r="I1" s="343"/>
    </row>
    <row r="2" spans="1:9" x14ac:dyDescent="0.2">
      <c r="A2" s="28" t="s">
        <v>4495</v>
      </c>
    </row>
    <row r="6" spans="1:9" ht="25.5" x14ac:dyDescent="0.2">
      <c r="A6" s="529" t="s">
        <v>4454</v>
      </c>
      <c r="B6" s="529" t="s">
        <v>4438</v>
      </c>
      <c r="C6" s="529" t="s">
        <v>4443</v>
      </c>
      <c r="D6" s="529" t="s">
        <v>4455</v>
      </c>
      <c r="E6" s="529" t="s">
        <v>4456</v>
      </c>
    </row>
    <row r="7" spans="1:9" ht="63.75" x14ac:dyDescent="0.2">
      <c r="A7" s="530" t="s">
        <v>4457</v>
      </c>
      <c r="B7" s="531">
        <v>2495062</v>
      </c>
      <c r="C7" s="531">
        <v>2399290</v>
      </c>
      <c r="D7" s="531">
        <v>-95772</v>
      </c>
      <c r="E7" s="532">
        <v>-3.7999999999999999E-2</v>
      </c>
    </row>
    <row r="8" spans="1:9" ht="25.5" x14ac:dyDescent="0.2">
      <c r="A8" s="530" t="s">
        <v>4458</v>
      </c>
      <c r="B8" s="502">
        <v>2436938</v>
      </c>
      <c r="C8" s="502">
        <v>2339979</v>
      </c>
      <c r="D8" s="502">
        <v>-96959</v>
      </c>
      <c r="E8" s="458">
        <v>-0.04</v>
      </c>
    </row>
    <row r="9" spans="1:9" ht="25.5" x14ac:dyDescent="0.2">
      <c r="A9" s="530" t="s">
        <v>4459</v>
      </c>
      <c r="B9" s="531">
        <v>58124</v>
      </c>
      <c r="C9" s="531">
        <v>59311</v>
      </c>
      <c r="D9" s="531">
        <v>1187</v>
      </c>
      <c r="E9" s="532">
        <v>0.02</v>
      </c>
    </row>
    <row r="10" spans="1:9" ht="76.5" x14ac:dyDescent="0.2">
      <c r="A10" s="530" t="s">
        <v>4460</v>
      </c>
      <c r="B10" s="502">
        <v>684238</v>
      </c>
      <c r="C10" s="502">
        <v>765186</v>
      </c>
      <c r="D10" s="502">
        <v>80948</v>
      </c>
      <c r="E10" s="458">
        <v>0.11799999999999999</v>
      </c>
    </row>
    <row r="11" spans="1:9" ht="25.5" x14ac:dyDescent="0.2">
      <c r="A11" s="530" t="s">
        <v>4461</v>
      </c>
      <c r="B11" s="531">
        <v>108553</v>
      </c>
      <c r="C11" s="531">
        <v>55516</v>
      </c>
      <c r="D11" s="531">
        <v>-53037</v>
      </c>
      <c r="E11" s="532">
        <v>-0.48899999999999999</v>
      </c>
    </row>
    <row r="12" spans="1:9" ht="25.5" x14ac:dyDescent="0.2">
      <c r="A12" s="530" t="s">
        <v>4462</v>
      </c>
      <c r="B12" s="502">
        <v>575685</v>
      </c>
      <c r="C12" s="502">
        <v>709670</v>
      </c>
      <c r="D12" s="502">
        <v>133985</v>
      </c>
      <c r="E12" s="458">
        <v>0.23300000000000001</v>
      </c>
    </row>
    <row r="13" spans="1:9" ht="25.5" x14ac:dyDescent="0.2">
      <c r="A13" s="530" t="s">
        <v>4463</v>
      </c>
      <c r="B13" s="532">
        <v>0.78500000000000003</v>
      </c>
      <c r="C13" s="532">
        <v>0.75800000000000001</v>
      </c>
      <c r="D13" s="534" t="s">
        <v>4483</v>
      </c>
      <c r="E13" s="535"/>
    </row>
    <row r="14" spans="1:9" ht="38.25" x14ac:dyDescent="0.2">
      <c r="A14" s="530" t="s">
        <v>4465</v>
      </c>
      <c r="B14" s="458">
        <v>2.3E-2</v>
      </c>
      <c r="C14" s="458">
        <v>2.5000000000000001E-2</v>
      </c>
      <c r="D14" s="503" t="s">
        <v>4466</v>
      </c>
      <c r="E14" s="536"/>
    </row>
    <row r="15" spans="1:9" ht="38.25" x14ac:dyDescent="0.2">
      <c r="A15" s="530" t="s">
        <v>4467</v>
      </c>
      <c r="B15" s="532">
        <v>4.4999999999999998E-2</v>
      </c>
      <c r="C15" s="532">
        <v>4.2000000000000003E-2</v>
      </c>
      <c r="D15" s="534" t="s">
        <v>4484</v>
      </c>
      <c r="E15" s="535"/>
    </row>
    <row r="16" spans="1:9" ht="38.25" x14ac:dyDescent="0.2">
      <c r="A16" s="530" t="s">
        <v>4469</v>
      </c>
      <c r="B16" s="458">
        <v>0.47099999999999997</v>
      </c>
      <c r="C16" s="458">
        <v>0.44600000000000001</v>
      </c>
      <c r="D16" s="503" t="s">
        <v>4485</v>
      </c>
      <c r="E16" s="536"/>
    </row>
  </sheetData>
  <mergeCells count="1">
    <mergeCell ref="H1:I1"/>
  </mergeCells>
  <hyperlinks>
    <hyperlink ref="H1:I1" location="Index!A1" display="Regresar al Índice" xr:uid="{AA878741-B502-48C6-BFEE-CF5BF444E4A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1FB4E-3B9F-4734-8244-0C175915C239}">
  <sheetPr codeName="Hoja143"/>
  <dimension ref="A1:I39"/>
  <sheetViews>
    <sheetView workbookViewId="0">
      <selection activeCell="F17" sqref="F17"/>
    </sheetView>
  </sheetViews>
  <sheetFormatPr baseColWidth="10" defaultRowHeight="12.75" x14ac:dyDescent="0.2"/>
  <cols>
    <col min="1" max="16384" width="11.42578125" style="283"/>
  </cols>
  <sheetData>
    <row r="1" spans="1:9" x14ac:dyDescent="0.2">
      <c r="A1" s="28" t="s">
        <v>4678</v>
      </c>
      <c r="H1" s="284" t="s">
        <v>1306</v>
      </c>
      <c r="I1" s="284"/>
    </row>
    <row r="2" spans="1:9" x14ac:dyDescent="0.2">
      <c r="A2" s="283" t="s">
        <v>3392</v>
      </c>
    </row>
    <row r="6" spans="1:9" x14ac:dyDescent="0.2">
      <c r="A6" s="283" t="s">
        <v>514</v>
      </c>
      <c r="B6" s="283" t="s">
        <v>3393</v>
      </c>
    </row>
    <row r="7" spans="1:9" x14ac:dyDescent="0.2">
      <c r="A7" s="283" t="s">
        <v>7</v>
      </c>
      <c r="B7" s="283">
        <v>67</v>
      </c>
    </row>
    <row r="8" spans="1:9" x14ac:dyDescent="0.2">
      <c r="A8" s="283" t="s">
        <v>21</v>
      </c>
      <c r="B8" s="283">
        <v>59.4</v>
      </c>
    </row>
    <row r="9" spans="1:9" x14ac:dyDescent="0.2">
      <c r="A9" s="283" t="s">
        <v>15</v>
      </c>
      <c r="B9" s="283">
        <v>58.1</v>
      </c>
    </row>
    <row r="10" spans="1:9" x14ac:dyDescent="0.2">
      <c r="A10" s="283" t="s">
        <v>31</v>
      </c>
      <c r="B10" s="283">
        <v>56.3</v>
      </c>
    </row>
    <row r="11" spans="1:9" x14ac:dyDescent="0.2">
      <c r="A11" s="283" t="s">
        <v>33</v>
      </c>
      <c r="B11" s="283">
        <v>48.6</v>
      </c>
    </row>
    <row r="12" spans="1:9" x14ac:dyDescent="0.2">
      <c r="A12" s="283" t="s">
        <v>18</v>
      </c>
      <c r="B12" s="283">
        <v>47.9</v>
      </c>
    </row>
    <row r="13" spans="1:9" x14ac:dyDescent="0.2">
      <c r="A13" s="283" t="s">
        <v>16</v>
      </c>
      <c r="B13" s="283">
        <v>45.5</v>
      </c>
    </row>
    <row r="14" spans="1:9" x14ac:dyDescent="0.2">
      <c r="A14" s="283" t="s">
        <v>30</v>
      </c>
      <c r="B14" s="283">
        <v>44.6</v>
      </c>
    </row>
    <row r="15" spans="1:9" x14ac:dyDescent="0.2">
      <c r="A15" s="283" t="s">
        <v>22</v>
      </c>
      <c r="B15" s="283">
        <v>44</v>
      </c>
    </row>
    <row r="16" spans="1:9" x14ac:dyDescent="0.2">
      <c r="A16" s="283" t="s">
        <v>28</v>
      </c>
      <c r="B16" s="283">
        <v>43.9</v>
      </c>
    </row>
    <row r="17" spans="1:2" x14ac:dyDescent="0.2">
      <c r="A17" s="283" t="s">
        <v>6</v>
      </c>
      <c r="B17" s="283">
        <v>40.1</v>
      </c>
    </row>
    <row r="18" spans="1:2" x14ac:dyDescent="0.2">
      <c r="A18" s="283" t="s">
        <v>3</v>
      </c>
      <c r="B18" s="283">
        <v>40</v>
      </c>
    </row>
    <row r="19" spans="1:2" x14ac:dyDescent="0.2">
      <c r="A19" s="283" t="s">
        <v>14</v>
      </c>
      <c r="B19" s="283">
        <v>38.299999999999997</v>
      </c>
    </row>
    <row r="20" spans="1:2" x14ac:dyDescent="0.2">
      <c r="A20" s="283" t="s">
        <v>17</v>
      </c>
      <c r="B20" s="283">
        <v>38.200000000000003</v>
      </c>
    </row>
    <row r="21" spans="1:2" x14ac:dyDescent="0.2">
      <c r="A21" s="283" t="s">
        <v>1</v>
      </c>
      <c r="B21" s="283">
        <v>37.799999999999997</v>
      </c>
    </row>
    <row r="22" spans="1:2" x14ac:dyDescent="0.2">
      <c r="A22" s="283" t="s">
        <v>25</v>
      </c>
      <c r="B22" s="283">
        <v>37.5</v>
      </c>
    </row>
    <row r="23" spans="1:2" x14ac:dyDescent="0.2">
      <c r="A23" s="283" t="s">
        <v>23</v>
      </c>
      <c r="B23" s="283">
        <v>36.9</v>
      </c>
    </row>
    <row r="24" spans="1:2" x14ac:dyDescent="0.2">
      <c r="A24" s="283" t="s">
        <v>12</v>
      </c>
      <c r="B24" s="283">
        <v>35.299999999999997</v>
      </c>
    </row>
    <row r="25" spans="1:2" x14ac:dyDescent="0.2">
      <c r="A25" s="283" t="s">
        <v>13</v>
      </c>
      <c r="B25" s="283">
        <v>34.5</v>
      </c>
    </row>
    <row r="26" spans="1:2" x14ac:dyDescent="0.2">
      <c r="A26" s="283" t="s">
        <v>32</v>
      </c>
      <c r="B26" s="283">
        <v>34.4</v>
      </c>
    </row>
    <row r="27" spans="1:2" x14ac:dyDescent="0.2">
      <c r="A27" s="283" t="s">
        <v>29</v>
      </c>
      <c r="B27" s="283">
        <v>33</v>
      </c>
    </row>
    <row r="28" spans="1:2" x14ac:dyDescent="0.2">
      <c r="A28" s="283" t="s">
        <v>9</v>
      </c>
      <c r="B28" s="283">
        <v>30.3</v>
      </c>
    </row>
    <row r="29" spans="1:2" x14ac:dyDescent="0.2">
      <c r="A29" s="283" t="s">
        <v>19</v>
      </c>
      <c r="B29" s="283">
        <v>30.2</v>
      </c>
    </row>
    <row r="30" spans="1:2" x14ac:dyDescent="0.2">
      <c r="A30" s="283" t="s">
        <v>24</v>
      </c>
      <c r="B30" s="283">
        <v>28.3</v>
      </c>
    </row>
    <row r="31" spans="1:2" x14ac:dyDescent="0.2">
      <c r="A31" s="283" t="s">
        <v>27</v>
      </c>
      <c r="B31" s="283">
        <v>27.7</v>
      </c>
    </row>
    <row r="32" spans="1:2" x14ac:dyDescent="0.2">
      <c r="A32" s="283" t="s">
        <v>11</v>
      </c>
      <c r="B32" s="283">
        <v>27.2</v>
      </c>
    </row>
    <row r="33" spans="1:2" x14ac:dyDescent="0.2">
      <c r="A33" s="283" t="s">
        <v>26</v>
      </c>
      <c r="B33" s="283">
        <v>25.8</v>
      </c>
    </row>
    <row r="34" spans="1:2" x14ac:dyDescent="0.2">
      <c r="A34" s="283" t="s">
        <v>20</v>
      </c>
      <c r="B34" s="283">
        <v>25.3</v>
      </c>
    </row>
    <row r="35" spans="1:2" x14ac:dyDescent="0.2">
      <c r="A35" s="283" t="s">
        <v>10</v>
      </c>
      <c r="B35" s="283">
        <v>24.2</v>
      </c>
    </row>
    <row r="36" spans="1:2" x14ac:dyDescent="0.2">
      <c r="A36" s="283" t="s">
        <v>0</v>
      </c>
      <c r="B36" s="283">
        <v>23.8</v>
      </c>
    </row>
    <row r="37" spans="1:2" x14ac:dyDescent="0.2">
      <c r="A37" s="283" t="s">
        <v>8</v>
      </c>
      <c r="B37" s="283">
        <v>23.4</v>
      </c>
    </row>
    <row r="38" spans="1:2" x14ac:dyDescent="0.2">
      <c r="A38" s="283" t="s">
        <v>4</v>
      </c>
      <c r="B38" s="283">
        <v>19.899999999999999</v>
      </c>
    </row>
    <row r="39" spans="1:2" x14ac:dyDescent="0.2">
      <c r="A39" s="283" t="s">
        <v>5</v>
      </c>
      <c r="B39" s="283">
        <v>16</v>
      </c>
    </row>
  </sheetData>
  <mergeCells count="1">
    <mergeCell ref="H1:I1"/>
  </mergeCells>
  <hyperlinks>
    <hyperlink ref="H1:I1" location="Index!A1" display="Regresar al Índice" xr:uid="{805AEA3F-09BE-407C-A207-B9CE55F91244}"/>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29C3-032B-486B-BCF8-2669CE386A04}">
  <sheetPr codeName="Hoja144"/>
  <dimension ref="A1:I39"/>
  <sheetViews>
    <sheetView workbookViewId="0">
      <selection activeCell="F17" sqref="F17"/>
    </sheetView>
  </sheetViews>
  <sheetFormatPr baseColWidth="10" defaultRowHeight="12.75" x14ac:dyDescent="0.2"/>
  <cols>
    <col min="1" max="16384" width="11.42578125" style="283"/>
  </cols>
  <sheetData>
    <row r="1" spans="1:9" x14ac:dyDescent="0.2">
      <c r="A1" s="28" t="s">
        <v>4679</v>
      </c>
      <c r="H1" s="284" t="s">
        <v>1306</v>
      </c>
      <c r="I1" s="284"/>
    </row>
    <row r="2" spans="1:9" x14ac:dyDescent="0.2">
      <c r="A2" s="283" t="s">
        <v>3392</v>
      </c>
    </row>
    <row r="6" spans="1:9" x14ac:dyDescent="0.2">
      <c r="A6" s="283" t="s">
        <v>514</v>
      </c>
      <c r="B6" s="283" t="s">
        <v>129</v>
      </c>
    </row>
    <row r="7" spans="1:9" x14ac:dyDescent="0.2">
      <c r="A7" s="283" t="s">
        <v>3</v>
      </c>
      <c r="B7" s="283">
        <v>2.6</v>
      </c>
    </row>
    <row r="8" spans="1:9" x14ac:dyDescent="0.2">
      <c r="A8" s="283" t="s">
        <v>4</v>
      </c>
      <c r="B8" s="283">
        <v>1.2</v>
      </c>
    </row>
    <row r="9" spans="1:9" x14ac:dyDescent="0.2">
      <c r="A9" s="283" t="s">
        <v>5</v>
      </c>
      <c r="B9" s="283">
        <v>0.4</v>
      </c>
    </row>
    <row r="10" spans="1:9" x14ac:dyDescent="0.2">
      <c r="A10" s="283" t="s">
        <v>6</v>
      </c>
      <c r="B10" s="283">
        <v>-1.7</v>
      </c>
    </row>
    <row r="11" spans="1:9" x14ac:dyDescent="0.2">
      <c r="A11" s="283" t="s">
        <v>10</v>
      </c>
      <c r="B11" s="283">
        <v>-3</v>
      </c>
    </row>
    <row r="12" spans="1:9" x14ac:dyDescent="0.2">
      <c r="A12" s="283" t="s">
        <v>11</v>
      </c>
      <c r="B12" s="283">
        <v>2.4</v>
      </c>
    </row>
    <row r="13" spans="1:9" x14ac:dyDescent="0.2">
      <c r="A13" s="283" t="s">
        <v>7</v>
      </c>
      <c r="B13" s="283">
        <v>-0.1</v>
      </c>
    </row>
    <row r="14" spans="1:9" x14ac:dyDescent="0.2">
      <c r="A14" s="283" t="s">
        <v>8</v>
      </c>
      <c r="B14" s="283">
        <v>-3.8</v>
      </c>
    </row>
    <row r="15" spans="1:9" x14ac:dyDescent="0.2">
      <c r="A15" s="283" t="s">
        <v>9</v>
      </c>
      <c r="B15" s="283">
        <v>0.6</v>
      </c>
    </row>
    <row r="16" spans="1:9" x14ac:dyDescent="0.2">
      <c r="A16" s="283" t="s">
        <v>12</v>
      </c>
      <c r="B16" s="283">
        <v>-3.3</v>
      </c>
    </row>
    <row r="17" spans="1:2" x14ac:dyDescent="0.2">
      <c r="A17" s="283" t="s">
        <v>14</v>
      </c>
      <c r="B17" s="283">
        <v>-0.3</v>
      </c>
    </row>
    <row r="18" spans="1:2" x14ac:dyDescent="0.2">
      <c r="A18" s="283" t="s">
        <v>15</v>
      </c>
      <c r="B18" s="283">
        <v>-1.7</v>
      </c>
    </row>
    <row r="19" spans="1:2" x14ac:dyDescent="0.2">
      <c r="A19" s="283" t="s">
        <v>16</v>
      </c>
      <c r="B19" s="283">
        <v>5.2</v>
      </c>
    </row>
    <row r="20" spans="1:2" x14ac:dyDescent="0.2">
      <c r="A20" s="283" t="s">
        <v>0</v>
      </c>
      <c r="B20" s="283">
        <v>-0.3</v>
      </c>
    </row>
    <row r="21" spans="1:2" x14ac:dyDescent="0.2">
      <c r="A21" s="283" t="s">
        <v>13</v>
      </c>
      <c r="B21" s="283">
        <v>-0.1</v>
      </c>
    </row>
    <row r="22" spans="1:2" x14ac:dyDescent="0.2">
      <c r="A22" s="283" t="s">
        <v>17</v>
      </c>
      <c r="B22" s="283">
        <v>-1.1000000000000001</v>
      </c>
    </row>
    <row r="23" spans="1:2" x14ac:dyDescent="0.2">
      <c r="A23" s="283" t="s">
        <v>18</v>
      </c>
      <c r="B23" s="283">
        <v>1.1000000000000001</v>
      </c>
    </row>
    <row r="24" spans="1:2" x14ac:dyDescent="0.2">
      <c r="A24" s="283" t="s">
        <v>19</v>
      </c>
      <c r="B24" s="283">
        <v>-0.3</v>
      </c>
    </row>
    <row r="25" spans="1:2" x14ac:dyDescent="0.2">
      <c r="A25" s="283" t="s">
        <v>20</v>
      </c>
      <c r="B25" s="283">
        <v>1.4</v>
      </c>
    </row>
    <row r="26" spans="1:2" x14ac:dyDescent="0.2">
      <c r="A26" s="283" t="s">
        <v>21</v>
      </c>
      <c r="B26" s="283">
        <v>2.2000000000000002</v>
      </c>
    </row>
    <row r="27" spans="1:2" x14ac:dyDescent="0.2">
      <c r="A27" s="283" t="s">
        <v>22</v>
      </c>
      <c r="B27" s="283">
        <v>-1.3</v>
      </c>
    </row>
    <row r="28" spans="1:2" x14ac:dyDescent="0.2">
      <c r="A28" s="283" t="s">
        <v>23</v>
      </c>
      <c r="B28" s="283">
        <v>1</v>
      </c>
    </row>
    <row r="29" spans="1:2" x14ac:dyDescent="0.2">
      <c r="A29" s="283" t="s">
        <v>24</v>
      </c>
      <c r="B29" s="283">
        <v>1.1000000000000001</v>
      </c>
    </row>
    <row r="30" spans="1:2" x14ac:dyDescent="0.2">
      <c r="A30" s="283" t="s">
        <v>25</v>
      </c>
      <c r="B30" s="283">
        <v>-1.8</v>
      </c>
    </row>
    <row r="31" spans="1:2" x14ac:dyDescent="0.2">
      <c r="A31" s="283" t="s">
        <v>26</v>
      </c>
      <c r="B31" s="283">
        <v>1</v>
      </c>
    </row>
    <row r="32" spans="1:2" x14ac:dyDescent="0.2">
      <c r="A32" s="283" t="s">
        <v>27</v>
      </c>
      <c r="B32" s="283">
        <v>-2.2999999999999998</v>
      </c>
    </row>
    <row r="33" spans="1:2" x14ac:dyDescent="0.2">
      <c r="A33" s="283" t="s">
        <v>28</v>
      </c>
      <c r="B33" s="283">
        <v>1.3</v>
      </c>
    </row>
    <row r="34" spans="1:2" x14ac:dyDescent="0.2">
      <c r="A34" s="283" t="s">
        <v>29</v>
      </c>
      <c r="B34" s="283">
        <v>0.5</v>
      </c>
    </row>
    <row r="35" spans="1:2" x14ac:dyDescent="0.2">
      <c r="A35" s="283" t="s">
        <v>30</v>
      </c>
      <c r="B35" s="283">
        <v>-3.4</v>
      </c>
    </row>
    <row r="36" spans="1:2" x14ac:dyDescent="0.2">
      <c r="A36" s="283" t="s">
        <v>31</v>
      </c>
      <c r="B36" s="283">
        <v>3.7</v>
      </c>
    </row>
    <row r="37" spans="1:2" x14ac:dyDescent="0.2">
      <c r="A37" s="283" t="s">
        <v>32</v>
      </c>
      <c r="B37" s="283">
        <v>0</v>
      </c>
    </row>
    <row r="38" spans="1:2" x14ac:dyDescent="0.2">
      <c r="A38" s="283" t="s">
        <v>33</v>
      </c>
      <c r="B38" s="283">
        <v>-1.9</v>
      </c>
    </row>
    <row r="39" spans="1:2" x14ac:dyDescent="0.2">
      <c r="A39" s="283" t="s">
        <v>1</v>
      </c>
      <c r="B39" s="283">
        <v>0.1</v>
      </c>
    </row>
  </sheetData>
  <mergeCells count="1">
    <mergeCell ref="H1:I1"/>
  </mergeCells>
  <hyperlinks>
    <hyperlink ref="H1:I1" location="Index!A1" display="Regresar al Índice" xr:uid="{855BBEB0-3ECF-4EE9-9732-30E12BBD6DB0}"/>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8C99-1E1E-4AFB-A014-4FB2A2E065AA}">
  <sheetPr codeName="Hoja145"/>
  <dimension ref="A1:I154"/>
  <sheetViews>
    <sheetView workbookViewId="0">
      <selection activeCell="F17" sqref="F17"/>
    </sheetView>
  </sheetViews>
  <sheetFormatPr baseColWidth="10" defaultRowHeight="12.75" x14ac:dyDescent="0.2"/>
  <cols>
    <col min="1" max="16384" width="11.42578125" style="283"/>
  </cols>
  <sheetData>
    <row r="1" spans="1:9" x14ac:dyDescent="0.2">
      <c r="A1" s="28" t="s">
        <v>4680</v>
      </c>
      <c r="H1" s="284" t="s">
        <v>1306</v>
      </c>
      <c r="I1" s="284"/>
    </row>
    <row r="2" spans="1:9" x14ac:dyDescent="0.2">
      <c r="A2" s="283" t="s">
        <v>3392</v>
      </c>
    </row>
    <row r="6" spans="1:9" x14ac:dyDescent="0.2">
      <c r="A6" s="283" t="s">
        <v>3469</v>
      </c>
      <c r="B6" s="283" t="s">
        <v>3393</v>
      </c>
      <c r="C6" s="283" t="s">
        <v>3394</v>
      </c>
    </row>
    <row r="7" spans="1:9" x14ac:dyDescent="0.2">
      <c r="A7" s="283" t="s">
        <v>277</v>
      </c>
      <c r="B7" s="283">
        <v>8013.5</v>
      </c>
      <c r="C7" s="283" t="s">
        <v>3395</v>
      </c>
    </row>
    <row r="8" spans="1:9" x14ac:dyDescent="0.2">
      <c r="A8" s="283" t="s">
        <v>278</v>
      </c>
      <c r="B8" s="283">
        <v>4954.3</v>
      </c>
      <c r="C8" s="283" t="s">
        <v>3395</v>
      </c>
    </row>
    <row r="9" spans="1:9" x14ac:dyDescent="0.2">
      <c r="A9" s="283" t="s">
        <v>277</v>
      </c>
      <c r="B9" s="283">
        <v>8374.2000000000007</v>
      </c>
      <c r="C9" s="283" t="s">
        <v>3396</v>
      </c>
    </row>
    <row r="10" spans="1:9" x14ac:dyDescent="0.2">
      <c r="A10" s="283" t="s">
        <v>278</v>
      </c>
      <c r="B10" s="283">
        <v>5232.2</v>
      </c>
      <c r="C10" s="283" t="s">
        <v>3396</v>
      </c>
    </row>
    <row r="11" spans="1:9" x14ac:dyDescent="0.2">
      <c r="A11" s="283" t="s">
        <v>277</v>
      </c>
      <c r="B11" s="283">
        <v>8014.8</v>
      </c>
      <c r="C11" s="283" t="s">
        <v>3397</v>
      </c>
    </row>
    <row r="12" spans="1:9" x14ac:dyDescent="0.2">
      <c r="A12" s="283" t="s">
        <v>278</v>
      </c>
      <c r="B12" s="283">
        <v>4964.8999999999996</v>
      </c>
      <c r="C12" s="283" t="s">
        <v>3397</v>
      </c>
    </row>
    <row r="13" spans="1:9" x14ac:dyDescent="0.2">
      <c r="A13" s="283" t="s">
        <v>277</v>
      </c>
      <c r="B13" s="283">
        <v>8150</v>
      </c>
      <c r="C13" s="283" t="s">
        <v>3398</v>
      </c>
    </row>
    <row r="14" spans="1:9" x14ac:dyDescent="0.2">
      <c r="A14" s="283" t="s">
        <v>278</v>
      </c>
      <c r="B14" s="283">
        <v>5055.2</v>
      </c>
      <c r="C14" s="283" t="s">
        <v>3398</v>
      </c>
    </row>
    <row r="15" spans="1:9" x14ac:dyDescent="0.2">
      <c r="A15" s="283" t="s">
        <v>277</v>
      </c>
      <c r="B15" s="283">
        <v>8489.1</v>
      </c>
      <c r="C15" s="283" t="s">
        <v>3399</v>
      </c>
    </row>
    <row r="16" spans="1:9" x14ac:dyDescent="0.2">
      <c r="A16" s="283" t="s">
        <v>278</v>
      </c>
      <c r="B16" s="283">
        <v>5543.6</v>
      </c>
      <c r="C16" s="283" t="s">
        <v>3399</v>
      </c>
    </row>
    <row r="17" spans="1:3" x14ac:dyDescent="0.2">
      <c r="A17" s="283" t="s">
        <v>277</v>
      </c>
      <c r="B17" s="283">
        <v>8548.7000000000007</v>
      </c>
      <c r="C17" s="283" t="s">
        <v>3400</v>
      </c>
    </row>
    <row r="18" spans="1:3" x14ac:dyDescent="0.2">
      <c r="A18" s="283" t="s">
        <v>278</v>
      </c>
      <c r="B18" s="283">
        <v>5761.2</v>
      </c>
      <c r="C18" s="283" t="s">
        <v>3400</v>
      </c>
    </row>
    <row r="19" spans="1:3" x14ac:dyDescent="0.2">
      <c r="A19" s="283" t="s">
        <v>277</v>
      </c>
      <c r="B19" s="283">
        <v>8473.7999999999993</v>
      </c>
      <c r="C19" s="283" t="s">
        <v>3401</v>
      </c>
    </row>
    <row r="20" spans="1:3" x14ac:dyDescent="0.2">
      <c r="A20" s="283" t="s">
        <v>278</v>
      </c>
      <c r="B20" s="283">
        <v>5593.2</v>
      </c>
      <c r="C20" s="283" t="s">
        <v>3401</v>
      </c>
    </row>
    <row r="21" spans="1:3" x14ac:dyDescent="0.2">
      <c r="A21" s="283" t="s">
        <v>277</v>
      </c>
      <c r="B21" s="283">
        <v>8558.5</v>
      </c>
      <c r="C21" s="283" t="s">
        <v>3402</v>
      </c>
    </row>
    <row r="22" spans="1:3" x14ac:dyDescent="0.2">
      <c r="A22" s="283" t="s">
        <v>278</v>
      </c>
      <c r="B22" s="283">
        <v>5467.3</v>
      </c>
      <c r="C22" s="283" t="s">
        <v>3402</v>
      </c>
    </row>
    <row r="23" spans="1:3" x14ac:dyDescent="0.2">
      <c r="A23" s="283" t="s">
        <v>277</v>
      </c>
      <c r="B23" s="283">
        <v>8562.9</v>
      </c>
      <c r="C23" s="283" t="s">
        <v>3403</v>
      </c>
    </row>
    <row r="24" spans="1:3" x14ac:dyDescent="0.2">
      <c r="A24" s="283" t="s">
        <v>278</v>
      </c>
      <c r="B24" s="283">
        <v>5640.9</v>
      </c>
      <c r="C24" s="283" t="s">
        <v>3403</v>
      </c>
    </row>
    <row r="25" spans="1:3" x14ac:dyDescent="0.2">
      <c r="A25" s="283" t="s">
        <v>277</v>
      </c>
      <c r="B25" s="283">
        <v>8675.9</v>
      </c>
      <c r="C25" s="283" t="s">
        <v>3404</v>
      </c>
    </row>
    <row r="26" spans="1:3" x14ac:dyDescent="0.2">
      <c r="A26" s="283" t="s">
        <v>278</v>
      </c>
      <c r="B26" s="283">
        <v>5882.4</v>
      </c>
      <c r="C26" s="283" t="s">
        <v>3404</v>
      </c>
    </row>
    <row r="27" spans="1:3" x14ac:dyDescent="0.2">
      <c r="A27" s="283" t="s">
        <v>277</v>
      </c>
      <c r="B27" s="283">
        <v>8364.6</v>
      </c>
      <c r="C27" s="283" t="s">
        <v>3405</v>
      </c>
    </row>
    <row r="28" spans="1:3" x14ac:dyDescent="0.2">
      <c r="A28" s="283" t="s">
        <v>278</v>
      </c>
      <c r="B28" s="283">
        <v>5808.4</v>
      </c>
      <c r="C28" s="283" t="s">
        <v>3405</v>
      </c>
    </row>
    <row r="29" spans="1:3" x14ac:dyDescent="0.2">
      <c r="A29" s="283" t="s">
        <v>277</v>
      </c>
      <c r="B29" s="283">
        <v>8371.5</v>
      </c>
      <c r="C29" s="283" t="s">
        <v>3406</v>
      </c>
    </row>
    <row r="30" spans="1:3" x14ac:dyDescent="0.2">
      <c r="A30" s="283" t="s">
        <v>278</v>
      </c>
      <c r="B30" s="283">
        <v>5689.1</v>
      </c>
      <c r="C30" s="283" t="s">
        <v>3406</v>
      </c>
    </row>
    <row r="31" spans="1:3" x14ac:dyDescent="0.2">
      <c r="A31" s="283" t="s">
        <v>277</v>
      </c>
      <c r="B31" s="283">
        <v>8676.7999999999993</v>
      </c>
      <c r="C31" s="283" t="s">
        <v>3407</v>
      </c>
    </row>
    <row r="32" spans="1:3" x14ac:dyDescent="0.2">
      <c r="A32" s="283" t="s">
        <v>278</v>
      </c>
      <c r="B32" s="283">
        <v>5952.9</v>
      </c>
      <c r="C32" s="283" t="s">
        <v>3407</v>
      </c>
    </row>
    <row r="33" spans="1:3" x14ac:dyDescent="0.2">
      <c r="A33" s="283" t="s">
        <v>277</v>
      </c>
      <c r="B33" s="283">
        <v>8715.6</v>
      </c>
      <c r="C33" s="283" t="s">
        <v>3408</v>
      </c>
    </row>
    <row r="34" spans="1:3" x14ac:dyDescent="0.2">
      <c r="A34" s="283" t="s">
        <v>278</v>
      </c>
      <c r="B34" s="283">
        <v>5658.6</v>
      </c>
      <c r="C34" s="283" t="s">
        <v>3408</v>
      </c>
    </row>
    <row r="35" spans="1:3" x14ac:dyDescent="0.2">
      <c r="A35" s="283" t="s">
        <v>277</v>
      </c>
      <c r="B35" s="283">
        <v>8281</v>
      </c>
      <c r="C35" s="283" t="s">
        <v>3409</v>
      </c>
    </row>
    <row r="36" spans="1:3" x14ac:dyDescent="0.2">
      <c r="A36" s="283" t="s">
        <v>278</v>
      </c>
      <c r="B36" s="283">
        <v>5556.5</v>
      </c>
      <c r="C36" s="283" t="s">
        <v>3409</v>
      </c>
    </row>
    <row r="37" spans="1:3" x14ac:dyDescent="0.2">
      <c r="A37" s="283" t="s">
        <v>277</v>
      </c>
      <c r="B37" s="283">
        <v>8148.1</v>
      </c>
      <c r="C37" s="283" t="s">
        <v>3410</v>
      </c>
    </row>
    <row r="38" spans="1:3" x14ac:dyDescent="0.2">
      <c r="A38" s="283" t="s">
        <v>278</v>
      </c>
      <c r="B38" s="283">
        <v>5599.5</v>
      </c>
      <c r="C38" s="283" t="s">
        <v>3410</v>
      </c>
    </row>
    <row r="39" spans="1:3" x14ac:dyDescent="0.2">
      <c r="A39" s="283" t="s">
        <v>277</v>
      </c>
      <c r="B39" s="283">
        <v>8053.7</v>
      </c>
      <c r="C39" s="283" t="s">
        <v>3411</v>
      </c>
    </row>
    <row r="40" spans="1:3" x14ac:dyDescent="0.2">
      <c r="A40" s="283" t="s">
        <v>278</v>
      </c>
      <c r="B40" s="283">
        <v>5270.7</v>
      </c>
      <c r="C40" s="283" t="s">
        <v>3411</v>
      </c>
    </row>
    <row r="41" spans="1:3" x14ac:dyDescent="0.2">
      <c r="A41" s="283" t="s">
        <v>277</v>
      </c>
      <c r="B41" s="283">
        <v>8013.8</v>
      </c>
      <c r="C41" s="283" t="s">
        <v>3412</v>
      </c>
    </row>
    <row r="42" spans="1:3" x14ac:dyDescent="0.2">
      <c r="A42" s="283" t="s">
        <v>278</v>
      </c>
      <c r="B42" s="283">
        <v>5277.7</v>
      </c>
      <c r="C42" s="283" t="s">
        <v>3412</v>
      </c>
    </row>
    <row r="43" spans="1:3" x14ac:dyDescent="0.2">
      <c r="A43" s="283" t="s">
        <v>277</v>
      </c>
      <c r="B43" s="283">
        <v>7502.9</v>
      </c>
      <c r="C43" s="283" t="s">
        <v>3413</v>
      </c>
    </row>
    <row r="44" spans="1:3" x14ac:dyDescent="0.2">
      <c r="A44" s="283" t="s">
        <v>278</v>
      </c>
      <c r="B44" s="283">
        <v>5114.5</v>
      </c>
      <c r="C44" s="283" t="s">
        <v>3413</v>
      </c>
    </row>
    <row r="45" spans="1:3" x14ac:dyDescent="0.2">
      <c r="A45" s="283" t="s">
        <v>277</v>
      </c>
      <c r="B45" s="283">
        <v>7612.7</v>
      </c>
      <c r="C45" s="283" t="s">
        <v>3414</v>
      </c>
    </row>
    <row r="46" spans="1:3" x14ac:dyDescent="0.2">
      <c r="A46" s="283" t="s">
        <v>278</v>
      </c>
      <c r="B46" s="283">
        <v>4872.3</v>
      </c>
      <c r="C46" s="283" t="s">
        <v>3414</v>
      </c>
    </row>
    <row r="47" spans="1:3" x14ac:dyDescent="0.2">
      <c r="A47" s="283" t="s">
        <v>277</v>
      </c>
      <c r="B47" s="283">
        <v>7375.1</v>
      </c>
      <c r="C47" s="283" t="s">
        <v>3415</v>
      </c>
    </row>
    <row r="48" spans="1:3" x14ac:dyDescent="0.2">
      <c r="A48" s="283" t="s">
        <v>278</v>
      </c>
      <c r="B48" s="283">
        <v>5095.3999999999996</v>
      </c>
      <c r="C48" s="283" t="s">
        <v>3415</v>
      </c>
    </row>
    <row r="49" spans="1:3" x14ac:dyDescent="0.2">
      <c r="A49" s="283" t="s">
        <v>277</v>
      </c>
      <c r="B49" s="283">
        <v>7612.7</v>
      </c>
      <c r="C49" s="283" t="s">
        <v>3416</v>
      </c>
    </row>
    <row r="50" spans="1:3" x14ac:dyDescent="0.2">
      <c r="A50" s="283" t="s">
        <v>278</v>
      </c>
      <c r="B50" s="283">
        <v>5164.6000000000004</v>
      </c>
      <c r="C50" s="283" t="s">
        <v>3416</v>
      </c>
    </row>
    <row r="51" spans="1:3" x14ac:dyDescent="0.2">
      <c r="A51" s="283" t="s">
        <v>277</v>
      </c>
      <c r="B51" s="283">
        <v>7249.7</v>
      </c>
      <c r="C51" s="283" t="s">
        <v>3417</v>
      </c>
    </row>
    <row r="52" spans="1:3" x14ac:dyDescent="0.2">
      <c r="A52" s="283" t="s">
        <v>278</v>
      </c>
      <c r="B52" s="283">
        <v>5060.3</v>
      </c>
      <c r="C52" s="283" t="s">
        <v>3417</v>
      </c>
    </row>
    <row r="53" spans="1:3" x14ac:dyDescent="0.2">
      <c r="A53" s="283" t="s">
        <v>277</v>
      </c>
      <c r="B53" s="283">
        <v>7373.4</v>
      </c>
      <c r="C53" s="283" t="s">
        <v>3418</v>
      </c>
    </row>
    <row r="54" spans="1:3" x14ac:dyDescent="0.2">
      <c r="A54" s="283" t="s">
        <v>278</v>
      </c>
      <c r="B54" s="283">
        <v>4974</v>
      </c>
      <c r="C54" s="283" t="s">
        <v>3418</v>
      </c>
    </row>
    <row r="55" spans="1:3" x14ac:dyDescent="0.2">
      <c r="A55" s="283" t="s">
        <v>277</v>
      </c>
      <c r="B55" s="283">
        <v>7498.7</v>
      </c>
      <c r="C55" s="283" t="s">
        <v>3419</v>
      </c>
    </row>
    <row r="56" spans="1:3" x14ac:dyDescent="0.2">
      <c r="A56" s="283" t="s">
        <v>278</v>
      </c>
      <c r="B56" s="283">
        <v>5095.6000000000004</v>
      </c>
      <c r="C56" s="283" t="s">
        <v>3419</v>
      </c>
    </row>
    <row r="57" spans="1:3" x14ac:dyDescent="0.2">
      <c r="A57" s="283" t="s">
        <v>277</v>
      </c>
      <c r="B57" s="283">
        <v>7410.8</v>
      </c>
      <c r="C57" s="283" t="s">
        <v>3420</v>
      </c>
    </row>
    <row r="58" spans="1:3" x14ac:dyDescent="0.2">
      <c r="A58" s="283" t="s">
        <v>278</v>
      </c>
      <c r="B58" s="283">
        <v>5157.1000000000004</v>
      </c>
      <c r="C58" s="283" t="s">
        <v>3420</v>
      </c>
    </row>
    <row r="59" spans="1:3" x14ac:dyDescent="0.2">
      <c r="A59" s="283" t="s">
        <v>277</v>
      </c>
      <c r="B59" s="283">
        <v>7177.1</v>
      </c>
      <c r="C59" s="283" t="s">
        <v>3421</v>
      </c>
    </row>
    <row r="60" spans="1:3" x14ac:dyDescent="0.2">
      <c r="A60" s="283" t="s">
        <v>278</v>
      </c>
      <c r="B60" s="283">
        <v>4988.6000000000004</v>
      </c>
      <c r="C60" s="283" t="s">
        <v>3421</v>
      </c>
    </row>
    <row r="61" spans="1:3" x14ac:dyDescent="0.2">
      <c r="A61" s="283" t="s">
        <v>277</v>
      </c>
      <c r="B61" s="283">
        <v>7211.8</v>
      </c>
      <c r="C61" s="283" t="s">
        <v>3422</v>
      </c>
    </row>
    <row r="62" spans="1:3" x14ac:dyDescent="0.2">
      <c r="A62" s="283" t="s">
        <v>278</v>
      </c>
      <c r="B62" s="283">
        <v>4997.3999999999996</v>
      </c>
      <c r="C62" s="283" t="s">
        <v>3422</v>
      </c>
    </row>
    <row r="63" spans="1:3" x14ac:dyDescent="0.2">
      <c r="A63" s="283" t="s">
        <v>277</v>
      </c>
      <c r="B63" s="283">
        <v>7188.6</v>
      </c>
      <c r="C63" s="283" t="s">
        <v>3423</v>
      </c>
    </row>
    <row r="64" spans="1:3" x14ac:dyDescent="0.2">
      <c r="A64" s="283" t="s">
        <v>278</v>
      </c>
      <c r="B64" s="283">
        <v>5170.6000000000004</v>
      </c>
      <c r="C64" s="283" t="s">
        <v>3423</v>
      </c>
    </row>
    <row r="65" spans="1:3" x14ac:dyDescent="0.2">
      <c r="A65" s="283" t="s">
        <v>277</v>
      </c>
      <c r="B65" s="283">
        <v>7414.3</v>
      </c>
      <c r="C65" s="283" t="s">
        <v>3424</v>
      </c>
    </row>
    <row r="66" spans="1:3" x14ac:dyDescent="0.2">
      <c r="A66" s="283" t="s">
        <v>278</v>
      </c>
      <c r="B66" s="283">
        <v>5354.2</v>
      </c>
      <c r="C66" s="283" t="s">
        <v>3424</v>
      </c>
    </row>
    <row r="67" spans="1:3" x14ac:dyDescent="0.2">
      <c r="A67" s="283" t="s">
        <v>277</v>
      </c>
      <c r="B67" s="283">
        <v>7205.1</v>
      </c>
      <c r="C67" s="283" t="s">
        <v>3425</v>
      </c>
    </row>
    <row r="68" spans="1:3" x14ac:dyDescent="0.2">
      <c r="A68" s="283" t="s">
        <v>278</v>
      </c>
      <c r="B68" s="283">
        <v>5239.7</v>
      </c>
      <c r="C68" s="283" t="s">
        <v>3425</v>
      </c>
    </row>
    <row r="69" spans="1:3" x14ac:dyDescent="0.2">
      <c r="A69" s="283" t="s">
        <v>277</v>
      </c>
      <c r="B69" s="283">
        <v>7434.8</v>
      </c>
      <c r="C69" s="283" t="s">
        <v>3426</v>
      </c>
    </row>
    <row r="70" spans="1:3" x14ac:dyDescent="0.2">
      <c r="A70" s="283" t="s">
        <v>278</v>
      </c>
      <c r="B70" s="283">
        <v>5391</v>
      </c>
      <c r="C70" s="283" t="s">
        <v>3426</v>
      </c>
    </row>
    <row r="71" spans="1:3" x14ac:dyDescent="0.2">
      <c r="A71" s="283" t="s">
        <v>277</v>
      </c>
      <c r="B71" s="283">
        <v>7435.4</v>
      </c>
      <c r="C71" s="283" t="s">
        <v>3427</v>
      </c>
    </row>
    <row r="72" spans="1:3" x14ac:dyDescent="0.2">
      <c r="A72" s="283" t="s">
        <v>278</v>
      </c>
      <c r="B72" s="283">
        <v>5414</v>
      </c>
      <c r="C72" s="283" t="s">
        <v>3427</v>
      </c>
    </row>
    <row r="73" spans="1:3" x14ac:dyDescent="0.2">
      <c r="A73" s="283" t="s">
        <v>277</v>
      </c>
      <c r="B73" s="283">
        <v>7539.6</v>
      </c>
      <c r="C73" s="283" t="s">
        <v>3428</v>
      </c>
    </row>
    <row r="74" spans="1:3" x14ac:dyDescent="0.2">
      <c r="A74" s="283" t="s">
        <v>278</v>
      </c>
      <c r="B74" s="283">
        <v>5317.3</v>
      </c>
      <c r="C74" s="283" t="s">
        <v>3428</v>
      </c>
    </row>
    <row r="75" spans="1:3" x14ac:dyDescent="0.2">
      <c r="A75" s="283" t="s">
        <v>277</v>
      </c>
      <c r="B75" s="283">
        <v>7438.8</v>
      </c>
      <c r="C75" s="283" t="s">
        <v>3429</v>
      </c>
    </row>
    <row r="76" spans="1:3" x14ac:dyDescent="0.2">
      <c r="A76" s="283" t="s">
        <v>278</v>
      </c>
      <c r="B76" s="283">
        <v>5384.8</v>
      </c>
      <c r="C76" s="283" t="s">
        <v>3429</v>
      </c>
    </row>
    <row r="77" spans="1:3" x14ac:dyDescent="0.2">
      <c r="A77" s="283" t="s">
        <v>277</v>
      </c>
      <c r="B77" s="283">
        <v>7337.7</v>
      </c>
      <c r="C77" s="283" t="s">
        <v>3430</v>
      </c>
    </row>
    <row r="78" spans="1:3" x14ac:dyDescent="0.2">
      <c r="A78" s="283" t="s">
        <v>278</v>
      </c>
      <c r="B78" s="283">
        <v>5213.6000000000004</v>
      </c>
      <c r="C78" s="283" t="s">
        <v>3430</v>
      </c>
    </row>
    <row r="79" spans="1:3" x14ac:dyDescent="0.2">
      <c r="A79" s="283" t="s">
        <v>277</v>
      </c>
      <c r="B79" s="283">
        <v>7345.9</v>
      </c>
      <c r="C79" s="283" t="s">
        <v>3431</v>
      </c>
    </row>
    <row r="80" spans="1:3" x14ac:dyDescent="0.2">
      <c r="A80" s="283" t="s">
        <v>278</v>
      </c>
      <c r="B80" s="283">
        <v>5190</v>
      </c>
      <c r="C80" s="283" t="s">
        <v>3431</v>
      </c>
    </row>
    <row r="81" spans="1:3" x14ac:dyDescent="0.2">
      <c r="A81" s="283" t="s">
        <v>277</v>
      </c>
      <c r="B81" s="283">
        <v>7604.6</v>
      </c>
      <c r="C81" s="283" t="s">
        <v>3432</v>
      </c>
    </row>
    <row r="82" spans="1:3" x14ac:dyDescent="0.2">
      <c r="A82" s="283" t="s">
        <v>278</v>
      </c>
      <c r="B82" s="283">
        <v>5372.1</v>
      </c>
      <c r="C82" s="283" t="s">
        <v>3432</v>
      </c>
    </row>
    <row r="83" spans="1:3" x14ac:dyDescent="0.2">
      <c r="A83" s="283" t="s">
        <v>277</v>
      </c>
      <c r="B83" s="283">
        <v>7532</v>
      </c>
      <c r="C83" s="283" t="s">
        <v>3433</v>
      </c>
    </row>
    <row r="84" spans="1:3" x14ac:dyDescent="0.2">
      <c r="A84" s="283" t="s">
        <v>278</v>
      </c>
      <c r="B84" s="283">
        <v>5269</v>
      </c>
      <c r="C84" s="283" t="s">
        <v>3433</v>
      </c>
    </row>
    <row r="85" spans="1:3" x14ac:dyDescent="0.2">
      <c r="A85" s="283" t="s">
        <v>277</v>
      </c>
      <c r="B85" s="283">
        <v>7032</v>
      </c>
      <c r="C85" s="283" t="s">
        <v>3434</v>
      </c>
    </row>
    <row r="86" spans="1:3" x14ac:dyDescent="0.2">
      <c r="A86" s="283" t="s">
        <v>278</v>
      </c>
      <c r="B86" s="283">
        <v>5002.5</v>
      </c>
      <c r="C86" s="283" t="s">
        <v>3434</v>
      </c>
    </row>
    <row r="87" spans="1:3" x14ac:dyDescent="0.2">
      <c r="A87" s="283" t="s">
        <v>277</v>
      </c>
      <c r="B87" s="283">
        <v>7328.4</v>
      </c>
      <c r="C87" s="283" t="s">
        <v>3435</v>
      </c>
    </row>
    <row r="88" spans="1:3" x14ac:dyDescent="0.2">
      <c r="A88" s="283" t="s">
        <v>278</v>
      </c>
      <c r="B88" s="283">
        <v>5216.3</v>
      </c>
      <c r="C88" s="283" t="s">
        <v>3435</v>
      </c>
    </row>
    <row r="89" spans="1:3" x14ac:dyDescent="0.2">
      <c r="A89" s="283" t="s">
        <v>277</v>
      </c>
      <c r="B89" s="283">
        <v>7301.2</v>
      </c>
      <c r="C89" s="283" t="s">
        <v>3436</v>
      </c>
    </row>
    <row r="90" spans="1:3" x14ac:dyDescent="0.2">
      <c r="A90" s="283" t="s">
        <v>278</v>
      </c>
      <c r="B90" s="283">
        <v>5482.9</v>
      </c>
      <c r="C90" s="283" t="s">
        <v>3436</v>
      </c>
    </row>
    <row r="91" spans="1:3" x14ac:dyDescent="0.2">
      <c r="A91" s="283" t="s">
        <v>277</v>
      </c>
      <c r="B91" s="283">
        <v>7640.1</v>
      </c>
      <c r="C91" s="283" t="s">
        <v>3437</v>
      </c>
    </row>
    <row r="92" spans="1:3" x14ac:dyDescent="0.2">
      <c r="A92" s="283" t="s">
        <v>278</v>
      </c>
      <c r="B92" s="283">
        <v>5448.5</v>
      </c>
      <c r="C92" s="283" t="s">
        <v>3437</v>
      </c>
    </row>
    <row r="93" spans="1:3" x14ac:dyDescent="0.2">
      <c r="A93" s="283" t="s">
        <v>277</v>
      </c>
      <c r="B93" s="283">
        <v>7352.9</v>
      </c>
      <c r="C93" s="283" t="s">
        <v>3438</v>
      </c>
    </row>
    <row r="94" spans="1:3" x14ac:dyDescent="0.2">
      <c r="A94" s="283" t="s">
        <v>278</v>
      </c>
      <c r="B94" s="283">
        <v>5347</v>
      </c>
      <c r="C94" s="283" t="s">
        <v>3438</v>
      </c>
    </row>
    <row r="95" spans="1:3" x14ac:dyDescent="0.2">
      <c r="A95" s="283" t="s">
        <v>277</v>
      </c>
      <c r="B95" s="283">
        <v>7599.8</v>
      </c>
      <c r="C95" s="283" t="s">
        <v>3439</v>
      </c>
    </row>
    <row r="96" spans="1:3" x14ac:dyDescent="0.2">
      <c r="A96" s="283" t="s">
        <v>278</v>
      </c>
      <c r="B96" s="283">
        <v>5542.9</v>
      </c>
      <c r="C96" s="283" t="s">
        <v>3439</v>
      </c>
    </row>
    <row r="97" spans="1:3" x14ac:dyDescent="0.2">
      <c r="A97" s="283" t="s">
        <v>277</v>
      </c>
      <c r="B97" s="283">
        <v>7463.2</v>
      </c>
      <c r="C97" s="283" t="s">
        <v>3440</v>
      </c>
    </row>
    <row r="98" spans="1:3" x14ac:dyDescent="0.2">
      <c r="A98" s="283" t="s">
        <v>278</v>
      </c>
      <c r="B98" s="283">
        <v>5441.9</v>
      </c>
      <c r="C98" s="283" t="s">
        <v>3440</v>
      </c>
    </row>
    <row r="99" spans="1:3" x14ac:dyDescent="0.2">
      <c r="A99" s="283" t="s">
        <v>277</v>
      </c>
      <c r="B99" s="283">
        <v>7584.2</v>
      </c>
      <c r="C99" s="283" t="s">
        <v>3441</v>
      </c>
    </row>
    <row r="100" spans="1:3" x14ac:dyDescent="0.2">
      <c r="A100" s="283" t="s">
        <v>278</v>
      </c>
      <c r="B100" s="283">
        <v>5583.6</v>
      </c>
      <c r="C100" s="283" t="s">
        <v>3441</v>
      </c>
    </row>
    <row r="101" spans="1:3" x14ac:dyDescent="0.2">
      <c r="A101" s="283" t="s">
        <v>277</v>
      </c>
      <c r="B101" s="283">
        <v>7534.7</v>
      </c>
      <c r="C101" s="283" t="s">
        <v>3442</v>
      </c>
    </row>
    <row r="102" spans="1:3" x14ac:dyDescent="0.2">
      <c r="A102" s="283" t="s">
        <v>278</v>
      </c>
      <c r="B102" s="283">
        <v>5570.8</v>
      </c>
      <c r="C102" s="283" t="s">
        <v>3442</v>
      </c>
    </row>
    <row r="103" spans="1:3" x14ac:dyDescent="0.2">
      <c r="A103" s="283" t="s">
        <v>277</v>
      </c>
      <c r="B103" s="283">
        <v>7784.9</v>
      </c>
      <c r="C103" s="283" t="s">
        <v>3443</v>
      </c>
    </row>
    <row r="104" spans="1:3" x14ac:dyDescent="0.2">
      <c r="A104" s="283" t="s">
        <v>278</v>
      </c>
      <c r="B104" s="283">
        <v>5640</v>
      </c>
      <c r="C104" s="283" t="s">
        <v>3443</v>
      </c>
    </row>
    <row r="105" spans="1:3" x14ac:dyDescent="0.2">
      <c r="A105" s="283" t="s">
        <v>277</v>
      </c>
      <c r="B105" s="283">
        <v>7689.3</v>
      </c>
      <c r="C105" s="283" t="s">
        <v>3444</v>
      </c>
    </row>
    <row r="106" spans="1:3" x14ac:dyDescent="0.2">
      <c r="A106" s="283" t="s">
        <v>278</v>
      </c>
      <c r="B106" s="283">
        <v>5483.7</v>
      </c>
      <c r="C106" s="283" t="s">
        <v>3444</v>
      </c>
    </row>
    <row r="107" spans="1:3" x14ac:dyDescent="0.2">
      <c r="A107" s="283" t="s">
        <v>277</v>
      </c>
      <c r="B107" s="283">
        <v>7584.6</v>
      </c>
      <c r="C107" s="283" t="s">
        <v>3445</v>
      </c>
    </row>
    <row r="108" spans="1:3" x14ac:dyDescent="0.2">
      <c r="A108" s="283" t="s">
        <v>278</v>
      </c>
      <c r="B108" s="283">
        <v>5688.9</v>
      </c>
      <c r="C108" s="283" t="s">
        <v>3445</v>
      </c>
    </row>
    <row r="109" spans="1:3" x14ac:dyDescent="0.2">
      <c r="A109" s="283" t="s">
        <v>277</v>
      </c>
      <c r="B109" s="283">
        <v>7582</v>
      </c>
      <c r="C109" s="283" t="s">
        <v>3446</v>
      </c>
    </row>
    <row r="110" spans="1:3" x14ac:dyDescent="0.2">
      <c r="A110" s="283" t="s">
        <v>278</v>
      </c>
      <c r="B110" s="283">
        <v>5616.3</v>
      </c>
      <c r="C110" s="283" t="s">
        <v>3446</v>
      </c>
    </row>
    <row r="111" spans="1:3" x14ac:dyDescent="0.2">
      <c r="A111" s="283" t="s">
        <v>277</v>
      </c>
      <c r="B111" s="283">
        <v>7834.5</v>
      </c>
      <c r="C111" s="283" t="s">
        <v>3447</v>
      </c>
    </row>
    <row r="112" spans="1:3" x14ac:dyDescent="0.2">
      <c r="A112" s="283" t="s">
        <v>278</v>
      </c>
      <c r="B112" s="283">
        <v>5861.9</v>
      </c>
      <c r="C112" s="283" t="s">
        <v>3447</v>
      </c>
    </row>
    <row r="113" spans="1:3" x14ac:dyDescent="0.2">
      <c r="A113" s="283" t="s">
        <v>277</v>
      </c>
      <c r="B113" s="283">
        <v>7580.4</v>
      </c>
      <c r="C113" s="283" t="s">
        <v>3448</v>
      </c>
    </row>
    <row r="114" spans="1:3" x14ac:dyDescent="0.2">
      <c r="A114" s="283" t="s">
        <v>278</v>
      </c>
      <c r="B114" s="283">
        <v>5788.9</v>
      </c>
      <c r="C114" s="283" t="s">
        <v>3448</v>
      </c>
    </row>
    <row r="115" spans="1:3" x14ac:dyDescent="0.2">
      <c r="A115" s="283" t="s">
        <v>277</v>
      </c>
      <c r="B115" s="283">
        <v>7673.7</v>
      </c>
      <c r="C115" s="283" t="s">
        <v>3449</v>
      </c>
    </row>
    <row r="116" spans="1:3" x14ac:dyDescent="0.2">
      <c r="A116" s="283" t="s">
        <v>278</v>
      </c>
      <c r="B116" s="283">
        <v>5757.3</v>
      </c>
      <c r="C116" s="283" t="s">
        <v>3449</v>
      </c>
    </row>
    <row r="117" spans="1:3" x14ac:dyDescent="0.2">
      <c r="A117" s="283" t="s">
        <v>277</v>
      </c>
      <c r="B117" s="283">
        <v>7896.9</v>
      </c>
      <c r="C117" s="283" t="s">
        <v>3450</v>
      </c>
    </row>
    <row r="118" spans="1:3" x14ac:dyDescent="0.2">
      <c r="A118" s="283" t="s">
        <v>278</v>
      </c>
      <c r="B118" s="283">
        <v>5500.3</v>
      </c>
      <c r="C118" s="283" t="s">
        <v>3450</v>
      </c>
    </row>
    <row r="119" spans="1:3" x14ac:dyDescent="0.2">
      <c r="A119" s="283" t="s">
        <v>277</v>
      </c>
      <c r="B119" s="283">
        <v>7846.3</v>
      </c>
      <c r="C119" s="283" t="s">
        <v>3451</v>
      </c>
    </row>
    <row r="120" spans="1:3" x14ac:dyDescent="0.2">
      <c r="A120" s="283" t="s">
        <v>278</v>
      </c>
      <c r="B120" s="283">
        <v>5811.1</v>
      </c>
      <c r="C120" s="283" t="s">
        <v>3451</v>
      </c>
    </row>
    <row r="121" spans="1:3" x14ac:dyDescent="0.2">
      <c r="A121" s="283" t="s">
        <v>277</v>
      </c>
      <c r="B121" s="283">
        <v>8025.9</v>
      </c>
      <c r="C121" s="283" t="s">
        <v>3452</v>
      </c>
    </row>
    <row r="122" spans="1:3" x14ac:dyDescent="0.2">
      <c r="A122" s="283" t="s">
        <v>278</v>
      </c>
      <c r="B122" s="283">
        <v>6029.2</v>
      </c>
      <c r="C122" s="283" t="s">
        <v>3452</v>
      </c>
    </row>
    <row r="123" spans="1:3" x14ac:dyDescent="0.2">
      <c r="A123" s="283" t="s">
        <v>277</v>
      </c>
      <c r="B123" s="283">
        <v>7791.8</v>
      </c>
      <c r="C123" s="283" t="s">
        <v>3453</v>
      </c>
    </row>
    <row r="124" spans="1:3" x14ac:dyDescent="0.2">
      <c r="A124" s="283" t="s">
        <v>278</v>
      </c>
      <c r="B124" s="283">
        <v>5837.6</v>
      </c>
      <c r="C124" s="283" t="s">
        <v>3453</v>
      </c>
    </row>
    <row r="125" spans="1:3" x14ac:dyDescent="0.2">
      <c r="A125" s="283" t="s">
        <v>277</v>
      </c>
      <c r="B125" s="283">
        <v>7976.4</v>
      </c>
      <c r="C125" s="283" t="s">
        <v>3454</v>
      </c>
    </row>
    <row r="126" spans="1:3" x14ac:dyDescent="0.2">
      <c r="A126" s="283" t="s">
        <v>278</v>
      </c>
      <c r="B126" s="283">
        <v>6039.2</v>
      </c>
      <c r="C126" s="283" t="s">
        <v>3454</v>
      </c>
    </row>
    <row r="127" spans="1:3" x14ac:dyDescent="0.2">
      <c r="A127" s="283" t="s">
        <v>277</v>
      </c>
      <c r="B127" s="283">
        <v>8597</v>
      </c>
      <c r="C127" s="283" t="s">
        <v>3455</v>
      </c>
    </row>
    <row r="128" spans="1:3" x14ac:dyDescent="0.2">
      <c r="A128" s="283" t="s">
        <v>278</v>
      </c>
      <c r="B128" s="283">
        <v>6149.6</v>
      </c>
      <c r="C128" s="283" t="s">
        <v>3455</v>
      </c>
    </row>
    <row r="129" spans="1:3" x14ac:dyDescent="0.2">
      <c r="A129" s="283" t="s">
        <v>277</v>
      </c>
      <c r="C129" s="283" t="s">
        <v>3456</v>
      </c>
    </row>
    <row r="130" spans="1:3" x14ac:dyDescent="0.2">
      <c r="A130" s="283" t="s">
        <v>278</v>
      </c>
      <c r="C130" s="283" t="s">
        <v>3456</v>
      </c>
    </row>
    <row r="131" spans="1:3" x14ac:dyDescent="0.2">
      <c r="A131" s="283" t="s">
        <v>277</v>
      </c>
      <c r="B131" s="283">
        <v>8231.4</v>
      </c>
      <c r="C131" s="283" t="s">
        <v>3457</v>
      </c>
    </row>
    <row r="132" spans="1:3" x14ac:dyDescent="0.2">
      <c r="A132" s="283" t="s">
        <v>278</v>
      </c>
      <c r="B132" s="283">
        <v>6338.5</v>
      </c>
      <c r="C132" s="283" t="s">
        <v>3457</v>
      </c>
    </row>
    <row r="133" spans="1:3" x14ac:dyDescent="0.2">
      <c r="A133" s="283" t="s">
        <v>277</v>
      </c>
      <c r="B133" s="283">
        <v>8210.2999999999993</v>
      </c>
      <c r="C133" s="283" t="s">
        <v>3458</v>
      </c>
    </row>
    <row r="134" spans="1:3" x14ac:dyDescent="0.2">
      <c r="A134" s="283" t="s">
        <v>278</v>
      </c>
      <c r="B134" s="283">
        <v>6464.5</v>
      </c>
      <c r="C134" s="283" t="s">
        <v>3458</v>
      </c>
    </row>
    <row r="135" spans="1:3" x14ac:dyDescent="0.2">
      <c r="A135" s="283" t="s">
        <v>277</v>
      </c>
      <c r="B135" s="283">
        <v>8457.5</v>
      </c>
      <c r="C135" s="283" t="s">
        <v>3459</v>
      </c>
    </row>
    <row r="136" spans="1:3" x14ac:dyDescent="0.2">
      <c r="A136" s="283" t="s">
        <v>278</v>
      </c>
      <c r="B136" s="283">
        <v>6801.5</v>
      </c>
      <c r="C136" s="283" t="s">
        <v>3459</v>
      </c>
    </row>
    <row r="137" spans="1:3" x14ac:dyDescent="0.2">
      <c r="A137" s="283" t="s">
        <v>277</v>
      </c>
      <c r="B137" s="283">
        <v>8215.2999999999993</v>
      </c>
      <c r="C137" s="283" t="s">
        <v>3460</v>
      </c>
    </row>
    <row r="138" spans="1:3" x14ac:dyDescent="0.2">
      <c r="A138" s="283" t="s">
        <v>278</v>
      </c>
      <c r="B138" s="283">
        <v>6535.5</v>
      </c>
      <c r="C138" s="283" t="s">
        <v>3460</v>
      </c>
    </row>
    <row r="139" spans="1:3" x14ac:dyDescent="0.2">
      <c r="A139" s="283" t="s">
        <v>277</v>
      </c>
      <c r="B139" s="283">
        <v>8121</v>
      </c>
      <c r="C139" s="283" t="s">
        <v>3461</v>
      </c>
    </row>
    <row r="140" spans="1:3" x14ac:dyDescent="0.2">
      <c r="A140" s="283" t="s">
        <v>278</v>
      </c>
      <c r="B140" s="283">
        <v>6344.1</v>
      </c>
      <c r="C140" s="283" t="s">
        <v>3461</v>
      </c>
    </row>
    <row r="141" spans="1:3" x14ac:dyDescent="0.2">
      <c r="A141" s="283" t="s">
        <v>277</v>
      </c>
      <c r="B141" s="283">
        <v>7854.3</v>
      </c>
      <c r="C141" s="283" t="s">
        <v>3462</v>
      </c>
    </row>
    <row r="142" spans="1:3" x14ac:dyDescent="0.2">
      <c r="A142" s="283" t="s">
        <v>278</v>
      </c>
      <c r="B142" s="283">
        <v>6108.4</v>
      </c>
      <c r="C142" s="283" t="s">
        <v>3462</v>
      </c>
    </row>
    <row r="143" spans="1:3" x14ac:dyDescent="0.2">
      <c r="A143" s="283" t="s">
        <v>277</v>
      </c>
      <c r="B143" s="283">
        <v>8377.2999999999993</v>
      </c>
      <c r="C143" s="283" t="s">
        <v>3463</v>
      </c>
    </row>
    <row r="144" spans="1:3" x14ac:dyDescent="0.2">
      <c r="A144" s="283" t="s">
        <v>278</v>
      </c>
      <c r="B144" s="283">
        <v>6535.5</v>
      </c>
      <c r="C144" s="283" t="s">
        <v>3463</v>
      </c>
    </row>
    <row r="145" spans="1:3" x14ac:dyDescent="0.2">
      <c r="A145" s="283" t="s">
        <v>277</v>
      </c>
      <c r="B145" s="283">
        <v>8389.7000000000007</v>
      </c>
      <c r="C145" s="283" t="s">
        <v>3464</v>
      </c>
    </row>
    <row r="146" spans="1:3" x14ac:dyDescent="0.2">
      <c r="A146" s="283" t="s">
        <v>278</v>
      </c>
      <c r="B146" s="283">
        <v>6326.4</v>
      </c>
      <c r="C146" s="283" t="s">
        <v>3464</v>
      </c>
    </row>
    <row r="147" spans="1:3" x14ac:dyDescent="0.2">
      <c r="A147" s="283" t="s">
        <v>277</v>
      </c>
      <c r="B147" s="283">
        <v>8180.5</v>
      </c>
      <c r="C147" s="283" t="s">
        <v>3465</v>
      </c>
    </row>
    <row r="148" spans="1:3" x14ac:dyDescent="0.2">
      <c r="A148" s="283" t="s">
        <v>278</v>
      </c>
      <c r="B148" s="283">
        <v>6408.6</v>
      </c>
      <c r="C148" s="283" t="s">
        <v>3465</v>
      </c>
    </row>
    <row r="149" spans="1:3" x14ac:dyDescent="0.2">
      <c r="A149" s="283" t="s">
        <v>277</v>
      </c>
      <c r="B149" s="283">
        <v>8604.5</v>
      </c>
      <c r="C149" s="283" t="s">
        <v>3466</v>
      </c>
    </row>
    <row r="150" spans="1:3" x14ac:dyDescent="0.2">
      <c r="A150" s="283" t="s">
        <v>278</v>
      </c>
      <c r="B150" s="283">
        <v>6429.2</v>
      </c>
      <c r="C150" s="283" t="s">
        <v>3466</v>
      </c>
    </row>
    <row r="151" spans="1:3" x14ac:dyDescent="0.2">
      <c r="A151" s="283" t="s">
        <v>277</v>
      </c>
      <c r="B151" s="283">
        <v>8724.5</v>
      </c>
      <c r="C151" s="283" t="s">
        <v>3467</v>
      </c>
    </row>
    <row r="152" spans="1:3" x14ac:dyDescent="0.2">
      <c r="A152" s="283" t="s">
        <v>278</v>
      </c>
      <c r="B152" s="283">
        <v>6518.5</v>
      </c>
      <c r="C152" s="283" t="s">
        <v>3467</v>
      </c>
    </row>
    <row r="153" spans="1:3" x14ac:dyDescent="0.2">
      <c r="A153" s="283" t="s">
        <v>277</v>
      </c>
      <c r="B153" s="283">
        <v>8879.2000000000007</v>
      </c>
      <c r="C153" s="283" t="s">
        <v>3468</v>
      </c>
    </row>
    <row r="154" spans="1:3" x14ac:dyDescent="0.2">
      <c r="A154" s="283" t="s">
        <v>278</v>
      </c>
      <c r="B154" s="283">
        <v>6917.8</v>
      </c>
      <c r="C154" s="283" t="s">
        <v>3468</v>
      </c>
    </row>
  </sheetData>
  <mergeCells count="1">
    <mergeCell ref="H1:I1"/>
  </mergeCells>
  <hyperlinks>
    <hyperlink ref="H1:I1" location="Index!A1" display="Regresar al Índice" xr:uid="{EE0AB67B-4FA9-407A-97D4-D6FD1D042FD8}"/>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6319-F7CB-4117-B6E6-7E1DFBAD8EF0}">
  <sheetPr codeName="Hoja146"/>
  <dimension ref="A1:I45"/>
  <sheetViews>
    <sheetView workbookViewId="0">
      <selection activeCell="F17" sqref="F17"/>
    </sheetView>
  </sheetViews>
  <sheetFormatPr baseColWidth="10" defaultRowHeight="12.75" x14ac:dyDescent="0.2"/>
  <cols>
    <col min="1" max="16384" width="11.42578125" style="283"/>
  </cols>
  <sheetData>
    <row r="1" spans="1:9" x14ac:dyDescent="0.2">
      <c r="A1" s="28" t="s">
        <v>4681</v>
      </c>
      <c r="H1" s="284" t="s">
        <v>1306</v>
      </c>
      <c r="I1" s="284"/>
    </row>
    <row r="2" spans="1:9" x14ac:dyDescent="0.2">
      <c r="A2" s="283" t="s">
        <v>3392</v>
      </c>
    </row>
    <row r="6" spans="1:9" x14ac:dyDescent="0.2">
      <c r="A6" s="283" t="s">
        <v>3470</v>
      </c>
      <c r="B6" s="283" t="s">
        <v>3393</v>
      </c>
    </row>
    <row r="7" spans="1:9" x14ac:dyDescent="0.2">
      <c r="A7" s="283" t="s">
        <v>3471</v>
      </c>
      <c r="B7" s="283">
        <v>33.200000000000003</v>
      </c>
    </row>
    <row r="8" spans="1:9" x14ac:dyDescent="0.2">
      <c r="A8" s="283" t="s">
        <v>3472</v>
      </c>
      <c r="B8" s="283">
        <v>21</v>
      </c>
    </row>
    <row r="9" spans="1:9" x14ac:dyDescent="0.2">
      <c r="A9" s="283" t="s">
        <v>3473</v>
      </c>
      <c r="B9" s="283">
        <v>23.6</v>
      </c>
    </row>
    <row r="10" spans="1:9" x14ac:dyDescent="0.2">
      <c r="A10" s="283" t="s">
        <v>3474</v>
      </c>
      <c r="B10" s="283">
        <v>32.799999999999997</v>
      </c>
    </row>
    <row r="11" spans="1:9" x14ac:dyDescent="0.2">
      <c r="A11" s="283" t="s">
        <v>3475</v>
      </c>
      <c r="B11" s="283">
        <v>27.4</v>
      </c>
    </row>
    <row r="12" spans="1:9" x14ac:dyDescent="0.2">
      <c r="A12" s="283" t="s">
        <v>3476</v>
      </c>
      <c r="B12" s="283">
        <v>27.2</v>
      </c>
    </row>
    <row r="13" spans="1:9" x14ac:dyDescent="0.2">
      <c r="A13" s="283" t="s">
        <v>3477</v>
      </c>
      <c r="B13" s="283">
        <v>27.5</v>
      </c>
    </row>
    <row r="14" spans="1:9" x14ac:dyDescent="0.2">
      <c r="A14" s="283" t="s">
        <v>3478</v>
      </c>
      <c r="B14" s="283">
        <v>27.4</v>
      </c>
    </row>
    <row r="15" spans="1:9" x14ac:dyDescent="0.2">
      <c r="A15" s="283" t="s">
        <v>3479</v>
      </c>
      <c r="B15" s="283">
        <v>23.3</v>
      </c>
    </row>
    <row r="16" spans="1:9" x14ac:dyDescent="0.2">
      <c r="A16" s="283" t="s">
        <v>3480</v>
      </c>
      <c r="B16" s="283">
        <v>35.200000000000003</v>
      </c>
    </row>
    <row r="17" spans="1:2" x14ac:dyDescent="0.2">
      <c r="A17" s="283" t="s">
        <v>3481</v>
      </c>
      <c r="B17" s="283">
        <v>42.7</v>
      </c>
    </row>
    <row r="18" spans="1:2" x14ac:dyDescent="0.2">
      <c r="A18" s="283" t="s">
        <v>3482</v>
      </c>
      <c r="B18" s="283">
        <v>38.5</v>
      </c>
    </row>
    <row r="19" spans="1:2" x14ac:dyDescent="0.2">
      <c r="A19" s="283" t="s">
        <v>3483</v>
      </c>
      <c r="B19" s="283">
        <v>38.5</v>
      </c>
    </row>
    <row r="20" spans="1:2" x14ac:dyDescent="0.2">
      <c r="A20" s="283" t="s">
        <v>3484</v>
      </c>
      <c r="B20" s="283">
        <v>28.6</v>
      </c>
    </row>
    <row r="21" spans="1:2" x14ac:dyDescent="0.2">
      <c r="A21" s="283" t="s">
        <v>3485</v>
      </c>
      <c r="B21" s="283">
        <v>30.3</v>
      </c>
    </row>
    <row r="22" spans="1:2" x14ac:dyDescent="0.2">
      <c r="A22" s="283" t="s">
        <v>3486</v>
      </c>
      <c r="B22" s="283">
        <v>19</v>
      </c>
    </row>
    <row r="23" spans="1:2" x14ac:dyDescent="0.2">
      <c r="A23" s="283" t="s">
        <v>3487</v>
      </c>
      <c r="B23" s="283">
        <v>29.3</v>
      </c>
    </row>
    <row r="24" spans="1:2" x14ac:dyDescent="0.2">
      <c r="A24" s="283" t="s">
        <v>3488</v>
      </c>
      <c r="B24" s="283">
        <v>36.299999999999997</v>
      </c>
    </row>
    <row r="25" spans="1:2" x14ac:dyDescent="0.2">
      <c r="A25" s="283" t="s">
        <v>3489</v>
      </c>
      <c r="B25" s="283">
        <v>15.5</v>
      </c>
    </row>
    <row r="26" spans="1:2" x14ac:dyDescent="0.2">
      <c r="A26" s="283" t="s">
        <v>3490</v>
      </c>
      <c r="B26" s="283">
        <v>18.5</v>
      </c>
    </row>
    <row r="27" spans="1:2" x14ac:dyDescent="0.2">
      <c r="A27" s="283" t="s">
        <v>3491</v>
      </c>
      <c r="B27" s="283">
        <v>22.7</v>
      </c>
    </row>
    <row r="28" spans="1:2" x14ac:dyDescent="0.2">
      <c r="A28" s="283" t="s">
        <v>3492</v>
      </c>
      <c r="B28" s="283">
        <v>25.5</v>
      </c>
    </row>
    <row r="29" spans="1:2" x14ac:dyDescent="0.2">
      <c r="A29" s="283" t="s">
        <v>3493</v>
      </c>
      <c r="B29" s="283">
        <v>29.1</v>
      </c>
    </row>
    <row r="30" spans="1:2" x14ac:dyDescent="0.2">
      <c r="A30" s="283" t="s">
        <v>3494</v>
      </c>
      <c r="B30" s="283">
        <v>26.5</v>
      </c>
    </row>
    <row r="31" spans="1:2" x14ac:dyDescent="0.2">
      <c r="A31" s="283" t="s">
        <v>3495</v>
      </c>
      <c r="B31" s="283">
        <v>32.6</v>
      </c>
    </row>
    <row r="32" spans="1:2" x14ac:dyDescent="0.2">
      <c r="A32" s="283" t="s">
        <v>3496</v>
      </c>
      <c r="B32" s="283">
        <v>47.5</v>
      </c>
    </row>
    <row r="33" spans="1:2" x14ac:dyDescent="0.2">
      <c r="A33" s="283" t="s">
        <v>3497</v>
      </c>
      <c r="B33" s="283">
        <v>39.200000000000003</v>
      </c>
    </row>
    <row r="34" spans="1:2" x14ac:dyDescent="0.2">
      <c r="A34" s="283" t="s">
        <v>3498</v>
      </c>
      <c r="B34" s="283">
        <v>32.6</v>
      </c>
    </row>
    <row r="35" spans="1:2" x14ac:dyDescent="0.2">
      <c r="A35" s="283" t="s">
        <v>3499</v>
      </c>
      <c r="B35" s="283">
        <v>33.6</v>
      </c>
    </row>
    <row r="36" spans="1:2" x14ac:dyDescent="0.2">
      <c r="A36" s="283" t="s">
        <v>3500</v>
      </c>
      <c r="B36" s="283">
        <v>27.9</v>
      </c>
    </row>
    <row r="37" spans="1:2" x14ac:dyDescent="0.2">
      <c r="A37" s="283" t="s">
        <v>3501</v>
      </c>
      <c r="B37" s="283">
        <v>30.8</v>
      </c>
    </row>
    <row r="38" spans="1:2" x14ac:dyDescent="0.2">
      <c r="A38" s="283" t="s">
        <v>3502</v>
      </c>
      <c r="B38" s="283">
        <v>44</v>
      </c>
    </row>
    <row r="39" spans="1:2" x14ac:dyDescent="0.2">
      <c r="A39" s="283" t="s">
        <v>3503</v>
      </c>
      <c r="B39" s="283">
        <v>17.899999999999999</v>
      </c>
    </row>
    <row r="40" spans="1:2" x14ac:dyDescent="0.2">
      <c r="A40" s="283" t="s">
        <v>3504</v>
      </c>
      <c r="B40" s="283">
        <v>22.6</v>
      </c>
    </row>
    <row r="41" spans="1:2" x14ac:dyDescent="0.2">
      <c r="A41" s="283" t="s">
        <v>3505</v>
      </c>
      <c r="B41" s="283">
        <v>29.5</v>
      </c>
    </row>
    <row r="42" spans="1:2" x14ac:dyDescent="0.2">
      <c r="A42" s="283" t="s">
        <v>3506</v>
      </c>
      <c r="B42" s="283">
        <v>30.6</v>
      </c>
    </row>
    <row r="43" spans="1:2" x14ac:dyDescent="0.2">
      <c r="A43" s="283" t="s">
        <v>3507</v>
      </c>
      <c r="B43" s="283">
        <v>18.899999999999999</v>
      </c>
    </row>
    <row r="44" spans="1:2" x14ac:dyDescent="0.2">
      <c r="A44" s="283" t="s">
        <v>3508</v>
      </c>
      <c r="B44" s="283">
        <v>22.1</v>
      </c>
    </row>
    <row r="45" spans="1:2" x14ac:dyDescent="0.2">
      <c r="A45" s="283" t="s">
        <v>3509</v>
      </c>
      <c r="B45" s="283">
        <v>44.4</v>
      </c>
    </row>
  </sheetData>
  <mergeCells count="1">
    <mergeCell ref="H1:I1"/>
  </mergeCells>
  <hyperlinks>
    <hyperlink ref="H1:I1" location="Index!A1" display="Regresar al Índice" xr:uid="{C17616C8-AA46-44CF-ABC3-FAF3964C1334}"/>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E25B7-C2CD-4862-BB83-558405328BA0}">
  <sheetPr codeName="Hoja147"/>
  <dimension ref="A1:I5"/>
  <sheetViews>
    <sheetView workbookViewId="0">
      <selection activeCell="F17" sqref="F17"/>
    </sheetView>
  </sheetViews>
  <sheetFormatPr baseColWidth="10" defaultRowHeight="12.75" x14ac:dyDescent="0.2"/>
  <cols>
    <col min="1" max="16384" width="11.42578125" style="28"/>
  </cols>
  <sheetData>
    <row r="1" spans="1:9" x14ac:dyDescent="0.2">
      <c r="A1" s="28" t="s">
        <v>4682</v>
      </c>
      <c r="H1" s="343" t="s">
        <v>1306</v>
      </c>
      <c r="I1" s="343"/>
    </row>
    <row r="2" spans="1:9" x14ac:dyDescent="0.2">
      <c r="A2" s="28" t="s">
        <v>4493</v>
      </c>
    </row>
    <row r="4" spans="1:9" x14ac:dyDescent="0.2">
      <c r="A4" s="28" t="s">
        <v>3510</v>
      </c>
    </row>
    <row r="5" spans="1:9" x14ac:dyDescent="0.2">
      <c r="A5" s="344" t="s">
        <v>3511</v>
      </c>
    </row>
  </sheetData>
  <mergeCells count="1">
    <mergeCell ref="H1:I1"/>
  </mergeCells>
  <hyperlinks>
    <hyperlink ref="A5" r:id="rId1" xr:uid="{C50FD774-BFBA-45B0-939C-2F9D2575CB62}"/>
    <hyperlink ref="H1:I1" location="Index!A1" display="Regresar al Índice" xr:uid="{4DDAFA2F-F699-48C7-8353-24B5AA98EDC5}"/>
  </hyperlinks>
  <pageMargins left="0.7" right="0.7" top="0.75" bottom="0.75" header="0.3" footer="0.3"/>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45FCC-0388-4DD8-A7A2-80C7A85549F9}">
  <sheetPr codeName="Hoja148"/>
  <dimension ref="A1:I5"/>
  <sheetViews>
    <sheetView workbookViewId="0">
      <selection activeCell="F17" sqref="F17"/>
    </sheetView>
  </sheetViews>
  <sheetFormatPr baseColWidth="10" defaultRowHeight="12.75" x14ac:dyDescent="0.2"/>
  <cols>
    <col min="1" max="16384" width="11.42578125" style="28"/>
  </cols>
  <sheetData>
    <row r="1" spans="1:9" x14ac:dyDescent="0.2">
      <c r="A1" s="28" t="s">
        <v>4683</v>
      </c>
      <c r="H1" s="343" t="s">
        <v>1306</v>
      </c>
      <c r="I1" s="343"/>
    </row>
    <row r="2" spans="1:9" x14ac:dyDescent="0.2">
      <c r="A2" s="28" t="s">
        <v>4493</v>
      </c>
    </row>
    <row r="4" spans="1:9" x14ac:dyDescent="0.2">
      <c r="A4" s="28" t="s">
        <v>3510</v>
      </c>
    </row>
    <row r="5" spans="1:9" x14ac:dyDescent="0.2">
      <c r="A5" s="344" t="s">
        <v>3511</v>
      </c>
    </row>
  </sheetData>
  <mergeCells count="1">
    <mergeCell ref="H1:I1"/>
  </mergeCells>
  <hyperlinks>
    <hyperlink ref="A5" r:id="rId1" xr:uid="{B839612E-9C5F-46FD-8FF7-B752D2A07F6E}"/>
    <hyperlink ref="H1:I1" location="Index!A1" display="Regresar al Índice" xr:uid="{D7D94DF3-BFA3-4531-A8C9-3E61D0B62294}"/>
  </hyperlinks>
  <pageMargins left="0.7" right="0.7" top="0.75" bottom="0.75" header="0.3" footer="0.3"/>
  <pageSetup orientation="portrait" horizontalDpi="4294967295" verticalDpi="4294967295"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61"/>
  <dimension ref="A1:T216"/>
  <sheetViews>
    <sheetView zoomScaleNormal="100" workbookViewId="0">
      <selection activeCell="F17" sqref="F17"/>
    </sheetView>
  </sheetViews>
  <sheetFormatPr baseColWidth="10" defaultColWidth="11.42578125" defaultRowHeight="12.75" x14ac:dyDescent="0.2"/>
  <cols>
    <col min="1" max="1" width="8.5703125" style="17" customWidth="1"/>
    <col min="2" max="2" width="8.42578125" style="17" customWidth="1"/>
    <col min="3" max="3" width="22.85546875" style="17" customWidth="1"/>
    <col min="4" max="7" width="9.28515625" style="17" customWidth="1"/>
    <col min="8" max="8" width="13.28515625" style="17" customWidth="1"/>
    <col min="9" max="9" width="9" style="17" bestFit="1" customWidth="1"/>
    <col min="10" max="10" width="13" style="17" customWidth="1"/>
    <col min="11" max="11" width="11.7109375" style="17" customWidth="1"/>
    <col min="12" max="12" width="9.7109375" style="17" customWidth="1"/>
    <col min="13" max="13" width="10.85546875" style="17" customWidth="1"/>
    <col min="14" max="16384" width="11.42578125" style="17"/>
  </cols>
  <sheetData>
    <row r="1" spans="1:20" x14ac:dyDescent="0.2">
      <c r="A1" s="28" t="s">
        <v>4684</v>
      </c>
      <c r="H1" s="284" t="s">
        <v>1306</v>
      </c>
      <c r="I1" s="284"/>
    </row>
    <row r="2" spans="1:20" x14ac:dyDescent="0.2">
      <c r="A2" s="11" t="s">
        <v>1251</v>
      </c>
      <c r="H2" s="7"/>
      <c r="I2" s="7"/>
      <c r="J2" s="7"/>
    </row>
    <row r="3" spans="1:20" x14ac:dyDescent="0.2">
      <c r="A3" s="7"/>
      <c r="H3" s="7"/>
      <c r="I3" s="7"/>
      <c r="J3" s="7"/>
    </row>
    <row r="4" spans="1:20" x14ac:dyDescent="0.2">
      <c r="A4" s="7"/>
      <c r="H4" s="7"/>
      <c r="I4" s="7"/>
      <c r="J4" s="7"/>
    </row>
    <row r="5" spans="1:20" x14ac:dyDescent="0.2">
      <c r="A5" s="7"/>
      <c r="B5" s="4"/>
      <c r="H5" s="7"/>
      <c r="I5" s="7"/>
      <c r="J5" s="7"/>
    </row>
    <row r="6" spans="1:20" ht="63.75" customHeight="1" x14ac:dyDescent="0.2">
      <c r="A6" s="189" t="s">
        <v>126</v>
      </c>
      <c r="B6" s="190"/>
      <c r="C6" s="31" t="s">
        <v>36</v>
      </c>
      <c r="D6" s="7"/>
      <c r="E6" s="7"/>
      <c r="F6" s="7"/>
      <c r="G6" s="7"/>
      <c r="H6" s="7"/>
      <c r="I6" s="7"/>
      <c r="J6" s="7"/>
      <c r="K6" s="7"/>
      <c r="L6" s="7"/>
      <c r="M6" s="7"/>
      <c r="N6" s="7"/>
      <c r="O6" s="7"/>
      <c r="P6" s="7"/>
      <c r="Q6" s="7"/>
      <c r="R6" s="7"/>
      <c r="S6" s="7"/>
      <c r="T6" s="7"/>
    </row>
    <row r="7" spans="1:20" x14ac:dyDescent="0.2">
      <c r="A7" s="191">
        <v>43862</v>
      </c>
      <c r="B7" s="188"/>
      <c r="C7" s="32">
        <v>41.838602329450907</v>
      </c>
      <c r="D7" s="7"/>
      <c r="E7" s="7"/>
      <c r="F7" s="7"/>
      <c r="G7" s="7"/>
      <c r="H7" s="7"/>
      <c r="I7" s="7"/>
      <c r="J7" s="7"/>
      <c r="K7" s="7"/>
      <c r="L7" s="7"/>
      <c r="M7" s="7"/>
      <c r="N7" s="7"/>
      <c r="O7" s="7"/>
      <c r="P7" s="7"/>
      <c r="Q7" s="7"/>
      <c r="R7" s="7"/>
      <c r="S7" s="7"/>
      <c r="T7" s="7"/>
    </row>
    <row r="8" spans="1:20" x14ac:dyDescent="0.2">
      <c r="A8" s="187">
        <v>43952</v>
      </c>
      <c r="B8" s="188"/>
      <c r="C8" s="32">
        <v>31.339434276206322</v>
      </c>
      <c r="D8" s="7"/>
      <c r="E8" s="7"/>
      <c r="F8" s="7"/>
      <c r="G8" s="7"/>
      <c r="H8" s="7"/>
      <c r="I8" s="7"/>
      <c r="J8" s="7"/>
      <c r="K8" s="7"/>
      <c r="L8" s="7"/>
      <c r="M8" s="7"/>
      <c r="N8" s="7"/>
      <c r="O8" s="7"/>
      <c r="P8" s="7"/>
      <c r="Q8" s="7"/>
      <c r="R8" s="7"/>
      <c r="S8" s="7"/>
      <c r="T8" s="7"/>
    </row>
    <row r="9" spans="1:20" x14ac:dyDescent="0.2">
      <c r="A9" s="187">
        <v>43983</v>
      </c>
      <c r="B9" s="188"/>
      <c r="C9" s="32">
        <v>35.235715067593461</v>
      </c>
      <c r="D9" s="7"/>
      <c r="E9" s="7"/>
      <c r="F9" s="7"/>
      <c r="G9" s="7"/>
      <c r="H9" s="7"/>
      <c r="I9" s="7"/>
      <c r="J9" s="7"/>
      <c r="K9" s="7"/>
      <c r="L9" s="7"/>
      <c r="M9" s="7"/>
      <c r="N9" s="7"/>
      <c r="O9" s="7"/>
      <c r="P9" s="7"/>
      <c r="Q9" s="7"/>
      <c r="R9" s="7"/>
      <c r="S9" s="7"/>
      <c r="T9" s="7"/>
    </row>
    <row r="10" spans="1:20" x14ac:dyDescent="0.2">
      <c r="A10" s="187">
        <v>44013</v>
      </c>
      <c r="B10" s="188"/>
      <c r="C10" s="32">
        <v>32.712146422628948</v>
      </c>
      <c r="D10" s="7"/>
      <c r="E10" s="7"/>
      <c r="F10" s="7"/>
      <c r="G10" s="7"/>
      <c r="H10" s="7"/>
      <c r="I10" s="7"/>
      <c r="J10" s="7"/>
      <c r="K10" s="7"/>
      <c r="L10" s="7"/>
      <c r="M10" s="7"/>
      <c r="N10" s="7"/>
      <c r="O10" s="7"/>
      <c r="P10" s="7"/>
      <c r="Q10" s="7"/>
      <c r="R10" s="7"/>
      <c r="S10" s="7"/>
      <c r="T10" s="7"/>
    </row>
    <row r="11" spans="1:20" x14ac:dyDescent="0.2">
      <c r="A11" s="187">
        <v>44044</v>
      </c>
      <c r="B11" s="188"/>
      <c r="C11" s="32">
        <v>33.68552412645591</v>
      </c>
      <c r="D11" s="7"/>
      <c r="E11" s="7"/>
      <c r="F11" s="7"/>
      <c r="G11" s="7"/>
      <c r="H11" s="7"/>
      <c r="I11" s="7"/>
      <c r="J11" s="7"/>
      <c r="K11" s="7"/>
      <c r="L11" s="7"/>
      <c r="M11" s="7"/>
      <c r="N11" s="7"/>
      <c r="O11" s="7"/>
      <c r="P11" s="7"/>
      <c r="Q11" s="7"/>
      <c r="R11" s="7"/>
      <c r="S11" s="7"/>
      <c r="T11" s="7"/>
    </row>
    <row r="12" spans="1:20" x14ac:dyDescent="0.2">
      <c r="A12" s="187">
        <v>44075</v>
      </c>
      <c r="B12" s="188"/>
      <c r="C12" s="32">
        <v>33.815609090054785</v>
      </c>
      <c r="D12" s="7"/>
      <c r="E12" s="7"/>
      <c r="F12" s="7"/>
      <c r="G12" s="7"/>
      <c r="H12" s="7"/>
      <c r="I12" s="7"/>
      <c r="J12" s="7"/>
      <c r="K12" s="7"/>
      <c r="L12" s="7"/>
      <c r="M12" s="7"/>
      <c r="N12" s="7"/>
      <c r="O12" s="7"/>
      <c r="P12" s="7"/>
      <c r="Q12" s="7"/>
      <c r="R12" s="7"/>
      <c r="S12" s="7"/>
      <c r="T12" s="7"/>
    </row>
    <row r="13" spans="1:20" x14ac:dyDescent="0.2">
      <c r="A13" s="187">
        <v>44105</v>
      </c>
      <c r="B13" s="188"/>
      <c r="C13" s="32">
        <v>32.251655629139073</v>
      </c>
      <c r="D13" s="7"/>
      <c r="E13" s="7"/>
      <c r="F13" s="7"/>
      <c r="G13" s="7"/>
      <c r="H13" s="7"/>
      <c r="I13" s="7"/>
      <c r="J13" s="7"/>
      <c r="K13" s="7"/>
      <c r="L13" s="7"/>
      <c r="M13" s="7"/>
      <c r="N13" s="7"/>
      <c r="O13" s="7"/>
      <c r="P13" s="7"/>
      <c r="Q13" s="7"/>
      <c r="R13" s="7"/>
      <c r="S13" s="7"/>
      <c r="T13" s="7"/>
    </row>
    <row r="14" spans="1:20" x14ac:dyDescent="0.2">
      <c r="A14" s="187">
        <v>44136</v>
      </c>
      <c r="B14" s="188"/>
      <c r="C14" s="32">
        <v>32.138103161397666</v>
      </c>
      <c r="D14" s="7"/>
      <c r="E14" s="7"/>
      <c r="F14" s="7"/>
      <c r="G14" s="7"/>
      <c r="H14" s="7"/>
      <c r="I14" s="7"/>
      <c r="J14" s="7"/>
      <c r="K14" s="7"/>
      <c r="L14" s="7"/>
      <c r="M14" s="7"/>
      <c r="N14" s="7"/>
      <c r="O14" s="7"/>
      <c r="P14" s="7"/>
      <c r="Q14" s="7"/>
      <c r="R14" s="7"/>
      <c r="S14" s="7"/>
      <c r="T14" s="7"/>
    </row>
    <row r="15" spans="1:20" x14ac:dyDescent="0.2">
      <c r="A15" s="187">
        <v>44166</v>
      </c>
      <c r="B15" s="188"/>
      <c r="C15" s="32">
        <v>32.371048252911812</v>
      </c>
      <c r="D15" s="7"/>
      <c r="E15" s="7"/>
      <c r="F15" s="7"/>
      <c r="G15" s="7"/>
      <c r="H15" s="7"/>
      <c r="I15" s="7"/>
      <c r="J15" s="7"/>
      <c r="K15" s="7"/>
      <c r="L15" s="7"/>
      <c r="M15" s="7"/>
      <c r="N15" s="7"/>
      <c r="O15" s="7"/>
      <c r="P15" s="7"/>
      <c r="Q15" s="7"/>
      <c r="R15" s="7"/>
      <c r="S15" s="7"/>
      <c r="T15" s="7"/>
    </row>
    <row r="16" spans="1:20" x14ac:dyDescent="0.2">
      <c r="A16" s="187">
        <v>44197</v>
      </c>
      <c r="B16" s="188"/>
      <c r="C16" s="32">
        <v>33.760399334442596</v>
      </c>
      <c r="D16" s="7"/>
      <c r="E16" s="7"/>
      <c r="F16" s="7"/>
      <c r="G16" s="7"/>
      <c r="H16" s="7"/>
      <c r="I16" s="7"/>
      <c r="J16" s="7"/>
      <c r="K16" s="7"/>
      <c r="L16" s="7"/>
      <c r="M16" s="7"/>
      <c r="N16" s="7"/>
      <c r="O16" s="7"/>
      <c r="P16" s="7"/>
      <c r="Q16" s="7"/>
      <c r="R16" s="7"/>
      <c r="S16" s="7"/>
      <c r="T16" s="7"/>
    </row>
    <row r="17" spans="1:20" x14ac:dyDescent="0.2">
      <c r="A17" s="187">
        <v>44228</v>
      </c>
      <c r="B17" s="188"/>
      <c r="C17" s="32">
        <v>34.134775374376041</v>
      </c>
      <c r="D17" s="7"/>
      <c r="E17" s="7"/>
      <c r="F17" s="7"/>
      <c r="G17" s="7"/>
      <c r="H17" s="7"/>
      <c r="I17" s="7"/>
      <c r="J17" s="7"/>
      <c r="K17" s="7"/>
      <c r="L17" s="7"/>
      <c r="M17" s="7"/>
      <c r="N17" s="7"/>
      <c r="O17" s="7"/>
      <c r="P17" s="7"/>
      <c r="Q17" s="7"/>
      <c r="R17" s="7"/>
      <c r="S17" s="7"/>
      <c r="T17" s="7"/>
    </row>
    <row r="18" spans="1:20" x14ac:dyDescent="0.2">
      <c r="A18" s="187">
        <v>44256</v>
      </c>
      <c r="B18" s="188"/>
      <c r="C18" s="32">
        <v>37.868988391376448</v>
      </c>
      <c r="D18" s="7"/>
      <c r="E18" s="7"/>
      <c r="F18" s="7"/>
      <c r="G18" s="7"/>
      <c r="H18" s="7"/>
      <c r="I18" s="7"/>
      <c r="J18" s="7"/>
      <c r="K18" s="7"/>
      <c r="L18" s="7"/>
      <c r="M18" s="7"/>
      <c r="N18" s="7"/>
      <c r="O18" s="7"/>
      <c r="P18" s="7"/>
      <c r="Q18" s="7"/>
      <c r="R18" s="7"/>
      <c r="S18" s="7"/>
      <c r="T18" s="7"/>
    </row>
    <row r="19" spans="1:20" x14ac:dyDescent="0.2">
      <c r="A19" s="187">
        <v>44287</v>
      </c>
      <c r="B19" s="188"/>
      <c r="C19" s="32">
        <v>39.692179700499167</v>
      </c>
      <c r="D19" s="7"/>
      <c r="E19" s="7"/>
      <c r="F19" s="7"/>
      <c r="G19" s="7"/>
      <c r="H19" s="7"/>
      <c r="I19" s="7"/>
      <c r="J19" s="7"/>
      <c r="K19" s="7"/>
      <c r="L19" s="7"/>
      <c r="M19" s="7"/>
      <c r="N19" s="7"/>
      <c r="O19" s="7"/>
      <c r="P19" s="7"/>
      <c r="Q19" s="7"/>
      <c r="R19" s="7"/>
      <c r="S19" s="7"/>
      <c r="T19" s="7"/>
    </row>
    <row r="20" spans="1:20" x14ac:dyDescent="0.2">
      <c r="A20" s="187">
        <v>44317</v>
      </c>
      <c r="B20" s="188"/>
      <c r="C20" s="32">
        <v>38.885191347753747</v>
      </c>
      <c r="D20" s="7"/>
      <c r="E20" s="7"/>
      <c r="F20" s="7"/>
      <c r="G20" s="7"/>
      <c r="H20" s="7"/>
      <c r="I20" s="7"/>
      <c r="J20" s="7"/>
      <c r="K20" s="7"/>
      <c r="L20" s="7"/>
      <c r="M20" s="7"/>
      <c r="N20" s="7"/>
      <c r="O20" s="7"/>
      <c r="P20" s="7"/>
      <c r="Q20" s="7"/>
      <c r="R20" s="7"/>
      <c r="S20" s="7"/>
      <c r="T20" s="7"/>
    </row>
    <row r="21" spans="1:20" x14ac:dyDescent="0.2">
      <c r="A21" s="187">
        <v>44348</v>
      </c>
      <c r="B21" s="188"/>
      <c r="C21" s="32">
        <v>41.229235880398669</v>
      </c>
      <c r="D21" s="7"/>
      <c r="E21" s="7"/>
      <c r="F21" s="7"/>
      <c r="G21" s="7"/>
      <c r="H21" s="7"/>
      <c r="I21" s="7"/>
      <c r="J21" s="7"/>
      <c r="K21" s="7"/>
      <c r="L21" s="7"/>
      <c r="M21" s="7"/>
      <c r="N21" s="7"/>
      <c r="O21" s="7"/>
      <c r="P21" s="7"/>
      <c r="Q21" s="7"/>
      <c r="R21" s="7"/>
      <c r="S21" s="7"/>
      <c r="T21" s="7"/>
    </row>
    <row r="22" spans="1:20" x14ac:dyDescent="0.2">
      <c r="A22" s="187">
        <v>44378</v>
      </c>
      <c r="B22" s="188"/>
      <c r="C22" s="32">
        <v>37.034883720930239</v>
      </c>
      <c r="D22" s="7"/>
      <c r="E22" s="7"/>
      <c r="F22" s="7"/>
      <c r="G22" s="7"/>
      <c r="H22" s="7"/>
      <c r="I22" s="7"/>
      <c r="J22" s="7"/>
      <c r="K22" s="7"/>
      <c r="L22" s="7"/>
      <c r="M22" s="7"/>
      <c r="N22" s="7"/>
      <c r="O22" s="7"/>
      <c r="P22" s="7"/>
      <c r="Q22" s="7"/>
      <c r="R22" s="7"/>
      <c r="S22" s="7"/>
      <c r="T22" s="7"/>
    </row>
    <row r="23" spans="1:20" x14ac:dyDescent="0.2">
      <c r="A23" s="187">
        <v>44409</v>
      </c>
      <c r="B23" s="188"/>
      <c r="C23" s="32">
        <v>36.608623548922054</v>
      </c>
      <c r="D23" s="7"/>
      <c r="E23" s="7"/>
      <c r="F23" s="7"/>
      <c r="G23" s="7"/>
      <c r="H23" s="7"/>
      <c r="I23" s="7"/>
      <c r="J23" s="7"/>
      <c r="K23" s="7"/>
      <c r="L23" s="7"/>
      <c r="M23" s="7"/>
      <c r="N23" s="7"/>
      <c r="O23" s="7"/>
      <c r="P23" s="7"/>
      <c r="Q23" s="7"/>
      <c r="R23" s="7"/>
      <c r="S23" s="7"/>
      <c r="T23" s="7"/>
    </row>
    <row r="24" spans="1:20" x14ac:dyDescent="0.2">
      <c r="A24" s="187">
        <v>44440</v>
      </c>
      <c r="B24" s="188"/>
      <c r="C24" s="32">
        <v>38.843594009983363</v>
      </c>
      <c r="D24" s="7"/>
      <c r="E24" s="7"/>
      <c r="F24" s="7"/>
      <c r="G24" s="7"/>
      <c r="H24" s="7"/>
      <c r="I24" s="7"/>
      <c r="J24" s="7"/>
      <c r="K24" s="7"/>
      <c r="L24" s="7"/>
      <c r="M24" s="7"/>
      <c r="N24" s="7"/>
      <c r="O24" s="7"/>
      <c r="P24" s="7"/>
      <c r="Q24" s="7"/>
      <c r="R24" s="7"/>
      <c r="S24" s="7"/>
      <c r="T24" s="7"/>
    </row>
    <row r="25" spans="1:20" x14ac:dyDescent="0.2">
      <c r="A25" s="187">
        <v>44470</v>
      </c>
      <c r="B25" s="188"/>
      <c r="C25" s="32">
        <v>38.928571428571431</v>
      </c>
      <c r="D25" s="7"/>
      <c r="E25" s="7"/>
      <c r="F25" s="7"/>
      <c r="G25" s="7"/>
      <c r="H25" s="7"/>
      <c r="I25" s="7"/>
      <c r="J25" s="7"/>
      <c r="K25" s="7"/>
      <c r="L25" s="7"/>
      <c r="M25" s="7"/>
      <c r="N25" s="7"/>
      <c r="O25" s="7"/>
      <c r="P25" s="7"/>
      <c r="Q25" s="7"/>
      <c r="R25" s="7"/>
      <c r="S25" s="7"/>
      <c r="T25" s="7"/>
    </row>
    <row r="26" spans="1:20" x14ac:dyDescent="0.2">
      <c r="A26" s="187">
        <v>44501</v>
      </c>
      <c r="B26" s="188"/>
      <c r="C26" s="32">
        <v>37.895174708818629</v>
      </c>
      <c r="D26" s="7"/>
      <c r="E26" s="7"/>
      <c r="F26" s="7"/>
      <c r="G26" s="7"/>
      <c r="H26" s="7"/>
      <c r="I26" s="7"/>
      <c r="J26" s="7"/>
      <c r="K26" s="7"/>
      <c r="L26" s="7"/>
      <c r="M26" s="7"/>
      <c r="N26" s="7"/>
      <c r="O26" s="7"/>
      <c r="P26" s="7"/>
      <c r="Q26" s="7"/>
      <c r="R26" s="7"/>
      <c r="S26" s="7"/>
      <c r="T26" s="7"/>
    </row>
    <row r="27" spans="1:20" x14ac:dyDescent="0.2">
      <c r="A27" s="187">
        <v>44531</v>
      </c>
      <c r="B27" s="188"/>
      <c r="C27" s="32">
        <v>39.08</v>
      </c>
      <c r="D27" s="7"/>
      <c r="E27" s="7"/>
      <c r="F27" s="7"/>
      <c r="G27" s="7"/>
      <c r="H27" s="7"/>
      <c r="I27" s="7"/>
      <c r="J27" s="7"/>
      <c r="K27" s="7"/>
      <c r="L27" s="7"/>
      <c r="M27" s="7"/>
      <c r="N27" s="7"/>
      <c r="O27" s="7"/>
      <c r="P27" s="7"/>
      <c r="Q27" s="7"/>
      <c r="R27" s="7"/>
      <c r="S27" s="7"/>
      <c r="T27" s="7"/>
    </row>
    <row r="28" spans="1:20" x14ac:dyDescent="0.2">
      <c r="A28" s="187">
        <v>44562</v>
      </c>
      <c r="B28" s="188"/>
      <c r="C28" s="32">
        <v>38.391376451077946</v>
      </c>
      <c r="D28" s="7"/>
      <c r="E28" s="7"/>
      <c r="F28" s="7"/>
      <c r="G28" s="7"/>
      <c r="H28" s="7"/>
      <c r="I28" s="7"/>
      <c r="J28" s="7"/>
      <c r="K28" s="7"/>
      <c r="L28" s="7"/>
      <c r="M28" s="7"/>
      <c r="N28" s="7"/>
      <c r="O28" s="7"/>
      <c r="P28" s="7"/>
      <c r="Q28" s="7"/>
      <c r="R28" s="7"/>
      <c r="S28" s="7"/>
      <c r="T28" s="7"/>
    </row>
    <row r="29" spans="1:20" x14ac:dyDescent="0.2">
      <c r="A29" s="187">
        <v>44593</v>
      </c>
      <c r="B29" s="188"/>
      <c r="C29" s="32">
        <v>38.828903654485046</v>
      </c>
      <c r="D29" s="7"/>
      <c r="E29" s="7"/>
      <c r="F29" s="7"/>
      <c r="G29" s="7"/>
      <c r="H29" s="7"/>
      <c r="I29" s="7"/>
      <c r="J29" s="7"/>
      <c r="K29" s="7"/>
      <c r="L29" s="7"/>
      <c r="M29" s="7"/>
      <c r="N29" s="7"/>
      <c r="O29" s="7"/>
      <c r="P29" s="7"/>
      <c r="Q29" s="7"/>
      <c r="R29" s="7"/>
      <c r="S29" s="7"/>
      <c r="T29" s="7"/>
    </row>
    <row r="30" spans="1:20" x14ac:dyDescent="0.2">
      <c r="A30" s="187">
        <v>44621</v>
      </c>
      <c r="B30" s="188"/>
      <c r="C30" s="32">
        <v>37.441860465116278</v>
      </c>
    </row>
    <row r="31" spans="1:20" x14ac:dyDescent="0.2">
      <c r="A31" s="187">
        <v>44652</v>
      </c>
      <c r="B31" s="188"/>
      <c r="C31" s="33">
        <v>37.75</v>
      </c>
    </row>
    <row r="32" spans="1:20" x14ac:dyDescent="0.2">
      <c r="A32" s="187">
        <v>44682</v>
      </c>
      <c r="B32" s="188"/>
      <c r="C32" s="32">
        <v>38.098006644518271</v>
      </c>
    </row>
    <row r="33" spans="1:3" x14ac:dyDescent="0.2">
      <c r="A33" s="187">
        <v>44713</v>
      </c>
      <c r="B33" s="188"/>
      <c r="C33" s="32">
        <v>39.03</v>
      </c>
    </row>
    <row r="34" spans="1:3" x14ac:dyDescent="0.2">
      <c r="A34" s="187">
        <v>44743</v>
      </c>
      <c r="B34" s="188"/>
      <c r="C34" s="32">
        <v>38.228476821192046</v>
      </c>
    </row>
    <row r="35" spans="1:3" x14ac:dyDescent="0.2">
      <c r="A35" s="187">
        <v>44774</v>
      </c>
      <c r="B35" s="188"/>
      <c r="C35" s="32">
        <v>39.168526140063797</v>
      </c>
    </row>
    <row r="36" spans="1:3" x14ac:dyDescent="0.2">
      <c r="A36" s="187">
        <v>44805</v>
      </c>
      <c r="B36" s="188"/>
      <c r="C36" s="32">
        <v>39.909999999999997</v>
      </c>
    </row>
    <row r="37" spans="1:3" x14ac:dyDescent="0.2">
      <c r="A37" s="187">
        <v>44835</v>
      </c>
      <c r="B37" s="188"/>
      <c r="C37" s="32">
        <v>40.9</v>
      </c>
    </row>
    <row r="38" spans="1:3" x14ac:dyDescent="0.2">
      <c r="A38" s="187">
        <v>44866</v>
      </c>
      <c r="B38" s="188"/>
      <c r="C38" s="32">
        <v>39.04</v>
      </c>
    </row>
    <row r="39" spans="1:3" x14ac:dyDescent="0.2">
      <c r="A39" s="187">
        <v>44896</v>
      </c>
      <c r="B39" s="188"/>
      <c r="C39" s="32">
        <v>40.463458110516932</v>
      </c>
    </row>
    <row r="40" spans="1:3" x14ac:dyDescent="0.2">
      <c r="A40" s="187">
        <v>44927</v>
      </c>
      <c r="B40" s="188"/>
      <c r="C40" s="48">
        <v>39.485049833887047</v>
      </c>
    </row>
    <row r="41" spans="1:3" x14ac:dyDescent="0.2">
      <c r="A41" s="187">
        <v>44958</v>
      </c>
      <c r="B41" s="188"/>
      <c r="C41" s="48">
        <v>38.696013289036543</v>
      </c>
    </row>
    <row r="42" spans="1:3" x14ac:dyDescent="0.2">
      <c r="A42" s="187">
        <v>44986</v>
      </c>
      <c r="B42" s="188"/>
      <c r="C42" s="49">
        <v>43.421926910298993</v>
      </c>
    </row>
    <row r="43" spans="1:3" x14ac:dyDescent="0.2">
      <c r="A43" s="187">
        <v>45017</v>
      </c>
      <c r="B43" s="188"/>
      <c r="C43" s="49">
        <v>38.971807628524047</v>
      </c>
    </row>
    <row r="44" spans="1:3" x14ac:dyDescent="0.2">
      <c r="A44" s="187">
        <v>45047</v>
      </c>
      <c r="B44" s="188"/>
      <c r="C44" s="49">
        <v>43.338870431893689</v>
      </c>
    </row>
    <row r="45" spans="1:3" x14ac:dyDescent="0.2">
      <c r="A45" s="187">
        <v>45078</v>
      </c>
      <c r="B45" s="188"/>
      <c r="C45" s="49">
        <v>41.67</v>
      </c>
    </row>
    <row r="46" spans="1:3" x14ac:dyDescent="0.2">
      <c r="A46" s="187">
        <v>45108</v>
      </c>
      <c r="B46" s="188"/>
      <c r="C46" s="49">
        <v>39.161129568106311</v>
      </c>
    </row>
    <row r="47" spans="1:3" x14ac:dyDescent="0.2">
      <c r="B47" s="4"/>
    </row>
    <row r="48" spans="1:3" x14ac:dyDescent="0.2">
      <c r="B48" s="4"/>
    </row>
    <row r="49" spans="2:2" x14ac:dyDescent="0.2">
      <c r="B49" s="4"/>
    </row>
    <row r="50" spans="2:2" x14ac:dyDescent="0.2">
      <c r="B50" s="4"/>
    </row>
    <row r="51" spans="2:2" x14ac:dyDescent="0.2">
      <c r="B51" s="4"/>
    </row>
    <row r="52" spans="2:2" x14ac:dyDescent="0.2">
      <c r="B52" s="4"/>
    </row>
    <row r="53" spans="2:2" x14ac:dyDescent="0.2">
      <c r="B53" s="4"/>
    </row>
    <row r="54" spans="2:2" x14ac:dyDescent="0.2">
      <c r="B54" s="4"/>
    </row>
    <row r="55" spans="2:2" x14ac:dyDescent="0.2">
      <c r="B55" s="4"/>
    </row>
    <row r="56" spans="2:2" x14ac:dyDescent="0.2">
      <c r="B56" s="4"/>
    </row>
    <row r="57" spans="2:2" x14ac:dyDescent="0.2">
      <c r="B57" s="4"/>
    </row>
    <row r="58" spans="2:2" x14ac:dyDescent="0.2">
      <c r="B58" s="4"/>
    </row>
    <row r="59" spans="2:2" x14ac:dyDescent="0.2">
      <c r="B59" s="4"/>
    </row>
    <row r="60" spans="2:2" x14ac:dyDescent="0.2">
      <c r="B60" s="4"/>
    </row>
    <row r="61" spans="2:2" x14ac:dyDescent="0.2">
      <c r="B61" s="4"/>
    </row>
    <row r="62" spans="2:2" x14ac:dyDescent="0.2">
      <c r="B62" s="4"/>
    </row>
    <row r="63" spans="2:2" x14ac:dyDescent="0.2">
      <c r="B63" s="4"/>
    </row>
    <row r="64" spans="2:2" x14ac:dyDescent="0.2">
      <c r="B64" s="4"/>
    </row>
    <row r="65" spans="2:2" x14ac:dyDescent="0.2">
      <c r="B65" s="4"/>
    </row>
    <row r="66" spans="2:2" x14ac:dyDescent="0.2">
      <c r="B66" s="4"/>
    </row>
    <row r="67" spans="2:2" x14ac:dyDescent="0.2">
      <c r="B67" s="4"/>
    </row>
    <row r="68" spans="2:2" x14ac:dyDescent="0.2">
      <c r="B68" s="4"/>
    </row>
    <row r="69" spans="2:2" x14ac:dyDescent="0.2">
      <c r="B69" s="4"/>
    </row>
    <row r="70" spans="2:2" x14ac:dyDescent="0.2">
      <c r="B70" s="4"/>
    </row>
    <row r="71" spans="2:2" x14ac:dyDescent="0.2">
      <c r="B71" s="4"/>
    </row>
    <row r="72" spans="2:2" x14ac:dyDescent="0.2">
      <c r="B72" s="4"/>
    </row>
    <row r="73" spans="2:2" x14ac:dyDescent="0.2">
      <c r="B73" s="4"/>
    </row>
    <row r="74" spans="2:2" x14ac:dyDescent="0.2">
      <c r="B74" s="4"/>
    </row>
    <row r="75" spans="2:2" x14ac:dyDescent="0.2">
      <c r="B75" s="4"/>
    </row>
    <row r="76" spans="2:2" x14ac:dyDescent="0.2">
      <c r="B76" s="4"/>
    </row>
    <row r="77" spans="2:2" x14ac:dyDescent="0.2">
      <c r="B77" s="4"/>
    </row>
    <row r="78" spans="2:2" x14ac:dyDescent="0.2">
      <c r="B78" s="4"/>
    </row>
    <row r="79" spans="2:2" x14ac:dyDescent="0.2">
      <c r="B79" s="4"/>
    </row>
    <row r="80" spans="2:2" x14ac:dyDescent="0.2">
      <c r="B80" s="4"/>
    </row>
    <row r="81" spans="2:2" x14ac:dyDescent="0.2">
      <c r="B81" s="4"/>
    </row>
    <row r="82" spans="2:2" x14ac:dyDescent="0.2">
      <c r="B82" s="4"/>
    </row>
    <row r="83" spans="2:2" x14ac:dyDescent="0.2">
      <c r="B83" s="4"/>
    </row>
    <row r="84" spans="2:2" x14ac:dyDescent="0.2">
      <c r="B84" s="4"/>
    </row>
    <row r="85" spans="2:2" x14ac:dyDescent="0.2">
      <c r="B85" s="4"/>
    </row>
    <row r="86" spans="2:2" x14ac:dyDescent="0.2">
      <c r="B86" s="4"/>
    </row>
    <row r="87" spans="2:2" x14ac:dyDescent="0.2">
      <c r="B87" s="4"/>
    </row>
    <row r="88" spans="2:2" x14ac:dyDescent="0.2">
      <c r="B88" s="4"/>
    </row>
    <row r="89" spans="2:2" x14ac:dyDescent="0.2">
      <c r="B89" s="4"/>
    </row>
    <row r="90" spans="2:2" x14ac:dyDescent="0.2">
      <c r="B90" s="4"/>
    </row>
    <row r="91" spans="2:2" x14ac:dyDescent="0.2">
      <c r="B91" s="4"/>
    </row>
    <row r="92" spans="2:2" x14ac:dyDescent="0.2">
      <c r="B92" s="4"/>
    </row>
    <row r="93" spans="2:2" x14ac:dyDescent="0.2">
      <c r="B93" s="4"/>
    </row>
    <row r="94" spans="2:2" x14ac:dyDescent="0.2">
      <c r="B94" s="4"/>
    </row>
    <row r="95" spans="2:2" x14ac:dyDescent="0.2">
      <c r="B95" s="4"/>
    </row>
    <row r="96" spans="2:2" x14ac:dyDescent="0.2">
      <c r="B96" s="4"/>
    </row>
    <row r="97" spans="2:2" x14ac:dyDescent="0.2">
      <c r="B97" s="4"/>
    </row>
    <row r="98" spans="2:2" x14ac:dyDescent="0.2">
      <c r="B98" s="4"/>
    </row>
    <row r="99" spans="2:2" x14ac:dyDescent="0.2">
      <c r="B99" s="4"/>
    </row>
    <row r="100" spans="2:2" x14ac:dyDescent="0.2">
      <c r="B100" s="4"/>
    </row>
    <row r="101" spans="2:2" x14ac:dyDescent="0.2">
      <c r="B101" s="4"/>
    </row>
    <row r="102" spans="2:2" x14ac:dyDescent="0.2">
      <c r="B102" s="4"/>
    </row>
    <row r="103" spans="2:2" x14ac:dyDescent="0.2">
      <c r="B103" s="4"/>
    </row>
    <row r="104" spans="2:2" x14ac:dyDescent="0.2">
      <c r="B104" s="4"/>
    </row>
    <row r="105" spans="2:2" x14ac:dyDescent="0.2">
      <c r="B105" s="4"/>
    </row>
    <row r="106" spans="2:2" x14ac:dyDescent="0.2">
      <c r="B106" s="4"/>
    </row>
    <row r="107" spans="2:2" x14ac:dyDescent="0.2">
      <c r="B107" s="4"/>
    </row>
    <row r="108" spans="2:2" x14ac:dyDescent="0.2">
      <c r="B108" s="4"/>
    </row>
    <row r="109" spans="2:2" x14ac:dyDescent="0.2">
      <c r="B109" s="4"/>
    </row>
    <row r="110" spans="2:2" x14ac:dyDescent="0.2">
      <c r="B110" s="4"/>
    </row>
    <row r="111" spans="2:2" x14ac:dyDescent="0.2">
      <c r="B111" s="4"/>
    </row>
    <row r="112" spans="2:2" x14ac:dyDescent="0.2">
      <c r="B112" s="4"/>
    </row>
    <row r="113" spans="2:2" x14ac:dyDescent="0.2">
      <c r="B113" s="4"/>
    </row>
    <row r="114" spans="2:2" x14ac:dyDescent="0.2">
      <c r="B114" s="4"/>
    </row>
    <row r="115" spans="2:2" x14ac:dyDescent="0.2">
      <c r="B115" s="4"/>
    </row>
    <row r="116" spans="2:2" x14ac:dyDescent="0.2">
      <c r="B116" s="4"/>
    </row>
    <row r="117" spans="2:2" x14ac:dyDescent="0.2">
      <c r="B117" s="4"/>
    </row>
    <row r="118" spans="2:2" x14ac:dyDescent="0.2">
      <c r="B118" s="4"/>
    </row>
    <row r="119" spans="2:2" x14ac:dyDescent="0.2">
      <c r="B119" s="4"/>
    </row>
    <row r="120" spans="2:2" x14ac:dyDescent="0.2">
      <c r="B120" s="4"/>
    </row>
    <row r="121" spans="2:2" x14ac:dyDescent="0.2">
      <c r="B121" s="4"/>
    </row>
    <row r="122" spans="2:2" x14ac:dyDescent="0.2">
      <c r="B122" s="4"/>
    </row>
    <row r="123" spans="2:2" x14ac:dyDescent="0.2">
      <c r="B123" s="4"/>
    </row>
    <row r="124" spans="2:2" x14ac:dyDescent="0.2">
      <c r="B124" s="4"/>
    </row>
    <row r="125" spans="2:2" x14ac:dyDescent="0.2">
      <c r="B125" s="4"/>
    </row>
    <row r="126" spans="2:2" x14ac:dyDescent="0.2">
      <c r="B126" s="4"/>
    </row>
    <row r="127" spans="2:2" x14ac:dyDescent="0.2">
      <c r="B127" s="4"/>
    </row>
    <row r="128" spans="2:2" x14ac:dyDescent="0.2">
      <c r="B128" s="4"/>
    </row>
    <row r="129" spans="2:2" x14ac:dyDescent="0.2">
      <c r="B129" s="4"/>
    </row>
    <row r="130" spans="2:2" x14ac:dyDescent="0.2">
      <c r="B130" s="4"/>
    </row>
    <row r="131" spans="2:2" x14ac:dyDescent="0.2">
      <c r="B131" s="4"/>
    </row>
    <row r="132" spans="2:2" x14ac:dyDescent="0.2">
      <c r="B132" s="4"/>
    </row>
    <row r="133" spans="2:2" x14ac:dyDescent="0.2">
      <c r="B133" s="4"/>
    </row>
    <row r="134" spans="2:2" x14ac:dyDescent="0.2">
      <c r="B134" s="4"/>
    </row>
    <row r="135" spans="2:2" x14ac:dyDescent="0.2">
      <c r="B135" s="4"/>
    </row>
    <row r="136" spans="2:2" x14ac:dyDescent="0.2">
      <c r="B136" s="4"/>
    </row>
    <row r="137" spans="2:2" x14ac:dyDescent="0.2">
      <c r="B137" s="4"/>
    </row>
    <row r="138" spans="2:2" x14ac:dyDescent="0.2">
      <c r="B138" s="4"/>
    </row>
    <row r="139" spans="2:2" x14ac:dyDescent="0.2">
      <c r="B139" s="4"/>
    </row>
    <row r="140" spans="2:2" x14ac:dyDescent="0.2">
      <c r="B140" s="4"/>
    </row>
    <row r="141" spans="2:2" x14ac:dyDescent="0.2">
      <c r="B141" s="4"/>
    </row>
    <row r="142" spans="2:2" x14ac:dyDescent="0.2">
      <c r="B142" s="4"/>
    </row>
    <row r="143" spans="2:2" x14ac:dyDescent="0.2">
      <c r="B143" s="4"/>
    </row>
    <row r="144" spans="2:2" x14ac:dyDescent="0.2">
      <c r="B144" s="4"/>
    </row>
    <row r="145" spans="2:2" x14ac:dyDescent="0.2">
      <c r="B145" s="4"/>
    </row>
    <row r="146" spans="2:2" x14ac:dyDescent="0.2">
      <c r="B146" s="4"/>
    </row>
    <row r="147" spans="2:2" x14ac:dyDescent="0.2">
      <c r="B147" s="4"/>
    </row>
    <row r="148" spans="2:2" x14ac:dyDescent="0.2">
      <c r="B148" s="4"/>
    </row>
    <row r="149" spans="2:2" x14ac:dyDescent="0.2">
      <c r="B149" s="4"/>
    </row>
    <row r="150" spans="2:2" x14ac:dyDescent="0.2">
      <c r="B150" s="4"/>
    </row>
    <row r="151" spans="2:2" x14ac:dyDescent="0.2">
      <c r="B151" s="4"/>
    </row>
    <row r="152" spans="2:2" x14ac:dyDescent="0.2">
      <c r="B152" s="4"/>
    </row>
    <row r="153" spans="2:2" x14ac:dyDescent="0.2">
      <c r="B153" s="4"/>
    </row>
    <row r="154" spans="2:2" x14ac:dyDescent="0.2">
      <c r="B154" s="4"/>
    </row>
    <row r="155" spans="2:2" x14ac:dyDescent="0.2">
      <c r="B155" s="4"/>
    </row>
    <row r="156" spans="2:2" x14ac:dyDescent="0.2">
      <c r="B156" s="4"/>
    </row>
    <row r="157" spans="2:2" x14ac:dyDescent="0.2">
      <c r="B157" s="4"/>
    </row>
    <row r="158" spans="2:2" x14ac:dyDescent="0.2">
      <c r="B158" s="4"/>
    </row>
    <row r="159" spans="2:2" x14ac:dyDescent="0.2">
      <c r="B159" s="4"/>
    </row>
    <row r="160" spans="2:2" x14ac:dyDescent="0.2">
      <c r="B160" s="4"/>
    </row>
    <row r="161" spans="2:2" x14ac:dyDescent="0.2">
      <c r="B161" s="4"/>
    </row>
    <row r="162" spans="2:2" x14ac:dyDescent="0.2">
      <c r="B162" s="4"/>
    </row>
    <row r="163" spans="2:2" x14ac:dyDescent="0.2">
      <c r="B163" s="4"/>
    </row>
    <row r="164" spans="2:2" x14ac:dyDescent="0.2">
      <c r="B164" s="4"/>
    </row>
    <row r="165" spans="2:2" x14ac:dyDescent="0.2">
      <c r="B165" s="4"/>
    </row>
    <row r="166" spans="2:2" x14ac:dyDescent="0.2">
      <c r="B166" s="4"/>
    </row>
    <row r="167" spans="2:2" x14ac:dyDescent="0.2">
      <c r="B167" s="4"/>
    </row>
    <row r="168" spans="2:2" x14ac:dyDescent="0.2">
      <c r="B168" s="4"/>
    </row>
    <row r="169" spans="2:2" x14ac:dyDescent="0.2">
      <c r="B169" s="4"/>
    </row>
    <row r="170" spans="2:2" x14ac:dyDescent="0.2">
      <c r="B170" s="4"/>
    </row>
    <row r="171" spans="2:2" x14ac:dyDescent="0.2">
      <c r="B171" s="4"/>
    </row>
    <row r="172" spans="2:2" x14ac:dyDescent="0.2">
      <c r="B172" s="4"/>
    </row>
    <row r="173" spans="2:2" x14ac:dyDescent="0.2">
      <c r="B173" s="4"/>
    </row>
    <row r="174" spans="2:2" x14ac:dyDescent="0.2">
      <c r="B174" s="4"/>
    </row>
    <row r="175" spans="2:2" x14ac:dyDescent="0.2">
      <c r="B175" s="4"/>
    </row>
    <row r="176" spans="2:2" x14ac:dyDescent="0.2">
      <c r="B176" s="4"/>
    </row>
    <row r="177" spans="2:2" x14ac:dyDescent="0.2">
      <c r="B177" s="4"/>
    </row>
    <row r="178" spans="2:2" x14ac:dyDescent="0.2">
      <c r="B178" s="4"/>
    </row>
    <row r="179" spans="2:2" x14ac:dyDescent="0.2">
      <c r="B179" s="4"/>
    </row>
    <row r="180" spans="2:2" x14ac:dyDescent="0.2">
      <c r="B180" s="4"/>
    </row>
    <row r="181" spans="2:2" x14ac:dyDescent="0.2">
      <c r="B181" s="4"/>
    </row>
    <row r="182" spans="2:2" x14ac:dyDescent="0.2">
      <c r="B182" s="4"/>
    </row>
    <row r="183" spans="2:2" x14ac:dyDescent="0.2">
      <c r="B183" s="4"/>
    </row>
    <row r="184" spans="2:2" x14ac:dyDescent="0.2">
      <c r="B184" s="4"/>
    </row>
    <row r="185" spans="2:2" x14ac:dyDescent="0.2">
      <c r="B185" s="4"/>
    </row>
    <row r="186" spans="2:2" x14ac:dyDescent="0.2">
      <c r="B186" s="4"/>
    </row>
    <row r="187" spans="2:2" x14ac:dyDescent="0.2">
      <c r="B187" s="4"/>
    </row>
    <row r="188" spans="2:2" x14ac:dyDescent="0.2">
      <c r="B188" s="4"/>
    </row>
    <row r="189" spans="2:2" x14ac:dyDescent="0.2">
      <c r="B189" s="4"/>
    </row>
    <row r="190" spans="2:2" x14ac:dyDescent="0.2">
      <c r="B190" s="4"/>
    </row>
    <row r="191" spans="2:2" x14ac:dyDescent="0.2">
      <c r="B191" s="4"/>
    </row>
    <row r="192" spans="2:2" x14ac:dyDescent="0.2">
      <c r="B192" s="4"/>
    </row>
    <row r="193" spans="2:2" x14ac:dyDescent="0.2">
      <c r="B193" s="4"/>
    </row>
    <row r="194" spans="2:2" x14ac:dyDescent="0.2">
      <c r="B194" s="4"/>
    </row>
    <row r="195" spans="2:2" x14ac:dyDescent="0.2">
      <c r="B195" s="4"/>
    </row>
    <row r="196" spans="2:2" x14ac:dyDescent="0.2">
      <c r="B196" s="4"/>
    </row>
    <row r="197" spans="2:2" x14ac:dyDescent="0.2">
      <c r="B197" s="4"/>
    </row>
    <row r="198" spans="2:2" x14ac:dyDescent="0.2">
      <c r="B198" s="4"/>
    </row>
    <row r="199" spans="2:2" x14ac:dyDescent="0.2">
      <c r="B199" s="4"/>
    </row>
    <row r="200" spans="2:2" x14ac:dyDescent="0.2">
      <c r="B200" s="4"/>
    </row>
    <row r="201" spans="2:2" x14ac:dyDescent="0.2">
      <c r="B201" s="4"/>
    </row>
    <row r="202" spans="2:2" x14ac:dyDescent="0.2">
      <c r="B202" s="4"/>
    </row>
    <row r="203" spans="2:2" x14ac:dyDescent="0.2">
      <c r="B203" s="4"/>
    </row>
    <row r="204" spans="2:2" x14ac:dyDescent="0.2">
      <c r="B204" s="4"/>
    </row>
    <row r="205" spans="2:2" x14ac:dyDescent="0.2">
      <c r="B205" s="4"/>
    </row>
    <row r="206" spans="2:2" x14ac:dyDescent="0.2">
      <c r="B206" s="4"/>
    </row>
    <row r="207" spans="2:2" x14ac:dyDescent="0.2">
      <c r="B207" s="4"/>
    </row>
    <row r="208" spans="2:2" x14ac:dyDescent="0.2">
      <c r="B208" s="4"/>
    </row>
    <row r="209" spans="2:2" x14ac:dyDescent="0.2">
      <c r="B209" s="4"/>
    </row>
    <row r="210" spans="2:2" x14ac:dyDescent="0.2">
      <c r="B210" s="4"/>
    </row>
    <row r="211" spans="2:2" x14ac:dyDescent="0.2">
      <c r="B211" s="4"/>
    </row>
    <row r="212" spans="2:2" x14ac:dyDescent="0.2">
      <c r="B212" s="4"/>
    </row>
    <row r="213" spans="2:2" x14ac:dyDescent="0.2">
      <c r="B213" s="4"/>
    </row>
    <row r="214" spans="2:2" x14ac:dyDescent="0.2">
      <c r="B214" s="4"/>
    </row>
    <row r="215" spans="2:2" x14ac:dyDescent="0.2">
      <c r="B215" s="4"/>
    </row>
    <row r="216" spans="2:2" x14ac:dyDescent="0.2">
      <c r="B216" s="4"/>
    </row>
  </sheetData>
  <mergeCells count="42">
    <mergeCell ref="A46:B46"/>
    <mergeCell ref="A45:B45"/>
    <mergeCell ref="H1:I1"/>
    <mergeCell ref="A10:B10"/>
    <mergeCell ref="A11:B11"/>
    <mergeCell ref="A12:B12"/>
    <mergeCell ref="A38:B38"/>
    <mergeCell ref="A23:B23"/>
    <mergeCell ref="A13:B13"/>
    <mergeCell ref="A7:B7"/>
    <mergeCell ref="A8:B8"/>
    <mergeCell ref="A9:B9"/>
    <mergeCell ref="A14:B14"/>
    <mergeCell ref="A36:B36"/>
    <mergeCell ref="A37:B37"/>
    <mergeCell ref="A35:B35"/>
    <mergeCell ref="A44:B44"/>
    <mergeCell ref="A6:B6"/>
    <mergeCell ref="A15:B15"/>
    <mergeCell ref="A33:B33"/>
    <mergeCell ref="A16:B16"/>
    <mergeCell ref="A17:B17"/>
    <mergeCell ref="A18:B18"/>
    <mergeCell ref="A19:B19"/>
    <mergeCell ref="A25:B25"/>
    <mergeCell ref="A26:B26"/>
    <mergeCell ref="A32:B32"/>
    <mergeCell ref="A31:B31"/>
    <mergeCell ref="A20:B20"/>
    <mergeCell ref="A21:B21"/>
    <mergeCell ref="A22:B22"/>
    <mergeCell ref="A24:B24"/>
    <mergeCell ref="A30:B30"/>
    <mergeCell ref="A27:B27"/>
    <mergeCell ref="A43:B43"/>
    <mergeCell ref="A42:B42"/>
    <mergeCell ref="A41:B41"/>
    <mergeCell ref="A40:B40"/>
    <mergeCell ref="A39:B39"/>
    <mergeCell ref="A28:B28"/>
    <mergeCell ref="A29:B29"/>
    <mergeCell ref="A34:B34"/>
  </mergeCells>
  <hyperlinks>
    <hyperlink ref="H1:I1" location="Index!A1" display="Regresar al Índice" xr:uid="{00000000-0004-0000-2300-000000000000}"/>
  </hyperlinks>
  <pageMargins left="0.7" right="0.7" top="0.75" bottom="0.75" header="0.3" footer="0.3"/>
  <pageSetup orientation="portrait" horizontalDpi="4294967295" verticalDpi="4294967295"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1"/>
  <dimension ref="A1:AN422"/>
  <sheetViews>
    <sheetView topLeftCell="AE46" zoomScaleNormal="100" workbookViewId="0">
      <selection activeCell="F17" sqref="F17"/>
    </sheetView>
  </sheetViews>
  <sheetFormatPr baseColWidth="10" defaultColWidth="9.140625" defaultRowHeight="12.75" x14ac:dyDescent="0.2"/>
  <cols>
    <col min="1" max="1" width="6.140625" style="232" bestFit="1" customWidth="1"/>
    <col min="2" max="2" width="11.42578125" style="13" bestFit="1" customWidth="1"/>
    <col min="3" max="3" width="7.85546875" style="232" bestFit="1" customWidth="1"/>
    <col min="4" max="4" width="12.7109375" style="232" customWidth="1"/>
    <col min="5" max="5" width="12.140625" style="232" customWidth="1"/>
    <col min="6" max="6" width="11.140625" style="232" customWidth="1"/>
    <col min="7" max="7" width="12.140625" style="232" customWidth="1"/>
    <col min="8" max="8" width="9.7109375" style="232" bestFit="1" customWidth="1"/>
    <col min="9" max="9" width="9.140625" style="232"/>
    <col min="10" max="11" width="9.140625" style="232" bestFit="1" customWidth="1"/>
    <col min="12" max="12" width="9.28515625" style="232" bestFit="1" customWidth="1"/>
    <col min="13" max="13" width="9.140625" style="232" bestFit="1" customWidth="1"/>
    <col min="14" max="14" width="9.7109375" style="232" bestFit="1" customWidth="1"/>
    <col min="15" max="15" width="9.140625" style="232"/>
    <col min="16" max="16" width="6.140625" style="232" bestFit="1" customWidth="1"/>
    <col min="17" max="17" width="11.42578125" style="232" bestFit="1" customWidth="1"/>
    <col min="18" max="18" width="8.7109375" style="232" bestFit="1" customWidth="1"/>
    <col min="19" max="19" width="10.85546875" style="232" bestFit="1" customWidth="1"/>
    <col min="20" max="20" width="9.140625" style="232" bestFit="1" customWidth="1"/>
    <col min="21" max="21" width="9.28515625" style="232" bestFit="1" customWidth="1"/>
    <col min="22" max="22" width="10.85546875" style="232" bestFit="1" customWidth="1"/>
    <col min="23" max="23" width="9.7109375" style="232" bestFit="1" customWidth="1"/>
    <col min="24" max="24" width="9.140625" style="232"/>
    <col min="25" max="25" width="12.140625" style="232" bestFit="1" customWidth="1"/>
    <col min="26" max="26" width="9.140625" style="232" bestFit="1" customWidth="1"/>
    <col min="27" max="27" width="9.28515625" style="232" bestFit="1" customWidth="1"/>
    <col min="28" max="28" width="12.140625" style="232" bestFit="1" customWidth="1"/>
    <col min="29" max="29" width="9.7109375" style="232" bestFit="1" customWidth="1"/>
    <col min="30" max="30" width="9.140625" style="9"/>
    <col min="31" max="31" width="11.42578125" style="9" bestFit="1" customWidth="1"/>
    <col min="32" max="34" width="11.42578125" style="9" customWidth="1"/>
    <col min="35" max="35" width="32.42578125" style="9" bestFit="1" customWidth="1"/>
    <col min="36" max="36" width="15.7109375" style="9" bestFit="1" customWidth="1"/>
    <col min="37" max="38" width="9.140625" style="9"/>
    <col min="39" max="40" width="9.28515625" style="9" bestFit="1" customWidth="1"/>
    <col min="41" max="16384" width="9.140625" style="232"/>
  </cols>
  <sheetData>
    <row r="1" spans="1:40" s="9" customFormat="1" x14ac:dyDescent="0.2">
      <c r="A1" s="28" t="s">
        <v>4498</v>
      </c>
      <c r="B1" s="13"/>
      <c r="C1" s="232"/>
      <c r="D1" s="232"/>
      <c r="E1" s="232"/>
      <c r="F1" s="232"/>
      <c r="G1" s="232"/>
      <c r="H1" s="284" t="s">
        <v>1306</v>
      </c>
      <c r="I1" s="284"/>
      <c r="J1" s="232"/>
      <c r="K1" s="232"/>
      <c r="L1" s="232"/>
      <c r="M1" s="232"/>
      <c r="N1" s="232"/>
      <c r="O1" s="232"/>
      <c r="P1" s="232"/>
      <c r="Q1" s="232"/>
      <c r="R1" s="232"/>
      <c r="S1" s="232"/>
      <c r="T1" s="232"/>
      <c r="U1" s="232"/>
      <c r="V1" s="232"/>
      <c r="W1" s="232"/>
      <c r="X1" s="232"/>
      <c r="Y1" s="232"/>
      <c r="Z1" s="232"/>
      <c r="AA1" s="232"/>
      <c r="AB1" s="232"/>
      <c r="AC1" s="232"/>
    </row>
    <row r="2" spans="1:40" x14ac:dyDescent="0.2">
      <c r="A2" s="11" t="s">
        <v>1251</v>
      </c>
    </row>
    <row r="3" spans="1:40" x14ac:dyDescent="0.2">
      <c r="A3" s="11" t="s">
        <v>606</v>
      </c>
    </row>
    <row r="5" spans="1:40" x14ac:dyDescent="0.2">
      <c r="B5" s="4"/>
    </row>
    <row r="6" spans="1:40" s="9" customFormat="1" x14ac:dyDescent="0.2">
      <c r="A6" s="28"/>
      <c r="B6" s="28"/>
      <c r="C6" s="233"/>
      <c r="D6" s="192" t="s">
        <v>398</v>
      </c>
      <c r="E6" s="192"/>
      <c r="F6" s="192"/>
      <c r="G6" s="192"/>
      <c r="H6" s="192"/>
      <c r="I6" s="233"/>
      <c r="J6" s="192" t="s">
        <v>399</v>
      </c>
      <c r="K6" s="192"/>
      <c r="L6" s="192"/>
      <c r="M6" s="192"/>
      <c r="N6" s="192"/>
      <c r="O6" s="28"/>
      <c r="P6" s="28"/>
      <c r="Q6" s="28"/>
      <c r="R6" s="28"/>
      <c r="S6" s="192" t="s">
        <v>398</v>
      </c>
      <c r="T6" s="192"/>
      <c r="U6" s="192"/>
      <c r="V6" s="192"/>
      <c r="W6" s="192"/>
      <c r="X6" s="28"/>
      <c r="Y6" s="192" t="s">
        <v>399</v>
      </c>
      <c r="Z6" s="192"/>
      <c r="AA6" s="192"/>
      <c r="AB6" s="192"/>
      <c r="AC6" s="192"/>
      <c r="AD6" s="28"/>
      <c r="AE6" s="28"/>
      <c r="AF6" s="28"/>
      <c r="AG6" s="28"/>
      <c r="AH6" s="28"/>
      <c r="AI6" s="28" t="s">
        <v>391</v>
      </c>
      <c r="AJ6" s="28"/>
      <c r="AK6" s="28"/>
      <c r="AL6" s="28"/>
      <c r="AM6" s="28" t="s">
        <v>391</v>
      </c>
      <c r="AN6" s="28"/>
    </row>
    <row r="7" spans="1:40" s="9" customFormat="1" ht="51" x14ac:dyDescent="0.2">
      <c r="A7" s="47"/>
      <c r="B7" s="28"/>
      <c r="C7" s="34" t="s">
        <v>2</v>
      </c>
      <c r="D7" s="35" t="s">
        <v>2480</v>
      </c>
      <c r="E7" s="35" t="s">
        <v>2481</v>
      </c>
      <c r="F7" s="35" t="s">
        <v>2482</v>
      </c>
      <c r="G7" s="35" t="s">
        <v>400</v>
      </c>
      <c r="H7" s="36" t="s">
        <v>0</v>
      </c>
      <c r="I7" s="234"/>
      <c r="J7" s="35" t="s">
        <v>2480</v>
      </c>
      <c r="K7" s="35" t="s">
        <v>2481</v>
      </c>
      <c r="L7" s="35" t="s">
        <v>2482</v>
      </c>
      <c r="M7" s="35" t="s">
        <v>400</v>
      </c>
      <c r="N7" s="36" t="s">
        <v>401</v>
      </c>
      <c r="O7" s="28"/>
      <c r="P7" s="28"/>
      <c r="Q7" s="28"/>
      <c r="R7" s="34" t="s">
        <v>2</v>
      </c>
      <c r="S7" s="35" t="s">
        <v>2480</v>
      </c>
      <c r="T7" s="35" t="s">
        <v>2481</v>
      </c>
      <c r="U7" s="35" t="s">
        <v>2482</v>
      </c>
      <c r="V7" s="35" t="s">
        <v>400</v>
      </c>
      <c r="W7" s="36" t="s">
        <v>1</v>
      </c>
      <c r="X7" s="234"/>
      <c r="Y7" s="35" t="s">
        <v>2480</v>
      </c>
      <c r="Z7" s="35" t="s">
        <v>2481</v>
      </c>
      <c r="AA7" s="35" t="s">
        <v>2482</v>
      </c>
      <c r="AB7" s="35" t="s">
        <v>400</v>
      </c>
      <c r="AC7" s="36" t="s">
        <v>401</v>
      </c>
      <c r="AD7" s="28"/>
      <c r="AE7" s="37" t="s">
        <v>345</v>
      </c>
      <c r="AF7" s="28"/>
      <c r="AG7" s="28"/>
      <c r="AH7" s="28"/>
      <c r="AI7" s="35" t="s">
        <v>381</v>
      </c>
      <c r="AJ7" s="35" t="s">
        <v>382</v>
      </c>
      <c r="AK7" s="28"/>
      <c r="AL7" s="28"/>
      <c r="AM7" s="35" t="s">
        <v>383</v>
      </c>
      <c r="AN7" s="35" t="s">
        <v>384</v>
      </c>
    </row>
    <row r="8" spans="1:40" s="9" customFormat="1" x14ac:dyDescent="0.2">
      <c r="A8" s="28">
        <v>2018</v>
      </c>
      <c r="B8" s="28" t="s">
        <v>38</v>
      </c>
      <c r="C8" s="38" t="s">
        <v>0</v>
      </c>
      <c r="D8" s="38">
        <v>395444</v>
      </c>
      <c r="E8" s="39">
        <v>16331</v>
      </c>
      <c r="F8" s="39">
        <v>19832</v>
      </c>
      <c r="G8" s="39">
        <v>431607</v>
      </c>
      <c r="H8" s="235">
        <v>4.5949208423403699E-2</v>
      </c>
      <c r="I8" s="233"/>
      <c r="J8" s="38">
        <v>96340.516560269956</v>
      </c>
      <c r="K8" s="39">
        <v>4400.3771155299992</v>
      </c>
      <c r="L8" s="39">
        <v>6765.8196397199963</v>
      </c>
      <c r="M8" s="39">
        <v>107506.71331551996</v>
      </c>
      <c r="N8" s="235">
        <v>6.2933926924759451E-2</v>
      </c>
      <c r="O8" s="28"/>
      <c r="P8" s="28">
        <v>2018</v>
      </c>
      <c r="Q8" s="28" t="s">
        <v>38</v>
      </c>
      <c r="R8" s="28" t="s">
        <v>1</v>
      </c>
      <c r="S8" s="40">
        <v>4539339</v>
      </c>
      <c r="T8" s="40">
        <v>201752</v>
      </c>
      <c r="U8" s="40">
        <v>292123</v>
      </c>
      <c r="V8" s="40">
        <v>5033214</v>
      </c>
      <c r="W8" s="41">
        <v>5.8039058144557336E-2</v>
      </c>
      <c r="X8" s="42"/>
      <c r="Y8" s="40">
        <v>1169489.6247430597</v>
      </c>
      <c r="Z8" s="40">
        <v>55742.428130130014</v>
      </c>
      <c r="AA8" s="40">
        <v>104863.13944229996</v>
      </c>
      <c r="AB8" s="40">
        <v>1330095.1923154898</v>
      </c>
      <c r="AC8" s="41">
        <v>7.8838823001645089E-2</v>
      </c>
      <c r="AD8" s="28"/>
      <c r="AE8" s="28" t="s">
        <v>38</v>
      </c>
      <c r="AF8" s="28" t="s">
        <v>0</v>
      </c>
      <c r="AG8" s="28">
        <v>2018</v>
      </c>
      <c r="AH8" s="28" t="s">
        <v>38</v>
      </c>
      <c r="AI8" s="46">
        <v>4.0931184479757965E-2</v>
      </c>
      <c r="AJ8" s="46">
        <v>6.2933926924759451E-2</v>
      </c>
      <c r="AK8" s="28"/>
      <c r="AL8" s="28" t="s">
        <v>1</v>
      </c>
      <c r="AM8" s="46">
        <v>4.1908600566468536E-2</v>
      </c>
      <c r="AN8" s="46">
        <v>7.8838823001645075E-2</v>
      </c>
    </row>
    <row r="9" spans="1:40" s="9" customFormat="1" x14ac:dyDescent="0.2">
      <c r="A9" s="28"/>
      <c r="B9" s="28" t="s">
        <v>39</v>
      </c>
      <c r="C9" s="38" t="s">
        <v>0</v>
      </c>
      <c r="D9" s="38">
        <v>396792</v>
      </c>
      <c r="E9" s="39">
        <v>15946</v>
      </c>
      <c r="F9" s="39">
        <v>19988</v>
      </c>
      <c r="G9" s="39">
        <v>432726</v>
      </c>
      <c r="H9" s="235">
        <v>4.619089215808618E-2</v>
      </c>
      <c r="I9" s="233"/>
      <c r="J9" s="38">
        <v>97417.589759420007</v>
      </c>
      <c r="K9" s="39">
        <v>4322.8508890399999</v>
      </c>
      <c r="L9" s="39">
        <v>6842.386196540001</v>
      </c>
      <c r="M9" s="39">
        <v>108582.82684500002</v>
      </c>
      <c r="N9" s="235">
        <v>6.3015362514989418E-2</v>
      </c>
      <c r="O9" s="28"/>
      <c r="P9" s="28"/>
      <c r="Q9" s="28" t="s">
        <v>39</v>
      </c>
      <c r="R9" s="28" t="s">
        <v>1</v>
      </c>
      <c r="S9" s="40">
        <v>4559076</v>
      </c>
      <c r="T9" s="40">
        <v>194516</v>
      </c>
      <c r="U9" s="40">
        <v>294575</v>
      </c>
      <c r="V9" s="40">
        <v>5048167</v>
      </c>
      <c r="W9" s="41">
        <v>5.8352863524522861E-2</v>
      </c>
      <c r="X9" s="42"/>
      <c r="Y9" s="40">
        <v>1183520.1715956097</v>
      </c>
      <c r="Z9" s="40">
        <v>54381.387081809997</v>
      </c>
      <c r="AA9" s="40">
        <v>106254.81239264998</v>
      </c>
      <c r="AB9" s="40">
        <v>1344156.37107007</v>
      </c>
      <c r="AC9" s="41">
        <v>7.9049442966268521E-2</v>
      </c>
      <c r="AD9" s="28"/>
      <c r="AE9" s="28" t="s">
        <v>39</v>
      </c>
      <c r="AF9" s="28" t="s">
        <v>0</v>
      </c>
      <c r="AG9" s="28"/>
      <c r="AH9" s="28" t="s">
        <v>39</v>
      </c>
      <c r="AI9" s="46">
        <v>3.9811552292802158E-2</v>
      </c>
      <c r="AJ9" s="46">
        <v>6.3015362514989418E-2</v>
      </c>
      <c r="AK9" s="28"/>
      <c r="AL9" s="28" t="s">
        <v>1</v>
      </c>
      <c r="AM9" s="46">
        <v>4.045763443320028E-2</v>
      </c>
      <c r="AN9" s="46">
        <v>7.9049442966268535E-2</v>
      </c>
    </row>
    <row r="10" spans="1:40" s="9" customFormat="1" x14ac:dyDescent="0.2">
      <c r="A10" s="28"/>
      <c r="B10" s="28" t="s">
        <v>40</v>
      </c>
      <c r="C10" s="38" t="s">
        <v>0</v>
      </c>
      <c r="D10" s="38">
        <v>396959</v>
      </c>
      <c r="E10" s="39">
        <v>16544</v>
      </c>
      <c r="F10" s="39">
        <v>19890</v>
      </c>
      <c r="G10" s="38">
        <v>433393</v>
      </c>
      <c r="H10" s="235">
        <v>4.5893680793183095E-2</v>
      </c>
      <c r="I10" s="233"/>
      <c r="J10" s="38">
        <v>96728.314309110079</v>
      </c>
      <c r="K10" s="39">
        <v>4468.5448575199989</v>
      </c>
      <c r="L10" s="39">
        <v>6822.9172032899987</v>
      </c>
      <c r="M10" s="39">
        <v>108019.77636992007</v>
      </c>
      <c r="N10" s="235">
        <v>6.3163593117657624E-2</v>
      </c>
      <c r="O10" s="28"/>
      <c r="P10" s="28"/>
      <c r="Q10" s="28" t="s">
        <v>40</v>
      </c>
      <c r="R10" s="28" t="s">
        <v>1</v>
      </c>
      <c r="S10" s="40">
        <v>4561466</v>
      </c>
      <c r="T10" s="40">
        <v>200791</v>
      </c>
      <c r="U10" s="40">
        <v>297369</v>
      </c>
      <c r="V10" s="40">
        <v>5059626</v>
      </c>
      <c r="W10" s="41">
        <v>5.8772921160575899E-2</v>
      </c>
      <c r="X10" s="42"/>
      <c r="Y10" s="40">
        <v>1176406.7522191401</v>
      </c>
      <c r="Z10" s="40">
        <v>55812.684088100003</v>
      </c>
      <c r="AA10" s="40">
        <v>107163.55743987</v>
      </c>
      <c r="AB10" s="40">
        <v>1339382.99374711</v>
      </c>
      <c r="AC10" s="41">
        <v>8.0009644694729903E-2</v>
      </c>
      <c r="AD10" s="28"/>
      <c r="AE10" s="28" t="s">
        <v>40</v>
      </c>
      <c r="AF10" s="28" t="s">
        <v>0</v>
      </c>
      <c r="AG10" s="28"/>
      <c r="AH10" s="28" t="s">
        <v>40</v>
      </c>
      <c r="AI10" s="46">
        <v>4.1367840294514263E-2</v>
      </c>
      <c r="AJ10" s="46">
        <v>6.3163593117657624E-2</v>
      </c>
      <c r="AK10" s="28"/>
      <c r="AL10" s="28" t="s">
        <v>1</v>
      </c>
      <c r="AM10" s="46">
        <v>4.1670444039278311E-2</v>
      </c>
      <c r="AN10" s="46">
        <v>8.0009644694729959E-2</v>
      </c>
    </row>
    <row r="11" spans="1:40" s="9" customFormat="1" x14ac:dyDescent="0.2">
      <c r="A11" s="28"/>
      <c r="B11" s="28" t="s">
        <v>41</v>
      </c>
      <c r="C11" s="38" t="s">
        <v>0</v>
      </c>
      <c r="D11" s="38">
        <v>399346</v>
      </c>
      <c r="E11" s="39">
        <v>15796</v>
      </c>
      <c r="F11" s="39">
        <v>19644</v>
      </c>
      <c r="G11" s="38">
        <v>434786</v>
      </c>
      <c r="H11" s="235">
        <v>4.5180847589388805E-2</v>
      </c>
      <c r="I11" s="233"/>
      <c r="J11" s="38">
        <v>98031.951187839994</v>
      </c>
      <c r="K11" s="39">
        <v>4309.6792990899985</v>
      </c>
      <c r="L11" s="39">
        <v>6726.7224611200008</v>
      </c>
      <c r="M11" s="39">
        <v>109068.35294805</v>
      </c>
      <c r="N11" s="235">
        <v>6.1674374640313716E-2</v>
      </c>
      <c r="O11" s="28"/>
      <c r="P11" s="28"/>
      <c r="Q11" s="28" t="s">
        <v>41</v>
      </c>
      <c r="R11" s="28" t="s">
        <v>1</v>
      </c>
      <c r="S11" s="40">
        <v>4585554</v>
      </c>
      <c r="T11" s="40">
        <v>192416</v>
      </c>
      <c r="U11" s="40">
        <v>299523</v>
      </c>
      <c r="V11" s="40">
        <v>5077493</v>
      </c>
      <c r="W11" s="41">
        <v>5.8990332433742403E-2</v>
      </c>
      <c r="X11" s="42"/>
      <c r="Y11" s="40">
        <v>1190570.0052648301</v>
      </c>
      <c r="Z11" s="40">
        <v>54139.186366900001</v>
      </c>
      <c r="AA11" s="40">
        <v>107446.57736124999</v>
      </c>
      <c r="AB11" s="40">
        <v>1352155.7689929802</v>
      </c>
      <c r="AC11" s="41">
        <v>7.9463165284034562E-2</v>
      </c>
      <c r="AD11" s="28"/>
      <c r="AE11" s="28" t="s">
        <v>41</v>
      </c>
      <c r="AF11" s="28" t="s">
        <v>0</v>
      </c>
      <c r="AG11" s="28"/>
      <c r="AH11" s="28" t="s">
        <v>41</v>
      </c>
      <c r="AI11" s="46">
        <v>3.9513563582854579E-2</v>
      </c>
      <c r="AJ11" s="46">
        <v>6.1674374640313716E-2</v>
      </c>
      <c r="AK11" s="28"/>
      <c r="AL11" s="28" t="s">
        <v>1</v>
      </c>
      <c r="AM11" s="46">
        <v>4.0039163836293974E-2</v>
      </c>
      <c r="AN11" s="46">
        <v>7.946316528403452E-2</v>
      </c>
    </row>
    <row r="12" spans="1:40" s="9" customFormat="1" x14ac:dyDescent="0.2">
      <c r="A12" s="28"/>
      <c r="B12" s="28" t="s">
        <v>42</v>
      </c>
      <c r="C12" s="38" t="s">
        <v>0</v>
      </c>
      <c r="D12" s="38">
        <v>400196</v>
      </c>
      <c r="E12" s="39">
        <v>16142</v>
      </c>
      <c r="F12" s="39">
        <v>19492</v>
      </c>
      <c r="G12" s="39">
        <v>435830</v>
      </c>
      <c r="H12" s="235">
        <v>4.4723860220728266E-2</v>
      </c>
      <c r="I12" s="233"/>
      <c r="J12" s="38">
        <v>97669.719450770033</v>
      </c>
      <c r="K12" s="39">
        <v>4382.0836499300012</v>
      </c>
      <c r="L12" s="39">
        <v>6622.2960835700042</v>
      </c>
      <c r="M12" s="39">
        <v>108674.09918427005</v>
      </c>
      <c r="N12" s="235">
        <v>6.0937207055575426E-2</v>
      </c>
      <c r="O12" s="28"/>
      <c r="P12" s="28"/>
      <c r="Q12" s="28" t="s">
        <v>42</v>
      </c>
      <c r="R12" s="28" t="s">
        <v>1</v>
      </c>
      <c r="S12" s="40">
        <v>4587806</v>
      </c>
      <c r="T12" s="40">
        <v>197966</v>
      </c>
      <c r="U12" s="40">
        <v>296626</v>
      </c>
      <c r="V12" s="40">
        <v>5082398</v>
      </c>
      <c r="W12" s="41">
        <v>5.8363394602311741E-2</v>
      </c>
      <c r="X12" s="42"/>
      <c r="Y12" s="40">
        <v>1185305.58654708</v>
      </c>
      <c r="Z12" s="40">
        <v>55321.754173490001</v>
      </c>
      <c r="AA12" s="40">
        <v>105897.48005105001</v>
      </c>
      <c r="AB12" s="40">
        <v>1346524.8207716199</v>
      </c>
      <c r="AC12" s="41">
        <v>7.8645026380104857E-2</v>
      </c>
      <c r="AD12" s="28"/>
      <c r="AE12" s="28" t="s">
        <v>42</v>
      </c>
      <c r="AF12" s="28" t="s">
        <v>0</v>
      </c>
      <c r="AG12" s="28"/>
      <c r="AH12" s="28" t="s">
        <v>42</v>
      </c>
      <c r="AI12" s="46">
        <v>4.0323165159157653E-2</v>
      </c>
      <c r="AJ12" s="46">
        <v>6.0937207055575426E-2</v>
      </c>
      <c r="AK12" s="28"/>
      <c r="AL12" s="28" t="s">
        <v>1</v>
      </c>
      <c r="AM12" s="46">
        <v>4.1084838036470894E-2</v>
      </c>
      <c r="AN12" s="46">
        <v>7.8645026380104857E-2</v>
      </c>
    </row>
    <row r="13" spans="1:40" s="9" customFormat="1" x14ac:dyDescent="0.2">
      <c r="A13" s="28"/>
      <c r="B13" s="28" t="s">
        <v>43</v>
      </c>
      <c r="C13" s="38" t="s">
        <v>0</v>
      </c>
      <c r="D13" s="39">
        <v>403605</v>
      </c>
      <c r="E13" s="39">
        <v>14961</v>
      </c>
      <c r="F13" s="39">
        <v>19429</v>
      </c>
      <c r="G13" s="39">
        <v>437995</v>
      </c>
      <c r="H13" s="235">
        <v>4.4358953869336408E-2</v>
      </c>
      <c r="I13" s="233"/>
      <c r="J13" s="38">
        <v>99391.866627610056</v>
      </c>
      <c r="K13" s="39">
        <v>4066.8764649399991</v>
      </c>
      <c r="L13" s="39">
        <v>6652.1276189300042</v>
      </c>
      <c r="M13" s="39">
        <v>110110.87071148008</v>
      </c>
      <c r="N13" s="235">
        <v>6.0412996245941576E-2</v>
      </c>
      <c r="O13" s="28"/>
      <c r="P13" s="28"/>
      <c r="Q13" s="28" t="s">
        <v>43</v>
      </c>
      <c r="R13" s="28" t="s">
        <v>1</v>
      </c>
      <c r="S13" s="40">
        <v>4627026</v>
      </c>
      <c r="T13" s="40">
        <v>178736</v>
      </c>
      <c r="U13" s="40">
        <v>293940</v>
      </c>
      <c r="V13" s="40">
        <v>5099702</v>
      </c>
      <c r="W13" s="41">
        <v>5.7638662023780998E-2</v>
      </c>
      <c r="X13" s="42"/>
      <c r="Y13" s="40">
        <v>1205848.31387716</v>
      </c>
      <c r="Z13" s="40">
        <v>50753.693778950008</v>
      </c>
      <c r="AA13" s="40">
        <v>105864.27648438001</v>
      </c>
      <c r="AB13" s="40">
        <v>1362466.2841404895</v>
      </c>
      <c r="AC13" s="41">
        <v>7.7700474291856933E-2</v>
      </c>
      <c r="AD13" s="28"/>
      <c r="AE13" s="28" t="s">
        <v>43</v>
      </c>
      <c r="AF13" s="28" t="s">
        <v>0</v>
      </c>
      <c r="AG13" s="28"/>
      <c r="AH13" s="28" t="s">
        <v>43</v>
      </c>
      <c r="AI13" s="46">
        <v>3.6934377492993428E-2</v>
      </c>
      <c r="AJ13" s="46">
        <v>6.0412996245941576E-2</v>
      </c>
      <c r="AK13" s="28"/>
      <c r="AL13" s="28" t="s">
        <v>1</v>
      </c>
      <c r="AM13" s="46">
        <v>3.7251339258620939E-2</v>
      </c>
      <c r="AN13" s="46">
        <v>7.7700474291856975E-2</v>
      </c>
    </row>
    <row r="14" spans="1:40" s="9" customFormat="1" x14ac:dyDescent="0.2">
      <c r="A14" s="28"/>
      <c r="B14" s="28" t="s">
        <v>44</v>
      </c>
      <c r="C14" s="38" t="s">
        <v>0</v>
      </c>
      <c r="D14" s="39">
        <v>403404</v>
      </c>
      <c r="E14" s="39">
        <v>16076</v>
      </c>
      <c r="F14" s="38">
        <v>19622</v>
      </c>
      <c r="G14" s="39">
        <v>439102</v>
      </c>
      <c r="H14" s="235">
        <v>4.4686655947820779E-2</v>
      </c>
      <c r="I14" s="233"/>
      <c r="J14" s="236">
        <v>98731.634796059938</v>
      </c>
      <c r="K14" s="236">
        <v>4340.9931868799995</v>
      </c>
      <c r="L14" s="236">
        <v>6708.3229644900021</v>
      </c>
      <c r="M14" s="236">
        <v>109780.95094742994</v>
      </c>
      <c r="N14" s="235">
        <v>6.1106438836573483E-2</v>
      </c>
      <c r="O14" s="28"/>
      <c r="P14" s="28"/>
      <c r="Q14" s="28" t="s">
        <v>44</v>
      </c>
      <c r="R14" s="28" t="s">
        <v>1</v>
      </c>
      <c r="S14" s="40">
        <v>4626507</v>
      </c>
      <c r="T14" s="40">
        <v>190970</v>
      </c>
      <c r="U14" s="40">
        <v>293063</v>
      </c>
      <c r="V14" s="40">
        <v>5110540</v>
      </c>
      <c r="W14" s="41">
        <v>5.7344820703878648E-2</v>
      </c>
      <c r="X14" s="42"/>
      <c r="Y14" s="40">
        <v>1200281.94458741</v>
      </c>
      <c r="Z14" s="40">
        <v>53675.439663730001</v>
      </c>
      <c r="AA14" s="40">
        <v>105430.57014638999</v>
      </c>
      <c r="AB14" s="40">
        <v>1359387.9543975298</v>
      </c>
      <c r="AC14" s="41">
        <v>7.7557381471072398E-2</v>
      </c>
      <c r="AD14" s="28"/>
      <c r="AE14" s="28" t="s">
        <v>44</v>
      </c>
      <c r="AF14" s="28" t="s">
        <v>0</v>
      </c>
      <c r="AG14" s="28"/>
      <c r="AH14" s="28" t="s">
        <v>44</v>
      </c>
      <c r="AI14" s="46">
        <v>3.9542317218209756E-2</v>
      </c>
      <c r="AJ14" s="46">
        <v>6.110643883657349E-2</v>
      </c>
      <c r="AK14" s="28"/>
      <c r="AL14" s="28" t="s">
        <v>1</v>
      </c>
      <c r="AM14" s="46">
        <v>3.9485004622921302E-2</v>
      </c>
      <c r="AN14" s="46">
        <v>7.7557381471072398E-2</v>
      </c>
    </row>
    <row r="15" spans="1:40" s="9" customFormat="1" x14ac:dyDescent="0.2">
      <c r="A15" s="28"/>
      <c r="B15" s="28" t="s">
        <v>45</v>
      </c>
      <c r="C15" s="38" t="s">
        <v>0</v>
      </c>
      <c r="D15" s="39">
        <v>406703</v>
      </c>
      <c r="E15" s="39">
        <v>14326</v>
      </c>
      <c r="F15" s="38">
        <v>19539</v>
      </c>
      <c r="G15" s="39">
        <v>440568</v>
      </c>
      <c r="H15" s="235">
        <v>4.4349566922699785E-2</v>
      </c>
      <c r="I15" s="237"/>
      <c r="J15" s="236">
        <v>100293.25028330012</v>
      </c>
      <c r="K15" s="236">
        <v>3912.5769256900007</v>
      </c>
      <c r="L15" s="236">
        <v>6721.1536631000026</v>
      </c>
      <c r="M15" s="236">
        <v>110926.98087209013</v>
      </c>
      <c r="N15" s="235">
        <v>6.0590792341586965E-2</v>
      </c>
      <c r="O15" s="28"/>
      <c r="P15" s="28"/>
      <c r="Q15" s="28" t="s">
        <v>45</v>
      </c>
      <c r="R15" s="28" t="s">
        <v>1</v>
      </c>
      <c r="S15" s="40">
        <v>4665140</v>
      </c>
      <c r="T15" s="40">
        <v>169529</v>
      </c>
      <c r="U15" s="40">
        <v>291543</v>
      </c>
      <c r="V15" s="40">
        <v>5126212</v>
      </c>
      <c r="W15" s="41">
        <v>5.6872989256004237E-2</v>
      </c>
      <c r="X15" s="42"/>
      <c r="Y15" s="40">
        <v>1219321.8335577301</v>
      </c>
      <c r="Z15" s="40">
        <v>48112.359253450013</v>
      </c>
      <c r="AA15" s="40">
        <v>105156.28578123997</v>
      </c>
      <c r="AB15" s="40">
        <v>1372590.4785924198</v>
      </c>
      <c r="AC15" s="41">
        <v>7.6611551239286535E-2</v>
      </c>
      <c r="AD15" s="28"/>
      <c r="AE15" s="28" t="s">
        <v>45</v>
      </c>
      <c r="AF15" s="28" t="s">
        <v>0</v>
      </c>
      <c r="AG15" s="28"/>
      <c r="AH15" s="28" t="s">
        <v>45</v>
      </c>
      <c r="AI15" s="46">
        <v>3.5271643516572332E-2</v>
      </c>
      <c r="AJ15" s="46">
        <v>6.0590792341586965E-2</v>
      </c>
      <c r="AK15" s="28"/>
      <c r="AL15" s="28" t="s">
        <v>1</v>
      </c>
      <c r="AM15" s="46">
        <v>3.5052231531424317E-2</v>
      </c>
      <c r="AN15" s="46">
        <v>7.6611551239286521E-2</v>
      </c>
    </row>
    <row r="16" spans="1:40" s="9" customFormat="1" x14ac:dyDescent="0.2">
      <c r="A16" s="28"/>
      <c r="B16" s="28" t="s">
        <v>46</v>
      </c>
      <c r="C16" s="38" t="s">
        <v>0</v>
      </c>
      <c r="D16" s="39">
        <v>407015</v>
      </c>
      <c r="E16" s="39">
        <v>14959</v>
      </c>
      <c r="F16" s="38">
        <v>19214</v>
      </c>
      <c r="G16" s="39">
        <v>441188</v>
      </c>
      <c r="H16" s="235">
        <v>4.3550595211111813E-2</v>
      </c>
      <c r="I16" s="237"/>
      <c r="J16" s="236">
        <v>99681.01395154999</v>
      </c>
      <c r="K16" s="236">
        <v>4065.4530996999997</v>
      </c>
      <c r="L16" s="236">
        <v>6624.0082759500019</v>
      </c>
      <c r="M16" s="236">
        <v>110370.47532719998</v>
      </c>
      <c r="N16" s="235">
        <v>6.0016125293587137E-2</v>
      </c>
      <c r="O16" s="28"/>
      <c r="P16" s="28"/>
      <c r="Q16" s="28" t="s">
        <v>46</v>
      </c>
      <c r="R16" s="28" t="s">
        <v>1</v>
      </c>
      <c r="S16" s="40">
        <v>4666473</v>
      </c>
      <c r="T16" s="40">
        <v>179401</v>
      </c>
      <c r="U16" s="40">
        <v>288408</v>
      </c>
      <c r="V16" s="40">
        <v>5134282</v>
      </c>
      <c r="W16" s="41">
        <v>5.6172995561989E-2</v>
      </c>
      <c r="X16" s="42"/>
      <c r="Y16" s="40">
        <v>1212521.2289846397</v>
      </c>
      <c r="Z16" s="40">
        <v>50537.302808539986</v>
      </c>
      <c r="AA16" s="40">
        <v>104298.93604735</v>
      </c>
      <c r="AB16" s="40">
        <v>1367357.4678405304</v>
      </c>
      <c r="AC16" s="41">
        <v>7.6277738996861952E-2</v>
      </c>
      <c r="AD16" s="28"/>
      <c r="AE16" s="28" t="s">
        <v>46</v>
      </c>
      <c r="AF16" s="28" t="s">
        <v>0</v>
      </c>
      <c r="AG16" s="28"/>
      <c r="AH16" s="28" t="s">
        <v>46</v>
      </c>
      <c r="AI16" s="46">
        <v>3.6834607150578243E-2</v>
      </c>
      <c r="AJ16" s="46">
        <v>6.0016125293587137E-2</v>
      </c>
      <c r="AK16" s="28"/>
      <c r="AL16" s="28" t="s">
        <v>1</v>
      </c>
      <c r="AM16" s="46">
        <v>3.6959832375328759E-2</v>
      </c>
      <c r="AN16" s="46">
        <v>7.6277738996861924E-2</v>
      </c>
    </row>
    <row r="17" spans="1:40" s="9" customFormat="1" x14ac:dyDescent="0.2">
      <c r="A17" s="28"/>
      <c r="B17" s="28" t="s">
        <v>47</v>
      </c>
      <c r="C17" s="38" t="s">
        <v>0</v>
      </c>
      <c r="D17" s="39">
        <v>409231</v>
      </c>
      <c r="E17" s="39">
        <v>13950</v>
      </c>
      <c r="F17" s="38">
        <v>19212</v>
      </c>
      <c r="G17" s="39">
        <v>442393</v>
      </c>
      <c r="H17" s="235">
        <v>4.3427450253507631E-2</v>
      </c>
      <c r="I17" s="237"/>
      <c r="J17" s="236">
        <v>101061.95285185</v>
      </c>
      <c r="K17" s="236">
        <v>3808.1827591099996</v>
      </c>
      <c r="L17" s="236">
        <v>6670.1955336599995</v>
      </c>
      <c r="M17" s="236">
        <v>111540.33114462001</v>
      </c>
      <c r="N17" s="235">
        <v>5.980075068103944E-2</v>
      </c>
      <c r="O17" s="28"/>
      <c r="P17" s="28"/>
      <c r="Q17" s="28" t="s">
        <v>47</v>
      </c>
      <c r="R17" s="28" t="s">
        <v>1</v>
      </c>
      <c r="S17" s="40">
        <v>4693376</v>
      </c>
      <c r="T17" s="40">
        <v>162497</v>
      </c>
      <c r="U17" s="40">
        <v>289226</v>
      </c>
      <c r="V17" s="40">
        <v>5145099</v>
      </c>
      <c r="W17" s="41">
        <v>5.6213884319815811E-2</v>
      </c>
      <c r="X17" s="42"/>
      <c r="Y17" s="40">
        <v>1229289.4141009497</v>
      </c>
      <c r="Z17" s="40">
        <v>46132.048463939995</v>
      </c>
      <c r="AA17" s="40">
        <v>105149.99160667999</v>
      </c>
      <c r="AB17" s="40">
        <v>1380571.4541715703</v>
      </c>
      <c r="AC17" s="41">
        <v>7.6164106746489713E-2</v>
      </c>
      <c r="AD17" s="28"/>
      <c r="AE17" s="28" t="s">
        <v>47</v>
      </c>
      <c r="AF17" s="28" t="s">
        <v>0</v>
      </c>
      <c r="AG17" s="28"/>
      <c r="AH17" s="28" t="s">
        <v>47</v>
      </c>
      <c r="AI17" s="46">
        <v>3.4141755901481219E-2</v>
      </c>
      <c r="AJ17" s="46">
        <v>5.980075068103944E-2</v>
      </c>
      <c r="AK17" s="28"/>
      <c r="AL17" s="28" t="s">
        <v>1</v>
      </c>
      <c r="AM17" s="46">
        <v>3.3415183491260964E-2</v>
      </c>
      <c r="AN17" s="46">
        <v>7.6164106746489699E-2</v>
      </c>
    </row>
    <row r="18" spans="1:40" s="9" customFormat="1" x14ac:dyDescent="0.2">
      <c r="A18" s="28"/>
      <c r="B18" s="28" t="s">
        <v>48</v>
      </c>
      <c r="C18" s="38" t="s">
        <v>0</v>
      </c>
      <c r="D18" s="39">
        <v>410376</v>
      </c>
      <c r="E18" s="39">
        <v>13472</v>
      </c>
      <c r="F18" s="38">
        <v>19038</v>
      </c>
      <c r="G18" s="39">
        <v>442886</v>
      </c>
      <c r="H18" s="235">
        <v>4.2986231219772131E-2</v>
      </c>
      <c r="I18" s="237"/>
      <c r="J18" s="236">
        <v>100976.8651861199</v>
      </c>
      <c r="K18" s="236">
        <v>3649.5893952699998</v>
      </c>
      <c r="L18" s="236">
        <v>6610.0058081199995</v>
      </c>
      <c r="M18" s="236">
        <v>111236.4603895099</v>
      </c>
      <c r="N18" s="235">
        <v>5.9423014585093296E-2</v>
      </c>
      <c r="O18" s="28"/>
      <c r="P18" s="28"/>
      <c r="Q18" s="28" t="s">
        <v>48</v>
      </c>
      <c r="R18" s="28" t="s">
        <v>1</v>
      </c>
      <c r="S18" s="40">
        <v>4699327</v>
      </c>
      <c r="T18" s="40">
        <v>160253</v>
      </c>
      <c r="U18" s="40">
        <v>288087</v>
      </c>
      <c r="V18" s="40">
        <v>5147667</v>
      </c>
      <c r="W18" s="41">
        <v>5.5964575797152381E-2</v>
      </c>
      <c r="X18" s="42"/>
      <c r="Y18" s="40">
        <v>1226655.9842405398</v>
      </c>
      <c r="Z18" s="40">
        <v>45000.843678949997</v>
      </c>
      <c r="AA18" s="40">
        <v>104558.67558838004</v>
      </c>
      <c r="AB18" s="40">
        <v>1376215.50350787</v>
      </c>
      <c r="AC18" s="41">
        <v>7.5975510609979188E-2</v>
      </c>
      <c r="AD18" s="28"/>
      <c r="AE18" s="28" t="s">
        <v>48</v>
      </c>
      <c r="AF18" s="28" t="s">
        <v>0</v>
      </c>
      <c r="AG18" s="28"/>
      <c r="AH18" s="28" t="s">
        <v>48</v>
      </c>
      <c r="AI18" s="46">
        <v>3.2809290968900451E-2</v>
      </c>
      <c r="AJ18" s="46">
        <v>5.9423014585093296E-2</v>
      </c>
      <c r="AK18" s="28"/>
      <c r="AL18" s="28" t="s">
        <v>1</v>
      </c>
      <c r="AM18" s="46">
        <v>3.269898032993105E-2</v>
      </c>
      <c r="AN18" s="46">
        <v>7.5975510609979188E-2</v>
      </c>
    </row>
    <row r="19" spans="1:40" s="9" customFormat="1" x14ac:dyDescent="0.2">
      <c r="A19" s="28"/>
      <c r="B19" s="28" t="s">
        <v>49</v>
      </c>
      <c r="C19" s="38" t="s">
        <v>0</v>
      </c>
      <c r="D19" s="39">
        <v>412272</v>
      </c>
      <c r="E19" s="39">
        <v>12398</v>
      </c>
      <c r="F19" s="38">
        <v>19467</v>
      </c>
      <c r="G19" s="39">
        <v>444137</v>
      </c>
      <c r="H19" s="235">
        <v>4.383107014277126E-2</v>
      </c>
      <c r="I19" s="237"/>
      <c r="J19" s="236">
        <v>102352.56572715998</v>
      </c>
      <c r="K19" s="236">
        <v>3391.2860491500005</v>
      </c>
      <c r="L19" s="236">
        <v>6779.1831900400039</v>
      </c>
      <c r="M19" s="236">
        <v>112523.03496634998</v>
      </c>
      <c r="N19" s="235">
        <v>6.0247070229374096E-2</v>
      </c>
      <c r="O19" s="28"/>
      <c r="P19" s="28"/>
      <c r="Q19" s="28" t="s">
        <v>49</v>
      </c>
      <c r="R19" s="28" t="s">
        <v>1</v>
      </c>
      <c r="S19" s="40">
        <v>4729523</v>
      </c>
      <c r="T19" s="40">
        <v>144631</v>
      </c>
      <c r="U19" s="40">
        <v>290012</v>
      </c>
      <c r="V19" s="40">
        <v>5164166</v>
      </c>
      <c r="W19" s="41">
        <v>5.6158535569925519E-2</v>
      </c>
      <c r="X19" s="42"/>
      <c r="Y19" s="40">
        <v>1245911.6393033501</v>
      </c>
      <c r="Z19" s="40">
        <v>41058.43927214</v>
      </c>
      <c r="AA19" s="40">
        <v>105528.75429682001</v>
      </c>
      <c r="AB19" s="40">
        <v>1392498.83287231</v>
      </c>
      <c r="AC19" s="41">
        <v>7.5783729081586107E-2</v>
      </c>
      <c r="AD19" s="28"/>
      <c r="AE19" s="28" t="s">
        <v>49</v>
      </c>
      <c r="AF19" s="28" t="s">
        <v>0</v>
      </c>
      <c r="AG19" s="28"/>
      <c r="AH19" s="28" t="s">
        <v>49</v>
      </c>
      <c r="AI19" s="46">
        <v>3.0138593845821567E-2</v>
      </c>
      <c r="AJ19" s="46">
        <v>6.0247070229374089E-2</v>
      </c>
      <c r="AK19" s="28"/>
      <c r="AL19" s="28" t="s">
        <v>1</v>
      </c>
      <c r="AM19" s="46">
        <v>2.9485438912324746E-2</v>
      </c>
      <c r="AN19" s="46">
        <v>7.5783729081586121E-2</v>
      </c>
    </row>
    <row r="20" spans="1:40" s="9" customFormat="1" x14ac:dyDescent="0.2">
      <c r="A20" s="28">
        <v>2019</v>
      </c>
      <c r="B20" s="28" t="s">
        <v>38</v>
      </c>
      <c r="C20" s="38" t="s">
        <v>0</v>
      </c>
      <c r="D20" s="38">
        <v>408420</v>
      </c>
      <c r="E20" s="39">
        <v>16268</v>
      </c>
      <c r="F20" s="39">
        <v>19636</v>
      </c>
      <c r="G20" s="39">
        <v>444324</v>
      </c>
      <c r="H20" s="235">
        <v>4.4192976296576369E-2</v>
      </c>
      <c r="I20" s="233"/>
      <c r="J20" s="38">
        <v>103710.77771883</v>
      </c>
      <c r="K20" s="39">
        <v>4455.6328944199995</v>
      </c>
      <c r="L20" s="39">
        <v>7110.8330313199976</v>
      </c>
      <c r="M20" s="39">
        <v>115277.24364456999</v>
      </c>
      <c r="N20" s="235">
        <v>6.1684620541800628E-2</v>
      </c>
      <c r="O20" s="28"/>
      <c r="P20" s="28">
        <v>2019</v>
      </c>
      <c r="Q20" s="28" t="s">
        <v>38</v>
      </c>
      <c r="R20" s="28" t="s">
        <v>1</v>
      </c>
      <c r="S20" s="40">
        <v>4677706</v>
      </c>
      <c r="T20" s="40">
        <v>191588</v>
      </c>
      <c r="U20" s="40">
        <v>290506</v>
      </c>
      <c r="V20" s="40">
        <v>5159800</v>
      </c>
      <c r="W20" s="41">
        <v>5.6301794643203222E-2</v>
      </c>
      <c r="X20" s="42"/>
      <c r="Y20" s="40">
        <v>1263017.1620748397</v>
      </c>
      <c r="Z20" s="40">
        <v>54746.202005899991</v>
      </c>
      <c r="AA20" s="40">
        <v>109925.78364714998</v>
      </c>
      <c r="AB20" s="40">
        <v>1427689.1477278899</v>
      </c>
      <c r="AC20" s="41">
        <v>7.699560077352445E-2</v>
      </c>
      <c r="AD20" s="28"/>
      <c r="AE20" s="28" t="s">
        <v>38</v>
      </c>
      <c r="AF20" s="28" t="s">
        <v>0</v>
      </c>
      <c r="AG20" s="28">
        <v>2019</v>
      </c>
      <c r="AH20" s="28" t="s">
        <v>38</v>
      </c>
      <c r="AI20" s="46">
        <v>3.8651452390359761E-2</v>
      </c>
      <c r="AJ20" s="46">
        <v>6.1684620541800628E-2</v>
      </c>
      <c r="AK20" s="28"/>
      <c r="AL20" s="28" t="s">
        <v>1</v>
      </c>
      <c r="AM20" s="46">
        <v>3.8346023777673439E-2</v>
      </c>
      <c r="AN20" s="46">
        <v>7.699560077352445E-2</v>
      </c>
    </row>
    <row r="21" spans="1:40" s="9" customFormat="1" x14ac:dyDescent="0.2">
      <c r="A21" s="28"/>
      <c r="B21" s="28" t="s">
        <v>39</v>
      </c>
      <c r="C21" s="38" t="s">
        <v>0</v>
      </c>
      <c r="D21" s="38">
        <v>411186</v>
      </c>
      <c r="E21" s="39">
        <v>14182</v>
      </c>
      <c r="F21" s="39">
        <v>19996</v>
      </c>
      <c r="G21" s="39">
        <v>445364</v>
      </c>
      <c r="H21" s="235">
        <v>4.4898105819060362E-2</v>
      </c>
      <c r="I21" s="233"/>
      <c r="J21" s="38">
        <v>105221.97193958996</v>
      </c>
      <c r="K21" s="39">
        <v>3910.9009963199983</v>
      </c>
      <c r="L21" s="39">
        <v>7216.4552163499984</v>
      </c>
      <c r="M21" s="39">
        <v>116349.32815225996</v>
      </c>
      <c r="N21" s="235">
        <v>6.2024038565192403E-2</v>
      </c>
      <c r="O21" s="28"/>
      <c r="P21" s="28"/>
      <c r="Q21" s="28" t="s">
        <v>39</v>
      </c>
      <c r="R21" s="28" t="s">
        <v>1</v>
      </c>
      <c r="S21" s="40">
        <v>4710902</v>
      </c>
      <c r="T21" s="40">
        <v>165624</v>
      </c>
      <c r="U21" s="40">
        <v>293944</v>
      </c>
      <c r="V21" s="40">
        <v>5170470</v>
      </c>
      <c r="W21" s="41">
        <v>5.6850537765425584E-2</v>
      </c>
      <c r="X21" s="42"/>
      <c r="Y21" s="40">
        <v>1281604.8156382099</v>
      </c>
      <c r="Z21" s="40">
        <v>47781.350793920006</v>
      </c>
      <c r="AA21" s="40">
        <v>110769.34604606</v>
      </c>
      <c r="AB21" s="40">
        <v>1440155.5124781895</v>
      </c>
      <c r="AC21" s="41">
        <v>7.6914850574331631E-2</v>
      </c>
      <c r="AD21" s="28"/>
      <c r="AE21" s="28" t="s">
        <v>39</v>
      </c>
      <c r="AF21" s="28" t="s">
        <v>0</v>
      </c>
      <c r="AG21" s="28"/>
      <c r="AH21" s="28" t="s">
        <v>39</v>
      </c>
      <c r="AI21" s="46">
        <v>3.3613438585584417E-2</v>
      </c>
      <c r="AJ21" s="46">
        <v>6.202403856519241E-2</v>
      </c>
      <c r="AK21" s="28"/>
      <c r="AL21" s="28" t="s">
        <v>1</v>
      </c>
      <c r="AM21" s="46">
        <v>3.3177910565851919E-2</v>
      </c>
      <c r="AN21" s="46">
        <v>7.6914850574331672E-2</v>
      </c>
    </row>
    <row r="22" spans="1:40" s="9" customFormat="1" x14ac:dyDescent="0.2">
      <c r="A22" s="28"/>
      <c r="B22" s="28" t="s">
        <v>40</v>
      </c>
      <c r="C22" s="38" t="s">
        <v>0</v>
      </c>
      <c r="D22" s="38">
        <v>410713</v>
      </c>
      <c r="E22" s="39">
        <v>14968</v>
      </c>
      <c r="F22" s="39">
        <v>20175</v>
      </c>
      <c r="G22" s="39">
        <v>445856</v>
      </c>
      <c r="H22" s="235">
        <v>4.5250035886025983E-2</v>
      </c>
      <c r="I22" s="233"/>
      <c r="J22" s="38">
        <v>104490.20876656003</v>
      </c>
      <c r="K22" s="39">
        <v>4109.9473921599993</v>
      </c>
      <c r="L22" s="39">
        <v>7248.2097878699997</v>
      </c>
      <c r="M22" s="39">
        <v>115848.36594659003</v>
      </c>
      <c r="N22" s="235">
        <v>6.2566353255355089E-2</v>
      </c>
      <c r="O22" s="28"/>
      <c r="P22" s="28"/>
      <c r="Q22" s="28" t="s">
        <v>40</v>
      </c>
      <c r="R22" s="28" t="s">
        <v>1</v>
      </c>
      <c r="S22" s="40">
        <v>4708102</v>
      </c>
      <c r="T22" s="40">
        <v>173063</v>
      </c>
      <c r="U22" s="40">
        <v>295428</v>
      </c>
      <c r="V22" s="40">
        <v>5176593</v>
      </c>
      <c r="W22" s="41">
        <v>5.7069968606765109E-2</v>
      </c>
      <c r="X22" s="42"/>
      <c r="Y22" s="40">
        <v>1275838.70166459</v>
      </c>
      <c r="Z22" s="40">
        <v>49441.491622039997</v>
      </c>
      <c r="AA22" s="40">
        <v>110903.09932340996</v>
      </c>
      <c r="AB22" s="40">
        <v>1436183.2926100395</v>
      </c>
      <c r="AC22" s="41">
        <v>7.7220714023111092E-2</v>
      </c>
      <c r="AD22" s="28"/>
      <c r="AE22" s="28" t="s">
        <v>40</v>
      </c>
      <c r="AF22" s="28" t="s">
        <v>0</v>
      </c>
      <c r="AG22" s="28"/>
      <c r="AH22" s="28" t="s">
        <v>40</v>
      </c>
      <c r="AI22" s="46">
        <v>3.5476956093233307E-2</v>
      </c>
      <c r="AJ22" s="46">
        <v>6.2566353255355076E-2</v>
      </c>
      <c r="AK22" s="28"/>
      <c r="AL22" s="28" t="s">
        <v>1</v>
      </c>
      <c r="AM22" s="46">
        <v>3.4425613970336465E-2</v>
      </c>
      <c r="AN22" s="46">
        <v>7.7220714023111106E-2</v>
      </c>
    </row>
    <row r="23" spans="1:40" s="9" customFormat="1" x14ac:dyDescent="0.2">
      <c r="A23" s="28"/>
      <c r="B23" s="28" t="s">
        <v>41</v>
      </c>
      <c r="C23" s="38" t="s">
        <v>0</v>
      </c>
      <c r="D23" s="38">
        <v>412033</v>
      </c>
      <c r="E23" s="39">
        <v>14129</v>
      </c>
      <c r="F23" s="39">
        <v>19980</v>
      </c>
      <c r="G23" s="39">
        <v>446142</v>
      </c>
      <c r="H23" s="235">
        <v>4.4783947711715101E-2</v>
      </c>
      <c r="I23" s="233"/>
      <c r="J23" s="38">
        <v>105482.28728323997</v>
      </c>
      <c r="K23" s="39">
        <v>3925.4177807999981</v>
      </c>
      <c r="L23" s="39">
        <v>7162.9046507300027</v>
      </c>
      <c r="M23" s="39">
        <v>116570.60971476998</v>
      </c>
      <c r="N23" s="235">
        <v>6.1446917608619429E-2</v>
      </c>
      <c r="O23" s="28"/>
      <c r="P23" s="28"/>
      <c r="Q23" s="28" t="s">
        <v>41</v>
      </c>
      <c r="R23" s="28" t="s">
        <v>1</v>
      </c>
      <c r="S23" s="40">
        <v>4724294</v>
      </c>
      <c r="T23" s="40">
        <v>162157</v>
      </c>
      <c r="U23" s="40">
        <v>297785</v>
      </c>
      <c r="V23" s="40">
        <v>5184236</v>
      </c>
      <c r="W23" s="41">
        <v>5.7440479175716534E-2</v>
      </c>
      <c r="X23" s="42"/>
      <c r="Y23" s="40">
        <v>1287208.3278814699</v>
      </c>
      <c r="Z23" s="40">
        <v>46740.482176019999</v>
      </c>
      <c r="AA23" s="40">
        <v>111577.29408832001</v>
      </c>
      <c r="AB23" s="40">
        <v>1445526.10414581</v>
      </c>
      <c r="AC23" s="41">
        <v>7.7188017406474491E-2</v>
      </c>
      <c r="AD23" s="28"/>
      <c r="AE23" s="28" t="s">
        <v>41</v>
      </c>
      <c r="AF23" s="28" t="s">
        <v>0</v>
      </c>
      <c r="AG23" s="28"/>
      <c r="AH23" s="28" t="s">
        <v>41</v>
      </c>
      <c r="AI23" s="46">
        <v>3.3674163585528813E-2</v>
      </c>
      <c r="AJ23" s="46">
        <v>6.1446917608619429E-2</v>
      </c>
      <c r="AK23" s="28"/>
      <c r="AL23" s="28" t="s">
        <v>1</v>
      </c>
      <c r="AM23" s="46">
        <v>3.233458188127282E-2</v>
      </c>
      <c r="AN23" s="46">
        <v>7.7188017406474463E-2</v>
      </c>
    </row>
    <row r="24" spans="1:40" s="9" customFormat="1" x14ac:dyDescent="0.2">
      <c r="A24" s="28"/>
      <c r="B24" s="28" t="s">
        <v>42</v>
      </c>
      <c r="C24" s="38" t="s">
        <v>0</v>
      </c>
      <c r="D24" s="38">
        <v>411307</v>
      </c>
      <c r="E24" s="39">
        <v>15292</v>
      </c>
      <c r="F24" s="39">
        <v>20238</v>
      </c>
      <c r="G24" s="39">
        <v>446837</v>
      </c>
      <c r="H24" s="235">
        <v>4.5291683544558752E-2</v>
      </c>
      <c r="I24" s="233"/>
      <c r="J24" s="38">
        <v>104550.21966731992</v>
      </c>
      <c r="K24" s="39">
        <v>4245.0411853899996</v>
      </c>
      <c r="L24" s="39">
        <v>7286.4540767299968</v>
      </c>
      <c r="M24" s="39">
        <v>116081.71492943991</v>
      </c>
      <c r="N24" s="235">
        <v>6.2770041613867067E-2</v>
      </c>
      <c r="O24" s="28"/>
      <c r="P24" s="28"/>
      <c r="Q24" s="28" t="s">
        <v>42</v>
      </c>
      <c r="R24" s="28" t="s">
        <v>1</v>
      </c>
      <c r="S24" s="40">
        <v>4723202</v>
      </c>
      <c r="T24" s="40">
        <v>173503</v>
      </c>
      <c r="U24" s="40">
        <v>300672</v>
      </c>
      <c r="V24" s="40">
        <v>5197377</v>
      </c>
      <c r="W24" s="41">
        <v>5.7850719699571534E-2</v>
      </c>
      <c r="X24" s="42"/>
      <c r="Y24" s="40">
        <v>1279750.0232049196</v>
      </c>
      <c r="Z24" s="40">
        <v>49845.320383099999</v>
      </c>
      <c r="AA24" s="40">
        <v>112879.70349054001</v>
      </c>
      <c r="AB24" s="40">
        <v>1442475.0470785594</v>
      </c>
      <c r="AC24" s="41">
        <v>7.8254181047467633E-2</v>
      </c>
      <c r="AD24" s="28"/>
      <c r="AE24" s="28" t="s">
        <v>42</v>
      </c>
      <c r="AF24" s="28" t="s">
        <v>0</v>
      </c>
      <c r="AG24" s="28"/>
      <c r="AH24" s="28" t="s">
        <v>42</v>
      </c>
      <c r="AI24" s="46">
        <v>3.6569421704101643E-2</v>
      </c>
      <c r="AJ24" s="46">
        <v>6.2770041613867067E-2</v>
      </c>
      <c r="AK24" s="28"/>
      <c r="AL24" s="28" t="s">
        <v>1</v>
      </c>
      <c r="AM24" s="46">
        <v>3.4555412576495921E-2</v>
      </c>
      <c r="AN24" s="46">
        <v>7.8254181047467647E-2</v>
      </c>
    </row>
    <row r="25" spans="1:40" s="9" customFormat="1" x14ac:dyDescent="0.2">
      <c r="A25" s="28"/>
      <c r="B25" s="28" t="s">
        <v>43</v>
      </c>
      <c r="C25" s="38" t="s">
        <v>0</v>
      </c>
      <c r="D25" s="39">
        <v>412977</v>
      </c>
      <c r="E25" s="39">
        <v>14497</v>
      </c>
      <c r="F25" s="39">
        <v>20572</v>
      </c>
      <c r="G25" s="39">
        <v>448046</v>
      </c>
      <c r="H25" s="235">
        <v>4.5914928377889769E-2</v>
      </c>
      <c r="I25" s="233"/>
      <c r="J25" s="38">
        <v>105781.80117108996</v>
      </c>
      <c r="K25" s="39">
        <v>4060.8855642099993</v>
      </c>
      <c r="L25" s="39">
        <v>7441.7492908399963</v>
      </c>
      <c r="M25" s="39">
        <v>117284.43602613996</v>
      </c>
      <c r="N25" s="235">
        <v>6.3450441874328536E-2</v>
      </c>
      <c r="O25" s="28"/>
      <c r="P25" s="28"/>
      <c r="Q25" s="28" t="s">
        <v>43</v>
      </c>
      <c r="R25" s="28" t="s">
        <v>1</v>
      </c>
      <c r="S25" s="40">
        <v>4747472</v>
      </c>
      <c r="T25" s="40">
        <v>165496</v>
      </c>
      <c r="U25" s="40">
        <v>301593</v>
      </c>
      <c r="V25" s="40">
        <v>5214561</v>
      </c>
      <c r="W25" s="41">
        <v>5.7836699963812868E-2</v>
      </c>
      <c r="X25" s="42"/>
      <c r="Y25" s="40">
        <v>1295922.7770073398</v>
      </c>
      <c r="Z25" s="40">
        <v>48316.622743290005</v>
      </c>
      <c r="AA25" s="40">
        <v>114015.88434871998</v>
      </c>
      <c r="AB25" s="40">
        <v>1458255.2840993498</v>
      </c>
      <c r="AC25" s="41">
        <v>7.8186505196954373E-2</v>
      </c>
      <c r="AD25" s="28"/>
      <c r="AE25" s="28" t="s">
        <v>43</v>
      </c>
      <c r="AF25" s="28" t="s">
        <v>0</v>
      </c>
      <c r="AG25" s="28"/>
      <c r="AH25" s="28" t="s">
        <v>43</v>
      </c>
      <c r="AI25" s="46">
        <v>3.4624249404285178E-2</v>
      </c>
      <c r="AJ25" s="46">
        <v>6.3450441874328536E-2</v>
      </c>
      <c r="AK25" s="28"/>
      <c r="AL25" s="28" t="s">
        <v>1</v>
      </c>
      <c r="AM25" s="46">
        <v>3.3133171722488496E-2</v>
      </c>
      <c r="AN25" s="46">
        <v>7.8186505196954373E-2</v>
      </c>
    </row>
    <row r="26" spans="1:40" s="9" customFormat="1" x14ac:dyDescent="0.2">
      <c r="A26" s="28"/>
      <c r="B26" s="28" t="s">
        <v>44</v>
      </c>
      <c r="C26" s="38" t="s">
        <v>0</v>
      </c>
      <c r="D26" s="39">
        <v>412184</v>
      </c>
      <c r="E26" s="39">
        <v>16203</v>
      </c>
      <c r="F26" s="38">
        <v>20852</v>
      </c>
      <c r="G26" s="39">
        <v>449239</v>
      </c>
      <c r="H26" s="235">
        <v>4.6416272852535065E-2</v>
      </c>
      <c r="I26" s="233"/>
      <c r="J26" s="236">
        <v>104691.27887136007</v>
      </c>
      <c r="K26" s="236">
        <v>4461.4917545199987</v>
      </c>
      <c r="L26" s="236">
        <v>7500.6194400399991</v>
      </c>
      <c r="M26" s="236">
        <v>116653.39006592007</v>
      </c>
      <c r="N26" s="235">
        <v>6.4298340886633873E-2</v>
      </c>
      <c r="O26" s="28"/>
      <c r="P26" s="28"/>
      <c r="Q26" s="28" t="s">
        <v>44</v>
      </c>
      <c r="R26" s="28" t="s">
        <v>1</v>
      </c>
      <c r="S26" s="40">
        <v>4739766</v>
      </c>
      <c r="T26" s="40">
        <v>183389</v>
      </c>
      <c r="U26" s="40">
        <v>302421</v>
      </c>
      <c r="V26" s="40">
        <v>5225576</v>
      </c>
      <c r="W26" s="41">
        <v>5.7873237323502712E-2</v>
      </c>
      <c r="X26" s="42"/>
      <c r="Y26" s="40">
        <v>1282963.23734515</v>
      </c>
      <c r="Z26" s="40">
        <v>52822.763544469984</v>
      </c>
      <c r="AA26" s="40">
        <v>113697.54128744999</v>
      </c>
      <c r="AB26" s="40">
        <v>1449483.5421770704</v>
      </c>
      <c r="AC26" s="41">
        <v>7.8440036039788705E-2</v>
      </c>
      <c r="AD26" s="28"/>
      <c r="AE26" s="28" t="s">
        <v>44</v>
      </c>
      <c r="AF26" s="28" t="s">
        <v>0</v>
      </c>
      <c r="AG26" s="28"/>
      <c r="AH26" s="28" t="s">
        <v>44</v>
      </c>
      <c r="AI26" s="46">
        <v>3.8245710236100627E-2</v>
      </c>
      <c r="AJ26" s="46">
        <v>6.4298340886633873E-2</v>
      </c>
      <c r="AK26" s="28"/>
      <c r="AL26" s="28" t="s">
        <v>1</v>
      </c>
      <c r="AM26" s="46">
        <v>3.6442472099498392E-2</v>
      </c>
      <c r="AN26" s="46">
        <v>7.8440036039788705E-2</v>
      </c>
    </row>
    <row r="27" spans="1:40" s="9" customFormat="1" x14ac:dyDescent="0.2">
      <c r="A27" s="28"/>
      <c r="B27" s="28" t="s">
        <v>45</v>
      </c>
      <c r="C27" s="38" t="s">
        <v>0</v>
      </c>
      <c r="D27" s="39">
        <v>410786</v>
      </c>
      <c r="E27" s="39">
        <v>15941</v>
      </c>
      <c r="F27" s="38">
        <v>21491</v>
      </c>
      <c r="G27" s="39">
        <v>448218</v>
      </c>
      <c r="H27" s="235">
        <v>4.7947650473653444E-2</v>
      </c>
      <c r="I27" s="237"/>
      <c r="J27" s="236">
        <v>105835.15050457999</v>
      </c>
      <c r="K27" s="236">
        <v>4434.6485291900008</v>
      </c>
      <c r="L27" s="236">
        <v>7683.6284536400017</v>
      </c>
      <c r="M27" s="236">
        <v>117953.42748740999</v>
      </c>
      <c r="N27" s="235">
        <v>6.5141205451279743E-2</v>
      </c>
      <c r="O27" s="28"/>
      <c r="P27" s="28"/>
      <c r="Q27" s="28" t="s">
        <v>45</v>
      </c>
      <c r="R27" s="28" t="s">
        <v>1</v>
      </c>
      <c r="S27" s="40">
        <v>4723302</v>
      </c>
      <c r="T27" s="40">
        <v>179056</v>
      </c>
      <c r="U27" s="40">
        <v>308139</v>
      </c>
      <c r="V27" s="40">
        <v>5210497</v>
      </c>
      <c r="W27" s="41">
        <v>5.9138120605385626E-2</v>
      </c>
      <c r="X27" s="42"/>
      <c r="Y27" s="40">
        <v>1297812.5106893198</v>
      </c>
      <c r="Z27" s="40">
        <v>52336.396562490001</v>
      </c>
      <c r="AA27" s="40">
        <v>115526.51320704997</v>
      </c>
      <c r="AB27" s="40">
        <v>1465675.42045886</v>
      </c>
      <c r="AC27" s="41">
        <v>7.8821348570396299E-2</v>
      </c>
      <c r="AD27" s="28"/>
      <c r="AE27" s="28" t="s">
        <v>45</v>
      </c>
      <c r="AF27" s="28" t="s">
        <v>0</v>
      </c>
      <c r="AG27" s="28"/>
      <c r="AH27" s="28" t="s">
        <v>45</v>
      </c>
      <c r="AI27" s="46">
        <v>3.7596605911798045E-2</v>
      </c>
      <c r="AJ27" s="46">
        <v>6.5141205451279743E-2</v>
      </c>
      <c r="AK27" s="28"/>
      <c r="AL27" s="28" t="s">
        <v>1</v>
      </c>
      <c r="AM27" s="46">
        <v>3.5708040014824707E-2</v>
      </c>
      <c r="AN27" s="46">
        <v>7.8821348570396299E-2</v>
      </c>
    </row>
    <row r="28" spans="1:40" s="9" customFormat="1" x14ac:dyDescent="0.2">
      <c r="A28" s="28"/>
      <c r="B28" s="28" t="s">
        <v>46</v>
      </c>
      <c r="C28" s="38" t="s">
        <v>0</v>
      </c>
      <c r="D28" s="39">
        <v>409840</v>
      </c>
      <c r="E28" s="39">
        <v>16909</v>
      </c>
      <c r="F28" s="38">
        <v>22359</v>
      </c>
      <c r="G28" s="39">
        <v>449108</v>
      </c>
      <c r="H28" s="235">
        <v>4.9785352298333585E-2</v>
      </c>
      <c r="I28" s="237"/>
      <c r="J28" s="236">
        <v>104849.74129202004</v>
      </c>
      <c r="K28" s="236">
        <v>4669.7737285099965</v>
      </c>
      <c r="L28" s="236">
        <v>7925.2200929600021</v>
      </c>
      <c r="M28" s="236">
        <v>117444.73511349005</v>
      </c>
      <c r="N28" s="235">
        <v>6.7480420346656203E-2</v>
      </c>
      <c r="O28" s="28"/>
      <c r="P28" s="28"/>
      <c r="Q28" s="28" t="s">
        <v>46</v>
      </c>
      <c r="R28" s="28" t="s">
        <v>1</v>
      </c>
      <c r="S28" s="40">
        <v>4712199</v>
      </c>
      <c r="T28" s="40">
        <v>195406</v>
      </c>
      <c r="U28" s="40">
        <v>317066</v>
      </c>
      <c r="V28" s="40">
        <v>5224671</v>
      </c>
      <c r="W28" s="41">
        <v>6.068630924320402E-2</v>
      </c>
      <c r="X28" s="42"/>
      <c r="Y28" s="40">
        <v>1287387.5199575298</v>
      </c>
      <c r="Z28" s="40">
        <v>56473.610046049995</v>
      </c>
      <c r="AA28" s="40">
        <v>118061.63864399001</v>
      </c>
      <c r="AB28" s="40">
        <v>1461922.7686475702</v>
      </c>
      <c r="AC28" s="41">
        <v>8.0757780900566484E-2</v>
      </c>
      <c r="AD28" s="28"/>
      <c r="AE28" s="28" t="s">
        <v>46</v>
      </c>
      <c r="AF28" s="28" t="s">
        <v>0</v>
      </c>
      <c r="AG28" s="28"/>
      <c r="AH28" s="28" t="s">
        <v>46</v>
      </c>
      <c r="AI28" s="46">
        <v>3.9761456518229335E-2</v>
      </c>
      <c r="AJ28" s="46">
        <v>6.7480420346656203E-2</v>
      </c>
      <c r="AK28" s="28"/>
      <c r="AL28" s="28" t="s">
        <v>1</v>
      </c>
      <c r="AM28" s="46">
        <v>3.8629680895040666E-2</v>
      </c>
      <c r="AN28" s="46">
        <v>8.0757780900566484E-2</v>
      </c>
    </row>
    <row r="29" spans="1:40" s="9" customFormat="1" x14ac:dyDescent="0.2">
      <c r="A29" s="28"/>
      <c r="B29" s="28" t="s">
        <v>47</v>
      </c>
      <c r="C29" s="38" t="s">
        <v>0</v>
      </c>
      <c r="D29" s="39">
        <v>411276</v>
      </c>
      <c r="E29" s="39">
        <v>15143</v>
      </c>
      <c r="F29" s="38">
        <v>23644</v>
      </c>
      <c r="G29" s="39">
        <v>450063</v>
      </c>
      <c r="H29" s="235">
        <v>5.253486734079451E-2</v>
      </c>
      <c r="I29" s="237"/>
      <c r="J29" s="236">
        <v>105217.58712254011</v>
      </c>
      <c r="K29" s="236">
        <v>4261.5015293699998</v>
      </c>
      <c r="L29" s="236">
        <v>8448.1035521100002</v>
      </c>
      <c r="M29" s="236">
        <v>117927.1922040201</v>
      </c>
      <c r="N29" s="235">
        <v>7.1638299820573584E-2</v>
      </c>
      <c r="O29" s="28"/>
      <c r="P29" s="28"/>
      <c r="Q29" s="28" t="s">
        <v>47</v>
      </c>
      <c r="R29" s="28" t="s">
        <v>1</v>
      </c>
      <c r="S29" s="40">
        <v>4722269</v>
      </c>
      <c r="T29" s="40">
        <v>180807</v>
      </c>
      <c r="U29" s="40">
        <v>332651</v>
      </c>
      <c r="V29" s="40">
        <v>5235727</v>
      </c>
      <c r="W29" s="41">
        <v>6.3534825249674021E-2</v>
      </c>
      <c r="X29" s="42"/>
      <c r="Y29" s="40">
        <v>1286483.4376375803</v>
      </c>
      <c r="Z29" s="40">
        <v>52925.169944760004</v>
      </c>
      <c r="AA29" s="40">
        <v>125349.21592608</v>
      </c>
      <c r="AB29" s="40">
        <v>1464757.82350842</v>
      </c>
      <c r="AC29" s="41">
        <v>8.5576751265161913E-2</v>
      </c>
      <c r="AD29" s="28"/>
      <c r="AE29" s="28" t="s">
        <v>47</v>
      </c>
      <c r="AF29" s="28" t="s">
        <v>0</v>
      </c>
      <c r="AG29" s="28"/>
      <c r="AH29" s="28" t="s">
        <v>47</v>
      </c>
      <c r="AI29" s="46">
        <v>3.6136716644600365E-2</v>
      </c>
      <c r="AJ29" s="46">
        <v>7.1638299820573584E-2</v>
      </c>
      <c r="AK29" s="28"/>
      <c r="AL29" s="28" t="s">
        <v>1</v>
      </c>
      <c r="AM29" s="46">
        <v>3.6132368843057261E-2</v>
      </c>
      <c r="AN29" s="46">
        <v>8.5576751265161913E-2</v>
      </c>
    </row>
    <row r="30" spans="1:40" s="9" customFormat="1" x14ac:dyDescent="0.2">
      <c r="A30" s="28"/>
      <c r="B30" s="28" t="s">
        <v>48</v>
      </c>
      <c r="C30" s="38" t="s">
        <v>0</v>
      </c>
      <c r="D30" s="39">
        <v>401805</v>
      </c>
      <c r="E30" s="39">
        <v>20650</v>
      </c>
      <c r="F30" s="38">
        <v>25210</v>
      </c>
      <c r="G30" s="39">
        <v>447665</v>
      </c>
      <c r="H30" s="235">
        <v>5.6314431550378075E-2</v>
      </c>
      <c r="I30" s="237"/>
      <c r="J30" s="236">
        <v>101521.00072647992</v>
      </c>
      <c r="K30" s="236">
        <v>5779.6005225700019</v>
      </c>
      <c r="L30" s="236">
        <v>8974.6734240999976</v>
      </c>
      <c r="M30" s="236">
        <v>116275.27467314992</v>
      </c>
      <c r="N30" s="235">
        <v>7.7184710587249322E-2</v>
      </c>
      <c r="O30" s="28"/>
      <c r="P30" s="28"/>
      <c r="Q30" s="28" t="s">
        <v>48</v>
      </c>
      <c r="R30" s="28" t="s">
        <v>1</v>
      </c>
      <c r="S30" s="40">
        <v>4617153</v>
      </c>
      <c r="T30" s="40">
        <v>236118</v>
      </c>
      <c r="U30" s="40">
        <v>354046</v>
      </c>
      <c r="V30" s="40">
        <v>5207317</v>
      </c>
      <c r="W30" s="41">
        <v>6.7990099316020125E-2</v>
      </c>
      <c r="X30" s="42"/>
      <c r="Y30" s="40">
        <v>1238302.1664426399</v>
      </c>
      <c r="Z30" s="40">
        <v>69046.87537186002</v>
      </c>
      <c r="AA30" s="40">
        <v>132868.86178867999</v>
      </c>
      <c r="AB30" s="40">
        <v>1440217.9036031801</v>
      </c>
      <c r="AC30" s="41">
        <v>9.2256082538805212E-2</v>
      </c>
      <c r="AD30" s="28"/>
      <c r="AE30" s="28" t="s">
        <v>48</v>
      </c>
      <c r="AF30" s="28" t="s">
        <v>0</v>
      </c>
      <c r="AG30" s="28"/>
      <c r="AH30" s="28" t="s">
        <v>48</v>
      </c>
      <c r="AI30" s="46">
        <v>4.970618679522773E-2</v>
      </c>
      <c r="AJ30" s="46">
        <v>7.7184710587249322E-2</v>
      </c>
      <c r="AK30" s="28"/>
      <c r="AL30" s="28" t="s">
        <v>1</v>
      </c>
      <c r="AM30" s="46">
        <v>4.7941964336866309E-2</v>
      </c>
      <c r="AN30" s="46">
        <v>9.2256082538805212E-2</v>
      </c>
    </row>
    <row r="31" spans="1:40" s="9" customFormat="1" x14ac:dyDescent="0.2">
      <c r="A31" s="28"/>
      <c r="B31" s="28" t="s">
        <v>49</v>
      </c>
      <c r="C31" s="38" t="s">
        <v>0</v>
      </c>
      <c r="D31" s="39">
        <v>399913</v>
      </c>
      <c r="E31" s="39">
        <v>16292</v>
      </c>
      <c r="F31" s="38">
        <v>32944</v>
      </c>
      <c r="G31" s="39">
        <v>449149</v>
      </c>
      <c r="H31" s="235">
        <v>7.3347597345201701E-2</v>
      </c>
      <c r="I31" s="237"/>
      <c r="J31" s="236">
        <v>101201.13715788</v>
      </c>
      <c r="K31" s="236">
        <v>4556.9134477699999</v>
      </c>
      <c r="L31" s="236">
        <v>11468.988219319996</v>
      </c>
      <c r="M31" s="236">
        <v>117227.03882496999</v>
      </c>
      <c r="N31" s="235">
        <v>9.7835689908061033E-2</v>
      </c>
      <c r="O31" s="28"/>
      <c r="P31" s="28"/>
      <c r="Q31" s="28" t="s">
        <v>49</v>
      </c>
      <c r="R31" s="28" t="s">
        <v>1</v>
      </c>
      <c r="S31" s="40">
        <v>4581746</v>
      </c>
      <c r="T31" s="40">
        <v>184666</v>
      </c>
      <c r="U31" s="40">
        <v>463726</v>
      </c>
      <c r="V31" s="40">
        <v>5230138</v>
      </c>
      <c r="W31" s="41">
        <v>8.8664199682685241E-2</v>
      </c>
      <c r="X31" s="42"/>
      <c r="Y31" s="40">
        <v>1225237.7114970102</v>
      </c>
      <c r="Z31" s="40">
        <v>54169.199341549996</v>
      </c>
      <c r="AA31" s="40">
        <v>169352.71501292003</v>
      </c>
      <c r="AB31" s="40">
        <v>1448759.6258514801</v>
      </c>
      <c r="AC31" s="41">
        <v>0.11689497138863619</v>
      </c>
      <c r="AD31" s="28"/>
      <c r="AE31" s="28" t="s">
        <v>49</v>
      </c>
      <c r="AF31" s="28" t="s">
        <v>0</v>
      </c>
      <c r="AG31" s="28"/>
      <c r="AH31" s="28" t="s">
        <v>49</v>
      </c>
      <c r="AI31" s="46">
        <v>3.8872545902774717E-2</v>
      </c>
      <c r="AJ31" s="46">
        <v>9.7835689908061033E-2</v>
      </c>
      <c r="AK31" s="28"/>
      <c r="AL31" s="28" t="s">
        <v>1</v>
      </c>
      <c r="AM31" s="46">
        <v>3.7390053101261096E-2</v>
      </c>
      <c r="AN31" s="46">
        <v>0.11689497138863619</v>
      </c>
    </row>
    <row r="32" spans="1:40" s="9" customFormat="1" x14ac:dyDescent="0.2">
      <c r="A32" s="28">
        <v>2020</v>
      </c>
      <c r="B32" s="28" t="s">
        <v>38</v>
      </c>
      <c r="C32" s="38" t="s">
        <v>0</v>
      </c>
      <c r="D32" s="39">
        <v>393711</v>
      </c>
      <c r="E32" s="39">
        <v>19704</v>
      </c>
      <c r="F32" s="38">
        <v>35663</v>
      </c>
      <c r="G32" s="39">
        <v>449078</v>
      </c>
      <c r="H32" s="235">
        <v>7.9413821207006352E-2</v>
      </c>
      <c r="I32" s="237"/>
      <c r="J32" s="236">
        <v>100020.24268983996</v>
      </c>
      <c r="K32" s="236">
        <v>5538.2212699300007</v>
      </c>
      <c r="L32" s="236">
        <v>12653.16079124</v>
      </c>
      <c r="M32" s="236">
        <v>118211.62475100995</v>
      </c>
      <c r="N32" s="235">
        <v>0.10703821064883803</v>
      </c>
      <c r="O32" s="28"/>
      <c r="P32" s="28">
        <v>2020</v>
      </c>
      <c r="Q32" s="28" t="s">
        <v>38</v>
      </c>
      <c r="R32" s="28" t="s">
        <v>1</v>
      </c>
      <c r="S32" s="40">
        <v>4506387</v>
      </c>
      <c r="T32" s="40">
        <v>221611</v>
      </c>
      <c r="U32" s="40">
        <v>500992</v>
      </c>
      <c r="V32" s="40">
        <v>5228990</v>
      </c>
      <c r="W32" s="41">
        <v>9.5810472003197561E-2</v>
      </c>
      <c r="X32" s="42"/>
      <c r="Y32" s="40">
        <v>1209772.2397908701</v>
      </c>
      <c r="Z32" s="40">
        <v>65672.029910030004</v>
      </c>
      <c r="AA32" s="40">
        <v>186565.44095883006</v>
      </c>
      <c r="AB32" s="40">
        <v>1462009.7106597295</v>
      </c>
      <c r="AC32" s="41">
        <v>0.12760889315478124</v>
      </c>
      <c r="AD32" s="28"/>
      <c r="AE32" s="28" t="s">
        <v>38</v>
      </c>
      <c r="AF32" s="28" t="s">
        <v>0</v>
      </c>
      <c r="AG32" s="28">
        <v>2020</v>
      </c>
      <c r="AH32" s="28" t="s">
        <v>38</v>
      </c>
      <c r="AI32" s="46">
        <v>4.685005625796277E-2</v>
      </c>
      <c r="AJ32" s="46">
        <v>0.10703821064883803</v>
      </c>
      <c r="AK32" s="28"/>
      <c r="AL32" s="28" t="s">
        <v>1</v>
      </c>
      <c r="AM32" s="46">
        <v>4.4919010750206032E-2</v>
      </c>
      <c r="AN32" s="46">
        <v>0.12760889315478124</v>
      </c>
    </row>
    <row r="33" spans="1:40" s="9" customFormat="1" x14ac:dyDescent="0.2">
      <c r="A33" s="28"/>
      <c r="B33" s="28" t="s">
        <v>39</v>
      </c>
      <c r="C33" s="38" t="s">
        <v>0</v>
      </c>
      <c r="D33" s="39">
        <v>393964</v>
      </c>
      <c r="E33" s="39">
        <v>17550</v>
      </c>
      <c r="F33" s="38">
        <v>37711</v>
      </c>
      <c r="G33" s="39">
        <v>449225</v>
      </c>
      <c r="H33" s="235">
        <v>8.3946797261951145E-2</v>
      </c>
      <c r="I33" s="237"/>
      <c r="J33" s="236">
        <v>100824.99007679999</v>
      </c>
      <c r="K33" s="236">
        <v>4983.1141107400035</v>
      </c>
      <c r="L33" s="236">
        <v>13361.795919449996</v>
      </c>
      <c r="M33" s="236">
        <v>119169.90010699</v>
      </c>
      <c r="N33" s="235">
        <v>0.11212391642062181</v>
      </c>
      <c r="O33" s="28"/>
      <c r="P33" s="28"/>
      <c r="Q33" s="28" t="s">
        <v>39</v>
      </c>
      <c r="R33" s="28" t="s">
        <v>1</v>
      </c>
      <c r="S33" s="40">
        <v>4504336</v>
      </c>
      <c r="T33" s="40">
        <v>199882</v>
      </c>
      <c r="U33" s="40">
        <v>532096</v>
      </c>
      <c r="V33" s="40">
        <v>5236314</v>
      </c>
      <c r="W33" s="41">
        <v>0.1016165187954733</v>
      </c>
      <c r="X33" s="42"/>
      <c r="Y33" s="40">
        <v>1218268.10058787</v>
      </c>
      <c r="Z33" s="40">
        <v>59808.148708120003</v>
      </c>
      <c r="AA33" s="40">
        <v>197595.28429974004</v>
      </c>
      <c r="AB33" s="40">
        <v>1475671.5335957301</v>
      </c>
      <c r="AC33" s="41">
        <v>0.1339019421336026</v>
      </c>
      <c r="AD33" s="28"/>
      <c r="AE33" s="28" t="s">
        <v>39</v>
      </c>
      <c r="AF33" s="28" t="s">
        <v>0</v>
      </c>
      <c r="AG33" s="28"/>
      <c r="AH33" s="28" t="s">
        <v>39</v>
      </c>
      <c r="AI33" s="46">
        <v>4.1815207584014039E-2</v>
      </c>
      <c r="AJ33" s="46">
        <v>0.11212391642062181</v>
      </c>
      <c r="AK33" s="28"/>
      <c r="AL33" s="28" t="s">
        <v>1</v>
      </c>
      <c r="AM33" s="46">
        <v>4.0529445304394437E-2</v>
      </c>
      <c r="AN33" s="46">
        <v>0.1339019421336026</v>
      </c>
    </row>
    <row r="34" spans="1:40" s="9" customFormat="1" x14ac:dyDescent="0.2">
      <c r="A34" s="28"/>
      <c r="B34" s="28" t="s">
        <v>40</v>
      </c>
      <c r="C34" s="38" t="s">
        <v>0</v>
      </c>
      <c r="D34" s="39">
        <v>395181</v>
      </c>
      <c r="E34" s="39">
        <v>16370</v>
      </c>
      <c r="F34" s="38">
        <v>38667</v>
      </c>
      <c r="G34" s="39">
        <v>450218</v>
      </c>
      <c r="H34" s="235">
        <v>8.5885060126427645E-2</v>
      </c>
      <c r="I34" s="237"/>
      <c r="J34" s="236">
        <v>100300.53790554001</v>
      </c>
      <c r="K34" s="236">
        <v>4672.4528213300027</v>
      </c>
      <c r="L34" s="236">
        <v>13688.895379629997</v>
      </c>
      <c r="M34" s="236">
        <v>118661.88610650002</v>
      </c>
      <c r="N34" s="235">
        <v>0.11536050731019142</v>
      </c>
      <c r="O34" s="28"/>
      <c r="P34" s="28"/>
      <c r="Q34" s="28" t="s">
        <v>40</v>
      </c>
      <c r="R34" s="28" t="s">
        <v>1</v>
      </c>
      <c r="S34" s="40">
        <v>4515468</v>
      </c>
      <c r="T34" s="40">
        <v>185014</v>
      </c>
      <c r="U34" s="40">
        <v>546951</v>
      </c>
      <c r="V34" s="40">
        <v>5247433</v>
      </c>
      <c r="W34" s="41">
        <v>0.10423210739422495</v>
      </c>
      <c r="X34" s="42"/>
      <c r="Y34" s="40">
        <v>1212303.4934991703</v>
      </c>
      <c r="Z34" s="40">
        <v>55675.983908280017</v>
      </c>
      <c r="AA34" s="40">
        <v>202791.17856412003</v>
      </c>
      <c r="AB34" s="40">
        <v>1470770.6559715699</v>
      </c>
      <c r="AC34" s="41">
        <v>0.13788089784138308</v>
      </c>
      <c r="AD34" s="28"/>
      <c r="AE34" s="28" t="s">
        <v>40</v>
      </c>
      <c r="AF34" s="28" t="s">
        <v>0</v>
      </c>
      <c r="AG34" s="28"/>
      <c r="AH34" s="28" t="s">
        <v>40</v>
      </c>
      <c r="AI34" s="46">
        <v>3.937618872108975E-2</v>
      </c>
      <c r="AJ34" s="46">
        <v>0.11536050731019142</v>
      </c>
      <c r="AK34" s="28"/>
      <c r="AL34" s="28" t="s">
        <v>1</v>
      </c>
      <c r="AM34" s="46">
        <v>3.7854973297316206E-2</v>
      </c>
      <c r="AN34" s="46">
        <v>0.13788089784138308</v>
      </c>
    </row>
    <row r="35" spans="1:40" s="9" customFormat="1" x14ac:dyDescent="0.2">
      <c r="A35" s="28"/>
      <c r="B35" s="28" t="s">
        <v>41</v>
      </c>
      <c r="C35" s="38" t="s">
        <v>0</v>
      </c>
      <c r="D35" s="39">
        <v>392604</v>
      </c>
      <c r="E35" s="39">
        <v>17904</v>
      </c>
      <c r="F35" s="38">
        <v>40560</v>
      </c>
      <c r="G35" s="39">
        <v>451068</v>
      </c>
      <c r="H35" s="235">
        <v>8.9919923381840433E-2</v>
      </c>
      <c r="I35" s="237"/>
      <c r="J35" s="236">
        <v>100209.49035113998</v>
      </c>
      <c r="K35" s="236">
        <v>5188.4464710800012</v>
      </c>
      <c r="L35" s="236">
        <v>14291.841751940008</v>
      </c>
      <c r="M35" s="236">
        <v>119689.77857415998</v>
      </c>
      <c r="N35" s="235">
        <v>0.11940737063929616</v>
      </c>
      <c r="O35" s="28"/>
      <c r="P35" s="28"/>
      <c r="Q35" s="28" t="s">
        <v>41</v>
      </c>
      <c r="R35" s="28" t="s">
        <v>1</v>
      </c>
      <c r="S35" s="40">
        <v>4465369</v>
      </c>
      <c r="T35" s="40">
        <v>216198</v>
      </c>
      <c r="U35" s="40">
        <v>574224</v>
      </c>
      <c r="V35" s="40">
        <v>5255791</v>
      </c>
      <c r="W35" s="41">
        <v>0.10925548599630389</v>
      </c>
      <c r="X35" s="42"/>
      <c r="Y35" s="40">
        <v>1204424.18252391</v>
      </c>
      <c r="Z35" s="40">
        <v>66216.503052609987</v>
      </c>
      <c r="AA35" s="40">
        <v>211773.61528609003</v>
      </c>
      <c r="AB35" s="40">
        <v>1482414.3008626101</v>
      </c>
      <c r="AC35" s="41">
        <v>0.14285723981673676</v>
      </c>
      <c r="AD35" s="28"/>
      <c r="AE35" s="28" t="s">
        <v>41</v>
      </c>
      <c r="AF35" s="28" t="s">
        <v>0</v>
      </c>
      <c r="AG35" s="28"/>
      <c r="AH35" s="28" t="s">
        <v>41</v>
      </c>
      <c r="AI35" s="46">
        <v>4.3349119138567302E-2</v>
      </c>
      <c r="AJ35" s="46">
        <v>0.11940737063929616</v>
      </c>
      <c r="AK35" s="28"/>
      <c r="AL35" s="28" t="s">
        <v>1</v>
      </c>
      <c r="AM35" s="46">
        <v>4.4668014207687359E-2</v>
      </c>
      <c r="AN35" s="46">
        <v>0.14285723981673676</v>
      </c>
    </row>
    <row r="36" spans="1:40" s="9" customFormat="1" x14ac:dyDescent="0.2">
      <c r="A36" s="28"/>
      <c r="B36" s="28" t="s">
        <v>42</v>
      </c>
      <c r="C36" s="38" t="s">
        <v>0</v>
      </c>
      <c r="D36" s="39">
        <v>385015</v>
      </c>
      <c r="E36" s="39">
        <v>26804</v>
      </c>
      <c r="F36" s="38">
        <v>41443</v>
      </c>
      <c r="G36" s="39">
        <v>453262</v>
      </c>
      <c r="H36" s="235">
        <v>9.1432769568152633E-2</v>
      </c>
      <c r="I36" s="237"/>
      <c r="J36" s="236">
        <v>97367.332487460051</v>
      </c>
      <c r="K36" s="236">
        <v>7597.0839243799946</v>
      </c>
      <c r="L36" s="236">
        <v>14624.859271490002</v>
      </c>
      <c r="M36" s="236">
        <v>119589.27568333005</v>
      </c>
      <c r="N36" s="235">
        <v>0.12229239777500057</v>
      </c>
      <c r="O36" s="28"/>
      <c r="P36" s="28"/>
      <c r="Q36" s="28" t="s">
        <v>42</v>
      </c>
      <c r="R36" s="28" t="s">
        <v>1</v>
      </c>
      <c r="S36" s="40">
        <v>4369397</v>
      </c>
      <c r="T36" s="40">
        <v>321884</v>
      </c>
      <c r="U36" s="40">
        <v>585082</v>
      </c>
      <c r="V36" s="40">
        <v>5276363</v>
      </c>
      <c r="W36" s="41">
        <v>0.11088736692301117</v>
      </c>
      <c r="X36" s="42"/>
      <c r="Y36" s="40">
        <v>1167929.4762534702</v>
      </c>
      <c r="Z36" s="40">
        <v>95617.788159949967</v>
      </c>
      <c r="AA36" s="40">
        <v>216545.01656087997</v>
      </c>
      <c r="AB36" s="40">
        <v>1480092.2809743003</v>
      </c>
      <c r="AC36" s="41">
        <v>0.14630507796333814</v>
      </c>
      <c r="AD36" s="28"/>
      <c r="AE36" s="28" t="s">
        <v>42</v>
      </c>
      <c r="AF36" s="28" t="s">
        <v>0</v>
      </c>
      <c r="AG36" s="28"/>
      <c r="AH36" s="28" t="s">
        <v>42</v>
      </c>
      <c r="AI36" s="46">
        <v>6.3526464902228505E-2</v>
      </c>
      <c r="AJ36" s="46">
        <v>0.12229239777500057</v>
      </c>
      <c r="AK36" s="28"/>
      <c r="AL36" s="28" t="s">
        <v>1</v>
      </c>
      <c r="AM36" s="46">
        <v>6.4602585520551217E-2</v>
      </c>
      <c r="AN36" s="46">
        <v>0.14630507796333814</v>
      </c>
    </row>
    <row r="37" spans="1:40" s="9" customFormat="1" x14ac:dyDescent="0.2">
      <c r="A37" s="28"/>
      <c r="B37" s="28" t="s">
        <v>43</v>
      </c>
      <c r="C37" s="38" t="s">
        <v>0</v>
      </c>
      <c r="D37" s="39">
        <v>391983</v>
      </c>
      <c r="E37" s="39">
        <v>21201</v>
      </c>
      <c r="F37" s="38">
        <v>42970</v>
      </c>
      <c r="G37" s="39">
        <v>456154</v>
      </c>
      <c r="H37" s="235">
        <v>9.420064276538187E-2</v>
      </c>
      <c r="I37" s="237"/>
      <c r="J37" s="236">
        <v>99946.937574989977</v>
      </c>
      <c r="K37" s="236">
        <v>6134.1779075400009</v>
      </c>
      <c r="L37" s="236">
        <v>15145.053429279991</v>
      </c>
      <c r="M37" s="236">
        <v>121226.16891180996</v>
      </c>
      <c r="N37" s="235">
        <v>0.12493221195745094</v>
      </c>
      <c r="O37" s="28"/>
      <c r="P37" s="28"/>
      <c r="Q37" s="28" t="s">
        <v>43</v>
      </c>
      <c r="R37" s="28" t="s">
        <v>1</v>
      </c>
      <c r="S37" s="40">
        <v>4437373</v>
      </c>
      <c r="T37" s="40">
        <v>263955</v>
      </c>
      <c r="U37" s="40">
        <v>604277</v>
      </c>
      <c r="V37" s="40">
        <v>5305605</v>
      </c>
      <c r="W37" s="41">
        <v>0.113894079939988</v>
      </c>
      <c r="X37" s="42"/>
      <c r="Y37" s="40">
        <v>1194306.1253092403</v>
      </c>
      <c r="Z37" s="40">
        <v>80310.940344170012</v>
      </c>
      <c r="AA37" s="40">
        <v>223671.67899178999</v>
      </c>
      <c r="AB37" s="40">
        <v>1498288.7446452</v>
      </c>
      <c r="AC37" s="41">
        <v>0.14928476222702736</v>
      </c>
      <c r="AD37" s="28"/>
      <c r="AE37" s="28" t="s">
        <v>43</v>
      </c>
      <c r="AF37" s="28" t="s">
        <v>0</v>
      </c>
      <c r="AG37" s="28"/>
      <c r="AH37" s="28" t="s">
        <v>43</v>
      </c>
      <c r="AI37" s="46">
        <v>5.0601103397093367E-2</v>
      </c>
      <c r="AJ37" s="46">
        <v>0.12493221195745094</v>
      </c>
      <c r="AK37" s="28"/>
      <c r="AL37" s="28" t="s">
        <v>1</v>
      </c>
      <c r="AM37" s="46">
        <v>5.3601777782284497E-2</v>
      </c>
      <c r="AN37" s="46">
        <v>0.14928476222702736</v>
      </c>
    </row>
    <row r="38" spans="1:40" s="9" customFormat="1" x14ac:dyDescent="0.2">
      <c r="A38" s="28"/>
      <c r="B38" s="28" t="s">
        <v>44</v>
      </c>
      <c r="C38" s="38" t="s">
        <v>0</v>
      </c>
      <c r="D38" s="39">
        <v>389219</v>
      </c>
      <c r="E38" s="39">
        <v>24546</v>
      </c>
      <c r="F38" s="38">
        <v>43193</v>
      </c>
      <c r="G38" s="39">
        <v>456958</v>
      </c>
      <c r="H38" s="235">
        <v>9.452291020181286E-2</v>
      </c>
      <c r="I38" s="237"/>
      <c r="J38" s="236">
        <v>98613.964017060047</v>
      </c>
      <c r="K38" s="236">
        <v>7014.5085677199977</v>
      </c>
      <c r="L38" s="236">
        <v>15207.771064139997</v>
      </c>
      <c r="M38" s="236">
        <v>120836.24364892003</v>
      </c>
      <c r="N38" s="235">
        <v>0.12585438445376496</v>
      </c>
      <c r="O38" s="28"/>
      <c r="P38" s="28"/>
      <c r="Q38" s="28" t="s">
        <v>44</v>
      </c>
      <c r="R38" s="28" t="s">
        <v>1</v>
      </c>
      <c r="S38" s="40">
        <v>4407512</v>
      </c>
      <c r="T38" s="40">
        <v>293932</v>
      </c>
      <c r="U38" s="40">
        <v>609028</v>
      </c>
      <c r="V38" s="40">
        <v>5310472</v>
      </c>
      <c r="W38" s="41">
        <v>0.11468434444245257</v>
      </c>
      <c r="X38" s="42"/>
      <c r="Y38" s="40">
        <v>1179675.2807552</v>
      </c>
      <c r="Z38" s="40">
        <v>87435.74051732001</v>
      </c>
      <c r="AA38" s="40">
        <v>225608.29711706005</v>
      </c>
      <c r="AB38" s="40">
        <v>1492719.3183895797</v>
      </c>
      <c r="AC38" s="41">
        <v>0.15113912866114548</v>
      </c>
      <c r="AD38" s="28"/>
      <c r="AE38" s="28" t="s">
        <v>44</v>
      </c>
      <c r="AF38" s="28" t="s">
        <v>0</v>
      </c>
      <c r="AG38" s="28"/>
      <c r="AH38" s="28" t="s">
        <v>44</v>
      </c>
      <c r="AI38" s="46">
        <v>5.8049707239328681E-2</v>
      </c>
      <c r="AJ38" s="46">
        <v>0.12585438445376496</v>
      </c>
      <c r="AK38" s="28"/>
      <c r="AL38" s="28" t="s">
        <v>1</v>
      </c>
      <c r="AM38" s="46">
        <v>5.8574803340557063E-2</v>
      </c>
      <c r="AN38" s="46">
        <v>0.15113912866114548</v>
      </c>
    </row>
    <row r="39" spans="1:40" s="9" customFormat="1" x14ac:dyDescent="0.2">
      <c r="A39" s="28"/>
      <c r="B39" s="28" t="s">
        <v>45</v>
      </c>
      <c r="C39" s="38" t="s">
        <v>0</v>
      </c>
      <c r="D39" s="39">
        <v>398356</v>
      </c>
      <c r="E39" s="39">
        <v>16789</v>
      </c>
      <c r="F39" s="38">
        <v>44272</v>
      </c>
      <c r="G39" s="39">
        <v>459417</v>
      </c>
      <c r="H39" s="235">
        <v>9.6365611198540757E-2</v>
      </c>
      <c r="I39" s="237"/>
      <c r="J39" s="236">
        <v>101937.81027485993</v>
      </c>
      <c r="K39" s="236">
        <v>4821.019417569999</v>
      </c>
      <c r="L39" s="236">
        <v>15554.282429879993</v>
      </c>
      <c r="M39" s="236">
        <v>122313.11212230993</v>
      </c>
      <c r="N39" s="235">
        <v>0.12716774317970189</v>
      </c>
      <c r="O39" s="28"/>
      <c r="P39" s="28"/>
      <c r="Q39" s="28" t="s">
        <v>45</v>
      </c>
      <c r="R39" s="28" t="s">
        <v>1</v>
      </c>
      <c r="S39" s="40">
        <v>4515408</v>
      </c>
      <c r="T39" s="40">
        <v>200121</v>
      </c>
      <c r="U39" s="40">
        <v>624153</v>
      </c>
      <c r="V39" s="40">
        <v>5339682</v>
      </c>
      <c r="W39" s="41">
        <v>0.11688954510774237</v>
      </c>
      <c r="X39" s="42"/>
      <c r="Y39" s="40">
        <v>1219264.2462061297</v>
      </c>
      <c r="Z39" s="40">
        <v>60561.252389629997</v>
      </c>
      <c r="AA39" s="40">
        <v>230966.87400355999</v>
      </c>
      <c r="AB39" s="40">
        <v>1510792.3725993203</v>
      </c>
      <c r="AC39" s="41">
        <v>0.15287797197849309</v>
      </c>
      <c r="AD39" s="28"/>
      <c r="AE39" s="28" t="s">
        <v>45</v>
      </c>
      <c r="AF39" s="28" t="s">
        <v>0</v>
      </c>
      <c r="AG39" s="28"/>
      <c r="AH39" s="28" t="s">
        <v>45</v>
      </c>
      <c r="AI39" s="46">
        <v>3.9415393279741792E-2</v>
      </c>
      <c r="AJ39" s="46">
        <v>0.12716774317970189</v>
      </c>
      <c r="AK39" s="28"/>
      <c r="AL39" s="28" t="s">
        <v>1</v>
      </c>
      <c r="AM39" s="46">
        <v>4.0085754659612345E-2</v>
      </c>
      <c r="AN39" s="46">
        <v>0.15287797197849309</v>
      </c>
    </row>
    <row r="40" spans="1:40" s="9" customFormat="1" x14ac:dyDescent="0.2">
      <c r="A40" s="28"/>
      <c r="B40" s="28" t="s">
        <v>46</v>
      </c>
      <c r="C40" s="38" t="s">
        <v>0</v>
      </c>
      <c r="D40" s="39">
        <v>392151</v>
      </c>
      <c r="E40" s="39">
        <v>23129</v>
      </c>
      <c r="F40" s="38">
        <v>44579</v>
      </c>
      <c r="G40" s="39">
        <v>459859</v>
      </c>
      <c r="H40" s="235">
        <v>9.6940583961605625E-2</v>
      </c>
      <c r="I40" s="237"/>
      <c r="J40" s="236">
        <v>99707.117419700051</v>
      </c>
      <c r="K40" s="236">
        <v>6493.7125167100039</v>
      </c>
      <c r="L40" s="236">
        <v>15642.048354439996</v>
      </c>
      <c r="M40" s="236">
        <v>121842.87829085004</v>
      </c>
      <c r="N40" s="235">
        <v>0.12837884802016086</v>
      </c>
      <c r="O40" s="28"/>
      <c r="P40" s="28"/>
      <c r="Q40" s="28" t="s">
        <v>46</v>
      </c>
      <c r="R40" s="28" t="s">
        <v>1</v>
      </c>
      <c r="S40" s="40">
        <v>4438414</v>
      </c>
      <c r="T40" s="40">
        <v>279845</v>
      </c>
      <c r="U40" s="40">
        <v>626976</v>
      </c>
      <c r="V40" s="40">
        <v>5345235</v>
      </c>
      <c r="W40" s="41">
        <v>0.11729624609582179</v>
      </c>
      <c r="X40" s="42"/>
      <c r="Y40" s="40">
        <v>1191781.0784443801</v>
      </c>
      <c r="Z40" s="40">
        <v>81949.402375830017</v>
      </c>
      <c r="AA40" s="40">
        <v>232194.42585339004</v>
      </c>
      <c r="AB40" s="40">
        <v>1505924.9066735997</v>
      </c>
      <c r="AC40" s="41">
        <v>0.15418725384274212</v>
      </c>
      <c r="AD40" s="28"/>
      <c r="AE40" s="28" t="s">
        <v>46</v>
      </c>
      <c r="AF40" s="28" t="s">
        <v>0</v>
      </c>
      <c r="AG40" s="28"/>
      <c r="AH40" s="28" t="s">
        <v>46</v>
      </c>
      <c r="AI40" s="46">
        <v>5.3295790511521904E-2</v>
      </c>
      <c r="AJ40" s="46">
        <v>0.12837884802016086</v>
      </c>
      <c r="AK40" s="28"/>
      <c r="AL40" s="28" t="s">
        <v>1</v>
      </c>
      <c r="AM40" s="46">
        <v>5.4417987253325945E-2</v>
      </c>
      <c r="AN40" s="46">
        <v>0.15418725384274212</v>
      </c>
    </row>
    <row r="41" spans="1:40" s="9" customFormat="1" x14ac:dyDescent="0.2">
      <c r="A41" s="28"/>
      <c r="B41" s="28" t="s">
        <v>47</v>
      </c>
      <c r="C41" s="38" t="s">
        <v>0</v>
      </c>
      <c r="D41" s="39">
        <v>400072</v>
      </c>
      <c r="E41" s="39">
        <v>16557</v>
      </c>
      <c r="F41" s="38">
        <v>45778</v>
      </c>
      <c r="G41" s="39">
        <v>462407</v>
      </c>
      <c r="H41" s="235">
        <v>9.899936635907329E-2</v>
      </c>
      <c r="I41" s="237"/>
      <c r="J41" s="236">
        <v>102632.61181169997</v>
      </c>
      <c r="K41" s="236">
        <v>4622.2666337999981</v>
      </c>
      <c r="L41" s="236">
        <v>16025.859739449998</v>
      </c>
      <c r="M41" s="236">
        <v>123280.73818494997</v>
      </c>
      <c r="N41" s="235">
        <v>0.12999483922141555</v>
      </c>
      <c r="O41" s="28"/>
      <c r="P41" s="28"/>
      <c r="Q41" s="28" t="s">
        <v>47</v>
      </c>
      <c r="R41" s="28" t="s">
        <v>1</v>
      </c>
      <c r="S41" s="40">
        <v>4531371</v>
      </c>
      <c r="T41" s="40">
        <v>204171</v>
      </c>
      <c r="U41" s="40">
        <v>644359</v>
      </c>
      <c r="V41" s="40">
        <v>5379901</v>
      </c>
      <c r="W41" s="41">
        <v>0.11977153482935839</v>
      </c>
      <c r="X41" s="42"/>
      <c r="Y41" s="40">
        <v>1226315.0466399302</v>
      </c>
      <c r="Z41" s="40">
        <v>59454.734082339994</v>
      </c>
      <c r="AA41" s="43">
        <v>238097.33677551008</v>
      </c>
      <c r="AB41" s="40">
        <v>1523867.1174977804</v>
      </c>
      <c r="AC41" s="41">
        <v>0.15624547182727491</v>
      </c>
      <c r="AD41" s="28"/>
      <c r="AE41" s="28" t="s">
        <v>47</v>
      </c>
      <c r="AF41" s="28" t="s">
        <v>0</v>
      </c>
      <c r="AG41" s="28"/>
      <c r="AH41" s="28" t="s">
        <v>47</v>
      </c>
      <c r="AI41" s="46">
        <v>3.7493826706857615E-2</v>
      </c>
      <c r="AJ41" s="46">
        <v>0.12999483922141555</v>
      </c>
      <c r="AK41" s="28"/>
      <c r="AL41" s="28" t="s">
        <v>1</v>
      </c>
      <c r="AM41" s="46">
        <v>3.9015694609885562E-2</v>
      </c>
      <c r="AN41" s="46">
        <v>0.15624547182727491</v>
      </c>
    </row>
    <row r="42" spans="1:40" x14ac:dyDescent="0.2">
      <c r="A42" s="28"/>
      <c r="B42" s="28" t="s">
        <v>48</v>
      </c>
      <c r="C42" s="38" t="s">
        <v>0</v>
      </c>
      <c r="D42" s="39">
        <v>393290</v>
      </c>
      <c r="E42" s="39">
        <v>23269</v>
      </c>
      <c r="F42" s="38">
        <v>46003</v>
      </c>
      <c r="G42" s="39">
        <v>462562</v>
      </c>
      <c r="H42" s="235">
        <v>9.9452613919863722E-2</v>
      </c>
      <c r="I42" s="238"/>
      <c r="J42" s="236">
        <v>99659.855963609982</v>
      </c>
      <c r="K42" s="236">
        <v>6653.5575999399998</v>
      </c>
      <c r="L42" s="236">
        <v>16076.424810049999</v>
      </c>
      <c r="M42" s="236">
        <v>122389.83837359998</v>
      </c>
      <c r="N42" s="235">
        <v>0.13135424495762513</v>
      </c>
      <c r="O42" s="28"/>
      <c r="P42" s="28"/>
      <c r="Q42" s="28" t="s">
        <v>48</v>
      </c>
      <c r="R42" s="28" t="s">
        <v>1</v>
      </c>
      <c r="S42" s="40">
        <v>4448517</v>
      </c>
      <c r="T42" s="40">
        <v>285428</v>
      </c>
      <c r="U42" s="40">
        <v>649214</v>
      </c>
      <c r="V42" s="40">
        <v>5383159</v>
      </c>
      <c r="W42" s="41">
        <v>0.12060093339245599</v>
      </c>
      <c r="X42" s="42"/>
      <c r="Y42" s="40">
        <v>1189199.07203243</v>
      </c>
      <c r="Z42" s="40">
        <v>84920.976092060009</v>
      </c>
      <c r="AA42" s="40">
        <v>239627.78874485</v>
      </c>
      <c r="AB42" s="40">
        <v>1513747.8368693399</v>
      </c>
      <c r="AC42" s="41">
        <v>0.15830099499295511</v>
      </c>
      <c r="AD42" s="28"/>
      <c r="AE42" s="28" t="s">
        <v>48</v>
      </c>
      <c r="AF42" s="28" t="s">
        <v>0</v>
      </c>
      <c r="AG42" s="28"/>
      <c r="AH42" s="28" t="s">
        <v>48</v>
      </c>
      <c r="AI42" s="46">
        <v>5.4363643978593577E-2</v>
      </c>
      <c r="AJ42" s="46">
        <v>0.13135424495762513</v>
      </c>
      <c r="AK42" s="28"/>
      <c r="AL42" s="28" t="s">
        <v>1</v>
      </c>
      <c r="AM42" s="46">
        <v>5.6099816642968398E-2</v>
      </c>
      <c r="AN42" s="46">
        <v>0.15830099499295511</v>
      </c>
    </row>
    <row r="43" spans="1:40" x14ac:dyDescent="0.2">
      <c r="A43" s="28"/>
      <c r="B43" s="28" t="s">
        <v>49</v>
      </c>
      <c r="C43" s="38" t="s">
        <v>0</v>
      </c>
      <c r="D43" s="39">
        <v>395177</v>
      </c>
      <c r="E43" s="39">
        <v>21332</v>
      </c>
      <c r="F43" s="38">
        <v>47216</v>
      </c>
      <c r="G43" s="39">
        <v>463725</v>
      </c>
      <c r="H43" s="235">
        <v>0.10181896598199364</v>
      </c>
      <c r="I43" s="237"/>
      <c r="J43" s="236">
        <v>100728.38788457004</v>
      </c>
      <c r="K43" s="236">
        <v>6374.5472478799993</v>
      </c>
      <c r="L43" s="236">
        <v>16463.170609040004</v>
      </c>
      <c r="M43" s="236">
        <v>123566.10574149003</v>
      </c>
      <c r="N43" s="235">
        <v>0.13323370927851563</v>
      </c>
      <c r="O43" s="28"/>
      <c r="P43" s="28"/>
      <c r="Q43" s="28" t="s">
        <v>49</v>
      </c>
      <c r="R43" s="28" t="s">
        <v>1</v>
      </c>
      <c r="S43" s="40">
        <v>4477544</v>
      </c>
      <c r="T43" s="40">
        <v>259220</v>
      </c>
      <c r="U43" s="40">
        <v>664471</v>
      </c>
      <c r="V43" s="40">
        <v>5401235</v>
      </c>
      <c r="W43" s="41">
        <v>0.12302204958680746</v>
      </c>
      <c r="X43" s="42"/>
      <c r="Y43" s="40">
        <v>1203817.4996137901</v>
      </c>
      <c r="Z43" s="40">
        <v>81132.96965506002</v>
      </c>
      <c r="AA43" s="40">
        <v>244714.08037747006</v>
      </c>
      <c r="AB43" s="40">
        <v>1529664.5496463198</v>
      </c>
      <c r="AC43" s="41">
        <v>0.15997891853743451</v>
      </c>
      <c r="AD43" s="28"/>
      <c r="AE43" s="28" t="s">
        <v>49</v>
      </c>
      <c r="AF43" s="28" t="s">
        <v>0</v>
      </c>
      <c r="AG43" s="28"/>
      <c r="AH43" s="28" t="s">
        <v>49</v>
      </c>
      <c r="AI43" s="46">
        <v>5.1588153641549984E-2</v>
      </c>
      <c r="AJ43" s="46">
        <v>0.13323370927851563</v>
      </c>
      <c r="AK43" s="28"/>
      <c r="AL43" s="28" t="s">
        <v>1</v>
      </c>
      <c r="AM43" s="46">
        <v>5.3039713624676153E-2</v>
      </c>
      <c r="AN43" s="46">
        <v>0.15997891853743451</v>
      </c>
    </row>
    <row r="44" spans="1:40" x14ac:dyDescent="0.2">
      <c r="A44" s="28">
        <v>2021</v>
      </c>
      <c r="B44" s="28" t="s">
        <v>38</v>
      </c>
      <c r="C44" s="38" t="s">
        <v>0</v>
      </c>
      <c r="D44" s="39">
        <v>388178</v>
      </c>
      <c r="E44" s="39">
        <v>27559</v>
      </c>
      <c r="F44" s="38">
        <v>47720</v>
      </c>
      <c r="G44" s="39">
        <v>463457</v>
      </c>
      <c r="H44" s="235">
        <v>0.10296532364383319</v>
      </c>
      <c r="I44" s="237"/>
      <c r="J44" s="236">
        <v>99410.502482340016</v>
      </c>
      <c r="K44" s="236">
        <v>8266.3048885599947</v>
      </c>
      <c r="L44" s="236">
        <v>17017.261467969998</v>
      </c>
      <c r="M44" s="236">
        <v>124694.06883887001</v>
      </c>
      <c r="N44" s="235">
        <v>0.13647210028858506</v>
      </c>
      <c r="O44" s="28"/>
      <c r="P44" s="28">
        <v>2021</v>
      </c>
      <c r="Q44" s="28" t="s">
        <v>38</v>
      </c>
      <c r="R44" s="28" t="s">
        <v>1</v>
      </c>
      <c r="S44" s="40">
        <v>4398163</v>
      </c>
      <c r="T44" s="40">
        <v>327006</v>
      </c>
      <c r="U44" s="40">
        <v>671357</v>
      </c>
      <c r="V44" s="40">
        <v>5396526</v>
      </c>
      <c r="W44" s="41">
        <v>0.12440540451394101</v>
      </c>
      <c r="X44" s="42"/>
      <c r="Y44" s="40">
        <v>1188122.5034733301</v>
      </c>
      <c r="Z44" s="40">
        <v>103240.95345572998</v>
      </c>
      <c r="AA44" s="40">
        <v>253361.45568978999</v>
      </c>
      <c r="AB44" s="40">
        <v>1544724.9126188501</v>
      </c>
      <c r="AC44" s="41">
        <v>0.16401720048668958</v>
      </c>
      <c r="AD44" s="28"/>
      <c r="AE44" s="28" t="s">
        <v>38</v>
      </c>
      <c r="AF44" s="28" t="s">
        <v>0</v>
      </c>
      <c r="AG44" s="28">
        <v>2021</v>
      </c>
      <c r="AH44" s="28" t="s">
        <v>38</v>
      </c>
      <c r="AI44" s="46">
        <v>6.6292687098387454E-2</v>
      </c>
      <c r="AJ44" s="46">
        <v>0.13647210028858506</v>
      </c>
      <c r="AK44" s="28"/>
      <c r="AL44" s="28" t="s">
        <v>1</v>
      </c>
      <c r="AM44" s="46">
        <v>6.6834523488522229E-2</v>
      </c>
      <c r="AN44" s="46">
        <v>0.16401720048668958</v>
      </c>
    </row>
    <row r="45" spans="1:40" x14ac:dyDescent="0.2">
      <c r="A45" s="28"/>
      <c r="B45" s="28" t="s">
        <v>39</v>
      </c>
      <c r="C45" s="38" t="s">
        <v>0</v>
      </c>
      <c r="D45" s="39">
        <v>387235</v>
      </c>
      <c r="E45" s="39">
        <v>27531</v>
      </c>
      <c r="F45" s="38">
        <v>49059</v>
      </c>
      <c r="G45" s="39">
        <v>463825</v>
      </c>
      <c r="H45" s="235">
        <v>0.10577049533768124</v>
      </c>
      <c r="I45" s="237"/>
      <c r="J45" s="236">
        <v>99778.458708300008</v>
      </c>
      <c r="K45" s="236">
        <v>8470.2281089300086</v>
      </c>
      <c r="L45" s="236">
        <v>17472.16395011</v>
      </c>
      <c r="M45" s="236">
        <v>125720.85076734002</v>
      </c>
      <c r="N45" s="235">
        <v>0.13897586473101525</v>
      </c>
      <c r="O45" s="28"/>
      <c r="P45" s="28"/>
      <c r="Q45" s="28" t="s">
        <v>39</v>
      </c>
      <c r="R45" s="28" t="s">
        <v>1</v>
      </c>
      <c r="S45" s="40">
        <v>4387723</v>
      </c>
      <c r="T45" s="40">
        <v>325765</v>
      </c>
      <c r="U45" s="40">
        <v>689413</v>
      </c>
      <c r="V45" s="40">
        <v>5402901</v>
      </c>
      <c r="W45" s="41">
        <v>0.12760052423688681</v>
      </c>
      <c r="X45" s="42"/>
      <c r="Y45" s="40">
        <v>1192413.41146351</v>
      </c>
      <c r="Z45" s="40">
        <v>105745.12036790999</v>
      </c>
      <c r="AA45" s="40">
        <v>259573.92138714</v>
      </c>
      <c r="AB45" s="40">
        <v>1557732.4532185602</v>
      </c>
      <c r="AC45" s="41">
        <v>0.16663575368851871</v>
      </c>
      <c r="AD45" s="28"/>
      <c r="AE45" s="28" t="s">
        <v>39</v>
      </c>
      <c r="AF45" s="28" t="s">
        <v>0</v>
      </c>
      <c r="AG45" s="28"/>
      <c r="AH45" s="28" t="s">
        <v>39</v>
      </c>
      <c r="AI45" s="46">
        <v>6.7373296133710375E-2</v>
      </c>
      <c r="AJ45" s="46">
        <v>0.13897586473101525</v>
      </c>
      <c r="AK45" s="28"/>
      <c r="AL45" s="28" t="s">
        <v>1</v>
      </c>
      <c r="AM45" s="46">
        <v>6.7884006749311304E-2</v>
      </c>
      <c r="AN45" s="46">
        <v>0.16663575368851871</v>
      </c>
    </row>
    <row r="46" spans="1:40" x14ac:dyDescent="0.2">
      <c r="A46" s="28"/>
      <c r="B46" s="28" t="s">
        <v>40</v>
      </c>
      <c r="C46" s="38" t="s">
        <v>0</v>
      </c>
      <c r="D46" s="39">
        <v>385514</v>
      </c>
      <c r="E46" s="39">
        <v>29416</v>
      </c>
      <c r="F46" s="38">
        <v>49131</v>
      </c>
      <c r="G46" s="39">
        <v>464061</v>
      </c>
      <c r="H46" s="235">
        <v>0.10587185736357936</v>
      </c>
      <c r="I46" s="237"/>
      <c r="J46" s="236">
        <v>98756.407153640059</v>
      </c>
      <c r="K46" s="236">
        <v>8867.8315378299958</v>
      </c>
      <c r="L46" s="236">
        <v>17512.999096400003</v>
      </c>
      <c r="M46" s="236">
        <v>125137.23778787006</v>
      </c>
      <c r="N46" s="235">
        <v>0.13995034096954945</v>
      </c>
      <c r="O46" s="28"/>
      <c r="P46" s="28"/>
      <c r="Q46" s="28" t="s">
        <v>40</v>
      </c>
      <c r="R46" s="28" t="s">
        <v>1</v>
      </c>
      <c r="S46" s="40">
        <v>4367288</v>
      </c>
      <c r="T46" s="40">
        <v>348058</v>
      </c>
      <c r="U46" s="40">
        <v>688495</v>
      </c>
      <c r="V46" s="40">
        <v>5403841</v>
      </c>
      <c r="W46" s="41">
        <v>0.12740844891624309</v>
      </c>
      <c r="X46" s="42"/>
      <c r="Y46" s="40">
        <v>1180792.8602364301</v>
      </c>
      <c r="Z46" s="40">
        <v>110426.43201645998</v>
      </c>
      <c r="AA46" s="40">
        <v>259525.67251673993</v>
      </c>
      <c r="AB46" s="40">
        <v>1550744.9647696305</v>
      </c>
      <c r="AC46" s="41">
        <v>0.1673554829535065</v>
      </c>
      <c r="AD46" s="28"/>
      <c r="AE46" s="28" t="s">
        <v>40</v>
      </c>
      <c r="AF46" s="28" t="s">
        <v>0</v>
      </c>
      <c r="AG46" s="28"/>
      <c r="AH46" s="28" t="s">
        <v>40</v>
      </c>
      <c r="AI46" s="46">
        <v>7.0864849621042073E-2</v>
      </c>
      <c r="AJ46" s="46">
        <v>0.13995034096954945</v>
      </c>
      <c r="AK46" s="28"/>
      <c r="AL46" s="28" t="s">
        <v>1</v>
      </c>
      <c r="AM46" s="46">
        <v>7.1208634898172488E-2</v>
      </c>
      <c r="AN46" s="46">
        <v>0.1673554829535065</v>
      </c>
    </row>
    <row r="47" spans="1:40" x14ac:dyDescent="0.2">
      <c r="A47" s="28"/>
      <c r="B47" s="28" t="s">
        <v>41</v>
      </c>
      <c r="C47" s="38" t="s">
        <v>0</v>
      </c>
      <c r="D47" s="39">
        <v>392680</v>
      </c>
      <c r="E47" s="39">
        <v>21403</v>
      </c>
      <c r="F47" s="38">
        <v>50485</v>
      </c>
      <c r="G47" s="39">
        <v>464568</v>
      </c>
      <c r="H47" s="235">
        <v>0.10867085119939385</v>
      </c>
      <c r="I47" s="237"/>
      <c r="J47" s="236">
        <v>101910.70286961997</v>
      </c>
      <c r="K47" s="236">
        <v>6367.3998716700007</v>
      </c>
      <c r="L47" s="236">
        <v>17971.892890849998</v>
      </c>
      <c r="M47" s="236">
        <v>126249.99563213997</v>
      </c>
      <c r="N47" s="235">
        <v>0.14235163178314456</v>
      </c>
      <c r="O47" s="28"/>
      <c r="P47" s="28"/>
      <c r="Q47" s="28" t="s">
        <v>41</v>
      </c>
      <c r="R47" s="28" t="s">
        <v>1</v>
      </c>
      <c r="S47" s="40">
        <v>4456705</v>
      </c>
      <c r="T47" s="40">
        <v>248875</v>
      </c>
      <c r="U47" s="40">
        <v>705958</v>
      </c>
      <c r="V47" s="40">
        <v>5411538</v>
      </c>
      <c r="W47" s="41">
        <v>0.13045422576724031</v>
      </c>
      <c r="X47" s="44"/>
      <c r="Y47" s="40">
        <v>1221604.9651668896</v>
      </c>
      <c r="Z47" s="40">
        <v>77171.151183509995</v>
      </c>
      <c r="AA47" s="40">
        <v>265854.55207919003</v>
      </c>
      <c r="AB47" s="40">
        <v>1564630.6684295903</v>
      </c>
      <c r="AC47" s="41">
        <v>0.16991521222450953</v>
      </c>
      <c r="AD47" s="28"/>
      <c r="AE47" s="28" t="s">
        <v>41</v>
      </c>
      <c r="AF47" s="28" t="s">
        <v>0</v>
      </c>
      <c r="AG47" s="28"/>
      <c r="AH47" s="28" t="s">
        <v>41</v>
      </c>
      <c r="AI47" s="46">
        <v>5.0434852213563378E-2</v>
      </c>
      <c r="AJ47" s="46">
        <v>0.14235163178314456</v>
      </c>
      <c r="AK47" s="28"/>
      <c r="AL47" s="28" t="s">
        <v>1</v>
      </c>
      <c r="AM47" s="46">
        <v>4.9322279526174816E-2</v>
      </c>
      <c r="AN47" s="46">
        <v>0.16991521222450953</v>
      </c>
    </row>
    <row r="48" spans="1:40" x14ac:dyDescent="0.2">
      <c r="A48" s="28"/>
      <c r="B48" s="28" t="s">
        <v>42</v>
      </c>
      <c r="C48" s="38" t="s">
        <v>0</v>
      </c>
      <c r="D48" s="39">
        <v>390762</v>
      </c>
      <c r="E48" s="39">
        <v>23079</v>
      </c>
      <c r="F48" s="38">
        <v>51031</v>
      </c>
      <c r="G48" s="39">
        <v>464872</v>
      </c>
      <c r="H48" s="235">
        <v>0.10977430346417939</v>
      </c>
      <c r="I48" s="237"/>
      <c r="J48" s="236">
        <v>100903.21513254994</v>
      </c>
      <c r="K48" s="236">
        <v>6705.6426928400006</v>
      </c>
      <c r="L48" s="236">
        <v>18122.766177720001</v>
      </c>
      <c r="M48" s="236">
        <v>125731.62400310994</v>
      </c>
      <c r="N48" s="235">
        <v>0.14413848800101189</v>
      </c>
      <c r="O48" s="28"/>
      <c r="P48" s="28"/>
      <c r="Q48" s="28" t="s">
        <v>42</v>
      </c>
      <c r="R48" s="28" t="s">
        <v>1</v>
      </c>
      <c r="S48" s="40">
        <v>4436728</v>
      </c>
      <c r="T48" s="40">
        <v>273241</v>
      </c>
      <c r="U48" s="40">
        <v>708967</v>
      </c>
      <c r="V48" s="40">
        <v>5418936</v>
      </c>
      <c r="W48" s="41">
        <v>0.13083140306510355</v>
      </c>
      <c r="X48" s="44"/>
      <c r="Y48" s="40">
        <v>1210358.3269891602</v>
      </c>
      <c r="Z48" s="40">
        <v>82683.484300159995</v>
      </c>
      <c r="AA48" s="40">
        <v>266803.72687137988</v>
      </c>
      <c r="AB48" s="40">
        <v>1559845.5381607001</v>
      </c>
      <c r="AC48" s="41">
        <v>0.17104496589193238</v>
      </c>
      <c r="AD48" s="28"/>
      <c r="AE48" s="28" t="s">
        <v>42</v>
      </c>
      <c r="AF48" s="28" t="s">
        <v>0</v>
      </c>
      <c r="AG48" s="28"/>
      <c r="AH48" s="28" t="s">
        <v>42</v>
      </c>
      <c r="AI48" s="46">
        <v>5.3332984012631049E-2</v>
      </c>
      <c r="AJ48" s="46">
        <v>0.14413848800101189</v>
      </c>
      <c r="AK48" s="28"/>
      <c r="AL48" s="28" t="s">
        <v>1</v>
      </c>
      <c r="AM48" s="46">
        <v>5.300748200854339E-2</v>
      </c>
      <c r="AN48" s="46">
        <v>0.17104496589193238</v>
      </c>
    </row>
    <row r="49" spans="1:40" x14ac:dyDescent="0.2">
      <c r="A49" s="28"/>
      <c r="B49" s="28" t="s">
        <v>43</v>
      </c>
      <c r="C49" s="38" t="s">
        <v>0</v>
      </c>
      <c r="D49" s="39">
        <v>395524</v>
      </c>
      <c r="E49" s="39">
        <v>17426</v>
      </c>
      <c r="F49" s="38">
        <v>51981</v>
      </c>
      <c r="G49" s="39">
        <v>464931</v>
      </c>
      <c r="H49" s="235">
        <v>0.11180368699871594</v>
      </c>
      <c r="I49" s="237"/>
      <c r="J49" s="236">
        <v>103412.48387299001</v>
      </c>
      <c r="K49" s="236">
        <v>4965.4194781099986</v>
      </c>
      <c r="L49" s="236">
        <v>18428.767330310009</v>
      </c>
      <c r="M49" s="236">
        <v>126806.67068141</v>
      </c>
      <c r="N49" s="235">
        <v>0.14532963629816115</v>
      </c>
      <c r="O49" s="28"/>
      <c r="P49" s="28"/>
      <c r="Q49" s="28" t="s">
        <v>43</v>
      </c>
      <c r="R49" s="28" t="s">
        <v>1</v>
      </c>
      <c r="S49" s="40">
        <v>4493695</v>
      </c>
      <c r="T49" s="40">
        <v>209532</v>
      </c>
      <c r="U49" s="40">
        <v>721641</v>
      </c>
      <c r="V49" s="40">
        <v>5424868</v>
      </c>
      <c r="W49" s="41">
        <v>0.1330246192165413</v>
      </c>
      <c r="X49" s="44"/>
      <c r="Y49" s="40">
        <v>1241655.6678422601</v>
      </c>
      <c r="Z49" s="40">
        <v>61691.950219810002</v>
      </c>
      <c r="AA49" s="40">
        <v>271258.38662566995</v>
      </c>
      <c r="AB49" s="40">
        <v>1574606.0046877402</v>
      </c>
      <c r="AC49" s="41">
        <v>0.17227064155611621</v>
      </c>
      <c r="AD49" s="28"/>
      <c r="AE49" s="28" t="s">
        <v>43</v>
      </c>
      <c r="AF49" s="28" t="s">
        <v>0</v>
      </c>
      <c r="AG49" s="28"/>
      <c r="AH49" s="28" t="s">
        <v>43</v>
      </c>
      <c r="AI49" s="46">
        <v>3.9157399618078091E-2</v>
      </c>
      <c r="AJ49" s="46">
        <v>0.14532963629816115</v>
      </c>
      <c r="AK49" s="28"/>
      <c r="AL49" s="28" t="s">
        <v>1</v>
      </c>
      <c r="AM49" s="46">
        <v>3.9179293128660538E-2</v>
      </c>
      <c r="AN49" s="46">
        <v>0.17227064155611621</v>
      </c>
    </row>
    <row r="50" spans="1:40" x14ac:dyDescent="0.2">
      <c r="A50" s="28"/>
      <c r="B50" s="28" t="s">
        <v>44</v>
      </c>
      <c r="C50" s="38" t="s">
        <v>0</v>
      </c>
      <c r="D50" s="39">
        <v>394661</v>
      </c>
      <c r="E50" s="39">
        <v>21421</v>
      </c>
      <c r="F50" s="38">
        <v>51573</v>
      </c>
      <c r="G50" s="39">
        <v>467655</v>
      </c>
      <c r="H50" s="235">
        <v>0.11028001411296789</v>
      </c>
      <c r="I50" s="237"/>
      <c r="J50" s="236">
        <v>102503.62407997005</v>
      </c>
      <c r="K50" s="236">
        <v>6073.4123132199993</v>
      </c>
      <c r="L50" s="236">
        <v>18276.571344659995</v>
      </c>
      <c r="M50" s="236">
        <v>126853.60773785005</v>
      </c>
      <c r="N50" s="235">
        <v>0.14407608636901786</v>
      </c>
      <c r="O50" s="28"/>
      <c r="P50" s="28"/>
      <c r="Q50" s="28" t="s">
        <v>44</v>
      </c>
      <c r="R50" s="28" t="s">
        <v>1</v>
      </c>
      <c r="S50" s="40">
        <v>4496683</v>
      </c>
      <c r="T50" s="40">
        <v>258163</v>
      </c>
      <c r="U50" s="40">
        <v>716990</v>
      </c>
      <c r="V50" s="40">
        <v>5471836</v>
      </c>
      <c r="W50" s="41">
        <v>0.13103280142168003</v>
      </c>
      <c r="X50" s="44"/>
      <c r="Y50" s="40">
        <v>1233502.0927382205</v>
      </c>
      <c r="Z50" s="40">
        <v>76090.853540399999</v>
      </c>
      <c r="AA50" s="40">
        <v>269667.78668523993</v>
      </c>
      <c r="AB50" s="40">
        <v>1579260.7329638596</v>
      </c>
      <c r="AC50" s="41">
        <v>0.17075570933695286</v>
      </c>
      <c r="AD50" s="28"/>
      <c r="AE50" s="28" t="s">
        <v>44</v>
      </c>
      <c r="AF50" s="28" t="s">
        <v>0</v>
      </c>
      <c r="AG50" s="28"/>
      <c r="AH50" s="28" t="s">
        <v>44</v>
      </c>
      <c r="AI50" s="46">
        <v>4.7877332158901144E-2</v>
      </c>
      <c r="AJ50" s="46">
        <v>0.14407608636901786</v>
      </c>
      <c r="AK50" s="28"/>
      <c r="AL50" s="28" t="s">
        <v>1</v>
      </c>
      <c r="AM50" s="46">
        <v>4.818131164294661E-2</v>
      </c>
      <c r="AN50" s="46">
        <v>0.17075570933695286</v>
      </c>
    </row>
    <row r="51" spans="1:40" x14ac:dyDescent="0.2">
      <c r="A51" s="28"/>
      <c r="B51" s="28" t="s">
        <v>45</v>
      </c>
      <c r="C51" s="38" t="s">
        <v>0</v>
      </c>
      <c r="D51" s="39">
        <v>399006</v>
      </c>
      <c r="E51" s="39">
        <v>16636</v>
      </c>
      <c r="F51" s="38">
        <v>52598</v>
      </c>
      <c r="G51" s="39">
        <v>468240</v>
      </c>
      <c r="H51" s="235">
        <v>0.11233128310268238</v>
      </c>
      <c r="I51" s="238"/>
      <c r="J51" s="236">
        <v>104566.72874937004</v>
      </c>
      <c r="K51" s="236">
        <v>4753.2345378699993</v>
      </c>
      <c r="L51" s="236">
        <v>18609.502422480004</v>
      </c>
      <c r="M51" s="236">
        <v>127929.46570972004</v>
      </c>
      <c r="N51" s="235">
        <v>0.14546689708457103</v>
      </c>
      <c r="O51" s="28"/>
      <c r="P51" s="28"/>
      <c r="Q51" s="28" t="s">
        <v>45</v>
      </c>
      <c r="R51" s="28" t="s">
        <v>1</v>
      </c>
      <c r="S51" s="40">
        <v>4550923</v>
      </c>
      <c r="T51" s="40">
        <v>198778</v>
      </c>
      <c r="U51" s="40">
        <v>728405</v>
      </c>
      <c r="V51" s="40">
        <v>5478106</v>
      </c>
      <c r="W51" s="41">
        <v>0.1329665764043266</v>
      </c>
      <c r="X51" s="44"/>
      <c r="Y51" s="40">
        <v>1260475.3106943802</v>
      </c>
      <c r="Z51" s="40">
        <v>58693.780604769992</v>
      </c>
      <c r="AA51" s="40">
        <v>273441.61814798997</v>
      </c>
      <c r="AB51" s="40">
        <v>1592610.7094471403</v>
      </c>
      <c r="AC51" s="41">
        <v>0.17169394662862253</v>
      </c>
      <c r="AD51" s="28"/>
      <c r="AE51" s="28" t="s">
        <v>45</v>
      </c>
      <c r="AF51" s="28" t="s">
        <v>0</v>
      </c>
      <c r="AG51" s="28"/>
      <c r="AH51" s="28" t="s">
        <v>45</v>
      </c>
      <c r="AI51" s="46">
        <v>3.7155119123653546E-2</v>
      </c>
      <c r="AJ51" s="46">
        <v>0.14546689708457103</v>
      </c>
      <c r="AK51" s="28"/>
      <c r="AL51" s="28" t="s">
        <v>1</v>
      </c>
      <c r="AM51" s="46">
        <v>3.6853815095306608E-2</v>
      </c>
      <c r="AN51" s="46">
        <v>0.17169394662862253</v>
      </c>
    </row>
    <row r="52" spans="1:40" x14ac:dyDescent="0.2">
      <c r="A52" s="28"/>
      <c r="B52" s="28" t="s">
        <v>46</v>
      </c>
      <c r="C52" s="38" t="s">
        <v>0</v>
      </c>
      <c r="D52" s="39">
        <v>398641</v>
      </c>
      <c r="E52" s="39">
        <v>19782</v>
      </c>
      <c r="F52" s="38">
        <v>52474</v>
      </c>
      <c r="G52" s="39">
        <v>470897</v>
      </c>
      <c r="H52" s="235">
        <v>0.11143413527799073</v>
      </c>
      <c r="I52" s="238"/>
      <c r="J52" s="236">
        <v>103534.64630637011</v>
      </c>
      <c r="K52" s="236">
        <v>5644.7974401500005</v>
      </c>
      <c r="L52" s="236">
        <v>18549.915495879999</v>
      </c>
      <c r="M52" s="236">
        <v>127729.3592424001</v>
      </c>
      <c r="N52" s="235">
        <v>0.14522828272141136</v>
      </c>
      <c r="O52" s="28"/>
      <c r="P52" s="28"/>
      <c r="Q52" s="28" t="s">
        <v>46</v>
      </c>
      <c r="R52" s="28" t="s">
        <v>1</v>
      </c>
      <c r="S52" s="40">
        <v>4559385</v>
      </c>
      <c r="T52" s="40">
        <v>233232</v>
      </c>
      <c r="U52" s="40">
        <v>727540</v>
      </c>
      <c r="V52" s="40">
        <v>5520157</v>
      </c>
      <c r="W52" s="41">
        <v>0.13179697606426774</v>
      </c>
      <c r="X52" s="44"/>
      <c r="Y52" s="40">
        <v>1251552.0487678598</v>
      </c>
      <c r="Z52" s="40">
        <v>69025.662708329983</v>
      </c>
      <c r="AA52" s="40">
        <v>272796.93234100996</v>
      </c>
      <c r="AB52" s="40">
        <v>1593374.6438172008</v>
      </c>
      <c r="AC52" s="41">
        <v>0.17120702491378825</v>
      </c>
      <c r="AD52" s="28"/>
      <c r="AE52" s="28" t="s">
        <v>46</v>
      </c>
      <c r="AF52" s="28" t="s">
        <v>0</v>
      </c>
      <c r="AG52" s="28"/>
      <c r="AH52" s="28" t="s">
        <v>46</v>
      </c>
      <c r="AI52" s="46">
        <v>4.4193421728809509E-2</v>
      </c>
      <c r="AJ52" s="46">
        <v>0.14522828272141136</v>
      </c>
      <c r="AK52" s="28"/>
      <c r="AL52" s="28" t="s">
        <v>1</v>
      </c>
      <c r="AM52" s="46">
        <v>4.3320422460700912E-2</v>
      </c>
      <c r="AN52" s="46">
        <v>0.17120702491378825</v>
      </c>
    </row>
    <row r="53" spans="1:40" x14ac:dyDescent="0.2">
      <c r="A53" s="28"/>
      <c r="B53" s="28" t="s">
        <v>47</v>
      </c>
      <c r="C53" s="38" t="s">
        <v>0</v>
      </c>
      <c r="D53" s="39">
        <v>401246</v>
      </c>
      <c r="E53" s="39">
        <v>16243</v>
      </c>
      <c r="F53" s="38">
        <v>53414</v>
      </c>
      <c r="G53" s="39">
        <v>470903</v>
      </c>
      <c r="H53" s="235">
        <v>0.11342888025771762</v>
      </c>
      <c r="I53" s="238"/>
      <c r="J53" s="236">
        <v>105432.77171923996</v>
      </c>
      <c r="K53" s="236">
        <v>4657.3373263900003</v>
      </c>
      <c r="L53" s="236">
        <v>18846.675046959997</v>
      </c>
      <c r="M53" s="236">
        <v>128936.78409258995</v>
      </c>
      <c r="N53" s="235">
        <v>0.14616988611586695</v>
      </c>
      <c r="O53" s="28"/>
      <c r="P53" s="28"/>
      <c r="Q53" s="28" t="s">
        <v>47</v>
      </c>
      <c r="R53" s="28" t="s">
        <v>1</v>
      </c>
      <c r="S53" s="40">
        <v>4596454</v>
      </c>
      <c r="T53" s="40">
        <v>190301</v>
      </c>
      <c r="U53" s="40">
        <v>737000</v>
      </c>
      <c r="V53" s="40">
        <v>5523755</v>
      </c>
      <c r="W53" s="41">
        <v>0.1334237307773426</v>
      </c>
      <c r="X53" s="45"/>
      <c r="Y53" s="40">
        <v>1275642.2525911503</v>
      </c>
      <c r="Z53" s="40">
        <v>56760.252133430004</v>
      </c>
      <c r="AA53" s="40">
        <v>275988.84220810008</v>
      </c>
      <c r="AB53" s="40">
        <v>1608391.3469326799</v>
      </c>
      <c r="AC53" s="41">
        <v>0.17159309065821016</v>
      </c>
      <c r="AD53" s="28"/>
      <c r="AE53" s="28" t="s">
        <v>47</v>
      </c>
      <c r="AF53" s="28" t="s">
        <v>0</v>
      </c>
      <c r="AG53" s="28"/>
      <c r="AH53" s="28" t="s">
        <v>47</v>
      </c>
      <c r="AI53" s="46">
        <v>3.6121091115825801E-2</v>
      </c>
      <c r="AJ53" s="46">
        <v>0.14616988611586695</v>
      </c>
      <c r="AK53" s="28"/>
      <c r="AL53" s="28" t="s">
        <v>1</v>
      </c>
      <c r="AM53" s="46">
        <v>3.5290075541425887E-2</v>
      </c>
      <c r="AN53" s="46">
        <v>0.17159309065821016</v>
      </c>
    </row>
    <row r="54" spans="1:40" x14ac:dyDescent="0.2">
      <c r="A54" s="28"/>
      <c r="B54" s="28" t="s">
        <v>48</v>
      </c>
      <c r="C54" s="38" t="s">
        <v>0</v>
      </c>
      <c r="D54" s="39">
        <v>397302</v>
      </c>
      <c r="E54" s="39">
        <v>20611</v>
      </c>
      <c r="F54" s="38">
        <v>52780</v>
      </c>
      <c r="G54" s="39">
        <v>470693</v>
      </c>
      <c r="H54" s="235">
        <v>0.112132536494063</v>
      </c>
      <c r="I54" s="238"/>
      <c r="J54" s="236">
        <v>103959.45447907002</v>
      </c>
      <c r="K54" s="236">
        <v>5834.0049197300004</v>
      </c>
      <c r="L54" s="236">
        <v>18605.012421760002</v>
      </c>
      <c r="M54" s="236">
        <v>128398.47182056002</v>
      </c>
      <c r="N54" s="235">
        <v>0.14490057520124505</v>
      </c>
      <c r="O54" s="28"/>
      <c r="P54" s="28"/>
      <c r="Q54" s="28" t="s">
        <v>48</v>
      </c>
      <c r="R54" s="28" t="s">
        <v>1</v>
      </c>
      <c r="S54" s="40">
        <v>4555642</v>
      </c>
      <c r="T54" s="40">
        <v>239911</v>
      </c>
      <c r="U54" s="40">
        <v>725284</v>
      </c>
      <c r="V54" s="40">
        <v>5520837</v>
      </c>
      <c r="W54" s="41">
        <v>0.13137210897550497</v>
      </c>
      <c r="X54" s="44"/>
      <c r="Y54" s="40">
        <v>1259290.4277449299</v>
      </c>
      <c r="Z54" s="40">
        <v>71081.953627110022</v>
      </c>
      <c r="AA54" s="40">
        <v>271945.42279434006</v>
      </c>
      <c r="AB54" s="40">
        <v>1602317.8041663799</v>
      </c>
      <c r="AC54" s="41">
        <v>0.16972002812876569</v>
      </c>
      <c r="AD54" s="28"/>
      <c r="AE54" s="28" t="s">
        <v>48</v>
      </c>
      <c r="AF54" s="28" t="s">
        <v>0</v>
      </c>
      <c r="AG54" s="28"/>
      <c r="AH54" s="28" t="s">
        <v>48</v>
      </c>
      <c r="AI54" s="46">
        <v>4.5436716161880525E-2</v>
      </c>
      <c r="AJ54" s="46">
        <v>0.14490057520124505</v>
      </c>
      <c r="AK54" s="28"/>
      <c r="AL54" s="28" t="s">
        <v>1</v>
      </c>
      <c r="AM54" s="46">
        <v>4.4361957061377751E-2</v>
      </c>
      <c r="AN54" s="46">
        <v>0.16972002812876569</v>
      </c>
    </row>
    <row r="55" spans="1:40" x14ac:dyDescent="0.2">
      <c r="A55" s="28"/>
      <c r="B55" s="28" t="s">
        <v>49</v>
      </c>
      <c r="C55" s="38" t="s">
        <v>0</v>
      </c>
      <c r="D55" s="39">
        <v>401002</v>
      </c>
      <c r="E55" s="39">
        <v>15948</v>
      </c>
      <c r="F55" s="38">
        <v>53806</v>
      </c>
      <c r="G55" s="39">
        <v>470756</v>
      </c>
      <c r="H55" s="235">
        <v>0.11429700311838829</v>
      </c>
      <c r="I55" s="237"/>
      <c r="J55" s="236">
        <v>106151.85979656003</v>
      </c>
      <c r="K55" s="236">
        <v>4546.0981891700012</v>
      </c>
      <c r="L55" s="236">
        <v>18926.442955869996</v>
      </c>
      <c r="M55" s="236">
        <v>129624.40094160003</v>
      </c>
      <c r="N55" s="235">
        <v>0.14600987791177503</v>
      </c>
      <c r="O55" s="28"/>
      <c r="P55" s="28"/>
      <c r="Q55" s="28" t="s">
        <v>49</v>
      </c>
      <c r="R55" s="28" t="s">
        <v>1</v>
      </c>
      <c r="S55" s="40">
        <v>4606209</v>
      </c>
      <c r="T55" s="40">
        <v>185643</v>
      </c>
      <c r="U55" s="40">
        <v>734494</v>
      </c>
      <c r="V55" s="40">
        <v>5526346</v>
      </c>
      <c r="W55" s="41">
        <v>0.1329077115330817</v>
      </c>
      <c r="X55" s="44"/>
      <c r="Y55" s="40">
        <v>1288681.3989303198</v>
      </c>
      <c r="Z55" s="40">
        <v>55125.349699819999</v>
      </c>
      <c r="AA55" s="40">
        <v>274999.22176285007</v>
      </c>
      <c r="AB55" s="40">
        <v>1618805.9703929895</v>
      </c>
      <c r="AC55" s="41">
        <v>0.16987781537282684</v>
      </c>
      <c r="AD55" s="28"/>
      <c r="AE55" s="28" t="s">
        <v>49</v>
      </c>
      <c r="AF55" s="28" t="s">
        <v>0</v>
      </c>
      <c r="AG55" s="28"/>
      <c r="AH55" s="28" t="s">
        <v>49</v>
      </c>
      <c r="AI55" s="46">
        <v>3.5071314938752658E-2</v>
      </c>
      <c r="AJ55" s="46">
        <v>0.14600987791177503</v>
      </c>
      <c r="AK55" s="28"/>
      <c r="AL55" s="28" t="s">
        <v>1</v>
      </c>
      <c r="AM55" s="46">
        <v>3.4053092654728404E-2</v>
      </c>
      <c r="AN55" s="46">
        <v>0.16987781537282684</v>
      </c>
    </row>
    <row r="56" spans="1:40" x14ac:dyDescent="0.2">
      <c r="A56" s="28">
        <v>2022</v>
      </c>
      <c r="B56" s="28" t="s">
        <v>38</v>
      </c>
      <c r="C56" s="38" t="s">
        <v>0</v>
      </c>
      <c r="D56" s="39">
        <v>396919</v>
      </c>
      <c r="E56" s="39">
        <v>19647</v>
      </c>
      <c r="F56" s="38">
        <v>53609</v>
      </c>
      <c r="G56" s="39">
        <v>470175</v>
      </c>
      <c r="H56" s="235">
        <v>0.11401924815228373</v>
      </c>
      <c r="I56" s="238"/>
      <c r="J56" s="236">
        <v>106413.64894195004</v>
      </c>
      <c r="K56" s="236">
        <v>5703.8462009699997</v>
      </c>
      <c r="L56" s="236">
        <v>19511.081782190005</v>
      </c>
      <c r="M56" s="236">
        <v>131628.57692511004</v>
      </c>
      <c r="N56" s="235">
        <v>0.14822831210346379</v>
      </c>
      <c r="O56" s="28"/>
      <c r="P56" s="28">
        <v>2022</v>
      </c>
      <c r="Q56" s="28" t="s">
        <v>38</v>
      </c>
      <c r="R56" s="28" t="s">
        <v>1</v>
      </c>
      <c r="S56" s="40">
        <v>4557968</v>
      </c>
      <c r="T56" s="40">
        <v>228319</v>
      </c>
      <c r="U56" s="40">
        <v>730353</v>
      </c>
      <c r="V56" s="40">
        <v>5516640</v>
      </c>
      <c r="W56" s="41">
        <v>0.13239091185939267</v>
      </c>
      <c r="X56" s="44"/>
      <c r="Y56" s="40">
        <v>1291222.8068639198</v>
      </c>
      <c r="Z56" s="40">
        <v>68959.337515669991</v>
      </c>
      <c r="AA56" s="40">
        <v>283579.78619718004</v>
      </c>
      <c r="AB56" s="40">
        <v>1643761.9305767696</v>
      </c>
      <c r="AC56" s="41">
        <v>0.17251876985475412</v>
      </c>
      <c r="AD56" s="28"/>
      <c r="AE56" s="28" t="s">
        <v>38</v>
      </c>
      <c r="AF56" s="28" t="s">
        <v>0</v>
      </c>
      <c r="AG56" s="28">
        <v>2022</v>
      </c>
      <c r="AH56" s="28" t="s">
        <v>38</v>
      </c>
      <c r="AI56" s="46">
        <v>4.3332886628525948E-2</v>
      </c>
      <c r="AJ56" s="46">
        <v>0.14822831210346379</v>
      </c>
      <c r="AK56" s="28"/>
      <c r="AL56" s="28" t="s">
        <v>1</v>
      </c>
      <c r="AM56" s="46">
        <v>4.1952144183965416E-2</v>
      </c>
      <c r="AN56" s="46">
        <v>0.17251876985475412</v>
      </c>
    </row>
    <row r="57" spans="1:40" x14ac:dyDescent="0.2">
      <c r="A57" s="28"/>
      <c r="B57" s="28" t="s">
        <v>39</v>
      </c>
      <c r="C57" s="38" t="s">
        <v>0</v>
      </c>
      <c r="D57" s="39">
        <v>399070</v>
      </c>
      <c r="E57" s="39">
        <v>15907</v>
      </c>
      <c r="F57" s="38">
        <v>54938</v>
      </c>
      <c r="G57" s="39">
        <v>469915</v>
      </c>
      <c r="H57" s="235">
        <v>0.1169105050913463</v>
      </c>
      <c r="I57" s="238"/>
      <c r="J57" s="236">
        <v>108072.38184210005</v>
      </c>
      <c r="K57" s="236">
        <v>4653.7648235900006</v>
      </c>
      <c r="L57" s="236">
        <v>19931.555849639997</v>
      </c>
      <c r="M57" s="236">
        <v>132657.70251533005</v>
      </c>
      <c r="N57" s="235">
        <v>0.15024801026790502</v>
      </c>
      <c r="O57" s="28"/>
      <c r="P57" s="28"/>
      <c r="Q57" s="28" t="s">
        <v>39</v>
      </c>
      <c r="R57" s="28" t="s">
        <v>1</v>
      </c>
      <c r="S57" s="40">
        <v>4584469</v>
      </c>
      <c r="T57" s="40">
        <v>185405</v>
      </c>
      <c r="U57" s="40">
        <v>745499</v>
      </c>
      <c r="V57" s="40">
        <v>5515373</v>
      </c>
      <c r="W57" s="41">
        <v>0.13516746736802751</v>
      </c>
      <c r="X57" s="44"/>
      <c r="Y57" s="40">
        <v>1310781.40051768</v>
      </c>
      <c r="Z57" s="40">
        <v>56591.799645919993</v>
      </c>
      <c r="AA57" s="40">
        <v>288632.93487269006</v>
      </c>
      <c r="AB57" s="40">
        <v>1656006.1350362899</v>
      </c>
      <c r="AC57" s="41">
        <v>0.17429460481217657</v>
      </c>
      <c r="AD57" s="28"/>
      <c r="AE57" s="28" t="s">
        <v>39</v>
      </c>
      <c r="AF57" s="28" t="s">
        <v>0</v>
      </c>
      <c r="AG57" s="28"/>
      <c r="AH57" s="28" t="s">
        <v>39</v>
      </c>
      <c r="AI57" s="46">
        <v>3.5080999710907904E-2</v>
      </c>
      <c r="AJ57" s="46">
        <v>0.15024801026790502</v>
      </c>
      <c r="AK57" s="28"/>
      <c r="AL57" s="28" t="s">
        <v>1</v>
      </c>
      <c r="AM57" s="46">
        <v>3.4173665452440993E-2</v>
      </c>
      <c r="AN57" s="46">
        <v>0.17429460481217657</v>
      </c>
    </row>
    <row r="58" spans="1:40" x14ac:dyDescent="0.2">
      <c r="A58" s="28"/>
      <c r="B58" s="28" t="s">
        <v>40</v>
      </c>
      <c r="C58" s="38" t="s">
        <v>0</v>
      </c>
      <c r="D58" s="39">
        <v>396364</v>
      </c>
      <c r="E58" s="39">
        <v>18129</v>
      </c>
      <c r="F58" s="38">
        <v>54968</v>
      </c>
      <c r="G58" s="39">
        <v>469461</v>
      </c>
      <c r="H58" s="235">
        <v>0.11708746839460572</v>
      </c>
      <c r="I58" s="238"/>
      <c r="J58" s="236">
        <v>106756.76015864995</v>
      </c>
      <c r="K58" s="236">
        <v>5286.010254660001</v>
      </c>
      <c r="L58" s="236">
        <v>19897.789058660001</v>
      </c>
      <c r="M58" s="236">
        <v>131940.55947196996</v>
      </c>
      <c r="N58" s="235">
        <v>0.15080873643625239</v>
      </c>
      <c r="O58" s="28"/>
      <c r="P58" s="28"/>
      <c r="Q58" s="28" t="s">
        <v>40</v>
      </c>
      <c r="R58" s="28" t="s">
        <v>1</v>
      </c>
      <c r="S58" s="40">
        <v>4552915</v>
      </c>
      <c r="T58" s="40">
        <v>215409</v>
      </c>
      <c r="U58" s="40">
        <v>741759</v>
      </c>
      <c r="V58" s="40">
        <v>5510083</v>
      </c>
      <c r="W58" s="41">
        <v>0.13461848033868093</v>
      </c>
      <c r="X58" s="44"/>
      <c r="Y58" s="40">
        <v>1294893.4359804799</v>
      </c>
      <c r="Z58" s="40">
        <v>65748.609512740019</v>
      </c>
      <c r="AA58" s="40">
        <v>286945.45577422</v>
      </c>
      <c r="AB58" s="40">
        <v>1647587.5012674399</v>
      </c>
      <c r="AC58" s="41">
        <v>0.17416098116396331</v>
      </c>
      <c r="AD58" s="28"/>
      <c r="AE58" s="28" t="s">
        <v>40</v>
      </c>
      <c r="AF58" s="28" t="s">
        <v>0</v>
      </c>
      <c r="AG58" s="28"/>
      <c r="AH58" s="28" t="s">
        <v>40</v>
      </c>
      <c r="AI58" s="46">
        <v>4.0063573140926269E-2</v>
      </c>
      <c r="AJ58" s="46">
        <v>0.15080873643625239</v>
      </c>
      <c r="AK58" s="28"/>
      <c r="AL58" s="28" t="s">
        <v>1</v>
      </c>
      <c r="AM58" s="46">
        <v>3.9905989492006688E-2</v>
      </c>
      <c r="AN58" s="46">
        <v>0.17416098116396331</v>
      </c>
    </row>
    <row r="59" spans="1:40" x14ac:dyDescent="0.2">
      <c r="A59" s="28"/>
      <c r="B59" s="28" t="s">
        <v>41</v>
      </c>
      <c r="C59" s="38" t="s">
        <v>0</v>
      </c>
      <c r="D59" s="39">
        <v>397375</v>
      </c>
      <c r="E59" s="39">
        <v>15117</v>
      </c>
      <c r="F59" s="38">
        <v>56633</v>
      </c>
      <c r="G59" s="39">
        <v>469125</v>
      </c>
      <c r="H59" s="235">
        <v>0.1207204902744471</v>
      </c>
      <c r="I59" s="238"/>
      <c r="J59" s="236">
        <v>108169.47835041989</v>
      </c>
      <c r="K59" s="236">
        <v>4428.7367258900003</v>
      </c>
      <c r="L59" s="236">
        <v>20447.083453799998</v>
      </c>
      <c r="M59" s="236">
        <v>133045.2985301099</v>
      </c>
      <c r="N59" s="235">
        <v>0.15368512589095776</v>
      </c>
      <c r="O59" s="28"/>
      <c r="P59" s="28"/>
      <c r="Q59" s="28" t="s">
        <v>41</v>
      </c>
      <c r="R59" s="28" t="s">
        <v>1</v>
      </c>
      <c r="S59" s="40">
        <v>4570337</v>
      </c>
      <c r="T59" s="40">
        <v>176023</v>
      </c>
      <c r="U59" s="40">
        <v>760713</v>
      </c>
      <c r="V59" s="40">
        <v>5507073</v>
      </c>
      <c r="W59" s="41">
        <v>0.1381338144600589</v>
      </c>
      <c r="X59" s="44"/>
      <c r="Y59" s="40">
        <v>1313652.2317404</v>
      </c>
      <c r="Z59" s="40">
        <v>53960.030218199994</v>
      </c>
      <c r="AA59" s="40">
        <v>293570.71523648</v>
      </c>
      <c r="AB59" s="40">
        <v>1661182.9771950799</v>
      </c>
      <c r="AC59" s="41">
        <v>0.17672388849792839</v>
      </c>
      <c r="AD59" s="28"/>
      <c r="AE59" s="28" t="s">
        <v>41</v>
      </c>
      <c r="AF59" s="28" t="s">
        <v>0</v>
      </c>
      <c r="AG59" s="28"/>
      <c r="AH59" s="28" t="s">
        <v>41</v>
      </c>
      <c r="AI59" s="46">
        <v>3.3287434992584269E-2</v>
      </c>
      <c r="AJ59" s="46">
        <v>0.15368512589095776</v>
      </c>
      <c r="AK59" s="28"/>
      <c r="AL59" s="28" t="s">
        <v>1</v>
      </c>
      <c r="AM59" s="46">
        <v>3.2482893792538083E-2</v>
      </c>
      <c r="AN59" s="46">
        <v>0.17672388849792839</v>
      </c>
    </row>
    <row r="60" spans="1:40" x14ac:dyDescent="0.2">
      <c r="A60" s="28"/>
      <c r="B60" s="28" t="s">
        <v>42</v>
      </c>
      <c r="C60" s="38" t="s">
        <v>0</v>
      </c>
      <c r="D60" s="39">
        <v>393322</v>
      </c>
      <c r="E60" s="39">
        <v>18139</v>
      </c>
      <c r="F60" s="38">
        <v>56620</v>
      </c>
      <c r="G60" s="39">
        <v>468081</v>
      </c>
      <c r="H60" s="235">
        <v>0.12096197025728453</v>
      </c>
      <c r="I60" s="238"/>
      <c r="J60" s="236">
        <v>106208.41062476006</v>
      </c>
      <c r="K60" s="236">
        <v>5353.6050611399996</v>
      </c>
      <c r="L60" s="236">
        <v>20421.811401060004</v>
      </c>
      <c r="M60" s="236">
        <v>131983.82708696005</v>
      </c>
      <c r="N60" s="235">
        <v>0.1547296502290747</v>
      </c>
      <c r="O60" s="28"/>
      <c r="P60" s="28"/>
      <c r="Q60" s="28" t="s">
        <v>42</v>
      </c>
      <c r="R60" s="28" t="s">
        <v>1</v>
      </c>
      <c r="S60" s="40">
        <v>4526313</v>
      </c>
      <c r="T60" s="40">
        <v>210811</v>
      </c>
      <c r="U60" s="40">
        <v>759031</v>
      </c>
      <c r="V60" s="40">
        <v>5496155</v>
      </c>
      <c r="W60" s="41">
        <v>0.13810218234383856</v>
      </c>
      <c r="X60" s="44"/>
      <c r="Y60" s="40">
        <v>1291499.7823716295</v>
      </c>
      <c r="Z60" s="40">
        <v>65012.209723149994</v>
      </c>
      <c r="AA60" s="40">
        <v>293026.91994667007</v>
      </c>
      <c r="AB60" s="40">
        <v>1649538.9120414497</v>
      </c>
      <c r="AC60" s="41">
        <v>0.17764171418304006</v>
      </c>
      <c r="AD60" s="28"/>
      <c r="AE60" s="28" t="s">
        <v>42</v>
      </c>
      <c r="AF60" s="28" t="s">
        <v>0</v>
      </c>
      <c r="AG60" s="28"/>
      <c r="AH60" s="28" t="s">
        <v>42</v>
      </c>
      <c r="AI60" s="46">
        <v>4.0562583911229327E-2</v>
      </c>
      <c r="AJ60" s="46">
        <v>0.1547296502290747</v>
      </c>
      <c r="AK60" s="28"/>
      <c r="AL60" s="28" t="s">
        <v>1</v>
      </c>
      <c r="AM60" s="46">
        <v>3.9412352899691014E-2</v>
      </c>
      <c r="AN60" s="46">
        <v>0.17764171418304006</v>
      </c>
    </row>
    <row r="61" spans="1:40" x14ac:dyDescent="0.2">
      <c r="A61" s="28"/>
      <c r="B61" s="28" t="s">
        <v>43</v>
      </c>
      <c r="C61" s="38" t="s">
        <v>0</v>
      </c>
      <c r="D61" s="39">
        <v>395439</v>
      </c>
      <c r="E61" s="39">
        <v>15746</v>
      </c>
      <c r="F61" s="38">
        <v>57769</v>
      </c>
      <c r="G61" s="39">
        <v>468954</v>
      </c>
      <c r="H61" s="235">
        <v>0.1231869223847115</v>
      </c>
      <c r="I61" s="238"/>
      <c r="J61" s="236">
        <v>107880.03325456</v>
      </c>
      <c r="K61" s="236">
        <v>4737.4239846799992</v>
      </c>
      <c r="L61" s="236">
        <v>20794.148466999999</v>
      </c>
      <c r="M61" s="236">
        <v>133411.60570623999</v>
      </c>
      <c r="N61" s="235">
        <v>0.15586461430339718</v>
      </c>
      <c r="O61" s="28"/>
      <c r="P61" s="28"/>
      <c r="Q61" s="28" t="s">
        <v>43</v>
      </c>
      <c r="R61" s="28" t="s">
        <v>1</v>
      </c>
      <c r="S61" s="40">
        <v>4556869</v>
      </c>
      <c r="T61" s="40">
        <v>184405</v>
      </c>
      <c r="U61" s="40">
        <v>773493</v>
      </c>
      <c r="V61" s="40">
        <v>5514767</v>
      </c>
      <c r="W61" s="41">
        <v>0.14025850956169136</v>
      </c>
      <c r="X61" s="44"/>
      <c r="Y61" s="40">
        <v>1312989.4514390195</v>
      </c>
      <c r="Z61" s="40">
        <v>57841.410808489985</v>
      </c>
      <c r="AA61" s="40">
        <v>297832.21053298004</v>
      </c>
      <c r="AB61" s="40">
        <v>1668663.0727804895</v>
      </c>
      <c r="AC61" s="41">
        <v>0.17848552855952096</v>
      </c>
      <c r="AD61" s="28"/>
      <c r="AE61" s="28" t="s">
        <v>43</v>
      </c>
      <c r="AF61" s="28" t="s">
        <v>0</v>
      </c>
      <c r="AG61" s="28"/>
      <c r="AH61" s="28" t="s">
        <v>43</v>
      </c>
      <c r="AI61" s="46">
        <v>3.5509834092780267E-2</v>
      </c>
      <c r="AJ61" s="46">
        <v>0.15586461430339718</v>
      </c>
      <c r="AK61" s="28"/>
      <c r="AL61" s="28" t="s">
        <v>1</v>
      </c>
      <c r="AM61" s="46">
        <v>3.4663325240432738E-2</v>
      </c>
      <c r="AN61" s="46">
        <v>0.17848552855952096</v>
      </c>
    </row>
    <row r="62" spans="1:40" x14ac:dyDescent="0.2">
      <c r="A62" s="28"/>
      <c r="B62" s="28" t="s">
        <v>44</v>
      </c>
      <c r="C62" s="38" t="s">
        <v>0</v>
      </c>
      <c r="D62" s="39">
        <v>391874</v>
      </c>
      <c r="E62" s="39">
        <v>18455</v>
      </c>
      <c r="F62" s="38">
        <v>57700</v>
      </c>
      <c r="G62" s="39">
        <v>468029</v>
      </c>
      <c r="H62" s="235">
        <v>0.12328295896194466</v>
      </c>
      <c r="I62" s="238"/>
      <c r="J62" s="236">
        <v>106251.26093088</v>
      </c>
      <c r="K62" s="236">
        <v>5481.8537455100004</v>
      </c>
      <c r="L62" s="236">
        <v>20698.61152545</v>
      </c>
      <c r="M62" s="236">
        <v>132431.72620184001</v>
      </c>
      <c r="N62" s="235">
        <v>0.15629647154114051</v>
      </c>
      <c r="O62" s="28"/>
      <c r="P62" s="28"/>
      <c r="Q62" s="28" t="s">
        <v>44</v>
      </c>
      <c r="R62" s="28" t="s">
        <v>1</v>
      </c>
      <c r="S62" s="40">
        <v>4511095</v>
      </c>
      <c r="T62" s="40">
        <v>220898</v>
      </c>
      <c r="U62" s="40">
        <v>768633</v>
      </c>
      <c r="V62" s="40">
        <v>5500626</v>
      </c>
      <c r="W62" s="41">
        <v>0.13973555009920688</v>
      </c>
      <c r="X62" s="44"/>
      <c r="Y62" s="40">
        <v>1292273.8742307301</v>
      </c>
      <c r="Z62" s="40">
        <v>68771.289748099996</v>
      </c>
      <c r="AA62" s="40">
        <v>295679.16972216999</v>
      </c>
      <c r="AB62" s="40">
        <v>1656724.3337009999</v>
      </c>
      <c r="AC62" s="41">
        <v>0.17847215961489776</v>
      </c>
      <c r="AD62" s="28"/>
      <c r="AE62" s="28" t="s">
        <v>44</v>
      </c>
      <c r="AF62" s="28" t="s">
        <v>0</v>
      </c>
      <c r="AG62" s="28"/>
      <c r="AH62" s="28" t="s">
        <v>44</v>
      </c>
      <c r="AI62" s="46">
        <v>4.1393810250234704E-2</v>
      </c>
      <c r="AJ62" s="46">
        <v>0.15629647154114051</v>
      </c>
      <c r="AK62" s="28"/>
      <c r="AL62" s="28" t="s">
        <v>1</v>
      </c>
      <c r="AM62" s="46">
        <v>4.1510399979741958E-2</v>
      </c>
      <c r="AN62" s="46">
        <v>0.17847215961489776</v>
      </c>
    </row>
    <row r="63" spans="1:40" x14ac:dyDescent="0.2">
      <c r="A63" s="28"/>
      <c r="B63" s="28" t="s">
        <v>45</v>
      </c>
      <c r="C63" s="38" t="s">
        <v>0</v>
      </c>
      <c r="D63" s="39">
        <v>394090</v>
      </c>
      <c r="E63" s="39">
        <v>14954</v>
      </c>
      <c r="F63" s="38">
        <v>59001</v>
      </c>
      <c r="G63" s="39">
        <v>468045</v>
      </c>
      <c r="H63" s="235">
        <v>0.12605839182129924</v>
      </c>
      <c r="I63" s="238"/>
      <c r="J63" s="236">
        <v>107939.20394773007</v>
      </c>
      <c r="K63" s="236">
        <v>4475.7458576499985</v>
      </c>
      <c r="L63" s="236">
        <v>21109.475715089993</v>
      </c>
      <c r="M63" s="236">
        <v>133524.42552047005</v>
      </c>
      <c r="N63" s="235">
        <v>0.15809448820173946</v>
      </c>
      <c r="O63" s="28"/>
      <c r="P63" s="28"/>
      <c r="Q63" s="28" t="s">
        <v>45</v>
      </c>
      <c r="R63" s="28" t="s">
        <v>1</v>
      </c>
      <c r="S63" s="40">
        <v>4536648</v>
      </c>
      <c r="T63" s="40">
        <v>179255</v>
      </c>
      <c r="U63" s="40">
        <v>783040</v>
      </c>
      <c r="V63" s="40">
        <v>5498943</v>
      </c>
      <c r="W63" s="41">
        <v>0.1423982754503911</v>
      </c>
      <c r="X63" s="44"/>
      <c r="Y63" s="40">
        <v>1313424.8355952199</v>
      </c>
      <c r="Z63" s="40">
        <v>56114.482490129994</v>
      </c>
      <c r="AA63" s="40">
        <v>300491.15576871007</v>
      </c>
      <c r="AB63" s="40">
        <v>1670030.4738540598</v>
      </c>
      <c r="AC63" s="41">
        <v>0.17993154045581167</v>
      </c>
      <c r="AD63" s="28"/>
      <c r="AE63" s="28" t="s">
        <v>45</v>
      </c>
      <c r="AF63" s="28" t="s">
        <v>0</v>
      </c>
      <c r="AG63" s="28"/>
      <c r="AH63" s="28" t="s">
        <v>45</v>
      </c>
      <c r="AI63" s="46">
        <v>3.352005328016814E-2</v>
      </c>
      <c r="AJ63" s="46">
        <v>0.15809448820173946</v>
      </c>
      <c r="AK63" s="28"/>
      <c r="AL63" s="28" t="s">
        <v>1</v>
      </c>
      <c r="AM63" s="46">
        <v>3.3600873378454119E-2</v>
      </c>
      <c r="AN63" s="46">
        <v>0.17993154045581167</v>
      </c>
    </row>
    <row r="64" spans="1:40" x14ac:dyDescent="0.2">
      <c r="A64" s="28"/>
      <c r="B64" s="28" t="s">
        <v>46</v>
      </c>
      <c r="C64" s="38" t="s">
        <v>0</v>
      </c>
      <c r="D64" s="39">
        <v>392626</v>
      </c>
      <c r="E64" s="39">
        <v>17164</v>
      </c>
      <c r="F64" s="38">
        <v>58538</v>
      </c>
      <c r="G64" s="39">
        <v>468328</v>
      </c>
      <c r="H64" s="235">
        <v>0.12499359423310159</v>
      </c>
      <c r="I64" s="238"/>
      <c r="J64" s="236">
        <v>106824.18380537997</v>
      </c>
      <c r="K64" s="236">
        <v>5109.583100899994</v>
      </c>
      <c r="L64" s="236">
        <v>20945.479087839991</v>
      </c>
      <c r="M64" s="236">
        <v>132879.24599411996</v>
      </c>
      <c r="N64" s="235">
        <v>0.15762791947786073</v>
      </c>
      <c r="O64" s="28"/>
      <c r="P64" s="28"/>
      <c r="Q64" s="28" t="s">
        <v>46</v>
      </c>
      <c r="R64" s="28" t="s">
        <v>1</v>
      </c>
      <c r="S64" s="40">
        <v>4527749</v>
      </c>
      <c r="T64" s="40">
        <v>202901</v>
      </c>
      <c r="U64" s="40">
        <v>776664</v>
      </c>
      <c r="V64" s="40">
        <v>5507314</v>
      </c>
      <c r="W64" s="41">
        <v>0.14102409995144638</v>
      </c>
      <c r="X64" s="44"/>
      <c r="Y64" s="40">
        <v>1303039.2681613897</v>
      </c>
      <c r="Z64" s="40">
        <v>62974.767271859993</v>
      </c>
      <c r="AA64" s="40">
        <v>298593.03547979007</v>
      </c>
      <c r="AB64" s="40">
        <v>1664607.0709130394</v>
      </c>
      <c r="AC64" s="41">
        <v>0.17937748835586248</v>
      </c>
      <c r="AD64" s="28"/>
      <c r="AE64" s="28" t="s">
        <v>46</v>
      </c>
      <c r="AF64" s="28" t="s">
        <v>0</v>
      </c>
      <c r="AG64" s="28"/>
      <c r="AH64" s="28" t="s">
        <v>46</v>
      </c>
      <c r="AI64" s="46">
        <v>3.8452830332331191E-2</v>
      </c>
      <c r="AJ64" s="46">
        <v>0.15762791947786073</v>
      </c>
      <c r="AK64" s="28"/>
      <c r="AL64" s="28" t="s">
        <v>1</v>
      </c>
      <c r="AM64" s="46">
        <v>3.7831611058409265E-2</v>
      </c>
      <c r="AN64" s="46">
        <v>0.17937748835586248</v>
      </c>
    </row>
    <row r="65" spans="1:40" x14ac:dyDescent="0.2">
      <c r="A65" s="28"/>
      <c r="B65" s="28" t="s">
        <v>47</v>
      </c>
      <c r="C65" s="38" t="s">
        <v>0</v>
      </c>
      <c r="D65" s="39">
        <v>394266</v>
      </c>
      <c r="E65" s="39">
        <v>14399</v>
      </c>
      <c r="F65" s="38">
        <v>59708</v>
      </c>
      <c r="G65" s="39">
        <v>468373</v>
      </c>
      <c r="H65" s="235">
        <v>0.12747959425500616</v>
      </c>
      <c r="I65" s="238"/>
      <c r="J65" s="236">
        <v>108361.70674804001</v>
      </c>
      <c r="K65" s="236">
        <v>4328.9884201899986</v>
      </c>
      <c r="L65" s="236">
        <v>21312.743769690001</v>
      </c>
      <c r="M65" s="236">
        <v>134003.43893792003</v>
      </c>
      <c r="N65" s="235">
        <v>0.15904624492184552</v>
      </c>
      <c r="O65" s="28"/>
      <c r="P65" s="28"/>
      <c r="Q65" s="28" t="s">
        <v>47</v>
      </c>
      <c r="R65" s="28" t="s">
        <v>1</v>
      </c>
      <c r="S65" s="40">
        <v>4547920</v>
      </c>
      <c r="T65" s="40">
        <v>171396</v>
      </c>
      <c r="U65" s="40">
        <v>787989</v>
      </c>
      <c r="V65" s="40">
        <v>5507305</v>
      </c>
      <c r="W65" s="41">
        <v>0.14308069010160143</v>
      </c>
      <c r="X65" s="44"/>
      <c r="Y65" s="40">
        <v>1321899.5410358298</v>
      </c>
      <c r="Z65" s="40">
        <v>53644.136967870007</v>
      </c>
      <c r="AA65" s="40">
        <v>302520.92401457997</v>
      </c>
      <c r="AB65" s="40">
        <v>1678064.6020182797</v>
      </c>
      <c r="AC65" s="41">
        <v>0.18027966482978378</v>
      </c>
      <c r="AD65" s="28"/>
      <c r="AE65" s="28" t="s">
        <v>47</v>
      </c>
      <c r="AF65" s="28" t="s">
        <v>0</v>
      </c>
      <c r="AG65" s="28"/>
      <c r="AH65" s="28" t="s">
        <v>47</v>
      </c>
      <c r="AI65" s="46">
        <v>3.2305054665018672E-2</v>
      </c>
      <c r="AJ65" s="46">
        <v>0.15904624492184552</v>
      </c>
      <c r="AK65" s="28"/>
      <c r="AL65" s="28" t="s">
        <v>1</v>
      </c>
      <c r="AM65" s="46">
        <v>3.1967861608754464E-2</v>
      </c>
      <c r="AN65" s="46">
        <v>0.18027966482978378</v>
      </c>
    </row>
    <row r="66" spans="1:40" x14ac:dyDescent="0.2">
      <c r="A66" s="28"/>
      <c r="B66" s="28" t="s">
        <v>48</v>
      </c>
      <c r="C66" s="38" t="s">
        <v>0</v>
      </c>
      <c r="D66" s="39">
        <v>389398</v>
      </c>
      <c r="E66" s="39">
        <v>19142</v>
      </c>
      <c r="F66" s="38">
        <v>58932</v>
      </c>
      <c r="G66" s="39">
        <v>467472</v>
      </c>
      <c r="H66" s="235">
        <v>0.12606530444604169</v>
      </c>
      <c r="I66" s="28"/>
      <c r="J66" s="236">
        <v>106420.27663381999</v>
      </c>
      <c r="K66" s="236">
        <v>5656.8255478199972</v>
      </c>
      <c r="L66" s="236">
        <v>21021.337043870008</v>
      </c>
      <c r="M66" s="236">
        <v>133098.43922551</v>
      </c>
      <c r="N66" s="235">
        <v>0.15793826859421958</v>
      </c>
      <c r="O66" s="28"/>
      <c r="P66" s="28"/>
      <c r="Q66" s="28" t="s">
        <v>48</v>
      </c>
      <c r="R66" s="28" t="s">
        <v>1</v>
      </c>
      <c r="S66" s="40">
        <v>4502540</v>
      </c>
      <c r="T66" s="40">
        <v>216479</v>
      </c>
      <c r="U66" s="40">
        <v>776590</v>
      </c>
      <c r="V66" s="40">
        <v>5495609</v>
      </c>
      <c r="W66" s="41">
        <v>0.14131099938150621</v>
      </c>
      <c r="X66" s="44"/>
      <c r="Y66" s="40">
        <v>1301302.2883534501</v>
      </c>
      <c r="Z66" s="40">
        <v>67562.027165110005</v>
      </c>
      <c r="AA66" s="40">
        <v>298348.2695676799</v>
      </c>
      <c r="AB66" s="40">
        <v>1667212.58508624</v>
      </c>
      <c r="AC66" s="41">
        <v>0.17895034636644566</v>
      </c>
      <c r="AD66" s="28"/>
      <c r="AE66" s="28" t="s">
        <v>48</v>
      </c>
      <c r="AF66" s="28" t="s">
        <v>0</v>
      </c>
      <c r="AG66" s="28"/>
      <c r="AH66" s="28" t="s">
        <v>48</v>
      </c>
      <c r="AI66" s="46">
        <v>4.2501065983467937E-2</v>
      </c>
      <c r="AJ66" s="46">
        <v>0.15793826859421958</v>
      </c>
      <c r="AK66" s="28"/>
      <c r="AL66" s="28" t="s">
        <v>1</v>
      </c>
      <c r="AM66" s="46">
        <v>4.0523942639033778E-2</v>
      </c>
      <c r="AN66" s="46">
        <v>0.17895034636644566</v>
      </c>
    </row>
    <row r="67" spans="1:40" x14ac:dyDescent="0.2">
      <c r="A67" s="28"/>
      <c r="B67" s="28" t="s">
        <v>49</v>
      </c>
      <c r="C67" s="38" t="s">
        <v>0</v>
      </c>
      <c r="D67" s="39">
        <v>392592</v>
      </c>
      <c r="E67" s="39">
        <v>14173</v>
      </c>
      <c r="F67" s="38">
        <v>60464</v>
      </c>
      <c r="G67" s="39">
        <v>467229</v>
      </c>
      <c r="H67" s="235">
        <v>0.12940977550622929</v>
      </c>
      <c r="I67" s="238"/>
      <c r="J67" s="236">
        <v>108655.91184939</v>
      </c>
      <c r="K67" s="236">
        <v>4296.2084630299996</v>
      </c>
      <c r="L67" s="236">
        <v>21549.219391190003</v>
      </c>
      <c r="M67" s="236">
        <v>134501.33970360999</v>
      </c>
      <c r="N67" s="235">
        <v>0.16021564869670682</v>
      </c>
      <c r="O67" s="28"/>
      <c r="P67" s="28"/>
      <c r="Q67" s="28" t="s">
        <v>49</v>
      </c>
      <c r="R67" s="28" t="s">
        <v>1</v>
      </c>
      <c r="S67" s="40">
        <v>4531393</v>
      </c>
      <c r="T67" s="40">
        <v>173422</v>
      </c>
      <c r="U67" s="40">
        <v>794812</v>
      </c>
      <c r="V67" s="40">
        <v>5499627</v>
      </c>
      <c r="W67" s="41">
        <v>0.14452107388373794</v>
      </c>
      <c r="X67" s="44"/>
      <c r="Y67" s="40">
        <v>1326882.2967422197</v>
      </c>
      <c r="Z67" s="40">
        <v>54761.557230519989</v>
      </c>
      <c r="AA67" s="40">
        <v>305213.00247598003</v>
      </c>
      <c r="AB67" s="40">
        <v>1686856.85644872</v>
      </c>
      <c r="AC67" s="41">
        <v>0.1809359231099989</v>
      </c>
      <c r="AD67" s="28"/>
      <c r="AE67" s="28" t="s">
        <v>49</v>
      </c>
      <c r="AF67" s="28" t="s">
        <v>0</v>
      </c>
      <c r="AG67" s="28"/>
      <c r="AH67" s="28" t="s">
        <v>49</v>
      </c>
      <c r="AI67" s="46">
        <v>3.1941752197392349E-2</v>
      </c>
      <c r="AJ67" s="46">
        <v>0.16021564869670682</v>
      </c>
      <c r="AK67" s="28"/>
      <c r="AL67" s="28" t="s">
        <v>1</v>
      </c>
      <c r="AM67" s="46">
        <v>3.2463665794267543E-2</v>
      </c>
      <c r="AN67" s="46">
        <v>0.1809359231099989</v>
      </c>
    </row>
    <row r="68" spans="1:40" x14ac:dyDescent="0.2">
      <c r="A68" s="232">
        <v>2023</v>
      </c>
      <c r="B68" s="4" t="s">
        <v>38</v>
      </c>
      <c r="C68" s="1" t="s">
        <v>0</v>
      </c>
      <c r="D68" s="1">
        <v>391066</v>
      </c>
      <c r="E68" s="1">
        <v>15478</v>
      </c>
      <c r="F68" s="1">
        <v>59156</v>
      </c>
      <c r="G68" s="1">
        <v>465700</v>
      </c>
      <c r="H68" s="239">
        <v>0.12702598239209792</v>
      </c>
      <c r="I68" s="240"/>
      <c r="J68" s="241">
        <v>108506.43835385998</v>
      </c>
      <c r="K68" s="241">
        <v>4718.6717992299991</v>
      </c>
      <c r="L68" s="241">
        <v>21695.523034980004</v>
      </c>
      <c r="M68" s="241">
        <v>134920.63318806997</v>
      </c>
      <c r="N68" s="239">
        <v>0.16080211397124081</v>
      </c>
      <c r="O68" s="7"/>
      <c r="P68" s="7">
        <v>2023</v>
      </c>
      <c r="Q68" s="7" t="s">
        <v>38</v>
      </c>
      <c r="R68" s="7" t="s">
        <v>1</v>
      </c>
      <c r="S68" s="14">
        <v>4509754</v>
      </c>
      <c r="T68" s="14">
        <v>189125</v>
      </c>
      <c r="U68" s="14">
        <v>777559</v>
      </c>
      <c r="V68" s="14">
        <v>5476438</v>
      </c>
      <c r="W68" s="15">
        <v>0.14198261716831267</v>
      </c>
      <c r="X68" s="3"/>
      <c r="Y68" s="14">
        <v>1325806.4263533996</v>
      </c>
      <c r="Z68" s="14">
        <v>60464.177723019995</v>
      </c>
      <c r="AA68" s="14">
        <v>308054.71579187998</v>
      </c>
      <c r="AB68" s="14">
        <v>1694325.3198683001</v>
      </c>
      <c r="AC68" s="15">
        <v>0.18181556527516515</v>
      </c>
      <c r="AD68" s="7"/>
      <c r="AE68" s="7" t="s">
        <v>38</v>
      </c>
      <c r="AF68" s="7" t="s">
        <v>0</v>
      </c>
      <c r="AG68" s="7">
        <v>2023</v>
      </c>
      <c r="AH68" s="7" t="s">
        <v>38</v>
      </c>
      <c r="AI68" s="16">
        <v>3.4973685549285108E-2</v>
      </c>
      <c r="AJ68" s="16">
        <v>0.16080211397124081</v>
      </c>
      <c r="AK68" s="7"/>
      <c r="AL68" s="7" t="s">
        <v>1</v>
      </c>
      <c r="AM68" s="16">
        <v>3.5686285870838476E-2</v>
      </c>
      <c r="AN68" s="16">
        <v>0.18181556527516515</v>
      </c>
    </row>
    <row r="69" spans="1:40" x14ac:dyDescent="0.2">
      <c r="B69" s="4" t="s">
        <v>39</v>
      </c>
      <c r="C69" s="1" t="s">
        <v>0</v>
      </c>
      <c r="D69" s="1">
        <v>391059</v>
      </c>
      <c r="E69" s="1">
        <v>13365</v>
      </c>
      <c r="F69" s="1">
        <v>61526</v>
      </c>
      <c r="G69" s="1">
        <v>465950</v>
      </c>
      <c r="H69" s="239">
        <v>0.13204421075222664</v>
      </c>
      <c r="I69" s="240"/>
      <c r="J69" s="241">
        <v>109497.80549243995</v>
      </c>
      <c r="K69" s="241">
        <v>4102.3763394499993</v>
      </c>
      <c r="L69" s="241">
        <v>22443.748376729993</v>
      </c>
      <c r="M69" s="241">
        <v>136043.93020861995</v>
      </c>
      <c r="N69" s="239">
        <v>0.16497427222451652</v>
      </c>
      <c r="O69" s="7"/>
      <c r="P69" s="7"/>
      <c r="Q69" s="7" t="s">
        <v>39</v>
      </c>
      <c r="R69" s="7" t="s">
        <v>1</v>
      </c>
      <c r="S69" s="14">
        <v>4511608</v>
      </c>
      <c r="T69" s="14">
        <v>164039</v>
      </c>
      <c r="U69" s="14">
        <v>805899</v>
      </c>
      <c r="V69" s="14">
        <v>5481546</v>
      </c>
      <c r="W69" s="15">
        <v>0.14702038439520529</v>
      </c>
      <c r="X69" s="3"/>
      <c r="Y69" s="14">
        <v>1338032.9980886297</v>
      </c>
      <c r="Z69" s="14">
        <v>52852.808591699999</v>
      </c>
      <c r="AA69" s="14">
        <v>317561.01996403001</v>
      </c>
      <c r="AB69" s="14">
        <v>1708446.8266443599</v>
      </c>
      <c r="AC69" s="15">
        <v>0.18587702877927223</v>
      </c>
      <c r="AD69" s="7"/>
      <c r="AE69" s="7" t="s">
        <v>39</v>
      </c>
      <c r="AF69" s="7" t="s">
        <v>0</v>
      </c>
      <c r="AG69" s="7"/>
      <c r="AH69" s="7" t="s">
        <v>39</v>
      </c>
      <c r="AI69" s="16">
        <v>3.0154791420382434E-2</v>
      </c>
      <c r="AJ69" s="16">
        <v>0.16497427222451652</v>
      </c>
      <c r="AK69" s="7"/>
      <c r="AL69" s="7" t="s">
        <v>1</v>
      </c>
      <c r="AM69" s="16">
        <v>3.0936174171431876E-2</v>
      </c>
      <c r="AN69" s="16">
        <v>0.18587702877927223</v>
      </c>
    </row>
    <row r="70" spans="1:40" x14ac:dyDescent="0.2">
      <c r="B70" s="4" t="s">
        <v>40</v>
      </c>
      <c r="C70" s="1" t="s">
        <v>0</v>
      </c>
      <c r="D70" s="1">
        <v>390064</v>
      </c>
      <c r="E70" s="1">
        <v>14147</v>
      </c>
      <c r="F70" s="1">
        <v>60869</v>
      </c>
      <c r="G70" s="1">
        <v>465080</v>
      </c>
      <c r="H70" s="239">
        <v>0.13087855852756514</v>
      </c>
      <c r="I70" s="240"/>
      <c r="J70" s="241">
        <v>108618.29319278992</v>
      </c>
      <c r="K70" s="241">
        <v>4301.2497444299997</v>
      </c>
      <c r="L70" s="241">
        <v>22186.257083809996</v>
      </c>
      <c r="M70" s="241">
        <v>135105.80002102992</v>
      </c>
      <c r="N70" s="239">
        <v>0.16421394995889585</v>
      </c>
      <c r="O70" s="7"/>
      <c r="P70" s="7"/>
      <c r="Q70" s="7" t="s">
        <v>40</v>
      </c>
      <c r="R70" s="7" t="s">
        <v>1</v>
      </c>
      <c r="S70" s="14">
        <v>4494665</v>
      </c>
      <c r="T70" s="14">
        <v>175977</v>
      </c>
      <c r="U70" s="14">
        <v>798926</v>
      </c>
      <c r="V70" s="14">
        <v>5469568</v>
      </c>
      <c r="W70" s="15">
        <v>0.14606747735835809</v>
      </c>
      <c r="X70" s="3"/>
      <c r="Y70" s="14">
        <v>1326154.3186431094</v>
      </c>
      <c r="Z70" s="14">
        <v>56323.447643669999</v>
      </c>
      <c r="AA70" s="14">
        <v>314595.76825081004</v>
      </c>
      <c r="AB70" s="14">
        <v>1697073.5345375896</v>
      </c>
      <c r="AC70" s="15">
        <v>0.18537544888208368</v>
      </c>
      <c r="AD70" s="7"/>
      <c r="AE70" s="7" t="s">
        <v>40</v>
      </c>
      <c r="AF70" s="7" t="s">
        <v>0</v>
      </c>
      <c r="AG70" s="7"/>
      <c r="AH70" s="7" t="s">
        <v>40</v>
      </c>
      <c r="AI70" s="16">
        <v>3.1836159097244437E-2</v>
      </c>
      <c r="AJ70" s="16">
        <v>0.16421394995889585</v>
      </c>
      <c r="AK70" s="7"/>
      <c r="AL70" s="7" t="s">
        <v>1</v>
      </c>
      <c r="AM70" s="16">
        <v>3.3188572267150898E-2</v>
      </c>
      <c r="AN70" s="16">
        <v>0.18537544888208368</v>
      </c>
    </row>
    <row r="71" spans="1:40" x14ac:dyDescent="0.2">
      <c r="B71" s="4" t="s">
        <v>41</v>
      </c>
      <c r="C71" s="1" t="s">
        <v>0</v>
      </c>
      <c r="D71" s="1">
        <v>390142</v>
      </c>
      <c r="E71" s="1">
        <v>11805</v>
      </c>
      <c r="F71" s="1">
        <v>62978</v>
      </c>
      <c r="G71" s="1">
        <v>464925</v>
      </c>
      <c r="H71" s="239">
        <v>0.13545840726998978</v>
      </c>
      <c r="I71" s="240"/>
      <c r="J71" s="241">
        <v>109739.07304245004</v>
      </c>
      <c r="K71" s="241">
        <v>3613.9910579700004</v>
      </c>
      <c r="L71" s="241">
        <v>22854.023146090007</v>
      </c>
      <c r="M71" s="241">
        <v>136207.08724651003</v>
      </c>
      <c r="N71" s="239">
        <v>0.16778879578217826</v>
      </c>
      <c r="O71" s="7"/>
      <c r="P71" s="7"/>
      <c r="Q71" s="7" t="s">
        <v>41</v>
      </c>
      <c r="R71" s="7" t="s">
        <v>1</v>
      </c>
      <c r="S71" s="14">
        <v>4495875</v>
      </c>
      <c r="T71" s="14">
        <v>146221</v>
      </c>
      <c r="U71" s="14">
        <v>825164</v>
      </c>
      <c r="V71" s="14">
        <v>5467260</v>
      </c>
      <c r="W71" s="15">
        <v>0.15092825290913547</v>
      </c>
      <c r="X71" s="3"/>
      <c r="Y71" s="14">
        <v>1339417.8062130401</v>
      </c>
      <c r="Z71" s="14">
        <v>47034.625622850006</v>
      </c>
      <c r="AA71" s="14">
        <v>323494.18966719997</v>
      </c>
      <c r="AB71" s="14">
        <v>1709946.6215030898</v>
      </c>
      <c r="AC71" s="15">
        <v>0.18918379416010059</v>
      </c>
      <c r="AD71" s="7"/>
      <c r="AE71" s="7" t="s">
        <v>41</v>
      </c>
      <c r="AF71" s="7" t="s">
        <v>0</v>
      </c>
      <c r="AG71" s="7"/>
      <c r="AH71" s="7" t="s">
        <v>41</v>
      </c>
      <c r="AI71" s="16">
        <v>2.6533061759329266E-2</v>
      </c>
      <c r="AJ71" s="16">
        <v>0.16778879578217826</v>
      </c>
      <c r="AK71" s="7"/>
      <c r="AL71" s="7" t="s">
        <v>1</v>
      </c>
      <c r="AM71" s="16">
        <v>2.7506487647845572E-2</v>
      </c>
      <c r="AN71" s="16">
        <v>0.18918379416010059</v>
      </c>
    </row>
    <row r="72" spans="1:40" x14ac:dyDescent="0.2">
      <c r="B72" s="4" t="s">
        <v>42</v>
      </c>
      <c r="C72" s="1" t="s">
        <v>0</v>
      </c>
      <c r="D72" s="1">
        <v>385098</v>
      </c>
      <c r="E72" s="1">
        <v>16110</v>
      </c>
      <c r="F72" s="1">
        <v>63285</v>
      </c>
      <c r="G72" s="1">
        <v>464493</v>
      </c>
      <c r="H72" s="239">
        <v>0.13624532554850127</v>
      </c>
      <c r="I72" s="240">
        <v>1.4562995446108049E-2</v>
      </c>
      <c r="J72" s="241">
        <v>107570.15452913992</v>
      </c>
      <c r="K72" s="241">
        <v>4933.0127213199985</v>
      </c>
      <c r="L72" s="241">
        <v>22911.105896940011</v>
      </c>
      <c r="M72" s="241">
        <v>135414.27314739994</v>
      </c>
      <c r="N72" s="239">
        <v>0.16919269560307737</v>
      </c>
      <c r="O72" s="7"/>
      <c r="P72" s="7"/>
      <c r="Q72" s="7" t="s">
        <v>42</v>
      </c>
      <c r="R72" s="7" t="s">
        <v>1</v>
      </c>
      <c r="S72" s="14">
        <v>4432756</v>
      </c>
      <c r="T72" s="14">
        <v>195704</v>
      </c>
      <c r="U72" s="14">
        <v>828382</v>
      </c>
      <c r="V72" s="14">
        <v>5456842</v>
      </c>
      <c r="W72" s="15">
        <v>0.15180611789749457</v>
      </c>
      <c r="X72" s="3"/>
      <c r="Y72" s="14">
        <v>1311946.6661154099</v>
      </c>
      <c r="Z72" s="14">
        <v>62915.279793650006</v>
      </c>
      <c r="AA72" s="14">
        <v>324170.19415235001</v>
      </c>
      <c r="AB72" s="14">
        <v>1699032.1400614099</v>
      </c>
      <c r="AC72" s="15">
        <v>0.19079697582450275</v>
      </c>
      <c r="AD72" s="7"/>
      <c r="AE72" s="7" t="s">
        <v>42</v>
      </c>
      <c r="AF72" s="7" t="s">
        <v>0</v>
      </c>
      <c r="AG72" s="7"/>
      <c r="AH72" s="7" t="s">
        <v>42</v>
      </c>
      <c r="AI72" s="16">
        <v>3.6429045525727996E-2</v>
      </c>
      <c r="AJ72" s="16">
        <v>0.16919269560307737</v>
      </c>
      <c r="AK72" s="7"/>
      <c r="AL72" s="7" t="s">
        <v>1</v>
      </c>
      <c r="AM72" s="16">
        <v>3.7030070420784385E-2</v>
      </c>
      <c r="AN72" s="16">
        <v>0.19079697582450275</v>
      </c>
    </row>
    <row r="73" spans="1:40" x14ac:dyDescent="0.2">
      <c r="B73" s="4" t="s">
        <v>43</v>
      </c>
      <c r="C73" s="1" t="s">
        <v>0</v>
      </c>
      <c r="D73" s="1">
        <v>388452</v>
      </c>
      <c r="E73" s="1">
        <v>12928</v>
      </c>
      <c r="F73" s="1">
        <v>64123</v>
      </c>
      <c r="G73" s="1">
        <v>465503</v>
      </c>
      <c r="H73" s="239">
        <v>0.13774991783081955</v>
      </c>
      <c r="I73" s="240">
        <v>1.5045922823182789E-3</v>
      </c>
      <c r="J73" s="241">
        <v>109795.91045071994</v>
      </c>
      <c r="K73" s="241">
        <v>3990.6932484400004</v>
      </c>
      <c r="L73" s="241">
        <v>23209.974699230002</v>
      </c>
      <c r="M73" s="241">
        <v>136996.57839838995</v>
      </c>
      <c r="N73" s="239">
        <v>0.16942010501703725</v>
      </c>
      <c r="O73" s="7"/>
      <c r="P73" s="7"/>
      <c r="Q73" s="7" t="s">
        <v>43</v>
      </c>
      <c r="R73" s="7" t="s">
        <v>1</v>
      </c>
      <c r="S73" s="14">
        <v>4480163</v>
      </c>
      <c r="T73" s="14">
        <v>154222</v>
      </c>
      <c r="U73" s="14">
        <v>838843</v>
      </c>
      <c r="V73" s="14">
        <v>5473228</v>
      </c>
      <c r="W73" s="15">
        <v>0.15326293733789273</v>
      </c>
      <c r="X73" s="3"/>
      <c r="Y73" s="14">
        <v>1341544.7305849802</v>
      </c>
      <c r="Z73" s="14">
        <v>49903.127940470004</v>
      </c>
      <c r="AA73" s="14">
        <v>328258.05834410002</v>
      </c>
      <c r="AB73" s="14">
        <v>1719705.91686955</v>
      </c>
      <c r="AC73" s="15">
        <v>0.19088034478688157</v>
      </c>
      <c r="AD73" s="7"/>
      <c r="AE73" s="7" t="s">
        <v>43</v>
      </c>
      <c r="AF73" s="7" t="s">
        <v>0</v>
      </c>
      <c r="AG73" s="7"/>
      <c r="AH73" s="7" t="s">
        <v>43</v>
      </c>
      <c r="AI73" s="16">
        <v>2.9129875323126327E-2</v>
      </c>
      <c r="AJ73" s="16">
        <v>0.16942010501703725</v>
      </c>
      <c r="AK73" s="7"/>
      <c r="AL73" s="7" t="s">
        <v>1</v>
      </c>
      <c r="AM73" s="16">
        <v>2.9018408002753564E-2</v>
      </c>
      <c r="AN73" s="16">
        <v>0.19088034478688157</v>
      </c>
    </row>
    <row r="74" spans="1:40" x14ac:dyDescent="0.2">
      <c r="B74" s="4"/>
      <c r="C74" s="1"/>
      <c r="D74" s="1"/>
      <c r="E74" s="1"/>
      <c r="F74" s="1"/>
      <c r="G74" s="1"/>
      <c r="H74" s="239"/>
      <c r="I74" s="240"/>
      <c r="J74" s="241"/>
      <c r="K74" s="241"/>
      <c r="L74" s="241"/>
      <c r="M74" s="241"/>
      <c r="N74" s="239"/>
      <c r="O74" s="7"/>
      <c r="P74" s="7"/>
      <c r="Q74" s="7"/>
      <c r="R74" s="7"/>
      <c r="S74" s="14"/>
      <c r="T74" s="14"/>
      <c r="U74" s="14"/>
      <c r="V74" s="14"/>
      <c r="W74" s="15"/>
      <c r="X74" s="3"/>
      <c r="Y74" s="14"/>
      <c r="Z74" s="14"/>
      <c r="AA74" s="14"/>
      <c r="AB74" s="14"/>
      <c r="AC74" s="15"/>
      <c r="AD74" s="7"/>
      <c r="AE74" s="7"/>
      <c r="AF74" s="7"/>
      <c r="AG74" s="7"/>
      <c r="AH74" s="7"/>
      <c r="AI74" s="16"/>
      <c r="AJ74" s="16"/>
      <c r="AK74" s="7"/>
      <c r="AL74" s="7"/>
      <c r="AM74" s="16"/>
      <c r="AN74" s="16"/>
    </row>
    <row r="75" spans="1:40" x14ac:dyDescent="0.2">
      <c r="B75" s="4"/>
      <c r="C75" s="1"/>
      <c r="D75" s="1"/>
      <c r="E75" s="1"/>
      <c r="F75" s="1"/>
      <c r="G75" s="1"/>
      <c r="H75" s="239"/>
      <c r="I75" s="240"/>
      <c r="J75" s="241"/>
      <c r="K75" s="241"/>
      <c r="L75" s="241"/>
      <c r="M75" s="241"/>
      <c r="N75" s="239"/>
      <c r="O75" s="7"/>
      <c r="P75" s="7"/>
      <c r="Q75" s="7"/>
      <c r="R75" s="7"/>
      <c r="S75" s="14"/>
      <c r="T75" s="14"/>
      <c r="U75" s="14"/>
      <c r="V75" s="14"/>
      <c r="W75" s="15"/>
      <c r="X75" s="3"/>
      <c r="Y75" s="14"/>
      <c r="Z75" s="14"/>
      <c r="AA75" s="14"/>
      <c r="AB75" s="14"/>
      <c r="AC75" s="15"/>
      <c r="AD75" s="7"/>
      <c r="AE75" s="7"/>
      <c r="AF75" s="7"/>
      <c r="AG75" s="7"/>
      <c r="AH75" s="7"/>
      <c r="AI75" s="16"/>
      <c r="AJ75" s="16"/>
      <c r="AK75" s="7"/>
      <c r="AL75" s="7"/>
      <c r="AM75" s="16"/>
      <c r="AN75" s="16"/>
    </row>
    <row r="76" spans="1:40" x14ac:dyDescent="0.2">
      <c r="B76" s="4"/>
      <c r="C76" s="1"/>
      <c r="D76" s="1"/>
      <c r="E76" s="1"/>
      <c r="F76" s="1"/>
      <c r="G76" s="1"/>
      <c r="H76" s="239"/>
      <c r="I76" s="240"/>
      <c r="J76" s="241"/>
      <c r="K76" s="241"/>
      <c r="L76" s="241"/>
      <c r="M76" s="241"/>
      <c r="N76" s="239"/>
      <c r="O76" s="7"/>
      <c r="P76" s="7"/>
      <c r="Q76" s="7"/>
      <c r="R76" s="7"/>
      <c r="S76" s="14"/>
      <c r="T76" s="14"/>
      <c r="U76" s="14"/>
      <c r="V76" s="14"/>
      <c r="W76" s="15"/>
      <c r="X76" s="3"/>
      <c r="Y76" s="14"/>
      <c r="Z76" s="14"/>
      <c r="AA76" s="14"/>
      <c r="AB76" s="14"/>
      <c r="AC76" s="15"/>
      <c r="AD76" s="7"/>
      <c r="AE76" s="7"/>
      <c r="AF76" s="7"/>
      <c r="AG76" s="7"/>
      <c r="AH76" s="7"/>
      <c r="AI76" s="16"/>
      <c r="AJ76" s="16"/>
      <c r="AK76" s="7"/>
      <c r="AL76" s="7"/>
      <c r="AM76" s="16"/>
      <c r="AN76" s="16"/>
    </row>
    <row r="77" spans="1:40" x14ac:dyDescent="0.2">
      <c r="B77" s="4"/>
      <c r="C77" s="1"/>
      <c r="D77" s="1"/>
      <c r="E77" s="1"/>
      <c r="F77" s="1"/>
      <c r="G77" s="1"/>
      <c r="H77" s="239"/>
      <c r="I77" s="240"/>
      <c r="J77" s="241"/>
      <c r="K77" s="241"/>
      <c r="L77" s="241"/>
      <c r="M77" s="241"/>
      <c r="N77" s="239"/>
      <c r="O77" s="7"/>
      <c r="P77" s="7"/>
      <c r="Q77" s="7"/>
      <c r="R77" s="7"/>
      <c r="S77" s="14"/>
      <c r="T77" s="14"/>
      <c r="U77" s="14"/>
      <c r="V77" s="14"/>
      <c r="W77" s="15"/>
      <c r="X77" s="3"/>
      <c r="Y77" s="14"/>
      <c r="Z77" s="14"/>
      <c r="AA77" s="14"/>
      <c r="AB77" s="14"/>
      <c r="AC77" s="15"/>
      <c r="AD77" s="7"/>
      <c r="AE77" s="7"/>
      <c r="AF77" s="7"/>
      <c r="AG77" s="7"/>
      <c r="AH77" s="7"/>
      <c r="AI77" s="16"/>
      <c r="AJ77" s="16"/>
      <c r="AK77" s="7"/>
      <c r="AL77" s="7"/>
      <c r="AM77" s="16"/>
      <c r="AN77" s="16"/>
    </row>
    <row r="78" spans="1:40" x14ac:dyDescent="0.2">
      <c r="B78" s="4"/>
      <c r="C78" s="1"/>
      <c r="D78" s="1"/>
      <c r="E78" s="1"/>
      <c r="F78" s="1"/>
      <c r="G78" s="1"/>
      <c r="H78" s="239"/>
      <c r="I78" s="240"/>
      <c r="J78" s="241"/>
      <c r="K78" s="241"/>
      <c r="L78" s="241"/>
      <c r="M78" s="241"/>
      <c r="N78" s="239"/>
      <c r="O78" s="7"/>
      <c r="P78" s="7"/>
      <c r="Q78" s="7"/>
      <c r="R78" s="7"/>
      <c r="S78" s="14"/>
      <c r="T78" s="14"/>
      <c r="U78" s="14"/>
      <c r="V78" s="14"/>
      <c r="W78" s="15"/>
      <c r="X78" s="3"/>
      <c r="Y78" s="14"/>
      <c r="Z78" s="14"/>
      <c r="AA78" s="14"/>
      <c r="AB78" s="14"/>
      <c r="AC78" s="15"/>
      <c r="AD78" s="7"/>
      <c r="AE78" s="7"/>
      <c r="AF78" s="7"/>
      <c r="AG78" s="7"/>
      <c r="AH78" s="7"/>
      <c r="AI78" s="16"/>
      <c r="AJ78" s="16"/>
      <c r="AK78" s="7"/>
      <c r="AL78" s="7"/>
      <c r="AM78" s="16"/>
      <c r="AN78" s="16"/>
    </row>
    <row r="79" spans="1:40" x14ac:dyDescent="0.2">
      <c r="B79" s="4"/>
      <c r="C79" s="1"/>
      <c r="D79" s="1"/>
      <c r="E79" s="1"/>
      <c r="F79" s="1"/>
      <c r="G79" s="1"/>
      <c r="H79" s="239"/>
      <c r="I79" s="240"/>
      <c r="J79" s="241"/>
      <c r="K79" s="241"/>
      <c r="L79" s="241"/>
      <c r="M79" s="241"/>
      <c r="N79" s="239"/>
      <c r="O79" s="7"/>
      <c r="P79" s="7"/>
      <c r="Q79" s="7"/>
      <c r="R79" s="7"/>
      <c r="S79" s="14"/>
      <c r="T79" s="14"/>
      <c r="U79" s="14"/>
      <c r="V79" s="14"/>
      <c r="W79" s="15"/>
      <c r="X79" s="3"/>
      <c r="Y79" s="14"/>
      <c r="Z79" s="14"/>
      <c r="AA79" s="14"/>
      <c r="AB79" s="14"/>
      <c r="AC79" s="15"/>
      <c r="AD79" s="7"/>
      <c r="AE79" s="7"/>
      <c r="AF79" s="7"/>
      <c r="AG79" s="7"/>
      <c r="AH79" s="7"/>
      <c r="AI79" s="16"/>
      <c r="AJ79" s="16"/>
      <c r="AK79" s="7"/>
      <c r="AL79" s="7"/>
      <c r="AM79" s="16"/>
      <c r="AN79" s="16"/>
    </row>
    <row r="80" spans="1:40" x14ac:dyDescent="0.2">
      <c r="B80" s="4"/>
      <c r="C80" s="1"/>
      <c r="D80" s="1"/>
      <c r="E80" s="1"/>
      <c r="F80" s="1"/>
      <c r="G80" s="1"/>
      <c r="H80" s="239"/>
      <c r="I80" s="240"/>
      <c r="J80" s="241"/>
      <c r="K80" s="241"/>
      <c r="L80" s="241"/>
      <c r="M80" s="241"/>
      <c r="N80" s="239"/>
      <c r="O80" s="7"/>
      <c r="P80" s="7"/>
      <c r="Q80" s="7"/>
      <c r="R80" s="7"/>
      <c r="S80" s="14"/>
      <c r="T80" s="14"/>
      <c r="U80" s="14"/>
      <c r="V80" s="14"/>
      <c r="W80" s="15"/>
      <c r="X80" s="3"/>
      <c r="Y80" s="14"/>
      <c r="Z80" s="14"/>
      <c r="AA80" s="14"/>
      <c r="AB80" s="14"/>
      <c r="AC80" s="15"/>
      <c r="AD80" s="7"/>
      <c r="AE80" s="7"/>
      <c r="AF80" s="7"/>
      <c r="AG80" s="7"/>
      <c r="AH80" s="7"/>
      <c r="AI80" s="16"/>
      <c r="AJ80" s="16"/>
      <c r="AK80" s="7"/>
      <c r="AL80" s="7"/>
      <c r="AM80" s="16"/>
      <c r="AN80" s="16"/>
    </row>
    <row r="81" spans="2:40" x14ac:dyDescent="0.2">
      <c r="B81" s="4"/>
      <c r="C81" s="1"/>
      <c r="D81" s="1"/>
      <c r="E81" s="1"/>
      <c r="F81" s="1"/>
      <c r="G81" s="1"/>
      <c r="H81" s="239"/>
      <c r="I81" s="240"/>
      <c r="J81" s="241"/>
      <c r="K81" s="241"/>
      <c r="L81" s="241"/>
      <c r="M81" s="241"/>
      <c r="N81" s="239"/>
      <c r="O81" s="7"/>
      <c r="P81" s="7"/>
      <c r="Q81" s="7"/>
      <c r="R81" s="7"/>
      <c r="S81" s="14"/>
      <c r="T81" s="14"/>
      <c r="U81" s="14"/>
      <c r="V81" s="14"/>
      <c r="W81" s="15"/>
      <c r="X81" s="3"/>
      <c r="Y81" s="14"/>
      <c r="Z81" s="14"/>
      <c r="AA81" s="14"/>
      <c r="AB81" s="14"/>
      <c r="AC81" s="15"/>
      <c r="AD81" s="7"/>
      <c r="AE81" s="7"/>
      <c r="AF81" s="7"/>
      <c r="AG81" s="7"/>
      <c r="AH81" s="7"/>
      <c r="AI81" s="16"/>
      <c r="AJ81" s="16"/>
      <c r="AK81" s="7"/>
      <c r="AL81" s="7"/>
      <c r="AM81" s="16"/>
      <c r="AN81" s="16"/>
    </row>
    <row r="82" spans="2:40" x14ac:dyDescent="0.2">
      <c r="B82" s="4"/>
      <c r="C82" s="1"/>
      <c r="D82" s="1"/>
      <c r="E82" s="1"/>
      <c r="F82" s="1"/>
      <c r="G82" s="1"/>
      <c r="H82" s="239"/>
      <c r="I82" s="240"/>
      <c r="J82" s="241"/>
      <c r="K82" s="241"/>
      <c r="L82" s="241"/>
      <c r="M82" s="241"/>
      <c r="N82" s="239"/>
      <c r="O82" s="7"/>
      <c r="P82" s="7"/>
      <c r="Q82" s="7"/>
      <c r="R82" s="7"/>
      <c r="S82" s="14"/>
      <c r="T82" s="14"/>
      <c r="U82" s="14"/>
      <c r="V82" s="14"/>
      <c r="W82" s="15"/>
      <c r="X82" s="3"/>
      <c r="Y82" s="14"/>
      <c r="Z82" s="14"/>
      <c r="AA82" s="14"/>
      <c r="AB82" s="14"/>
      <c r="AC82" s="15"/>
      <c r="AD82" s="7"/>
      <c r="AE82" s="7"/>
      <c r="AF82" s="7"/>
      <c r="AG82" s="7"/>
      <c r="AH82" s="7"/>
      <c r="AI82" s="16"/>
      <c r="AJ82" s="16"/>
      <c r="AK82" s="7"/>
      <c r="AL82" s="7"/>
      <c r="AM82" s="16"/>
      <c r="AN82" s="16"/>
    </row>
    <row r="83" spans="2:40" x14ac:dyDescent="0.2">
      <c r="B83" s="4"/>
      <c r="C83" s="1"/>
      <c r="D83" s="1"/>
      <c r="E83" s="1"/>
      <c r="F83" s="1"/>
      <c r="G83" s="1"/>
      <c r="H83" s="239"/>
      <c r="I83" s="240"/>
      <c r="J83" s="241"/>
      <c r="K83" s="241"/>
      <c r="L83" s="241"/>
      <c r="M83" s="241"/>
      <c r="N83" s="239"/>
      <c r="O83" s="7"/>
      <c r="P83" s="7"/>
      <c r="Q83" s="7"/>
      <c r="R83" s="7"/>
      <c r="S83" s="14"/>
      <c r="T83" s="14"/>
      <c r="U83" s="14"/>
      <c r="V83" s="14"/>
      <c r="W83" s="15"/>
      <c r="X83" s="3"/>
      <c r="Y83" s="14"/>
      <c r="Z83" s="14"/>
      <c r="AA83" s="14"/>
      <c r="AB83" s="14"/>
      <c r="AC83" s="15"/>
      <c r="AD83" s="7"/>
      <c r="AE83" s="7"/>
      <c r="AF83" s="7"/>
      <c r="AG83" s="7"/>
      <c r="AH83" s="7"/>
      <c r="AI83" s="16"/>
      <c r="AJ83" s="16"/>
      <c r="AK83" s="7"/>
      <c r="AL83" s="7"/>
      <c r="AM83" s="16"/>
      <c r="AN83" s="16"/>
    </row>
    <row r="84" spans="2:40" x14ac:dyDescent="0.2">
      <c r="B84" s="4"/>
      <c r="C84" s="1"/>
      <c r="D84" s="1"/>
      <c r="E84" s="1"/>
      <c r="F84" s="1"/>
      <c r="G84" s="1"/>
      <c r="H84" s="239"/>
      <c r="I84" s="240"/>
      <c r="J84" s="241"/>
      <c r="K84" s="241"/>
      <c r="L84" s="241"/>
      <c r="M84" s="241"/>
      <c r="N84" s="239"/>
      <c r="O84" s="7"/>
      <c r="P84" s="7"/>
      <c r="Q84" s="7"/>
      <c r="R84" s="7"/>
      <c r="S84" s="14"/>
      <c r="T84" s="14"/>
      <c r="U84" s="14"/>
      <c r="V84" s="14"/>
      <c r="W84" s="15"/>
      <c r="X84" s="3"/>
      <c r="Y84" s="14"/>
      <c r="Z84" s="14"/>
      <c r="AA84" s="14"/>
      <c r="AB84" s="14"/>
      <c r="AC84" s="15"/>
      <c r="AD84" s="7"/>
      <c r="AE84" s="7"/>
      <c r="AF84" s="7"/>
      <c r="AG84" s="7"/>
      <c r="AH84" s="7"/>
      <c r="AI84" s="16"/>
      <c r="AJ84" s="16"/>
      <c r="AK84" s="7"/>
      <c r="AL84" s="7"/>
      <c r="AM84" s="16"/>
      <c r="AN84" s="16"/>
    </row>
    <row r="85" spans="2:40" x14ac:dyDescent="0.2">
      <c r="B85" s="4"/>
      <c r="C85" s="1"/>
      <c r="D85" s="1"/>
      <c r="E85" s="1"/>
      <c r="F85" s="1"/>
      <c r="G85" s="1"/>
      <c r="H85" s="239"/>
      <c r="I85" s="240"/>
      <c r="J85" s="241"/>
      <c r="K85" s="241"/>
      <c r="L85" s="241"/>
      <c r="M85" s="241"/>
      <c r="N85" s="239"/>
      <c r="O85" s="7"/>
      <c r="P85" s="7"/>
      <c r="Q85" s="7"/>
      <c r="R85" s="7"/>
      <c r="S85" s="14"/>
      <c r="T85" s="14"/>
      <c r="U85" s="14"/>
      <c r="V85" s="14"/>
      <c r="W85" s="15"/>
      <c r="X85" s="3"/>
      <c r="Y85" s="14"/>
      <c r="Z85" s="14"/>
      <c r="AA85" s="14"/>
      <c r="AB85" s="14"/>
      <c r="AC85" s="15"/>
      <c r="AD85" s="7"/>
      <c r="AE85" s="7"/>
      <c r="AF85" s="7"/>
      <c r="AG85" s="7"/>
      <c r="AH85" s="7"/>
      <c r="AI85" s="16"/>
      <c r="AJ85" s="16"/>
      <c r="AK85" s="7"/>
      <c r="AL85" s="7"/>
      <c r="AM85" s="16"/>
      <c r="AN85" s="16"/>
    </row>
    <row r="86" spans="2:40" x14ac:dyDescent="0.2">
      <c r="B86" s="4"/>
      <c r="C86" s="1"/>
      <c r="D86" s="1"/>
      <c r="E86" s="1"/>
      <c r="F86" s="1"/>
      <c r="G86" s="1"/>
      <c r="H86" s="239"/>
      <c r="I86" s="240"/>
      <c r="J86" s="241"/>
      <c r="K86" s="241"/>
      <c r="L86" s="241"/>
      <c r="M86" s="241"/>
      <c r="N86" s="239"/>
      <c r="O86" s="7"/>
      <c r="P86" s="7"/>
      <c r="Q86" s="7"/>
      <c r="R86" s="7"/>
      <c r="S86" s="14"/>
      <c r="T86" s="14"/>
      <c r="U86" s="14"/>
      <c r="V86" s="14"/>
      <c r="W86" s="15"/>
      <c r="X86" s="3"/>
      <c r="Y86" s="14"/>
      <c r="Z86" s="14"/>
      <c r="AA86" s="14"/>
      <c r="AB86" s="14"/>
      <c r="AC86" s="15"/>
      <c r="AD86" s="7"/>
      <c r="AE86" s="7"/>
      <c r="AF86" s="7"/>
      <c r="AG86" s="7"/>
      <c r="AH86" s="7"/>
      <c r="AI86" s="16"/>
      <c r="AJ86" s="16"/>
      <c r="AK86" s="7"/>
      <c r="AL86" s="7"/>
      <c r="AM86" s="16"/>
      <c r="AN86" s="16"/>
    </row>
    <row r="87" spans="2:40" x14ac:dyDescent="0.2">
      <c r="B87" s="4"/>
      <c r="C87" s="1"/>
      <c r="D87" s="1"/>
      <c r="E87" s="1"/>
      <c r="F87" s="1"/>
      <c r="G87" s="1"/>
      <c r="H87" s="239"/>
      <c r="I87" s="240"/>
      <c r="J87" s="241"/>
      <c r="K87" s="241"/>
      <c r="L87" s="241"/>
      <c r="M87" s="241"/>
      <c r="N87" s="239"/>
      <c r="O87" s="7"/>
      <c r="P87" s="7"/>
      <c r="Q87" s="7"/>
      <c r="R87" s="7"/>
      <c r="S87" s="14"/>
      <c r="T87" s="14"/>
      <c r="U87" s="14"/>
      <c r="V87" s="14"/>
      <c r="W87" s="15"/>
      <c r="X87" s="3"/>
      <c r="Y87" s="14"/>
      <c r="Z87" s="14"/>
      <c r="AA87" s="14"/>
      <c r="AB87" s="14"/>
      <c r="AC87" s="15"/>
      <c r="AD87" s="7"/>
      <c r="AE87" s="7"/>
      <c r="AF87" s="7"/>
      <c r="AG87" s="7"/>
      <c r="AH87" s="7"/>
      <c r="AI87" s="16"/>
      <c r="AJ87" s="16"/>
      <c r="AK87" s="7"/>
      <c r="AL87" s="7"/>
      <c r="AM87" s="16"/>
      <c r="AN87" s="16"/>
    </row>
    <row r="88" spans="2:40" x14ac:dyDescent="0.2">
      <c r="B88" s="4"/>
      <c r="C88" s="1"/>
      <c r="D88" s="1"/>
      <c r="E88" s="1"/>
      <c r="F88" s="1"/>
      <c r="G88" s="1"/>
      <c r="H88" s="239"/>
      <c r="I88" s="240"/>
      <c r="J88" s="241"/>
      <c r="K88" s="241"/>
      <c r="L88" s="241"/>
      <c r="M88" s="241"/>
      <c r="N88" s="239"/>
      <c r="O88" s="7"/>
      <c r="P88" s="7"/>
      <c r="Q88" s="7"/>
      <c r="R88" s="7"/>
      <c r="S88" s="14"/>
      <c r="T88" s="14"/>
      <c r="U88" s="14"/>
      <c r="V88" s="14"/>
      <c r="W88" s="15"/>
      <c r="X88" s="3"/>
      <c r="Y88" s="14"/>
      <c r="Z88" s="14"/>
      <c r="AA88" s="14"/>
      <c r="AB88" s="14"/>
      <c r="AC88" s="15"/>
      <c r="AD88" s="7"/>
      <c r="AE88" s="7"/>
      <c r="AF88" s="7"/>
      <c r="AG88" s="7"/>
      <c r="AH88" s="7"/>
      <c r="AI88" s="16"/>
      <c r="AJ88" s="16"/>
      <c r="AK88" s="7"/>
      <c r="AL88" s="7"/>
      <c r="AM88" s="16"/>
      <c r="AN88" s="16"/>
    </row>
    <row r="89" spans="2:40" x14ac:dyDescent="0.2">
      <c r="B89" s="4"/>
      <c r="C89" s="1"/>
      <c r="D89" s="1"/>
      <c r="E89" s="1"/>
      <c r="F89" s="1"/>
      <c r="G89" s="1"/>
      <c r="H89" s="239"/>
      <c r="I89" s="240"/>
      <c r="J89" s="241"/>
      <c r="K89" s="241"/>
      <c r="L89" s="241"/>
      <c r="M89" s="241"/>
      <c r="N89" s="239"/>
      <c r="O89" s="7"/>
      <c r="P89" s="7"/>
      <c r="Q89" s="7"/>
      <c r="R89" s="7"/>
      <c r="S89" s="14"/>
      <c r="T89" s="14"/>
      <c r="U89" s="14"/>
      <c r="V89" s="14"/>
      <c r="W89" s="15"/>
      <c r="X89" s="3"/>
      <c r="Y89" s="14"/>
      <c r="Z89" s="14"/>
      <c r="AA89" s="14"/>
      <c r="AB89" s="14"/>
      <c r="AC89" s="15"/>
      <c r="AD89" s="7"/>
      <c r="AE89" s="7"/>
      <c r="AF89" s="7"/>
      <c r="AG89" s="7"/>
      <c r="AH89" s="7"/>
      <c r="AI89" s="16"/>
      <c r="AJ89" s="16"/>
      <c r="AK89" s="7"/>
      <c r="AL89" s="7"/>
      <c r="AM89" s="16"/>
      <c r="AN89" s="16"/>
    </row>
    <row r="90" spans="2:40" x14ac:dyDescent="0.2">
      <c r="B90" s="4"/>
      <c r="C90" s="1"/>
      <c r="D90" s="1"/>
      <c r="E90" s="1"/>
      <c r="F90" s="1"/>
      <c r="G90" s="1"/>
      <c r="H90" s="239"/>
      <c r="I90" s="240"/>
      <c r="J90" s="241"/>
      <c r="K90" s="241"/>
      <c r="L90" s="241"/>
      <c r="M90" s="241"/>
      <c r="N90" s="239"/>
      <c r="O90" s="7"/>
      <c r="P90" s="7"/>
      <c r="Q90" s="7"/>
      <c r="R90" s="7"/>
      <c r="S90" s="14"/>
      <c r="T90" s="14"/>
      <c r="U90" s="14"/>
      <c r="V90" s="14"/>
      <c r="W90" s="15"/>
      <c r="X90" s="3"/>
      <c r="Y90" s="14"/>
      <c r="Z90" s="14"/>
      <c r="AA90" s="14"/>
      <c r="AB90" s="14"/>
      <c r="AC90" s="15"/>
      <c r="AD90" s="7"/>
      <c r="AE90" s="7"/>
      <c r="AF90" s="7"/>
      <c r="AG90" s="7"/>
      <c r="AH90" s="7"/>
      <c r="AI90" s="16"/>
      <c r="AJ90" s="16"/>
      <c r="AK90" s="7"/>
      <c r="AL90" s="7"/>
      <c r="AM90" s="16"/>
      <c r="AN90" s="16"/>
    </row>
    <row r="91" spans="2:40" x14ac:dyDescent="0.2">
      <c r="B91" s="4"/>
      <c r="C91" s="1"/>
      <c r="D91" s="1"/>
      <c r="E91" s="1"/>
      <c r="F91" s="1"/>
      <c r="G91" s="1"/>
      <c r="H91" s="239"/>
      <c r="I91" s="240"/>
      <c r="J91" s="241"/>
      <c r="K91" s="241"/>
      <c r="L91" s="241"/>
      <c r="M91" s="241"/>
      <c r="N91" s="239"/>
      <c r="O91" s="7"/>
      <c r="P91" s="7"/>
      <c r="Q91" s="7"/>
      <c r="R91" s="7"/>
      <c r="S91" s="14"/>
      <c r="T91" s="14"/>
      <c r="U91" s="14"/>
      <c r="V91" s="14"/>
      <c r="W91" s="15"/>
      <c r="X91" s="3"/>
      <c r="Y91" s="14"/>
      <c r="Z91" s="14"/>
      <c r="AA91" s="14"/>
      <c r="AB91" s="14"/>
      <c r="AC91" s="15"/>
      <c r="AD91" s="7"/>
      <c r="AE91" s="7"/>
      <c r="AF91" s="7"/>
      <c r="AG91" s="7"/>
      <c r="AH91" s="7"/>
      <c r="AI91" s="16"/>
      <c r="AJ91" s="16"/>
      <c r="AK91" s="7"/>
      <c r="AL91" s="7"/>
      <c r="AM91" s="16"/>
      <c r="AN91" s="16"/>
    </row>
    <row r="92" spans="2:40" x14ac:dyDescent="0.2">
      <c r="B92" s="4"/>
      <c r="C92" s="1"/>
      <c r="D92" s="1"/>
      <c r="E92" s="1"/>
      <c r="F92" s="1"/>
      <c r="G92" s="1"/>
      <c r="H92" s="239"/>
      <c r="I92" s="240"/>
      <c r="J92" s="241"/>
      <c r="K92" s="241"/>
      <c r="L92" s="241"/>
      <c r="M92" s="241"/>
      <c r="N92" s="239"/>
      <c r="O92" s="7"/>
      <c r="P92" s="7"/>
      <c r="Q92" s="7"/>
      <c r="R92" s="7"/>
      <c r="S92" s="14"/>
      <c r="T92" s="14"/>
      <c r="U92" s="14"/>
      <c r="V92" s="14"/>
      <c r="W92" s="15"/>
      <c r="X92" s="3"/>
      <c r="Y92" s="14"/>
      <c r="Z92" s="14"/>
      <c r="AA92" s="14"/>
      <c r="AB92" s="14"/>
      <c r="AC92" s="15"/>
      <c r="AD92" s="7"/>
      <c r="AE92" s="7"/>
      <c r="AF92" s="7"/>
      <c r="AG92" s="7"/>
      <c r="AH92" s="7"/>
      <c r="AI92" s="16"/>
      <c r="AJ92" s="16"/>
      <c r="AK92" s="7"/>
      <c r="AL92" s="7"/>
      <c r="AM92" s="16"/>
      <c r="AN92" s="16"/>
    </row>
    <row r="93" spans="2:40" x14ac:dyDescent="0.2">
      <c r="B93" s="4"/>
      <c r="C93" s="1"/>
      <c r="D93" s="1"/>
      <c r="E93" s="1"/>
      <c r="F93" s="1"/>
      <c r="G93" s="1"/>
      <c r="H93" s="239"/>
      <c r="I93" s="240"/>
      <c r="J93" s="241"/>
      <c r="K93" s="241"/>
      <c r="L93" s="241"/>
      <c r="M93" s="241"/>
      <c r="N93" s="239"/>
      <c r="O93" s="7"/>
      <c r="P93" s="7"/>
      <c r="Q93" s="7"/>
      <c r="R93" s="7"/>
      <c r="S93" s="14"/>
      <c r="T93" s="14"/>
      <c r="U93" s="14"/>
      <c r="V93" s="14"/>
      <c r="W93" s="15"/>
      <c r="X93" s="3"/>
      <c r="Y93" s="14"/>
      <c r="Z93" s="14"/>
      <c r="AA93" s="14"/>
      <c r="AB93" s="14"/>
      <c r="AC93" s="15"/>
      <c r="AD93" s="7"/>
      <c r="AE93" s="7"/>
      <c r="AF93" s="7"/>
      <c r="AG93" s="7"/>
      <c r="AH93" s="7"/>
      <c r="AI93" s="16"/>
      <c r="AJ93" s="16"/>
      <c r="AK93" s="7"/>
      <c r="AL93" s="7"/>
      <c r="AM93" s="16"/>
      <c r="AN93" s="16"/>
    </row>
    <row r="94" spans="2:40" x14ac:dyDescent="0.2">
      <c r="B94" s="4"/>
      <c r="C94" s="1"/>
      <c r="D94" s="1"/>
      <c r="E94" s="1"/>
      <c r="F94" s="1"/>
      <c r="G94" s="1"/>
      <c r="H94" s="239"/>
      <c r="I94" s="240"/>
      <c r="J94" s="241"/>
      <c r="K94" s="241"/>
      <c r="L94" s="241"/>
      <c r="M94" s="241"/>
      <c r="N94" s="239"/>
      <c r="O94" s="7"/>
      <c r="P94" s="7"/>
      <c r="Q94" s="7"/>
      <c r="R94" s="7"/>
      <c r="S94" s="14"/>
      <c r="T94" s="14"/>
      <c r="U94" s="14"/>
      <c r="V94" s="14"/>
      <c r="W94" s="15"/>
      <c r="X94" s="3"/>
      <c r="Y94" s="14"/>
      <c r="Z94" s="14"/>
      <c r="AA94" s="14"/>
      <c r="AB94" s="14"/>
      <c r="AC94" s="15"/>
      <c r="AD94" s="7"/>
      <c r="AE94" s="7"/>
      <c r="AF94" s="7"/>
      <c r="AG94" s="7"/>
      <c r="AH94" s="7"/>
      <c r="AI94" s="16"/>
      <c r="AJ94" s="16"/>
      <c r="AK94" s="7"/>
      <c r="AL94" s="7"/>
      <c r="AM94" s="16"/>
      <c r="AN94" s="16"/>
    </row>
    <row r="95" spans="2:40" x14ac:dyDescent="0.2">
      <c r="B95" s="4"/>
      <c r="C95" s="1"/>
      <c r="D95" s="1"/>
      <c r="E95" s="1"/>
      <c r="F95" s="1"/>
      <c r="G95" s="1"/>
      <c r="H95" s="239"/>
      <c r="I95" s="240"/>
      <c r="J95" s="241"/>
      <c r="K95" s="241"/>
      <c r="L95" s="241"/>
      <c r="M95" s="241"/>
      <c r="N95" s="239"/>
      <c r="O95" s="7"/>
      <c r="P95" s="7"/>
      <c r="Q95" s="7"/>
      <c r="R95" s="7"/>
      <c r="S95" s="14"/>
      <c r="T95" s="14"/>
      <c r="U95" s="14"/>
      <c r="V95" s="14"/>
      <c r="W95" s="15"/>
      <c r="X95" s="3"/>
      <c r="Y95" s="14"/>
      <c r="Z95" s="14"/>
      <c r="AA95" s="14"/>
      <c r="AB95" s="14"/>
      <c r="AC95" s="15"/>
      <c r="AD95" s="7"/>
      <c r="AE95" s="7"/>
      <c r="AF95" s="7"/>
      <c r="AG95" s="7"/>
      <c r="AH95" s="7"/>
      <c r="AI95" s="16"/>
      <c r="AJ95" s="16"/>
      <c r="AK95" s="7"/>
      <c r="AL95" s="7"/>
      <c r="AM95" s="16"/>
      <c r="AN95" s="16"/>
    </row>
    <row r="96" spans="2:40" x14ac:dyDescent="0.2">
      <c r="B96" s="4"/>
      <c r="C96" s="1"/>
      <c r="D96" s="1"/>
      <c r="E96" s="1"/>
      <c r="F96" s="1"/>
      <c r="G96" s="1"/>
      <c r="H96" s="239"/>
      <c r="I96" s="240"/>
      <c r="J96" s="241"/>
      <c r="K96" s="241"/>
      <c r="L96" s="241"/>
      <c r="M96" s="241"/>
      <c r="N96" s="239"/>
      <c r="O96" s="7"/>
      <c r="P96" s="7"/>
      <c r="Q96" s="7"/>
      <c r="R96" s="7"/>
      <c r="S96" s="14"/>
      <c r="T96" s="14"/>
      <c r="U96" s="14"/>
      <c r="V96" s="14"/>
      <c r="W96" s="15"/>
      <c r="X96" s="3"/>
      <c r="Y96" s="14"/>
      <c r="Z96" s="14"/>
      <c r="AA96" s="14"/>
      <c r="AB96" s="14"/>
      <c r="AC96" s="15"/>
      <c r="AD96" s="7"/>
      <c r="AE96" s="7"/>
      <c r="AF96" s="7"/>
      <c r="AG96" s="7"/>
      <c r="AH96" s="7"/>
      <c r="AI96" s="16"/>
      <c r="AJ96" s="16"/>
      <c r="AK96" s="7"/>
      <c r="AL96" s="7"/>
      <c r="AM96" s="16"/>
      <c r="AN96" s="16"/>
    </row>
    <row r="97" spans="2:40" x14ac:dyDescent="0.2">
      <c r="B97" s="4"/>
      <c r="C97" s="1"/>
      <c r="D97" s="1"/>
      <c r="E97" s="1"/>
      <c r="F97" s="1"/>
      <c r="G97" s="1"/>
      <c r="H97" s="239"/>
      <c r="I97" s="240"/>
      <c r="J97" s="241"/>
      <c r="K97" s="241"/>
      <c r="L97" s="241"/>
      <c r="M97" s="241"/>
      <c r="N97" s="239"/>
      <c r="O97" s="7"/>
      <c r="P97" s="7"/>
      <c r="Q97" s="7"/>
      <c r="R97" s="7"/>
      <c r="S97" s="14"/>
      <c r="T97" s="14"/>
      <c r="U97" s="14"/>
      <c r="V97" s="14"/>
      <c r="W97" s="15"/>
      <c r="X97" s="3"/>
      <c r="Y97" s="14"/>
      <c r="Z97" s="14"/>
      <c r="AA97" s="14"/>
      <c r="AB97" s="14"/>
      <c r="AC97" s="15"/>
      <c r="AD97" s="7"/>
      <c r="AE97" s="7"/>
      <c r="AF97" s="7"/>
      <c r="AG97" s="7"/>
      <c r="AH97" s="7"/>
      <c r="AI97" s="16"/>
      <c r="AJ97" s="16"/>
      <c r="AK97" s="7"/>
      <c r="AL97" s="7"/>
      <c r="AM97" s="16"/>
      <c r="AN97" s="16"/>
    </row>
    <row r="98" spans="2:40" x14ac:dyDescent="0.2">
      <c r="B98" s="4"/>
      <c r="C98" s="1"/>
      <c r="D98" s="1"/>
      <c r="E98" s="1"/>
      <c r="F98" s="1"/>
      <c r="G98" s="1"/>
      <c r="H98" s="239"/>
      <c r="I98" s="240"/>
      <c r="J98" s="241"/>
      <c r="K98" s="241"/>
      <c r="L98" s="241"/>
      <c r="M98" s="241"/>
      <c r="N98" s="239"/>
      <c r="O98" s="7"/>
      <c r="P98" s="7"/>
      <c r="Q98" s="7"/>
      <c r="R98" s="7"/>
      <c r="S98" s="14"/>
      <c r="T98" s="14"/>
      <c r="U98" s="14"/>
      <c r="V98" s="14"/>
      <c r="W98" s="15"/>
      <c r="X98" s="3"/>
      <c r="Y98" s="14"/>
      <c r="Z98" s="14"/>
      <c r="AA98" s="14"/>
      <c r="AB98" s="14"/>
      <c r="AC98" s="15"/>
      <c r="AD98" s="7"/>
      <c r="AE98" s="7"/>
      <c r="AF98" s="7"/>
      <c r="AG98" s="7"/>
      <c r="AH98" s="7"/>
      <c r="AI98" s="16"/>
      <c r="AJ98" s="16"/>
      <c r="AK98" s="7"/>
      <c r="AL98" s="7"/>
      <c r="AM98" s="16"/>
      <c r="AN98" s="16"/>
    </row>
    <row r="99" spans="2:40" x14ac:dyDescent="0.2">
      <c r="B99" s="4"/>
      <c r="C99" s="1"/>
      <c r="D99" s="1"/>
      <c r="E99" s="1"/>
      <c r="F99" s="1"/>
      <c r="G99" s="1"/>
      <c r="H99" s="239"/>
      <c r="I99" s="240"/>
      <c r="J99" s="241"/>
      <c r="K99" s="241"/>
      <c r="L99" s="241"/>
      <c r="M99" s="241"/>
      <c r="N99" s="239"/>
      <c r="O99" s="7"/>
      <c r="P99" s="7"/>
      <c r="Q99" s="7"/>
      <c r="R99" s="7"/>
      <c r="S99" s="14"/>
      <c r="T99" s="14"/>
      <c r="U99" s="14"/>
      <c r="V99" s="14"/>
      <c r="W99" s="15"/>
      <c r="X99" s="3"/>
      <c r="Y99" s="14"/>
      <c r="Z99" s="14"/>
      <c r="AA99" s="14"/>
      <c r="AB99" s="14"/>
      <c r="AC99" s="15"/>
      <c r="AD99" s="7"/>
      <c r="AE99" s="7"/>
      <c r="AF99" s="7"/>
      <c r="AG99" s="7"/>
      <c r="AH99" s="7"/>
      <c r="AI99" s="16"/>
      <c r="AJ99" s="16"/>
      <c r="AK99" s="7"/>
      <c r="AL99" s="7"/>
      <c r="AM99" s="16"/>
      <c r="AN99" s="16"/>
    </row>
    <row r="100" spans="2:40" x14ac:dyDescent="0.2">
      <c r="B100" s="4"/>
      <c r="C100" s="1"/>
      <c r="D100" s="1"/>
      <c r="E100" s="1"/>
      <c r="F100" s="1"/>
      <c r="G100" s="1"/>
      <c r="H100" s="239"/>
      <c r="I100" s="240"/>
      <c r="J100" s="241"/>
      <c r="K100" s="241"/>
      <c r="L100" s="241"/>
      <c r="M100" s="241"/>
      <c r="N100" s="239"/>
      <c r="O100" s="7"/>
      <c r="P100" s="7"/>
      <c r="Q100" s="7"/>
      <c r="R100" s="7"/>
      <c r="S100" s="14"/>
      <c r="T100" s="14"/>
      <c r="U100" s="14"/>
      <c r="V100" s="14"/>
      <c r="W100" s="15"/>
      <c r="X100" s="3"/>
      <c r="Y100" s="14"/>
      <c r="Z100" s="14"/>
      <c r="AA100" s="14"/>
      <c r="AB100" s="14"/>
      <c r="AC100" s="15"/>
      <c r="AD100" s="7"/>
      <c r="AE100" s="7"/>
      <c r="AF100" s="7"/>
      <c r="AG100" s="7"/>
      <c r="AH100" s="7"/>
      <c r="AI100" s="16"/>
      <c r="AJ100" s="16"/>
      <c r="AK100" s="7"/>
      <c r="AL100" s="7"/>
      <c r="AM100" s="16"/>
      <c r="AN100" s="16"/>
    </row>
    <row r="101" spans="2:40" x14ac:dyDescent="0.2">
      <c r="B101" s="4"/>
      <c r="C101" s="1"/>
      <c r="D101" s="1"/>
      <c r="E101" s="1"/>
      <c r="F101" s="1"/>
      <c r="G101" s="1"/>
      <c r="H101" s="239"/>
      <c r="I101" s="240"/>
      <c r="J101" s="241"/>
      <c r="K101" s="241"/>
      <c r="L101" s="241"/>
      <c r="M101" s="241"/>
      <c r="N101" s="239"/>
      <c r="O101" s="7"/>
      <c r="P101" s="7"/>
      <c r="Q101" s="7"/>
      <c r="R101" s="7"/>
      <c r="S101" s="14"/>
      <c r="T101" s="14"/>
      <c r="U101" s="14"/>
      <c r="V101" s="14"/>
      <c r="W101" s="15"/>
      <c r="X101" s="3"/>
      <c r="Y101" s="14"/>
      <c r="Z101" s="14"/>
      <c r="AA101" s="14"/>
      <c r="AB101" s="14"/>
      <c r="AC101" s="15"/>
      <c r="AD101" s="7"/>
      <c r="AE101" s="7"/>
      <c r="AF101" s="7"/>
      <c r="AG101" s="7"/>
      <c r="AH101" s="7"/>
      <c r="AI101" s="16"/>
      <c r="AJ101" s="16"/>
      <c r="AK101" s="7"/>
      <c r="AL101" s="7"/>
      <c r="AM101" s="16"/>
      <c r="AN101" s="16"/>
    </row>
    <row r="102" spans="2:40" x14ac:dyDescent="0.2">
      <c r="B102" s="4"/>
      <c r="C102" s="1"/>
      <c r="D102" s="1"/>
      <c r="E102" s="1"/>
      <c r="F102" s="1"/>
      <c r="G102" s="1"/>
      <c r="H102" s="239"/>
      <c r="I102" s="240"/>
      <c r="J102" s="241"/>
      <c r="K102" s="241"/>
      <c r="L102" s="241"/>
      <c r="M102" s="241"/>
      <c r="N102" s="239"/>
      <c r="O102" s="7"/>
      <c r="P102" s="7"/>
      <c r="Q102" s="7"/>
      <c r="R102" s="7"/>
      <c r="S102" s="14"/>
      <c r="T102" s="14"/>
      <c r="U102" s="14"/>
      <c r="V102" s="14"/>
      <c r="W102" s="15"/>
      <c r="X102" s="3"/>
      <c r="Y102" s="14"/>
      <c r="Z102" s="14"/>
      <c r="AA102" s="14"/>
      <c r="AB102" s="14"/>
      <c r="AC102" s="15"/>
      <c r="AD102" s="7"/>
      <c r="AE102" s="7"/>
      <c r="AF102" s="7"/>
      <c r="AG102" s="7"/>
      <c r="AH102" s="7"/>
      <c r="AI102" s="16"/>
      <c r="AJ102" s="16"/>
      <c r="AK102" s="7"/>
      <c r="AL102" s="7"/>
      <c r="AM102" s="16"/>
      <c r="AN102" s="16"/>
    </row>
    <row r="103" spans="2:40" x14ac:dyDescent="0.2">
      <c r="B103" s="4"/>
      <c r="C103" s="1"/>
      <c r="D103" s="1"/>
      <c r="E103" s="1"/>
      <c r="F103" s="1"/>
      <c r="G103" s="1"/>
      <c r="H103" s="239"/>
      <c r="I103" s="240"/>
      <c r="J103" s="241"/>
      <c r="K103" s="241"/>
      <c r="L103" s="241"/>
      <c r="M103" s="241"/>
      <c r="N103" s="239"/>
      <c r="O103" s="7"/>
      <c r="P103" s="7"/>
      <c r="Q103" s="7"/>
      <c r="R103" s="7"/>
      <c r="S103" s="14"/>
      <c r="T103" s="14"/>
      <c r="U103" s="14"/>
      <c r="V103" s="14"/>
      <c r="W103" s="15"/>
      <c r="X103" s="3"/>
      <c r="Y103" s="14"/>
      <c r="Z103" s="14"/>
      <c r="AA103" s="14"/>
      <c r="AB103" s="14"/>
      <c r="AC103" s="15"/>
      <c r="AD103" s="7"/>
      <c r="AE103" s="7"/>
      <c r="AF103" s="7"/>
      <c r="AG103" s="7"/>
      <c r="AH103" s="7"/>
      <c r="AI103" s="16"/>
      <c r="AJ103" s="16"/>
      <c r="AK103" s="7"/>
      <c r="AL103" s="7"/>
      <c r="AM103" s="16"/>
      <c r="AN103" s="16"/>
    </row>
    <row r="104" spans="2:40" x14ac:dyDescent="0.2">
      <c r="B104" s="4"/>
      <c r="C104" s="1"/>
      <c r="D104" s="1"/>
      <c r="E104" s="1"/>
      <c r="F104" s="1"/>
      <c r="G104" s="1"/>
      <c r="H104" s="239"/>
      <c r="I104" s="240"/>
      <c r="J104" s="241"/>
      <c r="K104" s="241"/>
      <c r="L104" s="241"/>
      <c r="M104" s="241"/>
      <c r="N104" s="239"/>
      <c r="O104" s="7"/>
      <c r="P104" s="7"/>
      <c r="Q104" s="7"/>
      <c r="R104" s="7"/>
      <c r="S104" s="14"/>
      <c r="T104" s="14"/>
      <c r="U104" s="14"/>
      <c r="V104" s="14"/>
      <c r="W104" s="15"/>
      <c r="X104" s="3"/>
      <c r="Y104" s="14"/>
      <c r="Z104" s="14"/>
      <c r="AA104" s="14"/>
      <c r="AB104" s="14"/>
      <c r="AC104" s="15"/>
      <c r="AD104" s="7"/>
      <c r="AE104" s="7"/>
      <c r="AF104" s="7"/>
      <c r="AG104" s="7"/>
      <c r="AH104" s="7"/>
      <c r="AI104" s="16"/>
      <c r="AJ104" s="16"/>
      <c r="AK104" s="7"/>
      <c r="AL104" s="7"/>
      <c r="AM104" s="16"/>
      <c r="AN104" s="16"/>
    </row>
    <row r="105" spans="2:40" x14ac:dyDescent="0.2">
      <c r="B105" s="4"/>
      <c r="C105" s="1"/>
      <c r="D105" s="1"/>
      <c r="E105" s="1"/>
      <c r="F105" s="1"/>
      <c r="G105" s="1"/>
      <c r="H105" s="239"/>
      <c r="I105" s="240"/>
      <c r="J105" s="241"/>
      <c r="K105" s="241"/>
      <c r="L105" s="241"/>
      <c r="M105" s="241"/>
      <c r="N105" s="239"/>
      <c r="O105" s="7"/>
      <c r="P105" s="7"/>
      <c r="Q105" s="7"/>
      <c r="R105" s="7"/>
      <c r="S105" s="14"/>
      <c r="T105" s="14"/>
      <c r="U105" s="14"/>
      <c r="V105" s="14"/>
      <c r="W105" s="15"/>
      <c r="X105" s="3"/>
      <c r="Y105" s="14"/>
      <c r="Z105" s="14"/>
      <c r="AA105" s="14"/>
      <c r="AB105" s="14"/>
      <c r="AC105" s="15"/>
      <c r="AD105" s="7"/>
      <c r="AE105" s="7"/>
      <c r="AF105" s="7"/>
      <c r="AG105" s="7"/>
      <c r="AH105" s="7"/>
      <c r="AI105" s="16"/>
      <c r="AJ105" s="16"/>
      <c r="AK105" s="7"/>
      <c r="AL105" s="7"/>
      <c r="AM105" s="16"/>
      <c r="AN105" s="16"/>
    </row>
    <row r="106" spans="2:40" x14ac:dyDescent="0.2">
      <c r="B106" s="4"/>
      <c r="C106" s="1"/>
      <c r="D106" s="1"/>
      <c r="E106" s="1"/>
      <c r="F106" s="1"/>
      <c r="G106" s="1"/>
      <c r="H106" s="239"/>
      <c r="I106" s="240"/>
      <c r="J106" s="241"/>
      <c r="K106" s="241"/>
      <c r="L106" s="241"/>
      <c r="M106" s="241"/>
      <c r="N106" s="239"/>
      <c r="O106" s="7"/>
      <c r="P106" s="7"/>
      <c r="Q106" s="7"/>
      <c r="R106" s="7"/>
      <c r="S106" s="14"/>
      <c r="T106" s="14"/>
      <c r="U106" s="14"/>
      <c r="V106" s="14"/>
      <c r="W106" s="15"/>
      <c r="X106" s="3"/>
      <c r="Y106" s="14"/>
      <c r="Z106" s="14"/>
      <c r="AA106" s="14"/>
      <c r="AB106" s="14"/>
      <c r="AC106" s="15"/>
      <c r="AD106" s="7"/>
      <c r="AE106" s="7"/>
      <c r="AF106" s="7"/>
      <c r="AG106" s="7"/>
      <c r="AH106" s="7"/>
      <c r="AI106" s="16"/>
      <c r="AJ106" s="16"/>
      <c r="AK106" s="7"/>
      <c r="AL106" s="7"/>
      <c r="AM106" s="16"/>
      <c r="AN106" s="16"/>
    </row>
    <row r="107" spans="2:40" x14ac:dyDescent="0.2">
      <c r="B107" s="4"/>
      <c r="C107" s="1"/>
      <c r="D107" s="1"/>
      <c r="E107" s="1"/>
      <c r="F107" s="1"/>
      <c r="G107" s="1"/>
      <c r="H107" s="239"/>
      <c r="I107" s="240"/>
      <c r="J107" s="241"/>
      <c r="K107" s="241"/>
      <c r="L107" s="241"/>
      <c r="M107" s="241"/>
      <c r="N107" s="239"/>
      <c r="O107" s="7"/>
      <c r="P107" s="7"/>
      <c r="Q107" s="7"/>
      <c r="R107" s="7"/>
      <c r="S107" s="14"/>
      <c r="T107" s="14"/>
      <c r="U107" s="14"/>
      <c r="V107" s="14"/>
      <c r="W107" s="15"/>
      <c r="X107" s="3"/>
      <c r="Y107" s="14"/>
      <c r="Z107" s="14"/>
      <c r="AA107" s="14"/>
      <c r="AB107" s="14"/>
      <c r="AC107" s="15"/>
      <c r="AD107" s="7"/>
      <c r="AE107" s="7"/>
      <c r="AF107" s="7"/>
      <c r="AG107" s="7"/>
      <c r="AH107" s="7"/>
      <c r="AI107" s="16"/>
      <c r="AJ107" s="16"/>
      <c r="AK107" s="7"/>
      <c r="AL107" s="7"/>
      <c r="AM107" s="16"/>
      <c r="AN107" s="16"/>
    </row>
    <row r="108" spans="2:40" x14ac:dyDescent="0.2">
      <c r="B108" s="4"/>
      <c r="C108" s="1"/>
      <c r="D108" s="1"/>
      <c r="E108" s="1"/>
      <c r="F108" s="1"/>
      <c r="G108" s="1"/>
      <c r="H108" s="239"/>
      <c r="I108" s="240"/>
      <c r="J108" s="241"/>
      <c r="K108" s="241"/>
      <c r="L108" s="241"/>
      <c r="M108" s="241"/>
      <c r="N108" s="239"/>
      <c r="O108" s="7"/>
      <c r="P108" s="7"/>
      <c r="Q108" s="7"/>
      <c r="R108" s="7"/>
      <c r="S108" s="14"/>
      <c r="T108" s="14"/>
      <c r="U108" s="14"/>
      <c r="V108" s="14"/>
      <c r="W108" s="15"/>
      <c r="X108" s="3"/>
      <c r="Y108" s="14"/>
      <c r="Z108" s="14"/>
      <c r="AA108" s="14"/>
      <c r="AB108" s="14"/>
      <c r="AC108" s="15"/>
      <c r="AD108" s="7"/>
      <c r="AE108" s="7"/>
      <c r="AF108" s="7"/>
      <c r="AG108" s="7"/>
      <c r="AH108" s="7"/>
      <c r="AI108" s="16"/>
      <c r="AJ108" s="16"/>
      <c r="AK108" s="7"/>
      <c r="AL108" s="7"/>
      <c r="AM108" s="16"/>
      <c r="AN108" s="16"/>
    </row>
    <row r="109" spans="2:40" x14ac:dyDescent="0.2">
      <c r="B109" s="4"/>
      <c r="C109" s="1"/>
      <c r="D109" s="1"/>
      <c r="E109" s="1"/>
      <c r="F109" s="1"/>
      <c r="G109" s="1"/>
      <c r="H109" s="239"/>
      <c r="I109" s="240"/>
      <c r="J109" s="241"/>
      <c r="K109" s="241"/>
      <c r="L109" s="241"/>
      <c r="M109" s="241"/>
      <c r="N109" s="239"/>
      <c r="O109" s="7"/>
      <c r="P109" s="7"/>
      <c r="Q109" s="7"/>
      <c r="R109" s="7"/>
      <c r="S109" s="14"/>
      <c r="T109" s="14"/>
      <c r="U109" s="14"/>
      <c r="V109" s="14"/>
      <c r="W109" s="15"/>
      <c r="X109" s="3"/>
      <c r="Y109" s="14"/>
      <c r="Z109" s="14"/>
      <c r="AA109" s="14"/>
      <c r="AB109" s="14"/>
      <c r="AC109" s="15"/>
      <c r="AD109" s="7"/>
      <c r="AE109" s="7"/>
      <c r="AF109" s="7"/>
      <c r="AG109" s="7"/>
      <c r="AH109" s="7"/>
      <c r="AI109" s="16"/>
      <c r="AJ109" s="16"/>
      <c r="AK109" s="7"/>
      <c r="AL109" s="7"/>
      <c r="AM109" s="16"/>
      <c r="AN109" s="16"/>
    </row>
    <row r="110" spans="2:40" x14ac:dyDescent="0.2">
      <c r="B110" s="4"/>
      <c r="C110" s="1"/>
      <c r="D110" s="1"/>
      <c r="E110" s="1"/>
      <c r="F110" s="1"/>
      <c r="G110" s="1"/>
      <c r="H110" s="239"/>
      <c r="I110" s="240"/>
      <c r="J110" s="241"/>
      <c r="K110" s="241"/>
      <c r="L110" s="241"/>
      <c r="M110" s="241"/>
      <c r="N110" s="239"/>
      <c r="O110" s="7"/>
      <c r="P110" s="7"/>
      <c r="Q110" s="7"/>
      <c r="R110" s="7"/>
      <c r="S110" s="14"/>
      <c r="T110" s="14"/>
      <c r="U110" s="14"/>
      <c r="V110" s="14"/>
      <c r="W110" s="15"/>
      <c r="X110" s="3"/>
      <c r="Y110" s="14"/>
      <c r="Z110" s="14"/>
      <c r="AA110" s="14"/>
      <c r="AB110" s="14"/>
      <c r="AC110" s="15"/>
      <c r="AD110" s="7"/>
      <c r="AE110" s="7"/>
      <c r="AF110" s="7"/>
      <c r="AG110" s="7"/>
      <c r="AH110" s="7"/>
      <c r="AI110" s="16"/>
      <c r="AJ110" s="16"/>
      <c r="AK110" s="7"/>
      <c r="AL110" s="7"/>
      <c r="AM110" s="16"/>
      <c r="AN110" s="16"/>
    </row>
    <row r="111" spans="2:40" x14ac:dyDescent="0.2">
      <c r="B111" s="4"/>
      <c r="C111" s="1"/>
      <c r="D111" s="1"/>
      <c r="E111" s="1"/>
      <c r="F111" s="1"/>
      <c r="G111" s="1"/>
      <c r="H111" s="239"/>
      <c r="I111" s="240"/>
      <c r="J111" s="241"/>
      <c r="K111" s="241"/>
      <c r="L111" s="241"/>
      <c r="M111" s="241"/>
      <c r="N111" s="239"/>
      <c r="O111" s="7"/>
      <c r="P111" s="7"/>
      <c r="Q111" s="7"/>
      <c r="R111" s="7"/>
      <c r="S111" s="14"/>
      <c r="T111" s="14"/>
      <c r="U111" s="14"/>
      <c r="V111" s="14"/>
      <c r="W111" s="15"/>
      <c r="X111" s="3"/>
      <c r="Y111" s="14"/>
      <c r="Z111" s="14"/>
      <c r="AA111" s="14"/>
      <c r="AB111" s="14"/>
      <c r="AC111" s="15"/>
      <c r="AD111" s="7"/>
      <c r="AE111" s="7"/>
      <c r="AF111" s="7"/>
      <c r="AG111" s="7"/>
      <c r="AH111" s="7"/>
      <c r="AI111" s="16"/>
      <c r="AJ111" s="16"/>
      <c r="AK111" s="7"/>
      <c r="AL111" s="7"/>
      <c r="AM111" s="16"/>
      <c r="AN111" s="16"/>
    </row>
    <row r="112" spans="2:40" x14ac:dyDescent="0.2">
      <c r="B112" s="4"/>
      <c r="C112" s="1"/>
      <c r="D112" s="1"/>
      <c r="E112" s="1"/>
      <c r="F112" s="1"/>
      <c r="G112" s="1"/>
      <c r="H112" s="239"/>
      <c r="I112" s="240"/>
      <c r="J112" s="241"/>
      <c r="K112" s="241"/>
      <c r="L112" s="241"/>
      <c r="M112" s="241"/>
      <c r="N112" s="239"/>
      <c r="O112" s="7"/>
      <c r="P112" s="7"/>
      <c r="Q112" s="7"/>
      <c r="R112" s="7"/>
      <c r="S112" s="14"/>
      <c r="T112" s="14"/>
      <c r="U112" s="14"/>
      <c r="V112" s="14"/>
      <c r="W112" s="15"/>
      <c r="X112" s="3"/>
      <c r="Y112" s="14"/>
      <c r="Z112" s="14"/>
      <c r="AA112" s="14"/>
      <c r="AB112" s="14"/>
      <c r="AC112" s="15"/>
      <c r="AD112" s="7"/>
      <c r="AE112" s="7"/>
      <c r="AF112" s="7"/>
      <c r="AG112" s="7"/>
      <c r="AH112" s="7"/>
      <c r="AI112" s="16"/>
      <c r="AJ112" s="16"/>
      <c r="AK112" s="7"/>
      <c r="AL112" s="7"/>
      <c r="AM112" s="16"/>
      <c r="AN112" s="16"/>
    </row>
    <row r="113" spans="2:40" x14ac:dyDescent="0.2">
      <c r="B113" s="4"/>
      <c r="C113" s="1"/>
      <c r="D113" s="1"/>
      <c r="E113" s="1"/>
      <c r="F113" s="1"/>
      <c r="G113" s="1"/>
      <c r="H113" s="239"/>
      <c r="I113" s="240"/>
      <c r="J113" s="241"/>
      <c r="K113" s="241"/>
      <c r="L113" s="241"/>
      <c r="M113" s="241"/>
      <c r="N113" s="239"/>
      <c r="O113" s="7"/>
      <c r="P113" s="7"/>
      <c r="Q113" s="7"/>
      <c r="R113" s="7"/>
      <c r="S113" s="14"/>
      <c r="T113" s="14"/>
      <c r="U113" s="14"/>
      <c r="V113" s="14"/>
      <c r="W113" s="15"/>
      <c r="X113" s="3"/>
      <c r="Y113" s="14"/>
      <c r="Z113" s="14"/>
      <c r="AA113" s="14"/>
      <c r="AB113" s="14"/>
      <c r="AC113" s="15"/>
      <c r="AD113" s="7"/>
      <c r="AE113" s="7"/>
      <c r="AF113" s="7"/>
      <c r="AG113" s="7"/>
      <c r="AH113" s="7"/>
      <c r="AI113" s="16"/>
      <c r="AJ113" s="16"/>
      <c r="AK113" s="7"/>
      <c r="AL113" s="7"/>
      <c r="AM113" s="16"/>
      <c r="AN113" s="16"/>
    </row>
    <row r="114" spans="2:40" x14ac:dyDescent="0.2">
      <c r="B114" s="4"/>
      <c r="C114" s="1"/>
      <c r="D114" s="1"/>
      <c r="E114" s="1"/>
      <c r="F114" s="1"/>
      <c r="G114" s="1"/>
      <c r="H114" s="239"/>
      <c r="I114" s="240"/>
      <c r="J114" s="241"/>
      <c r="K114" s="241"/>
      <c r="L114" s="241"/>
      <c r="M114" s="241"/>
      <c r="N114" s="239"/>
      <c r="O114" s="7"/>
      <c r="P114" s="7"/>
      <c r="Q114" s="7"/>
      <c r="R114" s="7"/>
      <c r="S114" s="14"/>
      <c r="T114" s="14"/>
      <c r="U114" s="14"/>
      <c r="V114" s="14"/>
      <c r="W114" s="15"/>
      <c r="X114" s="3"/>
      <c r="Y114" s="14"/>
      <c r="Z114" s="14"/>
      <c r="AA114" s="14"/>
      <c r="AB114" s="14"/>
      <c r="AC114" s="15"/>
      <c r="AD114" s="7"/>
      <c r="AE114" s="7"/>
      <c r="AF114" s="7"/>
      <c r="AG114" s="7"/>
      <c r="AH114" s="7"/>
      <c r="AI114" s="16"/>
      <c r="AJ114" s="16"/>
      <c r="AK114" s="7"/>
      <c r="AL114" s="7"/>
      <c r="AM114" s="16"/>
      <c r="AN114" s="16"/>
    </row>
    <row r="115" spans="2:40" x14ac:dyDescent="0.2">
      <c r="B115" s="4"/>
      <c r="C115" s="1"/>
      <c r="D115" s="1"/>
      <c r="E115" s="1"/>
      <c r="F115" s="1"/>
      <c r="G115" s="1"/>
      <c r="H115" s="239"/>
      <c r="I115" s="240"/>
      <c r="J115" s="241"/>
      <c r="K115" s="241"/>
      <c r="L115" s="241"/>
      <c r="M115" s="241"/>
      <c r="N115" s="239"/>
      <c r="O115" s="7"/>
      <c r="P115" s="7"/>
      <c r="Q115" s="7"/>
      <c r="R115" s="7"/>
      <c r="S115" s="14"/>
      <c r="T115" s="14"/>
      <c r="U115" s="14"/>
      <c r="V115" s="14"/>
      <c r="W115" s="15"/>
      <c r="X115" s="3"/>
      <c r="Y115" s="14"/>
      <c r="Z115" s="14"/>
      <c r="AA115" s="14"/>
      <c r="AB115" s="14"/>
      <c r="AC115" s="15"/>
      <c r="AD115" s="7"/>
      <c r="AE115" s="7"/>
      <c r="AF115" s="7"/>
      <c r="AG115" s="7"/>
      <c r="AH115" s="7"/>
      <c r="AI115" s="16"/>
      <c r="AJ115" s="16"/>
      <c r="AK115" s="7"/>
      <c r="AL115" s="7"/>
      <c r="AM115" s="16"/>
      <c r="AN115" s="16"/>
    </row>
    <row r="116" spans="2:40" x14ac:dyDescent="0.2">
      <c r="B116" s="4"/>
      <c r="C116" s="1"/>
      <c r="D116" s="1"/>
      <c r="E116" s="1"/>
      <c r="F116" s="1"/>
      <c r="G116" s="1"/>
      <c r="H116" s="239"/>
      <c r="I116" s="240"/>
      <c r="J116" s="241"/>
      <c r="K116" s="241"/>
      <c r="L116" s="241"/>
      <c r="M116" s="241"/>
      <c r="N116" s="239"/>
      <c r="O116" s="7"/>
      <c r="P116" s="7"/>
      <c r="Q116" s="7"/>
      <c r="R116" s="7"/>
      <c r="S116" s="14"/>
      <c r="T116" s="14"/>
      <c r="U116" s="14"/>
      <c r="V116" s="14"/>
      <c r="W116" s="15"/>
      <c r="X116" s="3"/>
      <c r="Y116" s="14"/>
      <c r="Z116" s="14"/>
      <c r="AA116" s="14"/>
      <c r="AB116" s="14"/>
      <c r="AC116" s="15"/>
      <c r="AD116" s="7"/>
      <c r="AE116" s="7"/>
      <c r="AF116" s="7"/>
      <c r="AG116" s="7"/>
      <c r="AH116" s="7"/>
      <c r="AI116" s="16"/>
      <c r="AJ116" s="16"/>
      <c r="AK116" s="7"/>
      <c r="AL116" s="7"/>
      <c r="AM116" s="16"/>
      <c r="AN116" s="16"/>
    </row>
    <row r="117" spans="2:40" x14ac:dyDescent="0.2">
      <c r="B117" s="4"/>
      <c r="AI117" s="16"/>
      <c r="AJ117" s="16"/>
      <c r="AM117" s="16"/>
      <c r="AN117" s="16"/>
    </row>
    <row r="118" spans="2:40" x14ac:dyDescent="0.2">
      <c r="B118" s="4"/>
      <c r="AI118" s="16"/>
      <c r="AJ118" s="16"/>
      <c r="AM118" s="16"/>
      <c r="AN118" s="16"/>
    </row>
    <row r="119" spans="2:40" x14ac:dyDescent="0.2">
      <c r="B119" s="4"/>
      <c r="AI119" s="16"/>
      <c r="AJ119" s="16"/>
      <c r="AM119" s="16"/>
      <c r="AN119" s="16"/>
    </row>
    <row r="120" spans="2:40" x14ac:dyDescent="0.2">
      <c r="B120" s="4"/>
      <c r="AI120" s="16"/>
      <c r="AJ120" s="16"/>
      <c r="AM120" s="16"/>
      <c r="AN120" s="16"/>
    </row>
    <row r="121" spans="2:40" x14ac:dyDescent="0.2">
      <c r="B121" s="4"/>
      <c r="AI121" s="16"/>
      <c r="AJ121" s="16"/>
      <c r="AM121" s="16"/>
      <c r="AN121" s="16"/>
    </row>
    <row r="122" spans="2:40" x14ac:dyDescent="0.2">
      <c r="B122" s="4"/>
      <c r="AI122" s="16"/>
      <c r="AJ122" s="16"/>
      <c r="AM122" s="16"/>
      <c r="AN122" s="16"/>
    </row>
    <row r="123" spans="2:40" x14ac:dyDescent="0.2">
      <c r="B123" s="4"/>
      <c r="AI123" s="16"/>
      <c r="AJ123" s="16"/>
      <c r="AM123" s="16"/>
      <c r="AN123" s="16"/>
    </row>
    <row r="124" spans="2:40" x14ac:dyDescent="0.2">
      <c r="B124" s="4"/>
      <c r="AI124" s="16"/>
      <c r="AJ124" s="16"/>
      <c r="AM124" s="16"/>
      <c r="AN124" s="16"/>
    </row>
    <row r="125" spans="2:40" x14ac:dyDescent="0.2">
      <c r="B125" s="4"/>
      <c r="AI125" s="16"/>
      <c r="AJ125" s="16"/>
      <c r="AM125" s="16"/>
      <c r="AN125" s="16"/>
    </row>
    <row r="126" spans="2:40" x14ac:dyDescent="0.2">
      <c r="B126" s="4"/>
      <c r="AI126" s="16"/>
      <c r="AJ126" s="16"/>
      <c r="AM126" s="16"/>
      <c r="AN126" s="16"/>
    </row>
    <row r="127" spans="2:40" x14ac:dyDescent="0.2">
      <c r="B127" s="4"/>
      <c r="AI127" s="16"/>
      <c r="AJ127" s="16"/>
      <c r="AM127" s="16"/>
      <c r="AN127" s="16"/>
    </row>
    <row r="128" spans="2:40" x14ac:dyDescent="0.2">
      <c r="B128" s="4"/>
      <c r="AI128" s="16"/>
      <c r="AJ128" s="16"/>
      <c r="AM128" s="16"/>
      <c r="AN128" s="16"/>
    </row>
    <row r="129" spans="2:40" x14ac:dyDescent="0.2">
      <c r="B129" s="4"/>
      <c r="AI129" s="16"/>
      <c r="AJ129" s="16"/>
      <c r="AM129" s="16"/>
      <c r="AN129" s="16"/>
    </row>
    <row r="130" spans="2:40" x14ac:dyDescent="0.2">
      <c r="B130" s="4"/>
      <c r="AI130" s="16"/>
      <c r="AJ130" s="16"/>
      <c r="AM130" s="16"/>
      <c r="AN130" s="16"/>
    </row>
    <row r="131" spans="2:40" x14ac:dyDescent="0.2">
      <c r="B131" s="4"/>
      <c r="AI131" s="16"/>
      <c r="AJ131" s="16"/>
      <c r="AM131" s="16"/>
      <c r="AN131" s="16"/>
    </row>
    <row r="132" spans="2:40" x14ac:dyDescent="0.2">
      <c r="B132" s="4"/>
      <c r="AI132" s="16"/>
      <c r="AJ132" s="16"/>
      <c r="AM132" s="16"/>
      <c r="AN132" s="16"/>
    </row>
    <row r="133" spans="2:40" x14ac:dyDescent="0.2">
      <c r="B133" s="4"/>
      <c r="AI133" s="16"/>
      <c r="AJ133" s="16"/>
      <c r="AM133" s="16"/>
      <c r="AN133" s="16"/>
    </row>
    <row r="134" spans="2:40" x14ac:dyDescent="0.2">
      <c r="B134" s="4"/>
      <c r="AI134" s="16"/>
      <c r="AJ134" s="16"/>
      <c r="AM134" s="16"/>
      <c r="AN134" s="16"/>
    </row>
    <row r="135" spans="2:40" x14ac:dyDescent="0.2">
      <c r="B135" s="4"/>
      <c r="AI135" s="16"/>
      <c r="AJ135" s="16"/>
      <c r="AM135" s="16"/>
      <c r="AN135" s="16"/>
    </row>
    <row r="136" spans="2:40" x14ac:dyDescent="0.2">
      <c r="B136" s="4"/>
      <c r="AI136" s="16"/>
      <c r="AJ136" s="16"/>
      <c r="AM136" s="16"/>
      <c r="AN136" s="16"/>
    </row>
    <row r="137" spans="2:40" x14ac:dyDescent="0.2">
      <c r="B137" s="4"/>
      <c r="AI137" s="16"/>
      <c r="AJ137" s="16"/>
      <c r="AM137" s="16"/>
      <c r="AN137" s="16"/>
    </row>
    <row r="138" spans="2:40" x14ac:dyDescent="0.2">
      <c r="B138" s="4"/>
      <c r="AI138" s="16"/>
      <c r="AJ138" s="16"/>
      <c r="AM138" s="16"/>
      <c r="AN138" s="16"/>
    </row>
    <row r="139" spans="2:40" x14ac:dyDescent="0.2">
      <c r="B139" s="4"/>
      <c r="AI139" s="16"/>
      <c r="AJ139" s="16"/>
      <c r="AM139" s="16"/>
      <c r="AN139" s="16"/>
    </row>
    <row r="140" spans="2:40" x14ac:dyDescent="0.2">
      <c r="B140" s="4"/>
      <c r="AI140" s="16"/>
      <c r="AJ140" s="16"/>
      <c r="AM140" s="16"/>
      <c r="AN140" s="16"/>
    </row>
    <row r="141" spans="2:40" x14ac:dyDescent="0.2">
      <c r="B141" s="4"/>
      <c r="AI141" s="16"/>
      <c r="AJ141" s="16"/>
      <c r="AM141" s="16"/>
      <c r="AN141" s="16"/>
    </row>
    <row r="142" spans="2:40" x14ac:dyDescent="0.2">
      <c r="B142" s="4"/>
      <c r="AI142" s="16"/>
      <c r="AJ142" s="16"/>
      <c r="AM142" s="16"/>
      <c r="AN142" s="16"/>
    </row>
    <row r="143" spans="2:40" x14ac:dyDescent="0.2">
      <c r="B143" s="4"/>
      <c r="AI143" s="16"/>
      <c r="AJ143" s="16"/>
      <c r="AM143" s="16"/>
      <c r="AN143" s="16"/>
    </row>
    <row r="144" spans="2:40" x14ac:dyDescent="0.2">
      <c r="B144" s="4"/>
      <c r="AI144" s="16"/>
      <c r="AJ144" s="16"/>
      <c r="AM144" s="16"/>
      <c r="AN144" s="16"/>
    </row>
    <row r="145" spans="2:40" x14ac:dyDescent="0.2">
      <c r="B145" s="4"/>
      <c r="AI145" s="16"/>
      <c r="AJ145" s="16"/>
      <c r="AM145" s="16"/>
      <c r="AN145" s="16"/>
    </row>
    <row r="146" spans="2:40" x14ac:dyDescent="0.2">
      <c r="B146" s="4"/>
      <c r="AI146" s="16"/>
      <c r="AJ146" s="16"/>
      <c r="AM146" s="16"/>
      <c r="AN146" s="16"/>
    </row>
    <row r="147" spans="2:40" x14ac:dyDescent="0.2">
      <c r="B147" s="4"/>
      <c r="AI147" s="16"/>
      <c r="AJ147" s="16"/>
      <c r="AM147" s="16"/>
      <c r="AN147" s="16"/>
    </row>
    <row r="148" spans="2:40" x14ac:dyDescent="0.2">
      <c r="B148" s="4"/>
      <c r="AI148" s="16"/>
      <c r="AJ148" s="16"/>
      <c r="AM148" s="16"/>
      <c r="AN148" s="16"/>
    </row>
    <row r="149" spans="2:40" x14ac:dyDescent="0.2">
      <c r="B149" s="4"/>
      <c r="AI149" s="16"/>
      <c r="AJ149" s="16"/>
      <c r="AM149" s="16"/>
      <c r="AN149" s="16"/>
    </row>
    <row r="150" spans="2:40" x14ac:dyDescent="0.2">
      <c r="B150" s="4"/>
      <c r="AI150" s="16"/>
      <c r="AJ150" s="16"/>
      <c r="AM150" s="16"/>
      <c r="AN150" s="16"/>
    </row>
    <row r="151" spans="2:40" x14ac:dyDescent="0.2">
      <c r="B151" s="4"/>
      <c r="AI151" s="16"/>
      <c r="AJ151" s="16"/>
      <c r="AM151" s="16"/>
      <c r="AN151" s="16"/>
    </row>
    <row r="152" spans="2:40" x14ac:dyDescent="0.2">
      <c r="B152" s="4"/>
      <c r="AI152" s="16"/>
      <c r="AJ152" s="16"/>
      <c r="AM152" s="16"/>
      <c r="AN152" s="16"/>
    </row>
    <row r="153" spans="2:40" x14ac:dyDescent="0.2">
      <c r="B153" s="4"/>
      <c r="AI153" s="16"/>
      <c r="AJ153" s="16"/>
      <c r="AM153" s="16"/>
      <c r="AN153" s="16"/>
    </row>
    <row r="154" spans="2:40" x14ac:dyDescent="0.2">
      <c r="B154" s="4"/>
      <c r="AI154" s="16"/>
      <c r="AJ154" s="16"/>
      <c r="AM154" s="16"/>
      <c r="AN154" s="16"/>
    </row>
    <row r="155" spans="2:40" x14ac:dyDescent="0.2">
      <c r="B155" s="4"/>
      <c r="AI155" s="16"/>
      <c r="AJ155" s="16"/>
      <c r="AM155" s="16"/>
      <c r="AN155" s="16"/>
    </row>
    <row r="156" spans="2:40" x14ac:dyDescent="0.2">
      <c r="B156" s="4"/>
      <c r="AI156" s="16"/>
      <c r="AJ156" s="16"/>
      <c r="AM156" s="16"/>
      <c r="AN156" s="16"/>
    </row>
    <row r="157" spans="2:40" x14ac:dyDescent="0.2">
      <c r="B157" s="4"/>
      <c r="AI157" s="16"/>
      <c r="AJ157" s="16"/>
      <c r="AM157" s="16"/>
      <c r="AN157" s="16"/>
    </row>
    <row r="158" spans="2:40" x14ac:dyDescent="0.2">
      <c r="B158" s="4"/>
      <c r="AI158" s="16"/>
      <c r="AJ158" s="16"/>
      <c r="AM158" s="16"/>
      <c r="AN158" s="16"/>
    </row>
    <row r="159" spans="2:40" x14ac:dyDescent="0.2">
      <c r="B159" s="4"/>
      <c r="AI159" s="16"/>
      <c r="AJ159" s="16"/>
      <c r="AM159" s="16"/>
      <c r="AN159" s="16"/>
    </row>
    <row r="160" spans="2:40" x14ac:dyDescent="0.2">
      <c r="B160" s="4"/>
      <c r="AI160" s="16"/>
      <c r="AJ160" s="16"/>
      <c r="AM160" s="16"/>
      <c r="AN160" s="16"/>
    </row>
    <row r="161" spans="2:40" x14ac:dyDescent="0.2">
      <c r="B161" s="4"/>
      <c r="AI161" s="16"/>
      <c r="AJ161" s="16"/>
      <c r="AM161" s="16"/>
      <c r="AN161" s="16"/>
    </row>
    <row r="162" spans="2:40" x14ac:dyDescent="0.2">
      <c r="B162" s="4"/>
      <c r="AI162" s="16"/>
      <c r="AJ162" s="16"/>
      <c r="AM162" s="16"/>
      <c r="AN162" s="16"/>
    </row>
    <row r="163" spans="2:40" x14ac:dyDescent="0.2">
      <c r="B163" s="4"/>
      <c r="AI163" s="16"/>
      <c r="AJ163" s="16"/>
      <c r="AM163" s="16"/>
      <c r="AN163" s="16"/>
    </row>
    <row r="164" spans="2:40" x14ac:dyDescent="0.2">
      <c r="B164" s="4"/>
      <c r="AI164" s="16"/>
      <c r="AJ164" s="16"/>
      <c r="AM164" s="16"/>
      <c r="AN164" s="16"/>
    </row>
    <row r="165" spans="2:40" x14ac:dyDescent="0.2">
      <c r="B165" s="4"/>
      <c r="AI165" s="16"/>
      <c r="AJ165" s="16"/>
      <c r="AM165" s="16"/>
      <c r="AN165" s="16"/>
    </row>
    <row r="166" spans="2:40" x14ac:dyDescent="0.2">
      <c r="B166" s="4"/>
      <c r="AI166" s="16"/>
      <c r="AJ166" s="16"/>
      <c r="AM166" s="16"/>
      <c r="AN166" s="16"/>
    </row>
    <row r="167" spans="2:40" x14ac:dyDescent="0.2">
      <c r="B167" s="4"/>
      <c r="AI167" s="16"/>
      <c r="AJ167" s="16"/>
      <c r="AM167" s="16"/>
      <c r="AN167" s="16"/>
    </row>
    <row r="168" spans="2:40" x14ac:dyDescent="0.2">
      <c r="B168" s="4"/>
      <c r="AI168" s="16"/>
      <c r="AJ168" s="16"/>
      <c r="AM168" s="16"/>
      <c r="AN168" s="16"/>
    </row>
    <row r="169" spans="2:40" x14ac:dyDescent="0.2">
      <c r="B169" s="4"/>
      <c r="AI169" s="16"/>
      <c r="AJ169" s="16"/>
      <c r="AM169" s="16"/>
      <c r="AN169" s="16"/>
    </row>
    <row r="170" spans="2:40" x14ac:dyDescent="0.2">
      <c r="B170" s="4"/>
      <c r="AI170" s="16"/>
      <c r="AJ170" s="16"/>
      <c r="AM170" s="16"/>
      <c r="AN170" s="16"/>
    </row>
    <row r="171" spans="2:40" x14ac:dyDescent="0.2">
      <c r="B171" s="4"/>
      <c r="AI171" s="16"/>
      <c r="AJ171" s="16"/>
      <c r="AM171" s="16"/>
      <c r="AN171" s="16"/>
    </row>
    <row r="172" spans="2:40" x14ac:dyDescent="0.2">
      <c r="B172" s="4"/>
      <c r="AI172" s="16"/>
      <c r="AJ172" s="16"/>
      <c r="AM172" s="16"/>
      <c r="AN172" s="16"/>
    </row>
    <row r="173" spans="2:40" x14ac:dyDescent="0.2">
      <c r="B173" s="4"/>
      <c r="AI173" s="16"/>
      <c r="AJ173" s="16"/>
      <c r="AM173" s="16"/>
      <c r="AN173" s="16"/>
    </row>
    <row r="174" spans="2:40" x14ac:dyDescent="0.2">
      <c r="B174" s="4"/>
      <c r="AI174" s="16"/>
      <c r="AJ174" s="16"/>
      <c r="AM174" s="16"/>
      <c r="AN174" s="16"/>
    </row>
    <row r="175" spans="2:40" x14ac:dyDescent="0.2">
      <c r="B175" s="4"/>
      <c r="AI175" s="16"/>
      <c r="AJ175" s="16"/>
      <c r="AM175" s="16"/>
      <c r="AN175" s="16"/>
    </row>
    <row r="176" spans="2:40" x14ac:dyDescent="0.2">
      <c r="B176" s="4"/>
      <c r="AI176" s="16"/>
      <c r="AJ176" s="16"/>
      <c r="AM176" s="16"/>
      <c r="AN176" s="16"/>
    </row>
    <row r="177" spans="2:40" x14ac:dyDescent="0.2">
      <c r="B177" s="4"/>
      <c r="AI177" s="16"/>
      <c r="AJ177" s="16"/>
      <c r="AM177" s="16"/>
      <c r="AN177" s="16"/>
    </row>
    <row r="178" spans="2:40" x14ac:dyDescent="0.2">
      <c r="B178" s="4"/>
      <c r="AI178" s="16"/>
      <c r="AJ178" s="16"/>
      <c r="AM178" s="16"/>
      <c r="AN178" s="16"/>
    </row>
    <row r="179" spans="2:40" x14ac:dyDescent="0.2">
      <c r="B179" s="4"/>
      <c r="AI179" s="16"/>
      <c r="AJ179" s="16"/>
      <c r="AM179" s="16"/>
      <c r="AN179" s="16"/>
    </row>
    <row r="180" spans="2:40" x14ac:dyDescent="0.2">
      <c r="B180" s="4"/>
      <c r="AI180" s="16"/>
      <c r="AJ180" s="16"/>
      <c r="AM180" s="16"/>
      <c r="AN180" s="16"/>
    </row>
    <row r="181" spans="2:40" x14ac:dyDescent="0.2">
      <c r="B181" s="4"/>
      <c r="AI181" s="16"/>
      <c r="AJ181" s="16"/>
      <c r="AM181" s="16"/>
      <c r="AN181" s="16"/>
    </row>
    <row r="182" spans="2:40" x14ac:dyDescent="0.2">
      <c r="B182" s="4"/>
      <c r="AI182" s="16"/>
      <c r="AJ182" s="16"/>
      <c r="AM182" s="16"/>
      <c r="AN182" s="16"/>
    </row>
    <row r="183" spans="2:40" x14ac:dyDescent="0.2">
      <c r="B183" s="4"/>
      <c r="AI183" s="16"/>
      <c r="AJ183" s="16"/>
      <c r="AM183" s="16"/>
      <c r="AN183" s="16"/>
    </row>
    <row r="184" spans="2:40" x14ac:dyDescent="0.2">
      <c r="B184" s="4"/>
      <c r="AI184" s="16"/>
      <c r="AJ184" s="16"/>
      <c r="AM184" s="16"/>
      <c r="AN184" s="16"/>
    </row>
    <row r="185" spans="2:40" x14ac:dyDescent="0.2">
      <c r="B185" s="4"/>
      <c r="AI185" s="16"/>
      <c r="AJ185" s="16"/>
      <c r="AM185" s="16"/>
      <c r="AN185" s="16"/>
    </row>
    <row r="186" spans="2:40" x14ac:dyDescent="0.2">
      <c r="B186" s="4"/>
      <c r="AI186" s="16"/>
      <c r="AJ186" s="16"/>
      <c r="AM186" s="16"/>
      <c r="AN186" s="16"/>
    </row>
    <row r="187" spans="2:40" x14ac:dyDescent="0.2">
      <c r="B187" s="4"/>
      <c r="AI187" s="16"/>
      <c r="AJ187" s="16"/>
      <c r="AM187" s="16"/>
      <c r="AN187" s="16"/>
    </row>
    <row r="188" spans="2:40" x14ac:dyDescent="0.2">
      <c r="B188" s="4"/>
      <c r="AI188" s="16"/>
      <c r="AJ188" s="16"/>
      <c r="AM188" s="16"/>
      <c r="AN188" s="16"/>
    </row>
    <row r="189" spans="2:40" x14ac:dyDescent="0.2">
      <c r="B189" s="4"/>
      <c r="AI189" s="16"/>
      <c r="AJ189" s="16"/>
      <c r="AM189" s="16"/>
      <c r="AN189" s="16"/>
    </row>
    <row r="190" spans="2:40" x14ac:dyDescent="0.2">
      <c r="B190" s="4"/>
      <c r="AI190" s="16"/>
      <c r="AJ190" s="16"/>
      <c r="AM190" s="16"/>
      <c r="AN190" s="16"/>
    </row>
    <row r="191" spans="2:40" x14ac:dyDescent="0.2">
      <c r="B191" s="4"/>
      <c r="AI191" s="16"/>
      <c r="AJ191" s="16"/>
      <c r="AM191" s="16"/>
      <c r="AN191" s="16"/>
    </row>
    <row r="192" spans="2:40" x14ac:dyDescent="0.2">
      <c r="B192" s="4"/>
      <c r="AI192" s="16"/>
      <c r="AJ192" s="16"/>
      <c r="AM192" s="16"/>
      <c r="AN192" s="16"/>
    </row>
    <row r="193" spans="2:40" x14ac:dyDescent="0.2">
      <c r="B193" s="4"/>
      <c r="AI193" s="16"/>
      <c r="AJ193" s="16"/>
      <c r="AM193" s="16"/>
      <c r="AN193" s="16"/>
    </row>
    <row r="194" spans="2:40" x14ac:dyDescent="0.2">
      <c r="B194" s="4"/>
      <c r="AI194" s="16"/>
      <c r="AJ194" s="16"/>
      <c r="AM194" s="16"/>
      <c r="AN194" s="16"/>
    </row>
    <row r="195" spans="2:40" x14ac:dyDescent="0.2">
      <c r="B195" s="4"/>
      <c r="AI195" s="16"/>
      <c r="AJ195" s="16"/>
      <c r="AM195" s="16"/>
      <c r="AN195" s="16"/>
    </row>
    <row r="196" spans="2:40" x14ac:dyDescent="0.2">
      <c r="B196" s="4"/>
      <c r="AI196" s="16"/>
      <c r="AJ196" s="16"/>
      <c r="AM196" s="16"/>
      <c r="AN196" s="16"/>
    </row>
    <row r="197" spans="2:40" x14ac:dyDescent="0.2">
      <c r="B197" s="4"/>
      <c r="AI197" s="16"/>
      <c r="AJ197" s="16"/>
      <c r="AM197" s="16"/>
      <c r="AN197" s="16"/>
    </row>
    <row r="198" spans="2:40" x14ac:dyDescent="0.2">
      <c r="B198" s="4"/>
      <c r="AI198" s="16"/>
      <c r="AJ198" s="16"/>
      <c r="AM198" s="16"/>
      <c r="AN198" s="16"/>
    </row>
    <row r="199" spans="2:40" x14ac:dyDescent="0.2">
      <c r="B199" s="4"/>
      <c r="AI199" s="16"/>
      <c r="AJ199" s="16"/>
      <c r="AM199" s="16"/>
      <c r="AN199" s="16"/>
    </row>
    <row r="200" spans="2:40" x14ac:dyDescent="0.2">
      <c r="B200" s="4"/>
      <c r="AI200" s="16"/>
      <c r="AJ200" s="16"/>
      <c r="AM200" s="16"/>
      <c r="AN200" s="16"/>
    </row>
    <row r="201" spans="2:40" x14ac:dyDescent="0.2">
      <c r="B201" s="4"/>
      <c r="AI201" s="16"/>
      <c r="AJ201" s="16"/>
      <c r="AM201" s="16"/>
      <c r="AN201" s="16"/>
    </row>
    <row r="202" spans="2:40" x14ac:dyDescent="0.2">
      <c r="B202" s="4"/>
      <c r="AI202" s="16"/>
      <c r="AJ202" s="16"/>
      <c r="AM202" s="16"/>
      <c r="AN202" s="16"/>
    </row>
    <row r="203" spans="2:40" x14ac:dyDescent="0.2">
      <c r="B203" s="4"/>
      <c r="AI203" s="16"/>
      <c r="AJ203" s="16"/>
      <c r="AM203" s="16"/>
      <c r="AN203" s="16"/>
    </row>
    <row r="204" spans="2:40" x14ac:dyDescent="0.2">
      <c r="B204" s="4"/>
      <c r="AI204" s="16"/>
      <c r="AJ204" s="16"/>
      <c r="AM204" s="16"/>
      <c r="AN204" s="16"/>
    </row>
    <row r="205" spans="2:40" x14ac:dyDescent="0.2">
      <c r="B205" s="4"/>
      <c r="AI205" s="16"/>
      <c r="AJ205" s="16"/>
      <c r="AM205" s="16"/>
      <c r="AN205" s="16"/>
    </row>
    <row r="206" spans="2:40" x14ac:dyDescent="0.2">
      <c r="B206" s="4"/>
      <c r="AI206" s="16"/>
      <c r="AJ206" s="16"/>
      <c r="AM206" s="16"/>
      <c r="AN206" s="16"/>
    </row>
    <row r="207" spans="2:40" x14ac:dyDescent="0.2">
      <c r="B207" s="4"/>
      <c r="AI207" s="16"/>
      <c r="AJ207" s="16"/>
      <c r="AM207" s="16"/>
      <c r="AN207" s="16"/>
    </row>
    <row r="208" spans="2:40" x14ac:dyDescent="0.2">
      <c r="B208" s="4"/>
      <c r="AI208" s="16"/>
      <c r="AJ208" s="16"/>
      <c r="AM208" s="16"/>
      <c r="AN208" s="16"/>
    </row>
    <row r="209" spans="2:40" x14ac:dyDescent="0.2">
      <c r="B209" s="4"/>
      <c r="AI209" s="16"/>
      <c r="AJ209" s="16"/>
      <c r="AM209" s="16"/>
      <c r="AN209" s="16"/>
    </row>
    <row r="210" spans="2:40" x14ac:dyDescent="0.2">
      <c r="B210" s="4"/>
      <c r="AI210" s="16"/>
      <c r="AJ210" s="16"/>
      <c r="AM210" s="16"/>
      <c r="AN210" s="16"/>
    </row>
    <row r="211" spans="2:40" x14ac:dyDescent="0.2">
      <c r="B211" s="4"/>
      <c r="AI211" s="16"/>
      <c r="AJ211" s="16"/>
      <c r="AM211" s="16"/>
      <c r="AN211" s="16"/>
    </row>
    <row r="212" spans="2:40" x14ac:dyDescent="0.2">
      <c r="B212" s="4"/>
      <c r="AI212" s="16"/>
      <c r="AJ212" s="16"/>
      <c r="AM212" s="16"/>
      <c r="AN212" s="16"/>
    </row>
    <row r="213" spans="2:40" x14ac:dyDescent="0.2">
      <c r="B213" s="4"/>
      <c r="AI213" s="16"/>
      <c r="AJ213" s="16"/>
      <c r="AM213" s="16"/>
      <c r="AN213" s="16"/>
    </row>
    <row r="214" spans="2:40" x14ac:dyDescent="0.2">
      <c r="B214" s="4"/>
      <c r="AI214" s="16"/>
      <c r="AJ214" s="16"/>
      <c r="AM214" s="16"/>
      <c r="AN214" s="16"/>
    </row>
    <row r="215" spans="2:40" x14ac:dyDescent="0.2">
      <c r="B215" s="4"/>
      <c r="AI215" s="16"/>
      <c r="AJ215" s="16"/>
      <c r="AM215" s="16"/>
      <c r="AN215" s="16"/>
    </row>
    <row r="216" spans="2:40" x14ac:dyDescent="0.2">
      <c r="B216" s="4"/>
      <c r="AI216" s="16"/>
      <c r="AJ216" s="16"/>
      <c r="AM216" s="16"/>
      <c r="AN216" s="16"/>
    </row>
    <row r="217" spans="2:40" x14ac:dyDescent="0.2">
      <c r="AI217" s="16"/>
      <c r="AJ217" s="16"/>
      <c r="AM217" s="16"/>
      <c r="AN217" s="16"/>
    </row>
    <row r="218" spans="2:40" x14ac:dyDescent="0.2">
      <c r="AI218" s="16"/>
      <c r="AJ218" s="16"/>
      <c r="AM218" s="16"/>
      <c r="AN218" s="16"/>
    </row>
    <row r="219" spans="2:40" x14ac:dyDescent="0.2">
      <c r="AI219" s="16"/>
      <c r="AJ219" s="16"/>
      <c r="AM219" s="16"/>
      <c r="AN219" s="16"/>
    </row>
    <row r="220" spans="2:40" x14ac:dyDescent="0.2">
      <c r="AI220" s="16"/>
      <c r="AJ220" s="16"/>
      <c r="AM220" s="16"/>
      <c r="AN220" s="16"/>
    </row>
    <row r="221" spans="2:40" x14ac:dyDescent="0.2">
      <c r="AI221" s="16"/>
      <c r="AJ221" s="16"/>
      <c r="AM221" s="16"/>
      <c r="AN221" s="16"/>
    </row>
    <row r="222" spans="2:40" x14ac:dyDescent="0.2">
      <c r="AI222" s="16"/>
      <c r="AJ222" s="16"/>
      <c r="AM222" s="16"/>
      <c r="AN222" s="16"/>
    </row>
    <row r="223" spans="2:40" x14ac:dyDescent="0.2">
      <c r="AI223" s="16"/>
      <c r="AJ223" s="16"/>
      <c r="AM223" s="16"/>
      <c r="AN223" s="16"/>
    </row>
    <row r="224" spans="2:40" x14ac:dyDescent="0.2">
      <c r="AI224" s="16"/>
      <c r="AJ224" s="16"/>
      <c r="AM224" s="16"/>
      <c r="AN224" s="16"/>
    </row>
    <row r="225" spans="35:40" x14ac:dyDescent="0.2">
      <c r="AI225" s="16"/>
      <c r="AJ225" s="16"/>
      <c r="AM225" s="16"/>
      <c r="AN225" s="16"/>
    </row>
    <row r="226" spans="35:40" x14ac:dyDescent="0.2">
      <c r="AI226" s="16"/>
      <c r="AJ226" s="16"/>
      <c r="AM226" s="16"/>
      <c r="AN226" s="16"/>
    </row>
    <row r="227" spans="35:40" x14ac:dyDescent="0.2">
      <c r="AI227" s="16"/>
      <c r="AJ227" s="16"/>
      <c r="AM227" s="16"/>
      <c r="AN227" s="16"/>
    </row>
    <row r="228" spans="35:40" x14ac:dyDescent="0.2">
      <c r="AI228" s="16"/>
      <c r="AJ228" s="16"/>
      <c r="AM228" s="16"/>
      <c r="AN228" s="16"/>
    </row>
    <row r="229" spans="35:40" x14ac:dyDescent="0.2">
      <c r="AI229" s="16"/>
      <c r="AJ229" s="16"/>
      <c r="AM229" s="16"/>
      <c r="AN229" s="16"/>
    </row>
    <row r="230" spans="35:40" x14ac:dyDescent="0.2">
      <c r="AI230" s="16"/>
      <c r="AJ230" s="16"/>
      <c r="AM230" s="16"/>
      <c r="AN230" s="16"/>
    </row>
    <row r="231" spans="35:40" x14ac:dyDescent="0.2">
      <c r="AI231" s="16"/>
      <c r="AJ231" s="16"/>
      <c r="AM231" s="16"/>
      <c r="AN231" s="16"/>
    </row>
    <row r="232" spans="35:40" x14ac:dyDescent="0.2">
      <c r="AI232" s="16"/>
      <c r="AJ232" s="16"/>
      <c r="AM232" s="16"/>
      <c r="AN232" s="16"/>
    </row>
    <row r="233" spans="35:40" x14ac:dyDescent="0.2">
      <c r="AI233" s="16"/>
      <c r="AJ233" s="16"/>
      <c r="AM233" s="16"/>
      <c r="AN233" s="16"/>
    </row>
    <row r="234" spans="35:40" x14ac:dyDescent="0.2">
      <c r="AI234" s="16"/>
      <c r="AJ234" s="16"/>
      <c r="AM234" s="16"/>
      <c r="AN234" s="16"/>
    </row>
    <row r="235" spans="35:40" x14ac:dyDescent="0.2">
      <c r="AI235" s="16"/>
      <c r="AJ235" s="16"/>
      <c r="AM235" s="16"/>
      <c r="AN235" s="16"/>
    </row>
    <row r="236" spans="35:40" x14ac:dyDescent="0.2">
      <c r="AI236" s="16"/>
      <c r="AJ236" s="16"/>
      <c r="AM236" s="16"/>
      <c r="AN236" s="16"/>
    </row>
    <row r="237" spans="35:40" x14ac:dyDescent="0.2">
      <c r="AI237" s="16"/>
      <c r="AJ237" s="16"/>
      <c r="AM237" s="16"/>
      <c r="AN237" s="16"/>
    </row>
    <row r="238" spans="35:40" x14ac:dyDescent="0.2">
      <c r="AI238" s="16"/>
      <c r="AJ238" s="16"/>
      <c r="AM238" s="16"/>
      <c r="AN238" s="16"/>
    </row>
    <row r="239" spans="35:40" x14ac:dyDescent="0.2">
      <c r="AI239" s="16"/>
      <c r="AJ239" s="16"/>
      <c r="AM239" s="16"/>
      <c r="AN239" s="16"/>
    </row>
    <row r="240" spans="35:40" x14ac:dyDescent="0.2">
      <c r="AI240" s="16"/>
      <c r="AJ240" s="16"/>
      <c r="AM240" s="16"/>
      <c r="AN240" s="16"/>
    </row>
    <row r="241" spans="35:40" x14ac:dyDescent="0.2">
      <c r="AI241" s="16"/>
      <c r="AJ241" s="16"/>
      <c r="AM241" s="16"/>
      <c r="AN241" s="16"/>
    </row>
    <row r="242" spans="35:40" x14ac:dyDescent="0.2">
      <c r="AI242" s="16"/>
      <c r="AJ242" s="16"/>
      <c r="AM242" s="16"/>
      <c r="AN242" s="16"/>
    </row>
    <row r="243" spans="35:40" x14ac:dyDescent="0.2">
      <c r="AI243" s="16"/>
      <c r="AJ243" s="16"/>
      <c r="AM243" s="16"/>
      <c r="AN243" s="16"/>
    </row>
    <row r="244" spans="35:40" x14ac:dyDescent="0.2">
      <c r="AI244" s="16"/>
      <c r="AJ244" s="16"/>
      <c r="AM244" s="16"/>
      <c r="AN244" s="16"/>
    </row>
    <row r="245" spans="35:40" x14ac:dyDescent="0.2">
      <c r="AI245" s="16"/>
      <c r="AJ245" s="16"/>
      <c r="AM245" s="16"/>
      <c r="AN245" s="16"/>
    </row>
    <row r="246" spans="35:40" x14ac:dyDescent="0.2">
      <c r="AI246" s="16"/>
      <c r="AJ246" s="16"/>
      <c r="AM246" s="16"/>
      <c r="AN246" s="16"/>
    </row>
    <row r="247" spans="35:40" x14ac:dyDescent="0.2">
      <c r="AI247" s="16"/>
      <c r="AJ247" s="16"/>
      <c r="AM247" s="16"/>
      <c r="AN247" s="16"/>
    </row>
    <row r="248" spans="35:40" x14ac:dyDescent="0.2">
      <c r="AI248" s="16"/>
      <c r="AJ248" s="16"/>
      <c r="AM248" s="16"/>
      <c r="AN248" s="16"/>
    </row>
    <row r="249" spans="35:40" x14ac:dyDescent="0.2">
      <c r="AI249" s="16"/>
      <c r="AJ249" s="16"/>
      <c r="AM249" s="16"/>
      <c r="AN249" s="16"/>
    </row>
    <row r="250" spans="35:40" x14ac:dyDescent="0.2">
      <c r="AI250" s="16"/>
      <c r="AJ250" s="16"/>
      <c r="AM250" s="16"/>
      <c r="AN250" s="16"/>
    </row>
    <row r="251" spans="35:40" x14ac:dyDescent="0.2">
      <c r="AI251" s="16"/>
      <c r="AJ251" s="16"/>
      <c r="AM251" s="16"/>
      <c r="AN251" s="16"/>
    </row>
    <row r="252" spans="35:40" x14ac:dyDescent="0.2">
      <c r="AI252" s="16"/>
      <c r="AJ252" s="16"/>
      <c r="AM252" s="16"/>
      <c r="AN252" s="16"/>
    </row>
    <row r="253" spans="35:40" x14ac:dyDescent="0.2">
      <c r="AI253" s="16"/>
      <c r="AJ253" s="16"/>
      <c r="AM253" s="16"/>
      <c r="AN253" s="16"/>
    </row>
    <row r="254" spans="35:40" x14ac:dyDescent="0.2">
      <c r="AI254" s="16"/>
      <c r="AJ254" s="16"/>
      <c r="AM254" s="16"/>
      <c r="AN254" s="16"/>
    </row>
    <row r="255" spans="35:40" x14ac:dyDescent="0.2">
      <c r="AI255" s="16"/>
      <c r="AJ255" s="16"/>
      <c r="AM255" s="16"/>
      <c r="AN255" s="16"/>
    </row>
    <row r="256" spans="35:40" x14ac:dyDescent="0.2">
      <c r="AI256" s="16"/>
      <c r="AJ256" s="16"/>
      <c r="AM256" s="16"/>
      <c r="AN256" s="16"/>
    </row>
    <row r="257" spans="35:40" x14ac:dyDescent="0.2">
      <c r="AI257" s="16"/>
      <c r="AJ257" s="16"/>
      <c r="AM257" s="16"/>
      <c r="AN257" s="16"/>
    </row>
    <row r="258" spans="35:40" x14ac:dyDescent="0.2">
      <c r="AI258" s="16"/>
      <c r="AJ258" s="16"/>
      <c r="AM258" s="16"/>
      <c r="AN258" s="16"/>
    </row>
    <row r="259" spans="35:40" x14ac:dyDescent="0.2">
      <c r="AI259" s="16"/>
      <c r="AJ259" s="16"/>
      <c r="AM259" s="16"/>
      <c r="AN259" s="16"/>
    </row>
    <row r="260" spans="35:40" x14ac:dyDescent="0.2">
      <c r="AI260" s="16"/>
      <c r="AJ260" s="16"/>
      <c r="AM260" s="16"/>
      <c r="AN260" s="16"/>
    </row>
    <row r="261" spans="35:40" x14ac:dyDescent="0.2">
      <c r="AI261" s="16"/>
      <c r="AJ261" s="16"/>
      <c r="AM261" s="16"/>
      <c r="AN261" s="16"/>
    </row>
    <row r="262" spans="35:40" x14ac:dyDescent="0.2">
      <c r="AI262" s="16"/>
      <c r="AJ262" s="16"/>
      <c r="AM262" s="16"/>
      <c r="AN262" s="16"/>
    </row>
    <row r="263" spans="35:40" x14ac:dyDescent="0.2">
      <c r="AI263" s="16"/>
      <c r="AJ263" s="16"/>
      <c r="AM263" s="16"/>
      <c r="AN263" s="16"/>
    </row>
    <row r="264" spans="35:40" x14ac:dyDescent="0.2">
      <c r="AI264" s="16"/>
      <c r="AJ264" s="16"/>
      <c r="AM264" s="16"/>
      <c r="AN264" s="16"/>
    </row>
    <row r="265" spans="35:40" x14ac:dyDescent="0.2">
      <c r="AI265" s="16"/>
      <c r="AJ265" s="16"/>
      <c r="AM265" s="16"/>
      <c r="AN265" s="16"/>
    </row>
    <row r="266" spans="35:40" x14ac:dyDescent="0.2">
      <c r="AI266" s="16"/>
      <c r="AJ266" s="16"/>
      <c r="AM266" s="16"/>
      <c r="AN266" s="16"/>
    </row>
    <row r="267" spans="35:40" x14ac:dyDescent="0.2">
      <c r="AI267" s="16"/>
      <c r="AJ267" s="16"/>
      <c r="AM267" s="16"/>
      <c r="AN267" s="16"/>
    </row>
    <row r="268" spans="35:40" x14ac:dyDescent="0.2">
      <c r="AI268" s="16"/>
      <c r="AJ268" s="16"/>
      <c r="AM268" s="16"/>
      <c r="AN268" s="16"/>
    </row>
    <row r="269" spans="35:40" x14ac:dyDescent="0.2">
      <c r="AI269" s="16"/>
      <c r="AJ269" s="16"/>
      <c r="AM269" s="16"/>
      <c r="AN269" s="16"/>
    </row>
    <row r="270" spans="35:40" x14ac:dyDescent="0.2">
      <c r="AI270" s="16"/>
      <c r="AJ270" s="16"/>
      <c r="AM270" s="16"/>
      <c r="AN270" s="16"/>
    </row>
    <row r="271" spans="35:40" x14ac:dyDescent="0.2">
      <c r="AI271" s="16"/>
      <c r="AJ271" s="16"/>
      <c r="AM271" s="16"/>
      <c r="AN271" s="16"/>
    </row>
    <row r="272" spans="35:40" x14ac:dyDescent="0.2">
      <c r="AI272" s="16"/>
      <c r="AJ272" s="16"/>
      <c r="AM272" s="16"/>
      <c r="AN272" s="16"/>
    </row>
    <row r="273" spans="35:40" x14ac:dyDescent="0.2">
      <c r="AI273" s="16"/>
      <c r="AJ273" s="16"/>
      <c r="AM273" s="16"/>
      <c r="AN273" s="16"/>
    </row>
    <row r="274" spans="35:40" x14ac:dyDescent="0.2">
      <c r="AI274" s="16"/>
      <c r="AJ274" s="16"/>
      <c r="AM274" s="16"/>
      <c r="AN274" s="16"/>
    </row>
    <row r="275" spans="35:40" x14ac:dyDescent="0.2">
      <c r="AI275" s="16"/>
      <c r="AJ275" s="16"/>
      <c r="AM275" s="16"/>
      <c r="AN275" s="16"/>
    </row>
    <row r="276" spans="35:40" x14ac:dyDescent="0.2">
      <c r="AI276" s="16"/>
      <c r="AJ276" s="16"/>
      <c r="AM276" s="16"/>
      <c r="AN276" s="16"/>
    </row>
    <row r="277" spans="35:40" x14ac:dyDescent="0.2">
      <c r="AI277" s="16"/>
      <c r="AJ277" s="16"/>
      <c r="AM277" s="16"/>
      <c r="AN277" s="16"/>
    </row>
    <row r="278" spans="35:40" x14ac:dyDescent="0.2">
      <c r="AI278" s="16"/>
      <c r="AJ278" s="16"/>
      <c r="AM278" s="16"/>
      <c r="AN278" s="16"/>
    </row>
    <row r="279" spans="35:40" x14ac:dyDescent="0.2">
      <c r="AI279" s="16"/>
      <c r="AJ279" s="16"/>
      <c r="AM279" s="16"/>
      <c r="AN279" s="16"/>
    </row>
    <row r="280" spans="35:40" x14ac:dyDescent="0.2">
      <c r="AI280" s="16"/>
      <c r="AJ280" s="16"/>
      <c r="AM280" s="16"/>
      <c r="AN280" s="16"/>
    </row>
    <row r="281" spans="35:40" x14ac:dyDescent="0.2">
      <c r="AI281" s="16"/>
      <c r="AJ281" s="16"/>
      <c r="AM281" s="16"/>
      <c r="AN281" s="16"/>
    </row>
    <row r="282" spans="35:40" x14ac:dyDescent="0.2">
      <c r="AI282" s="16"/>
      <c r="AJ282" s="16"/>
      <c r="AM282" s="16"/>
      <c r="AN282" s="16"/>
    </row>
    <row r="283" spans="35:40" x14ac:dyDescent="0.2">
      <c r="AI283" s="16"/>
      <c r="AJ283" s="16"/>
      <c r="AM283" s="16"/>
      <c r="AN283" s="16"/>
    </row>
    <row r="284" spans="35:40" x14ac:dyDescent="0.2">
      <c r="AI284" s="16"/>
      <c r="AJ284" s="16"/>
      <c r="AM284" s="16"/>
      <c r="AN284" s="16"/>
    </row>
    <row r="285" spans="35:40" x14ac:dyDescent="0.2">
      <c r="AI285" s="16"/>
      <c r="AJ285" s="16"/>
      <c r="AM285" s="16"/>
      <c r="AN285" s="16"/>
    </row>
    <row r="286" spans="35:40" x14ac:dyDescent="0.2">
      <c r="AI286" s="16"/>
      <c r="AJ286" s="16"/>
      <c r="AM286" s="16"/>
      <c r="AN286" s="16"/>
    </row>
    <row r="287" spans="35:40" x14ac:dyDescent="0.2">
      <c r="AI287" s="16"/>
      <c r="AJ287" s="16"/>
      <c r="AM287" s="16"/>
      <c r="AN287" s="16"/>
    </row>
    <row r="288" spans="35:40" x14ac:dyDescent="0.2">
      <c r="AI288" s="16"/>
      <c r="AJ288" s="16"/>
      <c r="AM288" s="16"/>
      <c r="AN288" s="16"/>
    </row>
    <row r="289" spans="35:40" x14ac:dyDescent="0.2">
      <c r="AI289" s="16"/>
      <c r="AJ289" s="16"/>
      <c r="AM289" s="16"/>
      <c r="AN289" s="16"/>
    </row>
    <row r="290" spans="35:40" x14ac:dyDescent="0.2">
      <c r="AI290" s="16"/>
      <c r="AJ290" s="16"/>
      <c r="AM290" s="16"/>
      <c r="AN290" s="16"/>
    </row>
    <row r="291" spans="35:40" x14ac:dyDescent="0.2">
      <c r="AI291" s="16"/>
      <c r="AJ291" s="16"/>
      <c r="AM291" s="16"/>
      <c r="AN291" s="16"/>
    </row>
    <row r="292" spans="35:40" x14ac:dyDescent="0.2">
      <c r="AI292" s="16"/>
      <c r="AJ292" s="16"/>
      <c r="AM292" s="16"/>
      <c r="AN292" s="16"/>
    </row>
    <row r="293" spans="35:40" x14ac:dyDescent="0.2">
      <c r="AI293" s="16"/>
      <c r="AJ293" s="16"/>
      <c r="AM293" s="16"/>
      <c r="AN293" s="16"/>
    </row>
    <row r="294" spans="35:40" x14ac:dyDescent="0.2">
      <c r="AI294" s="16"/>
      <c r="AJ294" s="16"/>
      <c r="AM294" s="16"/>
      <c r="AN294" s="16"/>
    </row>
    <row r="295" spans="35:40" x14ac:dyDescent="0.2">
      <c r="AI295" s="16"/>
      <c r="AJ295" s="16"/>
      <c r="AM295" s="16"/>
      <c r="AN295" s="16"/>
    </row>
    <row r="296" spans="35:40" x14ac:dyDescent="0.2">
      <c r="AI296" s="16"/>
      <c r="AJ296" s="16"/>
      <c r="AM296" s="16"/>
      <c r="AN296" s="16"/>
    </row>
    <row r="297" spans="35:40" x14ac:dyDescent="0.2">
      <c r="AI297" s="16"/>
      <c r="AJ297" s="16"/>
      <c r="AM297" s="16"/>
      <c r="AN297" s="16"/>
    </row>
    <row r="298" spans="35:40" x14ac:dyDescent="0.2">
      <c r="AI298" s="16"/>
      <c r="AJ298" s="16"/>
      <c r="AM298" s="16"/>
      <c r="AN298" s="16"/>
    </row>
    <row r="299" spans="35:40" x14ac:dyDescent="0.2">
      <c r="AI299" s="16"/>
      <c r="AJ299" s="16"/>
      <c r="AM299" s="16"/>
      <c r="AN299" s="16"/>
    </row>
    <row r="300" spans="35:40" x14ac:dyDescent="0.2">
      <c r="AI300" s="16"/>
      <c r="AJ300" s="16"/>
      <c r="AM300" s="16"/>
      <c r="AN300" s="16"/>
    </row>
    <row r="301" spans="35:40" x14ac:dyDescent="0.2">
      <c r="AI301" s="16"/>
      <c r="AJ301" s="16"/>
      <c r="AM301" s="16"/>
      <c r="AN301" s="16"/>
    </row>
    <row r="302" spans="35:40" x14ac:dyDescent="0.2">
      <c r="AI302" s="16"/>
      <c r="AJ302" s="16"/>
      <c r="AM302" s="16"/>
      <c r="AN302" s="16"/>
    </row>
    <row r="303" spans="35:40" x14ac:dyDescent="0.2">
      <c r="AI303" s="16"/>
      <c r="AJ303" s="16"/>
      <c r="AM303" s="16"/>
      <c r="AN303" s="16"/>
    </row>
    <row r="304" spans="35:40" x14ac:dyDescent="0.2">
      <c r="AI304" s="16"/>
      <c r="AJ304" s="16"/>
      <c r="AM304" s="16"/>
      <c r="AN304" s="16"/>
    </row>
    <row r="305" spans="35:40" x14ac:dyDescent="0.2">
      <c r="AI305" s="16"/>
      <c r="AJ305" s="16"/>
      <c r="AM305" s="16"/>
      <c r="AN305" s="16"/>
    </row>
    <row r="306" spans="35:40" x14ac:dyDescent="0.2">
      <c r="AI306" s="16"/>
      <c r="AJ306" s="16"/>
      <c r="AM306" s="16"/>
      <c r="AN306" s="16"/>
    </row>
    <row r="307" spans="35:40" x14ac:dyDescent="0.2">
      <c r="AI307" s="16"/>
      <c r="AJ307" s="16"/>
      <c r="AM307" s="16"/>
      <c r="AN307" s="16"/>
    </row>
    <row r="308" spans="35:40" x14ac:dyDescent="0.2">
      <c r="AI308" s="16"/>
      <c r="AJ308" s="16"/>
      <c r="AM308" s="16"/>
      <c r="AN308" s="16"/>
    </row>
    <row r="309" spans="35:40" x14ac:dyDescent="0.2">
      <c r="AI309" s="16"/>
      <c r="AJ309" s="16"/>
      <c r="AM309" s="16"/>
      <c r="AN309" s="16"/>
    </row>
    <row r="310" spans="35:40" x14ac:dyDescent="0.2">
      <c r="AI310" s="16"/>
      <c r="AJ310" s="16"/>
      <c r="AM310" s="16"/>
      <c r="AN310" s="16"/>
    </row>
    <row r="311" spans="35:40" x14ac:dyDescent="0.2">
      <c r="AI311" s="16"/>
      <c r="AJ311" s="16"/>
      <c r="AM311" s="16"/>
      <c r="AN311" s="16"/>
    </row>
    <row r="312" spans="35:40" x14ac:dyDescent="0.2">
      <c r="AI312" s="16"/>
      <c r="AJ312" s="16"/>
      <c r="AM312" s="16"/>
      <c r="AN312" s="16"/>
    </row>
    <row r="313" spans="35:40" x14ac:dyDescent="0.2">
      <c r="AI313" s="16"/>
      <c r="AJ313" s="16"/>
      <c r="AM313" s="16"/>
      <c r="AN313" s="16"/>
    </row>
    <row r="314" spans="35:40" x14ac:dyDescent="0.2">
      <c r="AI314" s="16"/>
      <c r="AJ314" s="16"/>
      <c r="AM314" s="16"/>
      <c r="AN314" s="16"/>
    </row>
    <row r="315" spans="35:40" x14ac:dyDescent="0.2">
      <c r="AI315" s="16"/>
      <c r="AJ315" s="16"/>
      <c r="AM315" s="16"/>
      <c r="AN315" s="16"/>
    </row>
    <row r="316" spans="35:40" x14ac:dyDescent="0.2">
      <c r="AI316" s="16"/>
      <c r="AJ316" s="16"/>
      <c r="AM316" s="16"/>
      <c r="AN316" s="16"/>
    </row>
    <row r="317" spans="35:40" x14ac:dyDescent="0.2">
      <c r="AI317" s="16"/>
      <c r="AJ317" s="16"/>
      <c r="AM317" s="16"/>
      <c r="AN317" s="16"/>
    </row>
    <row r="318" spans="35:40" x14ac:dyDescent="0.2">
      <c r="AI318" s="16"/>
      <c r="AJ318" s="16"/>
      <c r="AM318" s="16"/>
      <c r="AN318" s="16"/>
    </row>
    <row r="319" spans="35:40" x14ac:dyDescent="0.2">
      <c r="AI319" s="16"/>
      <c r="AJ319" s="16"/>
      <c r="AM319" s="16"/>
      <c r="AN319" s="16"/>
    </row>
    <row r="320" spans="35:40" x14ac:dyDescent="0.2">
      <c r="AI320" s="16"/>
      <c r="AJ320" s="16"/>
      <c r="AM320" s="16"/>
      <c r="AN320" s="16"/>
    </row>
    <row r="321" spans="35:40" x14ac:dyDescent="0.2">
      <c r="AI321" s="16"/>
      <c r="AJ321" s="16"/>
      <c r="AM321" s="16"/>
      <c r="AN321" s="16"/>
    </row>
    <row r="322" spans="35:40" x14ac:dyDescent="0.2">
      <c r="AI322" s="16"/>
      <c r="AJ322" s="16"/>
      <c r="AM322" s="16"/>
      <c r="AN322" s="16"/>
    </row>
    <row r="323" spans="35:40" x14ac:dyDescent="0.2">
      <c r="AI323" s="16"/>
      <c r="AJ323" s="16"/>
      <c r="AM323" s="16"/>
      <c r="AN323" s="16"/>
    </row>
    <row r="324" spans="35:40" x14ac:dyDescent="0.2">
      <c r="AI324" s="16"/>
      <c r="AJ324" s="16"/>
      <c r="AM324" s="16"/>
      <c r="AN324" s="16"/>
    </row>
    <row r="325" spans="35:40" x14ac:dyDescent="0.2">
      <c r="AI325" s="16"/>
      <c r="AJ325" s="16"/>
      <c r="AM325" s="16"/>
      <c r="AN325" s="16"/>
    </row>
    <row r="326" spans="35:40" x14ac:dyDescent="0.2">
      <c r="AI326" s="16"/>
      <c r="AJ326" s="16"/>
      <c r="AM326" s="16"/>
      <c r="AN326" s="16"/>
    </row>
    <row r="327" spans="35:40" x14ac:dyDescent="0.2">
      <c r="AI327" s="16"/>
      <c r="AJ327" s="16"/>
      <c r="AM327" s="16"/>
      <c r="AN327" s="16"/>
    </row>
    <row r="328" spans="35:40" x14ac:dyDescent="0.2">
      <c r="AI328" s="16"/>
      <c r="AJ328" s="16"/>
      <c r="AM328" s="16"/>
      <c r="AN328" s="16"/>
    </row>
    <row r="329" spans="35:40" x14ac:dyDescent="0.2">
      <c r="AI329" s="16"/>
      <c r="AJ329" s="16"/>
      <c r="AM329" s="16"/>
      <c r="AN329" s="16"/>
    </row>
    <row r="330" spans="35:40" x14ac:dyDescent="0.2">
      <c r="AI330" s="16"/>
      <c r="AJ330" s="16"/>
      <c r="AM330" s="16"/>
      <c r="AN330" s="16"/>
    </row>
    <row r="331" spans="35:40" x14ac:dyDescent="0.2">
      <c r="AI331" s="16"/>
      <c r="AJ331" s="16"/>
      <c r="AM331" s="16"/>
      <c r="AN331" s="16"/>
    </row>
    <row r="332" spans="35:40" x14ac:dyDescent="0.2">
      <c r="AI332" s="16"/>
      <c r="AJ332" s="16"/>
      <c r="AM332" s="16"/>
      <c r="AN332" s="16"/>
    </row>
    <row r="333" spans="35:40" x14ac:dyDescent="0.2">
      <c r="AI333" s="16"/>
      <c r="AJ333" s="16"/>
      <c r="AM333" s="16"/>
      <c r="AN333" s="16"/>
    </row>
    <row r="334" spans="35:40" x14ac:dyDescent="0.2">
      <c r="AI334" s="16"/>
      <c r="AJ334" s="16"/>
      <c r="AM334" s="16"/>
      <c r="AN334" s="16"/>
    </row>
    <row r="335" spans="35:40" x14ac:dyDescent="0.2">
      <c r="AI335" s="16"/>
      <c r="AJ335" s="16"/>
      <c r="AM335" s="16"/>
      <c r="AN335" s="16"/>
    </row>
    <row r="336" spans="35:40" x14ac:dyDescent="0.2">
      <c r="AI336" s="16"/>
      <c r="AJ336" s="16"/>
      <c r="AM336" s="16"/>
      <c r="AN336" s="16"/>
    </row>
    <row r="337" spans="35:40" x14ac:dyDescent="0.2">
      <c r="AI337" s="16"/>
      <c r="AJ337" s="16"/>
      <c r="AM337" s="16"/>
      <c r="AN337" s="16"/>
    </row>
    <row r="338" spans="35:40" x14ac:dyDescent="0.2">
      <c r="AI338" s="16"/>
      <c r="AJ338" s="16"/>
      <c r="AM338" s="16"/>
      <c r="AN338" s="16"/>
    </row>
    <row r="339" spans="35:40" x14ac:dyDescent="0.2">
      <c r="AI339" s="16"/>
      <c r="AJ339" s="16"/>
      <c r="AM339" s="16"/>
      <c r="AN339" s="16"/>
    </row>
    <row r="340" spans="35:40" x14ac:dyDescent="0.2">
      <c r="AI340" s="16"/>
      <c r="AJ340" s="16"/>
      <c r="AM340" s="16"/>
      <c r="AN340" s="16"/>
    </row>
    <row r="341" spans="35:40" x14ac:dyDescent="0.2">
      <c r="AI341" s="16"/>
      <c r="AJ341" s="16"/>
      <c r="AM341" s="16"/>
      <c r="AN341" s="16"/>
    </row>
    <row r="342" spans="35:40" x14ac:dyDescent="0.2">
      <c r="AI342" s="16"/>
      <c r="AJ342" s="16"/>
      <c r="AM342" s="16"/>
      <c r="AN342" s="16"/>
    </row>
    <row r="343" spans="35:40" x14ac:dyDescent="0.2">
      <c r="AI343" s="16"/>
      <c r="AJ343" s="16"/>
      <c r="AM343" s="16"/>
      <c r="AN343" s="16"/>
    </row>
    <row r="344" spans="35:40" x14ac:dyDescent="0.2">
      <c r="AI344" s="16"/>
      <c r="AJ344" s="16"/>
      <c r="AM344" s="16"/>
      <c r="AN344" s="16"/>
    </row>
    <row r="345" spans="35:40" x14ac:dyDescent="0.2">
      <c r="AI345" s="16"/>
      <c r="AJ345" s="16"/>
      <c r="AM345" s="16"/>
      <c r="AN345" s="16"/>
    </row>
    <row r="346" spans="35:40" x14ac:dyDescent="0.2">
      <c r="AI346" s="16"/>
      <c r="AJ346" s="16"/>
      <c r="AM346" s="16"/>
      <c r="AN346" s="16"/>
    </row>
    <row r="347" spans="35:40" x14ac:dyDescent="0.2">
      <c r="AI347" s="16"/>
      <c r="AJ347" s="16"/>
      <c r="AM347" s="16"/>
      <c r="AN347" s="16"/>
    </row>
    <row r="348" spans="35:40" x14ac:dyDescent="0.2">
      <c r="AI348" s="16"/>
      <c r="AJ348" s="16"/>
      <c r="AM348" s="16"/>
      <c r="AN348" s="16"/>
    </row>
    <row r="349" spans="35:40" x14ac:dyDescent="0.2">
      <c r="AI349" s="16"/>
      <c r="AJ349" s="16"/>
      <c r="AM349" s="16"/>
      <c r="AN349" s="16"/>
    </row>
    <row r="350" spans="35:40" x14ac:dyDescent="0.2">
      <c r="AI350" s="16"/>
      <c r="AJ350" s="16"/>
      <c r="AM350" s="16"/>
      <c r="AN350" s="16"/>
    </row>
    <row r="351" spans="35:40" x14ac:dyDescent="0.2">
      <c r="AI351" s="16"/>
      <c r="AJ351" s="16"/>
      <c r="AM351" s="16"/>
      <c r="AN351" s="16"/>
    </row>
    <row r="352" spans="35:40" x14ac:dyDescent="0.2">
      <c r="AI352" s="16"/>
      <c r="AJ352" s="16"/>
      <c r="AM352" s="16"/>
      <c r="AN352" s="16"/>
    </row>
    <row r="353" spans="35:40" x14ac:dyDescent="0.2">
      <c r="AI353" s="16"/>
      <c r="AJ353" s="16"/>
      <c r="AM353" s="16"/>
      <c r="AN353" s="16"/>
    </row>
    <row r="354" spans="35:40" x14ac:dyDescent="0.2">
      <c r="AI354" s="16"/>
      <c r="AJ354" s="16"/>
      <c r="AM354" s="16"/>
      <c r="AN354" s="16"/>
    </row>
    <row r="355" spans="35:40" x14ac:dyDescent="0.2">
      <c r="AI355" s="16"/>
      <c r="AJ355" s="16"/>
      <c r="AM355" s="16"/>
      <c r="AN355" s="16"/>
    </row>
    <row r="356" spans="35:40" x14ac:dyDescent="0.2">
      <c r="AI356" s="16"/>
      <c r="AJ356" s="16"/>
      <c r="AM356" s="16"/>
      <c r="AN356" s="16"/>
    </row>
    <row r="357" spans="35:40" x14ac:dyDescent="0.2">
      <c r="AI357" s="16"/>
      <c r="AJ357" s="16"/>
      <c r="AM357" s="16"/>
      <c r="AN357" s="16"/>
    </row>
    <row r="358" spans="35:40" x14ac:dyDescent="0.2">
      <c r="AI358" s="16"/>
      <c r="AJ358" s="16"/>
      <c r="AM358" s="16"/>
      <c r="AN358" s="16"/>
    </row>
    <row r="359" spans="35:40" x14ac:dyDescent="0.2">
      <c r="AI359" s="16"/>
      <c r="AJ359" s="16"/>
      <c r="AM359" s="16"/>
      <c r="AN359" s="16"/>
    </row>
    <row r="360" spans="35:40" x14ac:dyDescent="0.2">
      <c r="AI360" s="16"/>
      <c r="AJ360" s="16"/>
      <c r="AM360" s="16"/>
      <c r="AN360" s="16"/>
    </row>
    <row r="361" spans="35:40" x14ac:dyDescent="0.2">
      <c r="AI361" s="16"/>
      <c r="AJ361" s="16"/>
      <c r="AM361" s="16"/>
      <c r="AN361" s="16"/>
    </row>
    <row r="362" spans="35:40" x14ac:dyDescent="0.2">
      <c r="AI362" s="16"/>
      <c r="AJ362" s="16"/>
      <c r="AM362" s="16"/>
      <c r="AN362" s="16"/>
    </row>
    <row r="363" spans="35:40" x14ac:dyDescent="0.2">
      <c r="AI363" s="16"/>
      <c r="AJ363" s="16"/>
    </row>
    <row r="364" spans="35:40" x14ac:dyDescent="0.2">
      <c r="AI364" s="16"/>
      <c r="AJ364" s="16"/>
    </row>
    <row r="365" spans="35:40" x14ac:dyDescent="0.2">
      <c r="AI365" s="16"/>
      <c r="AJ365" s="16"/>
    </row>
    <row r="366" spans="35:40" x14ac:dyDescent="0.2">
      <c r="AI366" s="16"/>
      <c r="AJ366" s="16"/>
    </row>
    <row r="367" spans="35:40" x14ac:dyDescent="0.2">
      <c r="AI367" s="16"/>
      <c r="AJ367" s="16"/>
    </row>
    <row r="368" spans="35:40" x14ac:dyDescent="0.2">
      <c r="AI368" s="16"/>
      <c r="AJ368" s="16"/>
    </row>
    <row r="369" spans="35:36" x14ac:dyDescent="0.2">
      <c r="AI369" s="16"/>
      <c r="AJ369" s="16"/>
    </row>
    <row r="370" spans="35:36" x14ac:dyDescent="0.2">
      <c r="AI370" s="16"/>
      <c r="AJ370" s="16"/>
    </row>
    <row r="371" spans="35:36" x14ac:dyDescent="0.2">
      <c r="AI371" s="16"/>
      <c r="AJ371" s="16"/>
    </row>
    <row r="372" spans="35:36" x14ac:dyDescent="0.2">
      <c r="AI372" s="16"/>
      <c r="AJ372" s="16"/>
    </row>
    <row r="373" spans="35:36" x14ac:dyDescent="0.2">
      <c r="AI373" s="16"/>
      <c r="AJ373" s="16"/>
    </row>
    <row r="374" spans="35:36" x14ac:dyDescent="0.2">
      <c r="AI374" s="16"/>
      <c r="AJ374" s="16"/>
    </row>
    <row r="375" spans="35:36" x14ac:dyDescent="0.2">
      <c r="AI375" s="16"/>
      <c r="AJ375" s="16"/>
    </row>
    <row r="376" spans="35:36" x14ac:dyDescent="0.2">
      <c r="AI376" s="16"/>
      <c r="AJ376" s="16"/>
    </row>
    <row r="377" spans="35:36" x14ac:dyDescent="0.2">
      <c r="AI377" s="16"/>
      <c r="AJ377" s="16"/>
    </row>
    <row r="378" spans="35:36" x14ac:dyDescent="0.2">
      <c r="AI378" s="16"/>
      <c r="AJ378" s="16"/>
    </row>
    <row r="379" spans="35:36" x14ac:dyDescent="0.2">
      <c r="AI379" s="16"/>
      <c r="AJ379" s="16"/>
    </row>
    <row r="380" spans="35:36" x14ac:dyDescent="0.2">
      <c r="AI380" s="16"/>
      <c r="AJ380" s="16"/>
    </row>
    <row r="381" spans="35:36" x14ac:dyDescent="0.2">
      <c r="AI381" s="16"/>
      <c r="AJ381" s="16"/>
    </row>
    <row r="382" spans="35:36" x14ac:dyDescent="0.2">
      <c r="AI382" s="16"/>
      <c r="AJ382" s="16"/>
    </row>
    <row r="383" spans="35:36" x14ac:dyDescent="0.2">
      <c r="AI383" s="16"/>
      <c r="AJ383" s="16"/>
    </row>
    <row r="384" spans="35:36" x14ac:dyDescent="0.2">
      <c r="AI384" s="16"/>
      <c r="AJ384" s="16"/>
    </row>
    <row r="385" spans="35:36" x14ac:dyDescent="0.2">
      <c r="AI385" s="16"/>
      <c r="AJ385" s="16"/>
    </row>
    <row r="386" spans="35:36" x14ac:dyDescent="0.2">
      <c r="AI386" s="16"/>
      <c r="AJ386" s="16"/>
    </row>
    <row r="387" spans="35:36" x14ac:dyDescent="0.2">
      <c r="AI387" s="16"/>
      <c r="AJ387" s="16"/>
    </row>
    <row r="388" spans="35:36" x14ac:dyDescent="0.2">
      <c r="AI388" s="16"/>
      <c r="AJ388" s="16"/>
    </row>
    <row r="389" spans="35:36" x14ac:dyDescent="0.2">
      <c r="AI389" s="16"/>
      <c r="AJ389" s="16"/>
    </row>
    <row r="390" spans="35:36" x14ac:dyDescent="0.2">
      <c r="AI390" s="16"/>
      <c r="AJ390" s="16"/>
    </row>
    <row r="391" spans="35:36" x14ac:dyDescent="0.2">
      <c r="AI391" s="16"/>
      <c r="AJ391" s="16"/>
    </row>
    <row r="392" spans="35:36" x14ac:dyDescent="0.2">
      <c r="AI392" s="16"/>
      <c r="AJ392" s="16"/>
    </row>
    <row r="393" spans="35:36" x14ac:dyDescent="0.2">
      <c r="AI393" s="16"/>
      <c r="AJ393" s="16"/>
    </row>
    <row r="394" spans="35:36" x14ac:dyDescent="0.2">
      <c r="AI394" s="16"/>
      <c r="AJ394" s="16"/>
    </row>
    <row r="395" spans="35:36" x14ac:dyDescent="0.2">
      <c r="AI395" s="16"/>
      <c r="AJ395" s="16"/>
    </row>
    <row r="396" spans="35:36" x14ac:dyDescent="0.2">
      <c r="AI396" s="16"/>
      <c r="AJ396" s="16"/>
    </row>
    <row r="397" spans="35:36" x14ac:dyDescent="0.2">
      <c r="AI397" s="16"/>
      <c r="AJ397" s="16"/>
    </row>
    <row r="398" spans="35:36" x14ac:dyDescent="0.2">
      <c r="AI398" s="16"/>
      <c r="AJ398" s="16"/>
    </row>
    <row r="399" spans="35:36" x14ac:dyDescent="0.2">
      <c r="AI399" s="16"/>
      <c r="AJ399" s="16"/>
    </row>
    <row r="400" spans="35:36" x14ac:dyDescent="0.2">
      <c r="AI400" s="16"/>
      <c r="AJ400" s="16"/>
    </row>
    <row r="401" spans="35:36" x14ac:dyDescent="0.2">
      <c r="AI401" s="16"/>
      <c r="AJ401" s="16"/>
    </row>
    <row r="402" spans="35:36" x14ac:dyDescent="0.2">
      <c r="AI402" s="16"/>
      <c r="AJ402" s="16"/>
    </row>
    <row r="403" spans="35:36" x14ac:dyDescent="0.2">
      <c r="AI403" s="16"/>
      <c r="AJ403" s="16"/>
    </row>
    <row r="404" spans="35:36" x14ac:dyDescent="0.2">
      <c r="AI404" s="16"/>
      <c r="AJ404" s="16"/>
    </row>
    <row r="405" spans="35:36" x14ac:dyDescent="0.2">
      <c r="AI405" s="16"/>
      <c r="AJ405" s="16"/>
    </row>
    <row r="406" spans="35:36" x14ac:dyDescent="0.2">
      <c r="AI406" s="16"/>
      <c r="AJ406" s="16"/>
    </row>
    <row r="407" spans="35:36" x14ac:dyDescent="0.2">
      <c r="AI407" s="16"/>
      <c r="AJ407" s="16"/>
    </row>
    <row r="408" spans="35:36" x14ac:dyDescent="0.2">
      <c r="AI408" s="16"/>
      <c r="AJ408" s="16"/>
    </row>
    <row r="409" spans="35:36" x14ac:dyDescent="0.2">
      <c r="AI409" s="16"/>
      <c r="AJ409" s="16"/>
    </row>
    <row r="410" spans="35:36" x14ac:dyDescent="0.2">
      <c r="AI410" s="16"/>
      <c r="AJ410" s="16"/>
    </row>
    <row r="411" spans="35:36" x14ac:dyDescent="0.2">
      <c r="AI411" s="16"/>
      <c r="AJ411" s="16"/>
    </row>
    <row r="412" spans="35:36" x14ac:dyDescent="0.2">
      <c r="AI412" s="16"/>
      <c r="AJ412" s="16"/>
    </row>
    <row r="413" spans="35:36" x14ac:dyDescent="0.2">
      <c r="AI413" s="16"/>
      <c r="AJ413" s="16"/>
    </row>
    <row r="414" spans="35:36" x14ac:dyDescent="0.2">
      <c r="AI414" s="16"/>
      <c r="AJ414" s="16"/>
    </row>
    <row r="415" spans="35:36" x14ac:dyDescent="0.2">
      <c r="AI415" s="16"/>
      <c r="AJ415" s="16"/>
    </row>
    <row r="416" spans="35:36" x14ac:dyDescent="0.2">
      <c r="AI416" s="16"/>
      <c r="AJ416" s="16"/>
    </row>
    <row r="417" spans="35:36" x14ac:dyDescent="0.2">
      <c r="AI417" s="16"/>
      <c r="AJ417" s="16"/>
    </row>
    <row r="418" spans="35:36" x14ac:dyDescent="0.2">
      <c r="AI418" s="16"/>
      <c r="AJ418" s="16"/>
    </row>
    <row r="419" spans="35:36" x14ac:dyDescent="0.2">
      <c r="AI419" s="16"/>
      <c r="AJ419" s="16"/>
    </row>
    <row r="420" spans="35:36" x14ac:dyDescent="0.2">
      <c r="AI420" s="16"/>
      <c r="AJ420" s="16"/>
    </row>
    <row r="421" spans="35:36" x14ac:dyDescent="0.2">
      <c r="AI421" s="16"/>
      <c r="AJ421" s="16"/>
    </row>
    <row r="422" spans="35:36" x14ac:dyDescent="0.2">
      <c r="AI422" s="16"/>
      <c r="AJ422" s="16"/>
    </row>
  </sheetData>
  <mergeCells count="5">
    <mergeCell ref="H1:I1"/>
    <mergeCell ref="D6:H6"/>
    <mergeCell ref="J6:N6"/>
    <mergeCell ref="S6:W6"/>
    <mergeCell ref="Y6:AC6"/>
  </mergeCells>
  <hyperlinks>
    <hyperlink ref="H1:I1" location="Index!A1" display="Regresar al Índice" xr:uid="{00000000-0004-0000-2400-000000000000}"/>
  </hyperlinks>
  <pageMargins left="0.7" right="0.7" top="0.75" bottom="0.75" header="0.3" footer="0.3"/>
  <pageSetup orientation="portrait" horizontalDpi="300" verticalDpi="3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
  <dimension ref="A1:S72"/>
  <sheetViews>
    <sheetView zoomScaleNormal="100" workbookViewId="0">
      <selection activeCell="F17" sqref="F17"/>
    </sheetView>
  </sheetViews>
  <sheetFormatPr baseColWidth="10" defaultColWidth="8.7109375" defaultRowHeight="12.75" x14ac:dyDescent="0.2"/>
  <cols>
    <col min="1" max="16384" width="8.7109375" style="230"/>
  </cols>
  <sheetData>
    <row r="1" spans="1:9" x14ac:dyDescent="0.2">
      <c r="A1" s="28" t="s">
        <v>4499</v>
      </c>
      <c r="H1" s="284" t="s">
        <v>1306</v>
      </c>
      <c r="I1" s="284"/>
    </row>
    <row r="2" spans="1:9" x14ac:dyDescent="0.2">
      <c r="A2" s="11" t="s">
        <v>1251</v>
      </c>
    </row>
    <row r="6" spans="1:9" x14ac:dyDescent="0.2">
      <c r="A6" s="230" t="s">
        <v>2</v>
      </c>
      <c r="B6" s="230" t="s">
        <v>282</v>
      </c>
    </row>
    <row r="7" spans="1:9" x14ac:dyDescent="0.2">
      <c r="A7" s="28" t="s">
        <v>28</v>
      </c>
      <c r="B7" s="29">
        <v>0.2329497054825555</v>
      </c>
    </row>
    <row r="8" spans="1:9" x14ac:dyDescent="0.2">
      <c r="A8" s="28" t="s">
        <v>27</v>
      </c>
      <c r="B8" s="29">
        <v>0.20163267867789786</v>
      </c>
    </row>
    <row r="9" spans="1:9" x14ac:dyDescent="0.2">
      <c r="A9" s="28" t="s">
        <v>29</v>
      </c>
      <c r="B9" s="29">
        <v>0.18850287036159694</v>
      </c>
    </row>
    <row r="10" spans="1:9" x14ac:dyDescent="0.2">
      <c r="A10" s="28" t="s">
        <v>31</v>
      </c>
      <c r="B10" s="29">
        <v>0.18612599687750539</v>
      </c>
    </row>
    <row r="11" spans="1:9" x14ac:dyDescent="0.2">
      <c r="A11" s="28" t="s">
        <v>50</v>
      </c>
      <c r="B11" s="29">
        <v>0.17074088327024808</v>
      </c>
    </row>
    <row r="12" spans="1:9" x14ac:dyDescent="0.2">
      <c r="A12" s="28" t="s">
        <v>10</v>
      </c>
      <c r="B12" s="29">
        <v>0.16990689162559927</v>
      </c>
    </row>
    <row r="13" spans="1:9" x14ac:dyDescent="0.2">
      <c r="A13" s="28" t="s">
        <v>15</v>
      </c>
      <c r="B13" s="29">
        <v>0.16982602644398051</v>
      </c>
    </row>
    <row r="14" spans="1:9" x14ac:dyDescent="0.2">
      <c r="A14" s="28" t="s">
        <v>24</v>
      </c>
      <c r="B14" s="29">
        <v>0.16437493242322102</v>
      </c>
    </row>
    <row r="15" spans="1:9" x14ac:dyDescent="0.2">
      <c r="A15" s="28" t="s">
        <v>9</v>
      </c>
      <c r="B15" s="29">
        <v>0.16161188696101941</v>
      </c>
    </row>
    <row r="16" spans="1:9" x14ac:dyDescent="0.2">
      <c r="A16" s="28" t="s">
        <v>21</v>
      </c>
      <c r="B16" s="29">
        <v>0.16136625894299561</v>
      </c>
    </row>
    <row r="17" spans="1:19" x14ac:dyDescent="0.2">
      <c r="A17" s="28" t="s">
        <v>16</v>
      </c>
      <c r="B17" s="29">
        <v>0.15675640915716368</v>
      </c>
    </row>
    <row r="18" spans="1:19" x14ac:dyDescent="0.2">
      <c r="A18" s="28" t="s">
        <v>12</v>
      </c>
      <c r="B18" s="29">
        <v>0.15657496453663058</v>
      </c>
    </row>
    <row r="19" spans="1:19" x14ac:dyDescent="0.2">
      <c r="A19" s="28" t="s">
        <v>7</v>
      </c>
      <c r="B19" s="29">
        <v>0.15389260123983575</v>
      </c>
    </row>
    <row r="20" spans="1:19" x14ac:dyDescent="0.2">
      <c r="A20" s="28" t="s">
        <v>1</v>
      </c>
      <c r="B20" s="29">
        <v>0.15326293733789273</v>
      </c>
    </row>
    <row r="21" spans="1:19" x14ac:dyDescent="0.2">
      <c r="A21" s="28" t="s">
        <v>20</v>
      </c>
      <c r="B21" s="29">
        <v>0.15298365983569559</v>
      </c>
    </row>
    <row r="22" spans="1:19" x14ac:dyDescent="0.2">
      <c r="A22" s="28" t="s">
        <v>6</v>
      </c>
      <c r="B22" s="29">
        <v>0.15152482835701742</v>
      </c>
    </row>
    <row r="23" spans="1:19" x14ac:dyDescent="0.2">
      <c r="A23" s="28" t="s">
        <v>32</v>
      </c>
      <c r="B23" s="29">
        <v>0.14791096282045246</v>
      </c>
    </row>
    <row r="24" spans="1:19" x14ac:dyDescent="0.2">
      <c r="A24" s="28" t="s">
        <v>18</v>
      </c>
      <c r="B24" s="29">
        <v>0.14758999240363646</v>
      </c>
    </row>
    <row r="25" spans="1:19" x14ac:dyDescent="0.2">
      <c r="A25" s="28" t="s">
        <v>22</v>
      </c>
      <c r="B25" s="29">
        <v>0.14606348378597209</v>
      </c>
    </row>
    <row r="26" spans="1:19" x14ac:dyDescent="0.2">
      <c r="A26" s="28" t="s">
        <v>30</v>
      </c>
      <c r="B26" s="29">
        <v>0.14588793653042431</v>
      </c>
    </row>
    <row r="27" spans="1:19" x14ac:dyDescent="0.2">
      <c r="A27" s="28" t="s">
        <v>5</v>
      </c>
      <c r="B27" s="29">
        <v>0.14507453889038976</v>
      </c>
    </row>
    <row r="28" spans="1:19" x14ac:dyDescent="0.2">
      <c r="A28" s="28" t="s">
        <v>8</v>
      </c>
      <c r="B28" s="29">
        <v>0.14339315990649798</v>
      </c>
      <c r="S28" s="12"/>
    </row>
    <row r="29" spans="1:19" x14ac:dyDescent="0.2">
      <c r="A29" s="28" t="s">
        <v>26</v>
      </c>
      <c r="B29" s="29">
        <v>0.14170060900111492</v>
      </c>
    </row>
    <row r="30" spans="1:19" x14ac:dyDescent="0.2">
      <c r="A30" s="28" t="s">
        <v>4</v>
      </c>
      <c r="B30" s="29">
        <v>0.14081595427737581</v>
      </c>
    </row>
    <row r="31" spans="1:19" x14ac:dyDescent="0.2">
      <c r="A31" s="28" t="s">
        <v>17</v>
      </c>
      <c r="B31" s="29">
        <v>0.13830638561009767</v>
      </c>
    </row>
    <row r="32" spans="1:19" x14ac:dyDescent="0.2">
      <c r="A32" s="28" t="s">
        <v>0</v>
      </c>
      <c r="B32" s="29">
        <v>0.13774991783081955</v>
      </c>
    </row>
    <row r="33" spans="1:2" x14ac:dyDescent="0.2">
      <c r="A33" s="28" t="s">
        <v>11</v>
      </c>
      <c r="B33" s="29">
        <v>0.13709383935534183</v>
      </c>
    </row>
    <row r="34" spans="1:2" x14ac:dyDescent="0.2">
      <c r="A34" s="28" t="s">
        <v>14</v>
      </c>
      <c r="B34" s="29">
        <v>0.12888422620054824</v>
      </c>
    </row>
    <row r="35" spans="1:2" x14ac:dyDescent="0.2">
      <c r="A35" s="28" t="s">
        <v>19</v>
      </c>
      <c r="B35" s="29">
        <v>0.12311450119986288</v>
      </c>
    </row>
    <row r="36" spans="1:2" x14ac:dyDescent="0.2">
      <c r="A36" s="28" t="s">
        <v>3</v>
      </c>
      <c r="B36" s="29">
        <v>0.11437435554188752</v>
      </c>
    </row>
    <row r="37" spans="1:2" x14ac:dyDescent="0.2">
      <c r="A37" s="28" t="s">
        <v>23</v>
      </c>
      <c r="B37" s="29">
        <v>0.10861384607453993</v>
      </c>
    </row>
    <row r="38" spans="1:2" x14ac:dyDescent="0.2">
      <c r="A38" s="28" t="s">
        <v>25</v>
      </c>
      <c r="B38" s="29">
        <v>9.9106607594566534E-2</v>
      </c>
    </row>
    <row r="39" spans="1:2" x14ac:dyDescent="0.2">
      <c r="A39" s="28" t="s">
        <v>33</v>
      </c>
      <c r="B39" s="29">
        <v>9.5793143816964854E-2</v>
      </c>
    </row>
    <row r="40" spans="1:2" x14ac:dyDescent="0.2">
      <c r="A40" s="28"/>
      <c r="B40" s="28"/>
    </row>
    <row r="41" spans="1:2" x14ac:dyDescent="0.2">
      <c r="A41" s="28"/>
      <c r="B41" s="28"/>
    </row>
    <row r="42" spans="1:2" x14ac:dyDescent="0.2">
      <c r="A42" s="28"/>
      <c r="B42" s="28"/>
    </row>
    <row r="43" spans="1:2" x14ac:dyDescent="0.2">
      <c r="A43" s="28"/>
      <c r="B43" s="28"/>
    </row>
    <row r="44" spans="1:2" x14ac:dyDescent="0.2">
      <c r="A44" s="28"/>
      <c r="B44" s="28"/>
    </row>
    <row r="45" spans="1:2" x14ac:dyDescent="0.2">
      <c r="A45" s="28"/>
      <c r="B45" s="28"/>
    </row>
    <row r="46" spans="1:2" x14ac:dyDescent="0.2">
      <c r="A46" s="28"/>
      <c r="B46" s="28"/>
    </row>
    <row r="47" spans="1:2" x14ac:dyDescent="0.2">
      <c r="A47" s="28"/>
      <c r="B47" s="28"/>
    </row>
    <row r="48" spans="1:2" x14ac:dyDescent="0.2">
      <c r="A48" s="28"/>
      <c r="B48" s="28"/>
    </row>
    <row r="49" spans="1:2" x14ac:dyDescent="0.2">
      <c r="A49" s="28"/>
      <c r="B49" s="28"/>
    </row>
    <row r="50" spans="1:2" x14ac:dyDescent="0.2">
      <c r="A50" s="28"/>
      <c r="B50" s="28"/>
    </row>
    <row r="51" spans="1:2" x14ac:dyDescent="0.2">
      <c r="A51" s="28"/>
      <c r="B51" s="28"/>
    </row>
    <row r="52" spans="1:2" x14ac:dyDescent="0.2">
      <c r="A52" s="28"/>
      <c r="B52" s="28"/>
    </row>
    <row r="53" spans="1:2" x14ac:dyDescent="0.2">
      <c r="A53" s="28"/>
      <c r="B53" s="28"/>
    </row>
    <row r="54" spans="1:2" x14ac:dyDescent="0.2">
      <c r="A54" s="28"/>
      <c r="B54" s="28"/>
    </row>
    <row r="55" spans="1:2" x14ac:dyDescent="0.2">
      <c r="A55" s="28"/>
      <c r="B55" s="28"/>
    </row>
    <row r="56" spans="1:2" x14ac:dyDescent="0.2">
      <c r="A56" s="28"/>
      <c r="B56" s="28"/>
    </row>
    <row r="57" spans="1:2" x14ac:dyDescent="0.2">
      <c r="A57" s="28"/>
      <c r="B57" s="28"/>
    </row>
    <row r="58" spans="1:2" x14ac:dyDescent="0.2">
      <c r="A58" s="28"/>
      <c r="B58" s="28"/>
    </row>
    <row r="59" spans="1:2" x14ac:dyDescent="0.2">
      <c r="A59" s="28"/>
      <c r="B59" s="28"/>
    </row>
    <row r="60" spans="1:2" x14ac:dyDescent="0.2">
      <c r="A60" s="28"/>
      <c r="B60" s="28"/>
    </row>
    <row r="61" spans="1:2" x14ac:dyDescent="0.2">
      <c r="A61" s="28"/>
      <c r="B61" s="28"/>
    </row>
    <row r="62" spans="1:2" x14ac:dyDescent="0.2">
      <c r="A62" s="28"/>
      <c r="B62" s="28"/>
    </row>
    <row r="63" spans="1:2" x14ac:dyDescent="0.2">
      <c r="A63" s="28"/>
      <c r="B63" s="28"/>
    </row>
    <row r="64" spans="1:2" x14ac:dyDescent="0.2">
      <c r="A64" s="28"/>
      <c r="B64" s="28"/>
    </row>
    <row r="65" spans="1:2" x14ac:dyDescent="0.2">
      <c r="A65" s="28"/>
      <c r="B65" s="28"/>
    </row>
    <row r="66" spans="1:2" x14ac:dyDescent="0.2">
      <c r="A66" s="28"/>
      <c r="B66" s="28"/>
    </row>
    <row r="67" spans="1:2" x14ac:dyDescent="0.2">
      <c r="A67" s="28"/>
      <c r="B67" s="28"/>
    </row>
    <row r="68" spans="1:2" x14ac:dyDescent="0.2">
      <c r="A68" s="28"/>
      <c r="B68" s="28"/>
    </row>
    <row r="69" spans="1:2" x14ac:dyDescent="0.2">
      <c r="A69" s="28"/>
      <c r="B69" s="28"/>
    </row>
    <row r="70" spans="1:2" x14ac:dyDescent="0.2">
      <c r="A70" s="28"/>
      <c r="B70" s="28"/>
    </row>
    <row r="71" spans="1:2" x14ac:dyDescent="0.2">
      <c r="A71" s="28"/>
      <c r="B71" s="28"/>
    </row>
    <row r="72" spans="1:2" x14ac:dyDescent="0.2">
      <c r="A72" s="28"/>
      <c r="B72" s="28"/>
    </row>
  </sheetData>
  <mergeCells count="1">
    <mergeCell ref="H1:I1"/>
  </mergeCells>
  <hyperlinks>
    <hyperlink ref="H1:I1" location="Index!A1" display="Regresar al Índice" xr:uid="{00000000-0004-0000-2500-000000000000}"/>
  </hyperlinks>
  <pageMargins left="0.7" right="0.7" top="0.75" bottom="0.75" header="0.3" footer="0.3"/>
  <pageSetup orientation="portrait" horizontalDpi="300" verticalDpi="3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dimension ref="A1:I72"/>
  <sheetViews>
    <sheetView zoomScaleNormal="100" workbookViewId="0">
      <selection activeCell="F17" sqref="F17"/>
    </sheetView>
  </sheetViews>
  <sheetFormatPr baseColWidth="10" defaultColWidth="8.7109375" defaultRowHeight="12.75" x14ac:dyDescent="0.2"/>
  <cols>
    <col min="1" max="16384" width="8.7109375" style="230"/>
  </cols>
  <sheetData>
    <row r="1" spans="1:9" x14ac:dyDescent="0.2">
      <c r="A1" s="28" t="s">
        <v>4500</v>
      </c>
      <c r="H1" s="284" t="s">
        <v>1306</v>
      </c>
      <c r="I1" s="284"/>
    </row>
    <row r="2" spans="1:9" x14ac:dyDescent="0.2">
      <c r="A2" s="11" t="s">
        <v>1251</v>
      </c>
    </row>
    <row r="6" spans="1:9" x14ac:dyDescent="0.2">
      <c r="C6" s="230" t="s">
        <v>381</v>
      </c>
      <c r="D6" s="230" t="s">
        <v>382</v>
      </c>
      <c r="G6" s="230" t="s">
        <v>383</v>
      </c>
      <c r="H6" s="230" t="s">
        <v>384</v>
      </c>
    </row>
    <row r="7" spans="1:9" x14ac:dyDescent="0.2">
      <c r="A7" s="230">
        <v>2018</v>
      </c>
      <c r="B7" s="230" t="s">
        <v>38</v>
      </c>
      <c r="C7" s="230">
        <v>4.0931184479757965E-2</v>
      </c>
      <c r="D7" s="230">
        <v>6.2933926924759451E-2</v>
      </c>
      <c r="G7" s="230">
        <v>4.1908600566468536E-2</v>
      </c>
      <c r="H7" s="230">
        <v>7.8838823001645075E-2</v>
      </c>
    </row>
    <row r="8" spans="1:9" x14ac:dyDescent="0.2">
      <c r="B8" s="230" t="s">
        <v>39</v>
      </c>
      <c r="C8" s="230">
        <v>3.9811552292802158E-2</v>
      </c>
      <c r="D8" s="230">
        <v>6.3015362514989418E-2</v>
      </c>
      <c r="G8" s="230">
        <v>4.045763443320028E-2</v>
      </c>
      <c r="H8" s="230">
        <v>7.9049442966268535E-2</v>
      </c>
    </row>
    <row r="9" spans="1:9" x14ac:dyDescent="0.2">
      <c r="B9" s="230" t="s">
        <v>40</v>
      </c>
      <c r="C9" s="230">
        <v>4.1367840294514263E-2</v>
      </c>
      <c r="D9" s="230">
        <v>6.3163593117657624E-2</v>
      </c>
      <c r="G9" s="230">
        <v>4.1670444039278311E-2</v>
      </c>
      <c r="H9" s="230">
        <v>8.0009644694729959E-2</v>
      </c>
    </row>
    <row r="10" spans="1:9" x14ac:dyDescent="0.2">
      <c r="B10" s="230" t="s">
        <v>41</v>
      </c>
      <c r="C10" s="230">
        <v>3.9513563582854579E-2</v>
      </c>
      <c r="D10" s="230">
        <v>6.1674374640313716E-2</v>
      </c>
      <c r="G10" s="230">
        <v>4.0039163836293974E-2</v>
      </c>
      <c r="H10" s="230">
        <v>7.946316528403452E-2</v>
      </c>
    </row>
    <row r="11" spans="1:9" x14ac:dyDescent="0.2">
      <c r="B11" s="230" t="s">
        <v>42</v>
      </c>
      <c r="C11" s="230">
        <v>4.0323165159157653E-2</v>
      </c>
      <c r="D11" s="230">
        <v>6.0937207055575426E-2</v>
      </c>
      <c r="G11" s="230">
        <v>4.1084838036470894E-2</v>
      </c>
      <c r="H11" s="230">
        <v>7.8645026380104857E-2</v>
      </c>
    </row>
    <row r="12" spans="1:9" x14ac:dyDescent="0.2">
      <c r="B12" s="230" t="s">
        <v>43</v>
      </c>
      <c r="C12" s="230">
        <v>3.6934377492993428E-2</v>
      </c>
      <c r="D12" s="230">
        <v>6.0412996245941576E-2</v>
      </c>
      <c r="G12" s="230">
        <v>3.7251339258620939E-2</v>
      </c>
      <c r="H12" s="230">
        <v>7.7700474291856975E-2</v>
      </c>
    </row>
    <row r="13" spans="1:9" x14ac:dyDescent="0.2">
      <c r="B13" s="230" t="s">
        <v>44</v>
      </c>
      <c r="C13" s="230">
        <v>3.9542317218209756E-2</v>
      </c>
      <c r="D13" s="230">
        <v>6.110643883657349E-2</v>
      </c>
      <c r="G13" s="230">
        <v>3.9485004622921302E-2</v>
      </c>
      <c r="H13" s="230">
        <v>7.7557381471072398E-2</v>
      </c>
    </row>
    <row r="14" spans="1:9" x14ac:dyDescent="0.2">
      <c r="B14" s="230" t="s">
        <v>45</v>
      </c>
      <c r="C14" s="230">
        <v>3.5271643516572332E-2</v>
      </c>
      <c r="D14" s="230">
        <v>6.0590792341586965E-2</v>
      </c>
      <c r="G14" s="230">
        <v>3.5052231531424317E-2</v>
      </c>
      <c r="H14" s="230">
        <v>7.6611551239286521E-2</v>
      </c>
    </row>
    <row r="15" spans="1:9" x14ac:dyDescent="0.2">
      <c r="B15" s="230" t="s">
        <v>46</v>
      </c>
      <c r="C15" s="230">
        <v>3.6834607150578243E-2</v>
      </c>
      <c r="D15" s="230">
        <v>6.0016125293587137E-2</v>
      </c>
      <c r="G15" s="230">
        <v>3.6959832375328759E-2</v>
      </c>
      <c r="H15" s="230">
        <v>7.6277738996861924E-2</v>
      </c>
    </row>
    <row r="16" spans="1:9" x14ac:dyDescent="0.2">
      <c r="B16" s="230" t="s">
        <v>47</v>
      </c>
      <c r="C16" s="230">
        <v>3.4141755901481219E-2</v>
      </c>
      <c r="D16" s="230">
        <v>5.980075068103944E-2</v>
      </c>
      <c r="G16" s="230">
        <v>3.3415183491260964E-2</v>
      </c>
      <c r="H16" s="230">
        <v>7.6164106746489699E-2</v>
      </c>
    </row>
    <row r="17" spans="1:8" x14ac:dyDescent="0.2">
      <c r="B17" s="230" t="s">
        <v>48</v>
      </c>
      <c r="C17" s="230">
        <v>3.2809290968900451E-2</v>
      </c>
      <c r="D17" s="230">
        <v>5.9423014585093296E-2</v>
      </c>
      <c r="G17" s="230">
        <v>3.269898032993105E-2</v>
      </c>
      <c r="H17" s="230">
        <v>7.5975510609979188E-2</v>
      </c>
    </row>
    <row r="18" spans="1:8" x14ac:dyDescent="0.2">
      <c r="B18" s="230" t="s">
        <v>49</v>
      </c>
      <c r="C18" s="230">
        <v>3.0138593845821567E-2</v>
      </c>
      <c r="D18" s="230">
        <v>6.0247070229374089E-2</v>
      </c>
      <c r="G18" s="230">
        <v>2.9485438912324746E-2</v>
      </c>
      <c r="H18" s="230">
        <v>7.5783729081586121E-2</v>
      </c>
    </row>
    <row r="19" spans="1:8" x14ac:dyDescent="0.2">
      <c r="A19" s="230">
        <v>2019</v>
      </c>
      <c r="B19" s="230" t="s">
        <v>38</v>
      </c>
      <c r="C19" s="230">
        <v>3.8651452390359761E-2</v>
      </c>
      <c r="D19" s="230">
        <v>6.1684620541800628E-2</v>
      </c>
      <c r="G19" s="230">
        <v>3.8346023777673439E-2</v>
      </c>
      <c r="H19" s="230">
        <v>7.699560077352445E-2</v>
      </c>
    </row>
    <row r="20" spans="1:8" x14ac:dyDescent="0.2">
      <c r="B20" s="230" t="s">
        <v>39</v>
      </c>
      <c r="C20" s="230">
        <v>3.3613438585584417E-2</v>
      </c>
      <c r="D20" s="230">
        <v>6.202403856519241E-2</v>
      </c>
      <c r="G20" s="230">
        <v>3.3177910565851919E-2</v>
      </c>
      <c r="H20" s="230">
        <v>7.6914850574331672E-2</v>
      </c>
    </row>
    <row r="21" spans="1:8" x14ac:dyDescent="0.2">
      <c r="B21" s="230" t="s">
        <v>40</v>
      </c>
      <c r="C21" s="230">
        <v>3.5476956093233307E-2</v>
      </c>
      <c r="D21" s="230">
        <v>6.2566353255355076E-2</v>
      </c>
      <c r="G21" s="230">
        <v>3.4425613970336465E-2</v>
      </c>
      <c r="H21" s="230">
        <v>7.7220714023111106E-2</v>
      </c>
    </row>
    <row r="22" spans="1:8" x14ac:dyDescent="0.2">
      <c r="B22" s="230" t="s">
        <v>41</v>
      </c>
      <c r="C22" s="230">
        <v>3.3674163585528813E-2</v>
      </c>
      <c r="D22" s="230">
        <v>6.1446917608619429E-2</v>
      </c>
      <c r="G22" s="230">
        <v>3.233458188127282E-2</v>
      </c>
      <c r="H22" s="230">
        <v>7.7188017406474463E-2</v>
      </c>
    </row>
    <row r="23" spans="1:8" x14ac:dyDescent="0.2">
      <c r="B23" s="230" t="s">
        <v>42</v>
      </c>
      <c r="C23" s="230">
        <v>3.6569421704101643E-2</v>
      </c>
      <c r="D23" s="230">
        <v>6.2770041613867067E-2</v>
      </c>
      <c r="G23" s="230">
        <v>3.4555412576495921E-2</v>
      </c>
      <c r="H23" s="230">
        <v>7.8254181047467647E-2</v>
      </c>
    </row>
    <row r="24" spans="1:8" x14ac:dyDescent="0.2">
      <c r="B24" s="230" t="s">
        <v>43</v>
      </c>
      <c r="C24" s="230">
        <v>3.4624249404285178E-2</v>
      </c>
      <c r="D24" s="230">
        <v>6.3450441874328536E-2</v>
      </c>
      <c r="G24" s="230">
        <v>3.3133171722488496E-2</v>
      </c>
      <c r="H24" s="230">
        <v>7.8186505196954373E-2</v>
      </c>
    </row>
    <row r="25" spans="1:8" x14ac:dyDescent="0.2">
      <c r="B25" s="230" t="s">
        <v>44</v>
      </c>
      <c r="C25" s="230">
        <v>3.8245710236100627E-2</v>
      </c>
      <c r="D25" s="230">
        <v>6.4298340886633873E-2</v>
      </c>
      <c r="G25" s="230">
        <v>3.6442472099498392E-2</v>
      </c>
      <c r="H25" s="230">
        <v>7.8440036039788705E-2</v>
      </c>
    </row>
    <row r="26" spans="1:8" x14ac:dyDescent="0.2">
      <c r="B26" s="230" t="s">
        <v>45</v>
      </c>
      <c r="C26" s="230">
        <v>3.7596605911798045E-2</v>
      </c>
      <c r="D26" s="230">
        <v>6.5141205451279743E-2</v>
      </c>
      <c r="G26" s="230">
        <v>3.5708040014824707E-2</v>
      </c>
      <c r="H26" s="230">
        <v>7.8821348570396299E-2</v>
      </c>
    </row>
    <row r="27" spans="1:8" x14ac:dyDescent="0.2">
      <c r="B27" s="230" t="s">
        <v>46</v>
      </c>
      <c r="C27" s="230">
        <v>3.9761456518229335E-2</v>
      </c>
      <c r="D27" s="230">
        <v>6.7480420346656203E-2</v>
      </c>
      <c r="G27" s="230">
        <v>3.8629680895040666E-2</v>
      </c>
      <c r="H27" s="230">
        <v>8.0757780900566484E-2</v>
      </c>
    </row>
    <row r="28" spans="1:8" x14ac:dyDescent="0.2">
      <c r="B28" s="230" t="s">
        <v>47</v>
      </c>
      <c r="C28" s="230">
        <v>3.6136716644600365E-2</v>
      </c>
      <c r="D28" s="230">
        <v>7.1638299820573584E-2</v>
      </c>
      <c r="G28" s="230">
        <v>3.6132368843057261E-2</v>
      </c>
      <c r="H28" s="230">
        <v>8.5576751265161913E-2</v>
      </c>
    </row>
    <row r="29" spans="1:8" x14ac:dyDescent="0.2">
      <c r="B29" s="230" t="s">
        <v>48</v>
      </c>
      <c r="C29" s="230">
        <v>4.970618679522773E-2</v>
      </c>
      <c r="D29" s="230">
        <v>7.7184710587249322E-2</v>
      </c>
      <c r="G29" s="230">
        <v>4.7941964336866309E-2</v>
      </c>
      <c r="H29" s="230">
        <v>9.2256082538805212E-2</v>
      </c>
    </row>
    <row r="30" spans="1:8" x14ac:dyDescent="0.2">
      <c r="B30" s="230" t="s">
        <v>49</v>
      </c>
      <c r="C30" s="230">
        <v>3.8872545902774717E-2</v>
      </c>
      <c r="D30" s="230">
        <v>9.7835689908061033E-2</v>
      </c>
      <c r="G30" s="230">
        <v>3.7390053101261096E-2</v>
      </c>
      <c r="H30" s="230">
        <v>0.11689497138863619</v>
      </c>
    </row>
    <row r="31" spans="1:8" x14ac:dyDescent="0.2">
      <c r="A31" s="230">
        <v>2020</v>
      </c>
      <c r="B31" s="230" t="s">
        <v>38</v>
      </c>
      <c r="C31" s="230">
        <v>4.685005625796277E-2</v>
      </c>
      <c r="D31" s="230">
        <v>0.10703821064883803</v>
      </c>
      <c r="G31" s="230">
        <v>4.4919010750206032E-2</v>
      </c>
      <c r="H31" s="230">
        <v>0.12760889315478124</v>
      </c>
    </row>
    <row r="32" spans="1:8" x14ac:dyDescent="0.2">
      <c r="B32" s="230" t="s">
        <v>39</v>
      </c>
      <c r="C32" s="230">
        <v>4.1815207584014039E-2</v>
      </c>
      <c r="D32" s="230">
        <v>0.11212391642062181</v>
      </c>
      <c r="G32" s="230">
        <v>4.0529445304394437E-2</v>
      </c>
      <c r="H32" s="230">
        <v>0.1339019421336026</v>
      </c>
    </row>
    <row r="33" spans="1:8" x14ac:dyDescent="0.2">
      <c r="B33" s="230" t="s">
        <v>40</v>
      </c>
      <c r="C33" s="230">
        <v>3.937618872108975E-2</v>
      </c>
      <c r="D33" s="230">
        <v>0.11536050731019142</v>
      </c>
      <c r="G33" s="230">
        <v>3.7854973297316206E-2</v>
      </c>
      <c r="H33" s="230">
        <v>0.13788089784138308</v>
      </c>
    </row>
    <row r="34" spans="1:8" x14ac:dyDescent="0.2">
      <c r="B34" s="230" t="s">
        <v>41</v>
      </c>
      <c r="C34" s="230">
        <v>4.3349119138567302E-2</v>
      </c>
      <c r="D34" s="230">
        <v>0.11940737063929616</v>
      </c>
      <c r="G34" s="230">
        <v>4.4668014207687359E-2</v>
      </c>
      <c r="H34" s="230">
        <v>0.14285723981673676</v>
      </c>
    </row>
    <row r="35" spans="1:8" x14ac:dyDescent="0.2">
      <c r="B35" s="230" t="s">
        <v>42</v>
      </c>
      <c r="C35" s="230">
        <v>6.3526464902228505E-2</v>
      </c>
      <c r="D35" s="230">
        <v>0.12229239777500057</v>
      </c>
      <c r="G35" s="230">
        <v>6.4602585520551217E-2</v>
      </c>
      <c r="H35" s="230">
        <v>0.14630507796333814</v>
      </c>
    </row>
    <row r="36" spans="1:8" x14ac:dyDescent="0.2">
      <c r="B36" s="230" t="s">
        <v>43</v>
      </c>
      <c r="C36" s="230">
        <v>5.0601103397093367E-2</v>
      </c>
      <c r="D36" s="230">
        <v>0.12493221195745094</v>
      </c>
      <c r="G36" s="230">
        <v>5.3601777782284497E-2</v>
      </c>
      <c r="H36" s="230">
        <v>0.14928476222702736</v>
      </c>
    </row>
    <row r="37" spans="1:8" x14ac:dyDescent="0.2">
      <c r="B37" s="230" t="s">
        <v>44</v>
      </c>
      <c r="C37" s="230">
        <v>5.8049707239328681E-2</v>
      </c>
      <c r="D37" s="230">
        <v>0.12585438445376496</v>
      </c>
      <c r="G37" s="230">
        <v>5.8574803340557063E-2</v>
      </c>
      <c r="H37" s="230">
        <v>0.15113912866114548</v>
      </c>
    </row>
    <row r="38" spans="1:8" x14ac:dyDescent="0.2">
      <c r="B38" s="230" t="s">
        <v>45</v>
      </c>
      <c r="C38" s="230">
        <v>3.9415393279741792E-2</v>
      </c>
      <c r="D38" s="230">
        <v>0.12716774317970189</v>
      </c>
      <c r="G38" s="230">
        <v>4.0085754659612345E-2</v>
      </c>
      <c r="H38" s="230">
        <v>0.15287797197849309</v>
      </c>
    </row>
    <row r="39" spans="1:8" x14ac:dyDescent="0.2">
      <c r="B39" s="230" t="s">
        <v>46</v>
      </c>
      <c r="C39" s="230">
        <v>5.3295790511521904E-2</v>
      </c>
      <c r="D39" s="230">
        <v>0.12837884802016086</v>
      </c>
      <c r="G39" s="230">
        <v>5.4417987253325945E-2</v>
      </c>
      <c r="H39" s="230">
        <v>0.15418725384274212</v>
      </c>
    </row>
    <row r="40" spans="1:8" x14ac:dyDescent="0.2">
      <c r="B40" s="230" t="s">
        <v>47</v>
      </c>
      <c r="C40" s="230">
        <v>3.7493826706857615E-2</v>
      </c>
      <c r="D40" s="230">
        <v>0.12999483922141555</v>
      </c>
      <c r="G40" s="230">
        <v>3.9015694609885562E-2</v>
      </c>
      <c r="H40" s="230">
        <v>0.15624547182727491</v>
      </c>
    </row>
    <row r="41" spans="1:8" x14ac:dyDescent="0.2">
      <c r="B41" s="230" t="s">
        <v>48</v>
      </c>
      <c r="C41" s="230">
        <v>5.4363643978593577E-2</v>
      </c>
      <c r="D41" s="230">
        <v>0.13135424495762513</v>
      </c>
      <c r="G41" s="230">
        <v>5.6099816642968398E-2</v>
      </c>
      <c r="H41" s="230">
        <v>0.15830099499295511</v>
      </c>
    </row>
    <row r="42" spans="1:8" x14ac:dyDescent="0.2">
      <c r="B42" s="230" t="s">
        <v>49</v>
      </c>
      <c r="C42" s="230">
        <v>5.1588153641549984E-2</v>
      </c>
      <c r="D42" s="230">
        <v>0.13323370927851563</v>
      </c>
      <c r="G42" s="230">
        <v>5.3039713624676153E-2</v>
      </c>
      <c r="H42" s="230">
        <v>0.15997891853743451</v>
      </c>
    </row>
    <row r="43" spans="1:8" x14ac:dyDescent="0.2">
      <c r="A43" s="230">
        <v>2021</v>
      </c>
      <c r="B43" s="230" t="s">
        <v>38</v>
      </c>
      <c r="C43" s="230">
        <v>6.6292687098387454E-2</v>
      </c>
      <c r="D43" s="230">
        <v>0.13647210028858506</v>
      </c>
      <c r="G43" s="230">
        <v>6.6834523488522229E-2</v>
      </c>
      <c r="H43" s="230">
        <v>0.16401720048668958</v>
      </c>
    </row>
    <row r="44" spans="1:8" x14ac:dyDescent="0.2">
      <c r="B44" s="230" t="s">
        <v>39</v>
      </c>
      <c r="C44" s="230">
        <v>6.7373296133710375E-2</v>
      </c>
      <c r="D44" s="230">
        <v>0.13897586473101525</v>
      </c>
      <c r="G44" s="230">
        <v>6.7884006749311304E-2</v>
      </c>
      <c r="H44" s="230">
        <v>0.16663575368851871</v>
      </c>
    </row>
    <row r="45" spans="1:8" x14ac:dyDescent="0.2">
      <c r="B45" s="230" t="s">
        <v>40</v>
      </c>
      <c r="C45" s="230">
        <v>7.0864849621042073E-2</v>
      </c>
      <c r="D45" s="230">
        <v>0.13995034096954945</v>
      </c>
      <c r="G45" s="230">
        <v>7.1208634898172488E-2</v>
      </c>
      <c r="H45" s="230">
        <v>0.1673554829535065</v>
      </c>
    </row>
    <row r="46" spans="1:8" x14ac:dyDescent="0.2">
      <c r="B46" s="230" t="s">
        <v>41</v>
      </c>
      <c r="C46" s="230">
        <v>5.0434852213563378E-2</v>
      </c>
      <c r="D46" s="230">
        <v>0.14235163178314456</v>
      </c>
      <c r="G46" s="230">
        <v>4.9322279526174816E-2</v>
      </c>
      <c r="H46" s="230">
        <v>0.16991521222450953</v>
      </c>
    </row>
    <row r="47" spans="1:8" x14ac:dyDescent="0.2">
      <c r="B47" s="230" t="s">
        <v>42</v>
      </c>
      <c r="C47" s="230">
        <v>5.3332984012631049E-2</v>
      </c>
      <c r="D47" s="230">
        <v>0.14413848800101189</v>
      </c>
      <c r="G47" s="230">
        <v>5.300748200854339E-2</v>
      </c>
      <c r="H47" s="230">
        <v>0.17104496589193238</v>
      </c>
    </row>
    <row r="48" spans="1:8" x14ac:dyDescent="0.2">
      <c r="B48" s="230" t="s">
        <v>43</v>
      </c>
      <c r="C48" s="230">
        <v>3.9157399618078091E-2</v>
      </c>
      <c r="D48" s="230">
        <v>0.14532963629816115</v>
      </c>
      <c r="G48" s="230">
        <v>3.9179293128660538E-2</v>
      </c>
      <c r="H48" s="230">
        <v>0.17227064155611621</v>
      </c>
    </row>
    <row r="49" spans="1:8" x14ac:dyDescent="0.2">
      <c r="B49" s="230" t="s">
        <v>44</v>
      </c>
      <c r="C49" s="230">
        <v>4.7877332158901144E-2</v>
      </c>
      <c r="D49" s="230">
        <v>0.14407608636901786</v>
      </c>
      <c r="G49" s="230">
        <v>4.818131164294661E-2</v>
      </c>
      <c r="H49" s="230">
        <v>0.17075570933695286</v>
      </c>
    </row>
    <row r="50" spans="1:8" x14ac:dyDescent="0.2">
      <c r="B50" s="230" t="s">
        <v>45</v>
      </c>
      <c r="C50" s="230">
        <v>3.7155119123653546E-2</v>
      </c>
      <c r="D50" s="230">
        <v>0.14546689708457103</v>
      </c>
      <c r="G50" s="230">
        <v>3.6853815095306608E-2</v>
      </c>
      <c r="H50" s="230">
        <v>0.17169394662862253</v>
      </c>
    </row>
    <row r="51" spans="1:8" x14ac:dyDescent="0.2">
      <c r="B51" s="230" t="s">
        <v>46</v>
      </c>
      <c r="C51" s="230">
        <v>4.4193421728809509E-2</v>
      </c>
      <c r="D51" s="230">
        <v>0.14522828272141136</v>
      </c>
      <c r="G51" s="230">
        <v>4.3320422460700912E-2</v>
      </c>
      <c r="H51" s="230">
        <v>0.17120702491378825</v>
      </c>
    </row>
    <row r="52" spans="1:8" x14ac:dyDescent="0.2">
      <c r="B52" s="230" t="s">
        <v>47</v>
      </c>
      <c r="C52" s="230">
        <v>3.6121091115825801E-2</v>
      </c>
      <c r="D52" s="230">
        <v>0.14616988611586695</v>
      </c>
      <c r="G52" s="230">
        <v>3.5290075541425887E-2</v>
      </c>
      <c r="H52" s="230">
        <v>0.17159309065821016</v>
      </c>
    </row>
    <row r="53" spans="1:8" x14ac:dyDescent="0.2">
      <c r="B53" s="230" t="s">
        <v>48</v>
      </c>
      <c r="C53" s="230">
        <v>4.5436716161880525E-2</v>
      </c>
      <c r="D53" s="230">
        <v>0.14490057520124505</v>
      </c>
      <c r="G53" s="230">
        <v>4.4361957061377751E-2</v>
      </c>
      <c r="H53" s="230">
        <v>0.16972002812876569</v>
      </c>
    </row>
    <row r="54" spans="1:8" x14ac:dyDescent="0.2">
      <c r="B54" s="230" t="s">
        <v>49</v>
      </c>
      <c r="C54" s="230">
        <v>3.5071314938752658E-2</v>
      </c>
      <c r="D54" s="230">
        <v>0.14600987791177503</v>
      </c>
      <c r="G54" s="230">
        <v>3.4053092654728404E-2</v>
      </c>
      <c r="H54" s="230">
        <v>0.16987781537282684</v>
      </c>
    </row>
    <row r="55" spans="1:8" x14ac:dyDescent="0.2">
      <c r="A55" s="230">
        <v>2022</v>
      </c>
      <c r="B55" s="230" t="s">
        <v>38</v>
      </c>
      <c r="C55" s="230">
        <v>4.3332886628525948E-2</v>
      </c>
      <c r="D55" s="230">
        <v>0.14822831210346379</v>
      </c>
      <c r="G55" s="230">
        <v>4.1952144183965416E-2</v>
      </c>
      <c r="H55" s="230">
        <v>0.17251876985475412</v>
      </c>
    </row>
    <row r="56" spans="1:8" x14ac:dyDescent="0.2">
      <c r="B56" s="230" t="s">
        <v>39</v>
      </c>
      <c r="C56" s="230">
        <v>3.5080999710907904E-2</v>
      </c>
      <c r="D56" s="230">
        <v>0.15024801026790502</v>
      </c>
      <c r="G56" s="230">
        <v>3.4173665452440993E-2</v>
      </c>
      <c r="H56" s="230">
        <v>0.17429460481217657</v>
      </c>
    </row>
    <row r="57" spans="1:8" x14ac:dyDescent="0.2">
      <c r="B57" s="230" t="s">
        <v>40</v>
      </c>
      <c r="C57" s="230">
        <v>4.0063573140926269E-2</v>
      </c>
      <c r="D57" s="230">
        <v>0.15080873643625239</v>
      </c>
      <c r="G57" s="230">
        <v>3.9905989492006688E-2</v>
      </c>
      <c r="H57" s="230">
        <v>0.17416098116396331</v>
      </c>
    </row>
    <row r="58" spans="1:8" x14ac:dyDescent="0.2">
      <c r="B58" s="230" t="s">
        <v>41</v>
      </c>
      <c r="C58" s="230">
        <v>3.3287434992584269E-2</v>
      </c>
      <c r="D58" s="230">
        <v>0.15368512589095776</v>
      </c>
      <c r="G58" s="230">
        <v>3.2482893792538083E-2</v>
      </c>
      <c r="H58" s="230">
        <v>0.17672388849792839</v>
      </c>
    </row>
    <row r="59" spans="1:8" x14ac:dyDescent="0.2">
      <c r="B59" s="230" t="s">
        <v>42</v>
      </c>
      <c r="C59" s="230">
        <v>4.0562583911229327E-2</v>
      </c>
      <c r="D59" s="230">
        <v>0.1547296502290747</v>
      </c>
      <c r="G59" s="230">
        <v>3.9412352899691014E-2</v>
      </c>
      <c r="H59" s="230">
        <v>0.17764171418304006</v>
      </c>
    </row>
    <row r="60" spans="1:8" x14ac:dyDescent="0.2">
      <c r="B60" s="230" t="s">
        <v>43</v>
      </c>
      <c r="C60" s="230">
        <v>3.5509834092780267E-2</v>
      </c>
      <c r="D60" s="230">
        <v>0.15586461430339718</v>
      </c>
      <c r="G60" s="230">
        <v>3.4663325240432738E-2</v>
      </c>
      <c r="H60" s="230">
        <v>0.17848552855952096</v>
      </c>
    </row>
    <row r="61" spans="1:8" x14ac:dyDescent="0.2">
      <c r="B61" s="230" t="s">
        <v>44</v>
      </c>
      <c r="C61" s="230">
        <v>4.1393810250234704E-2</v>
      </c>
      <c r="D61" s="230">
        <v>0.15629647154114051</v>
      </c>
      <c r="G61" s="230">
        <v>4.1510399979741958E-2</v>
      </c>
      <c r="H61" s="230">
        <v>0.17847215961489776</v>
      </c>
    </row>
    <row r="62" spans="1:8" x14ac:dyDescent="0.2">
      <c r="B62" s="230" t="s">
        <v>45</v>
      </c>
      <c r="C62" s="230">
        <v>3.352005328016814E-2</v>
      </c>
      <c r="D62" s="230">
        <v>0.15809448820173946</v>
      </c>
      <c r="G62" s="230">
        <v>3.3600873378454119E-2</v>
      </c>
      <c r="H62" s="230">
        <v>0.17993154045581167</v>
      </c>
    </row>
    <row r="63" spans="1:8" x14ac:dyDescent="0.2">
      <c r="B63" s="230" t="s">
        <v>46</v>
      </c>
      <c r="C63" s="230">
        <v>3.8452830332331191E-2</v>
      </c>
      <c r="D63" s="230">
        <v>0.15762791947786073</v>
      </c>
      <c r="G63" s="230">
        <v>3.7831611058409265E-2</v>
      </c>
      <c r="H63" s="230">
        <v>0.17937748835586248</v>
      </c>
    </row>
    <row r="64" spans="1:8" x14ac:dyDescent="0.2">
      <c r="B64" s="230" t="s">
        <v>47</v>
      </c>
      <c r="C64" s="230">
        <v>3.2305054665018672E-2</v>
      </c>
      <c r="D64" s="230">
        <v>0.15904624492184552</v>
      </c>
      <c r="G64" s="230">
        <v>3.1967861608754464E-2</v>
      </c>
      <c r="H64" s="230">
        <v>0.18027966482978378</v>
      </c>
    </row>
    <row r="65" spans="1:8" x14ac:dyDescent="0.2">
      <c r="B65" s="230" t="s">
        <v>48</v>
      </c>
      <c r="C65" s="230">
        <v>4.2501065983467937E-2</v>
      </c>
      <c r="D65" s="230">
        <v>0.15793826859421958</v>
      </c>
      <c r="G65" s="230">
        <v>4.0523942639033778E-2</v>
      </c>
      <c r="H65" s="230">
        <v>0.17895034636644566</v>
      </c>
    </row>
    <row r="66" spans="1:8" x14ac:dyDescent="0.2">
      <c r="B66" s="28" t="s">
        <v>49</v>
      </c>
      <c r="C66" s="230">
        <v>3.1941752197392349E-2</v>
      </c>
      <c r="D66" s="230">
        <v>0.16021564869670682</v>
      </c>
      <c r="G66" s="230">
        <v>3.2463665794267543E-2</v>
      </c>
      <c r="H66" s="230">
        <v>0.1809359231099989</v>
      </c>
    </row>
    <row r="67" spans="1:8" x14ac:dyDescent="0.2">
      <c r="A67" s="230">
        <v>2023</v>
      </c>
      <c r="B67" s="230" t="s">
        <v>38</v>
      </c>
      <c r="C67" s="230">
        <v>3.4973685549285108E-2</v>
      </c>
      <c r="D67" s="230">
        <v>0.16080211397124081</v>
      </c>
      <c r="G67" s="230">
        <v>3.5686285870838476E-2</v>
      </c>
      <c r="H67" s="230">
        <v>0.18181556527516515</v>
      </c>
    </row>
    <row r="68" spans="1:8" x14ac:dyDescent="0.2">
      <c r="B68" s="230" t="s">
        <v>39</v>
      </c>
      <c r="C68" s="230">
        <v>3.0154791420382434E-2</v>
      </c>
      <c r="D68" s="230">
        <v>0.16497427222451652</v>
      </c>
      <c r="G68" s="230">
        <v>3.0936174171431876E-2</v>
      </c>
      <c r="H68" s="230">
        <v>0.18587702877927223</v>
      </c>
    </row>
    <row r="69" spans="1:8" x14ac:dyDescent="0.2">
      <c r="B69" s="230" t="s">
        <v>40</v>
      </c>
      <c r="C69" s="230">
        <v>3.1836159097244437E-2</v>
      </c>
      <c r="D69" s="230">
        <v>0.16421394995889585</v>
      </c>
      <c r="G69" s="230">
        <v>3.3188572267150898E-2</v>
      </c>
      <c r="H69" s="230">
        <v>0.18537544888208368</v>
      </c>
    </row>
    <row r="70" spans="1:8" x14ac:dyDescent="0.2">
      <c r="B70" s="230" t="s">
        <v>41</v>
      </c>
      <c r="C70" s="230">
        <v>2.6533061759329266E-2</v>
      </c>
      <c r="D70" s="230">
        <v>0.16778879578217826</v>
      </c>
      <c r="G70" s="230">
        <v>2.7506487647845572E-2</v>
      </c>
      <c r="H70" s="230">
        <v>0.18918379416010059</v>
      </c>
    </row>
    <row r="71" spans="1:8" x14ac:dyDescent="0.2">
      <c r="B71" s="230" t="s">
        <v>42</v>
      </c>
      <c r="C71" s="230">
        <v>3.6429045525727996E-2</v>
      </c>
      <c r="D71" s="230">
        <v>0.16919269560307737</v>
      </c>
      <c r="G71" s="230">
        <v>3.7030070420784385E-2</v>
      </c>
      <c r="H71" s="230">
        <v>0.19079697582450275</v>
      </c>
    </row>
    <row r="72" spans="1:8" x14ac:dyDescent="0.2">
      <c r="B72" s="230" t="s">
        <v>43</v>
      </c>
      <c r="C72" s="230">
        <v>2.9129875323126327E-2</v>
      </c>
      <c r="D72" s="230">
        <v>0.16942010501703725</v>
      </c>
      <c r="G72" s="230">
        <v>2.9018408002753564E-2</v>
      </c>
      <c r="H72" s="230">
        <v>0.19088034478688157</v>
      </c>
    </row>
  </sheetData>
  <mergeCells count="1">
    <mergeCell ref="H1:I1"/>
  </mergeCells>
  <hyperlinks>
    <hyperlink ref="H1:I1" location="Index!A1" display="Regresar al Índice" xr:uid="{00000000-0004-0000-26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D43BD-5645-47CF-8C36-C96EE98B1816}">
  <sheetPr codeName="Hoja44"/>
  <dimension ref="A1:I16"/>
  <sheetViews>
    <sheetView workbookViewId="0">
      <selection activeCell="F17" sqref="F17"/>
    </sheetView>
  </sheetViews>
  <sheetFormatPr baseColWidth="10" defaultRowHeight="12.75" x14ac:dyDescent="0.2"/>
  <cols>
    <col min="1" max="16384" width="11.42578125" style="28"/>
  </cols>
  <sheetData>
    <row r="1" spans="1:9" x14ac:dyDescent="0.2">
      <c r="A1" s="28" t="s">
        <v>4508</v>
      </c>
      <c r="H1" s="343" t="s">
        <v>1306</v>
      </c>
      <c r="I1" s="343"/>
    </row>
    <row r="2" spans="1:9" x14ac:dyDescent="0.2">
      <c r="A2" s="28" t="s">
        <v>4495</v>
      </c>
    </row>
    <row r="6" spans="1:9" ht="25.5" x14ac:dyDescent="0.2">
      <c r="A6" s="529" t="s">
        <v>4454</v>
      </c>
      <c r="B6" s="529" t="s">
        <v>4438</v>
      </c>
      <c r="C6" s="529" t="s">
        <v>4443</v>
      </c>
      <c r="D6" s="529" t="s">
        <v>4455</v>
      </c>
      <c r="E6" s="529" t="s">
        <v>4456</v>
      </c>
    </row>
    <row r="7" spans="1:9" ht="63.75" x14ac:dyDescent="0.2">
      <c r="A7" s="530" t="s">
        <v>4457</v>
      </c>
      <c r="B7" s="531">
        <v>1573701</v>
      </c>
      <c r="C7" s="531">
        <v>1781220</v>
      </c>
      <c r="D7" s="531">
        <v>207519</v>
      </c>
      <c r="E7" s="532">
        <v>0.13200000000000001</v>
      </c>
    </row>
    <row r="8" spans="1:9" ht="25.5" x14ac:dyDescent="0.2">
      <c r="A8" s="530" t="s">
        <v>4458</v>
      </c>
      <c r="B8" s="502">
        <v>1536440</v>
      </c>
      <c r="C8" s="502">
        <v>1737877</v>
      </c>
      <c r="D8" s="502">
        <v>201437</v>
      </c>
      <c r="E8" s="458">
        <v>0.13100000000000001</v>
      </c>
    </row>
    <row r="9" spans="1:9" ht="25.5" x14ac:dyDescent="0.2">
      <c r="A9" s="530" t="s">
        <v>4459</v>
      </c>
      <c r="B9" s="531">
        <v>37261</v>
      </c>
      <c r="C9" s="531">
        <v>43343</v>
      </c>
      <c r="D9" s="531">
        <v>6082</v>
      </c>
      <c r="E9" s="532">
        <v>0.16300000000000001</v>
      </c>
    </row>
    <row r="10" spans="1:9" ht="76.5" x14ac:dyDescent="0.2">
      <c r="A10" s="530" t="s">
        <v>4460</v>
      </c>
      <c r="B10" s="502">
        <v>1818063</v>
      </c>
      <c r="C10" s="502">
        <v>1764267</v>
      </c>
      <c r="D10" s="502">
        <v>-53796</v>
      </c>
      <c r="E10" s="533">
        <v>-0.03</v>
      </c>
    </row>
    <row r="11" spans="1:9" ht="25.5" x14ac:dyDescent="0.2">
      <c r="A11" s="530" t="s">
        <v>4461</v>
      </c>
      <c r="B11" s="531">
        <v>109761</v>
      </c>
      <c r="C11" s="531">
        <v>98552</v>
      </c>
      <c r="D11" s="531">
        <v>-11209</v>
      </c>
      <c r="E11" s="532">
        <v>-0.10199999999999999</v>
      </c>
    </row>
    <row r="12" spans="1:9" ht="25.5" x14ac:dyDescent="0.2">
      <c r="A12" s="530" t="s">
        <v>4462</v>
      </c>
      <c r="B12" s="502">
        <v>1708302</v>
      </c>
      <c r="C12" s="502">
        <v>1665715</v>
      </c>
      <c r="D12" s="502">
        <v>-42587</v>
      </c>
      <c r="E12" s="458">
        <v>-2.5000000000000001E-2</v>
      </c>
    </row>
    <row r="13" spans="1:9" ht="25.5" x14ac:dyDescent="0.2">
      <c r="A13" s="530" t="s">
        <v>4463</v>
      </c>
      <c r="B13" s="532">
        <v>0.46400000000000002</v>
      </c>
      <c r="C13" s="532">
        <v>0.502</v>
      </c>
      <c r="D13" s="534" t="s">
        <v>4486</v>
      </c>
      <c r="E13" s="535"/>
    </row>
    <row r="14" spans="1:9" ht="38.25" x14ac:dyDescent="0.2">
      <c r="A14" s="530" t="s">
        <v>4465</v>
      </c>
      <c r="B14" s="458">
        <v>2.4E-2</v>
      </c>
      <c r="C14" s="458">
        <v>2.4E-2</v>
      </c>
      <c r="D14" s="503" t="s">
        <v>4487</v>
      </c>
      <c r="E14" s="536"/>
    </row>
    <row r="15" spans="1:9" ht="38.25" x14ac:dyDescent="0.2">
      <c r="A15" s="530" t="s">
        <v>4467</v>
      </c>
      <c r="B15" s="532">
        <v>4.5999999999999999E-2</v>
      </c>
      <c r="C15" s="532">
        <v>5.1999999999999998E-2</v>
      </c>
      <c r="D15" s="534" t="s">
        <v>4488</v>
      </c>
      <c r="E15" s="535"/>
    </row>
    <row r="16" spans="1:9" ht="38.25" x14ac:dyDescent="0.2">
      <c r="A16" s="530" t="s">
        <v>4469</v>
      </c>
      <c r="B16" s="458">
        <v>0.47499999999999998</v>
      </c>
      <c r="C16" s="458">
        <v>0.496</v>
      </c>
      <c r="D16" s="503" t="s">
        <v>4489</v>
      </c>
      <c r="E16" s="536"/>
    </row>
  </sheetData>
  <mergeCells count="1">
    <mergeCell ref="H1:I1"/>
  </mergeCells>
  <hyperlinks>
    <hyperlink ref="H1:I1" location="Index!A1" display="Regresar al Índice" xr:uid="{39AE57FA-B299-4DD6-A3F4-C6F731B4AE69}"/>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dimension ref="A1:I73"/>
  <sheetViews>
    <sheetView zoomScaleNormal="100" workbookViewId="0">
      <selection activeCell="F17" sqref="F17"/>
    </sheetView>
  </sheetViews>
  <sheetFormatPr baseColWidth="10" defaultColWidth="8.7109375" defaultRowHeight="12.75" x14ac:dyDescent="0.2"/>
  <cols>
    <col min="1" max="16384" width="8.7109375" style="230"/>
  </cols>
  <sheetData>
    <row r="1" spans="1:9" x14ac:dyDescent="0.2">
      <c r="A1" s="28" t="s">
        <v>4501</v>
      </c>
      <c r="H1" s="284" t="s">
        <v>1306</v>
      </c>
      <c r="I1" s="284"/>
    </row>
    <row r="2" spans="1:9" x14ac:dyDescent="0.2">
      <c r="A2" s="11" t="s">
        <v>1251</v>
      </c>
    </row>
    <row r="6" spans="1:9" x14ac:dyDescent="0.2">
      <c r="A6" s="230" t="s">
        <v>2</v>
      </c>
      <c r="B6" s="230" t="s">
        <v>282</v>
      </c>
    </row>
    <row r="7" spans="1:9" x14ac:dyDescent="0.2">
      <c r="A7" s="28" t="s">
        <v>28</v>
      </c>
      <c r="B7" s="29">
        <v>0.29014133522555613</v>
      </c>
    </row>
    <row r="8" spans="1:9" x14ac:dyDescent="0.2">
      <c r="A8" s="28" t="s">
        <v>27</v>
      </c>
      <c r="B8" s="29">
        <v>0.24144093643957693</v>
      </c>
    </row>
    <row r="9" spans="1:9" x14ac:dyDescent="0.2">
      <c r="A9" s="28" t="s">
        <v>15</v>
      </c>
      <c r="B9" s="29">
        <v>0.23792750534196519</v>
      </c>
    </row>
    <row r="10" spans="1:9" x14ac:dyDescent="0.2">
      <c r="A10" s="28" t="s">
        <v>31</v>
      </c>
      <c r="B10" s="29">
        <v>0.23519493049742243</v>
      </c>
    </row>
    <row r="11" spans="1:9" x14ac:dyDescent="0.2">
      <c r="A11" s="28" t="s">
        <v>29</v>
      </c>
      <c r="B11" s="29">
        <v>0.22573582408742698</v>
      </c>
    </row>
    <row r="12" spans="1:9" x14ac:dyDescent="0.2">
      <c r="A12" s="28" t="s">
        <v>21</v>
      </c>
      <c r="B12" s="29">
        <v>0.22288415961125327</v>
      </c>
    </row>
    <row r="13" spans="1:9" x14ac:dyDescent="0.2">
      <c r="A13" s="28" t="s">
        <v>9</v>
      </c>
      <c r="B13" s="29">
        <v>0.22045239296052135</v>
      </c>
    </row>
    <row r="14" spans="1:9" x14ac:dyDescent="0.2">
      <c r="A14" s="28" t="s">
        <v>50</v>
      </c>
      <c r="B14" s="29">
        <v>0.21936615814641044</v>
      </c>
    </row>
    <row r="15" spans="1:9" x14ac:dyDescent="0.2">
      <c r="A15" s="28" t="s">
        <v>6</v>
      </c>
      <c r="B15" s="29">
        <v>0.21056035444123455</v>
      </c>
    </row>
    <row r="16" spans="1:9" x14ac:dyDescent="0.2">
      <c r="A16" s="28" t="s">
        <v>18</v>
      </c>
      <c r="B16" s="29">
        <v>0.20467059865160633</v>
      </c>
    </row>
    <row r="17" spans="1:2" x14ac:dyDescent="0.2">
      <c r="A17" s="28" t="s">
        <v>24</v>
      </c>
      <c r="B17" s="29">
        <v>0.20421230020165296</v>
      </c>
    </row>
    <row r="18" spans="1:2" x14ac:dyDescent="0.2">
      <c r="A18" s="28" t="s">
        <v>10</v>
      </c>
      <c r="B18" s="29">
        <v>0.20071331546889329</v>
      </c>
    </row>
    <row r="19" spans="1:2" x14ac:dyDescent="0.2">
      <c r="A19" s="28" t="s">
        <v>7</v>
      </c>
      <c r="B19" s="29">
        <v>0.19988316966500141</v>
      </c>
    </row>
    <row r="20" spans="1:2" x14ac:dyDescent="0.2">
      <c r="A20" s="28" t="s">
        <v>16</v>
      </c>
      <c r="B20" s="29">
        <v>0.19094309190054595</v>
      </c>
    </row>
    <row r="21" spans="1:2" x14ac:dyDescent="0.2">
      <c r="A21" s="28" t="s">
        <v>1</v>
      </c>
      <c r="B21" s="29">
        <v>0.19088034478688157</v>
      </c>
    </row>
    <row r="22" spans="1:2" x14ac:dyDescent="0.2">
      <c r="A22" s="28" t="s">
        <v>5</v>
      </c>
      <c r="B22" s="29">
        <v>0.19086214939676177</v>
      </c>
    </row>
    <row r="23" spans="1:2" x14ac:dyDescent="0.2">
      <c r="A23" s="28" t="s">
        <v>22</v>
      </c>
      <c r="B23" s="29">
        <v>0.19055037284534992</v>
      </c>
    </row>
    <row r="24" spans="1:2" x14ac:dyDescent="0.2">
      <c r="A24" s="28" t="s">
        <v>32</v>
      </c>
      <c r="B24" s="29">
        <v>0.18720313402547548</v>
      </c>
    </row>
    <row r="25" spans="1:2" x14ac:dyDescent="0.2">
      <c r="A25" s="28" t="s">
        <v>30</v>
      </c>
      <c r="B25" s="29">
        <v>0.18706462575040503</v>
      </c>
    </row>
    <row r="26" spans="1:2" x14ac:dyDescent="0.2">
      <c r="A26" s="28" t="s">
        <v>12</v>
      </c>
      <c r="B26" s="29">
        <v>0.18420113457039955</v>
      </c>
    </row>
    <row r="27" spans="1:2" x14ac:dyDescent="0.2">
      <c r="A27" s="28" t="s">
        <v>20</v>
      </c>
      <c r="B27" s="29">
        <v>0.18268289136476279</v>
      </c>
    </row>
    <row r="28" spans="1:2" x14ac:dyDescent="0.2">
      <c r="A28" s="28" t="s">
        <v>26</v>
      </c>
      <c r="B28" s="29">
        <v>0.18050623274370703</v>
      </c>
    </row>
    <row r="29" spans="1:2" x14ac:dyDescent="0.2">
      <c r="A29" s="28" t="s">
        <v>17</v>
      </c>
      <c r="B29" s="29">
        <v>0.17892357983351445</v>
      </c>
    </row>
    <row r="30" spans="1:2" x14ac:dyDescent="0.2">
      <c r="A30" s="28" t="s">
        <v>11</v>
      </c>
      <c r="B30" s="29">
        <v>0.17630432511145255</v>
      </c>
    </row>
    <row r="31" spans="1:2" x14ac:dyDescent="0.2">
      <c r="A31" s="28" t="s">
        <v>8</v>
      </c>
      <c r="B31" s="29">
        <v>0.17150447369688521</v>
      </c>
    </row>
    <row r="32" spans="1:2" x14ac:dyDescent="0.2">
      <c r="A32" s="28" t="s">
        <v>4</v>
      </c>
      <c r="B32" s="29">
        <v>0.17042883900443023</v>
      </c>
    </row>
    <row r="33" spans="1:3" x14ac:dyDescent="0.2">
      <c r="A33" s="28" t="s">
        <v>0</v>
      </c>
      <c r="B33" s="29">
        <v>0.16942010501703725</v>
      </c>
    </row>
    <row r="34" spans="1:3" x14ac:dyDescent="0.2">
      <c r="A34" s="28" t="s">
        <v>19</v>
      </c>
      <c r="B34" s="29">
        <v>0.16211469433691342</v>
      </c>
    </row>
    <row r="35" spans="1:3" x14ac:dyDescent="0.2">
      <c r="A35" s="28" t="s">
        <v>14</v>
      </c>
      <c r="B35" s="29">
        <v>0.1610143656891021</v>
      </c>
    </row>
    <row r="36" spans="1:3" x14ac:dyDescent="0.2">
      <c r="A36" s="28" t="s">
        <v>23</v>
      </c>
      <c r="B36" s="29">
        <v>0.14505621052501996</v>
      </c>
    </row>
    <row r="37" spans="1:3" x14ac:dyDescent="0.2">
      <c r="A37" s="28" t="s">
        <v>3</v>
      </c>
      <c r="B37" s="29">
        <v>0.13854581014954909</v>
      </c>
    </row>
    <row r="38" spans="1:3" x14ac:dyDescent="0.2">
      <c r="A38" s="28" t="s">
        <v>25</v>
      </c>
      <c r="B38" s="29">
        <v>0.12850558592975753</v>
      </c>
      <c r="C38" s="231"/>
    </row>
    <row r="39" spans="1:3" x14ac:dyDescent="0.2">
      <c r="A39" s="28" t="s">
        <v>33</v>
      </c>
      <c r="B39" s="29">
        <v>0.12286279850252492</v>
      </c>
    </row>
    <row r="41" spans="1:3" x14ac:dyDescent="0.2">
      <c r="A41" s="28"/>
      <c r="B41" s="28"/>
      <c r="C41" s="28"/>
    </row>
    <row r="42" spans="1:3" x14ac:dyDescent="0.2">
      <c r="A42" s="28"/>
      <c r="B42" s="28"/>
      <c r="C42" s="28"/>
    </row>
    <row r="43" spans="1:3" x14ac:dyDescent="0.2">
      <c r="A43" s="28"/>
      <c r="B43" s="28"/>
      <c r="C43" s="28"/>
    </row>
    <row r="44" spans="1:3" x14ac:dyDescent="0.2">
      <c r="A44" s="28"/>
      <c r="B44" s="28"/>
      <c r="C44" s="28"/>
    </row>
    <row r="45" spans="1:3" x14ac:dyDescent="0.2">
      <c r="A45" s="28"/>
      <c r="B45" s="28"/>
      <c r="C45" s="28"/>
    </row>
    <row r="46" spans="1:3" x14ac:dyDescent="0.2">
      <c r="A46" s="28"/>
      <c r="B46" s="28"/>
      <c r="C46" s="28"/>
    </row>
    <row r="47" spans="1:3" x14ac:dyDescent="0.2">
      <c r="A47" s="28"/>
      <c r="B47" s="28"/>
      <c r="C47" s="28"/>
    </row>
    <row r="48" spans="1:3" x14ac:dyDescent="0.2">
      <c r="A48" s="28"/>
      <c r="B48" s="28"/>
      <c r="C48" s="28"/>
    </row>
    <row r="49" spans="1:3" x14ac:dyDescent="0.2">
      <c r="A49" s="28"/>
      <c r="B49" s="28"/>
      <c r="C49" s="28"/>
    </row>
    <row r="50" spans="1:3" x14ac:dyDescent="0.2">
      <c r="A50" s="28"/>
      <c r="B50" s="28"/>
      <c r="C50" s="28"/>
    </row>
    <row r="51" spans="1:3" x14ac:dyDescent="0.2">
      <c r="A51" s="28"/>
      <c r="B51" s="28"/>
      <c r="C51" s="28"/>
    </row>
    <row r="52" spans="1:3" x14ac:dyDescent="0.2">
      <c r="A52" s="28"/>
      <c r="B52" s="28"/>
      <c r="C52" s="28"/>
    </row>
    <row r="53" spans="1:3" x14ac:dyDescent="0.2">
      <c r="A53" s="28"/>
      <c r="B53" s="28"/>
      <c r="C53" s="28"/>
    </row>
    <row r="54" spans="1:3" x14ac:dyDescent="0.2">
      <c r="A54" s="28"/>
      <c r="B54" s="28"/>
      <c r="C54" s="28"/>
    </row>
    <row r="55" spans="1:3" x14ac:dyDescent="0.2">
      <c r="A55" s="28"/>
      <c r="B55" s="28"/>
      <c r="C55" s="28"/>
    </row>
    <row r="56" spans="1:3" x14ac:dyDescent="0.2">
      <c r="A56" s="28"/>
      <c r="B56" s="28"/>
      <c r="C56" s="28"/>
    </row>
    <row r="57" spans="1:3" x14ac:dyDescent="0.2">
      <c r="A57" s="28"/>
      <c r="B57" s="28"/>
      <c r="C57" s="28"/>
    </row>
    <row r="58" spans="1:3" x14ac:dyDescent="0.2">
      <c r="A58" s="28"/>
      <c r="B58" s="28"/>
      <c r="C58" s="28"/>
    </row>
    <row r="59" spans="1:3" x14ac:dyDescent="0.2">
      <c r="A59" s="28"/>
      <c r="B59" s="28"/>
      <c r="C59" s="28"/>
    </row>
    <row r="60" spans="1:3" x14ac:dyDescent="0.2">
      <c r="A60" s="28"/>
      <c r="B60" s="28"/>
      <c r="C60" s="28"/>
    </row>
    <row r="61" spans="1:3" x14ac:dyDescent="0.2">
      <c r="A61" s="28"/>
      <c r="B61" s="28"/>
      <c r="C61" s="28"/>
    </row>
    <row r="62" spans="1:3" x14ac:dyDescent="0.2">
      <c r="A62" s="28"/>
      <c r="B62" s="28"/>
      <c r="C62" s="28"/>
    </row>
    <row r="63" spans="1:3" x14ac:dyDescent="0.2">
      <c r="A63" s="28"/>
      <c r="B63" s="28"/>
      <c r="C63" s="28"/>
    </row>
    <row r="64" spans="1:3" x14ac:dyDescent="0.2">
      <c r="A64" s="28"/>
      <c r="B64" s="28"/>
      <c r="C64" s="28"/>
    </row>
    <row r="65" spans="1:3" x14ac:dyDescent="0.2">
      <c r="A65" s="28"/>
      <c r="B65" s="28"/>
      <c r="C65" s="28"/>
    </row>
    <row r="66" spans="1:3" x14ac:dyDescent="0.2">
      <c r="A66" s="28"/>
      <c r="B66" s="28"/>
      <c r="C66" s="28"/>
    </row>
    <row r="67" spans="1:3" x14ac:dyDescent="0.2">
      <c r="A67" s="28"/>
      <c r="B67" s="28"/>
      <c r="C67" s="28"/>
    </row>
    <row r="68" spans="1:3" x14ac:dyDescent="0.2">
      <c r="A68" s="28"/>
      <c r="B68" s="28"/>
      <c r="C68" s="28"/>
    </row>
    <row r="69" spans="1:3" x14ac:dyDescent="0.2">
      <c r="A69" s="28"/>
      <c r="B69" s="28"/>
      <c r="C69" s="28"/>
    </row>
    <row r="70" spans="1:3" x14ac:dyDescent="0.2">
      <c r="A70" s="28"/>
      <c r="B70" s="28"/>
      <c r="C70" s="28"/>
    </row>
    <row r="71" spans="1:3" x14ac:dyDescent="0.2">
      <c r="A71" s="28"/>
      <c r="B71" s="28"/>
      <c r="C71" s="28"/>
    </row>
    <row r="72" spans="1:3" x14ac:dyDescent="0.2">
      <c r="A72" s="28"/>
      <c r="B72" s="28"/>
      <c r="C72" s="28"/>
    </row>
    <row r="73" spans="1:3" x14ac:dyDescent="0.2">
      <c r="A73" s="28"/>
      <c r="B73" s="28"/>
      <c r="C73" s="28"/>
    </row>
  </sheetData>
  <mergeCells count="1">
    <mergeCell ref="H1:I1"/>
  </mergeCells>
  <hyperlinks>
    <hyperlink ref="H1:I1" location="Index!A1" display="Regresar al Índice" xr:uid="{00000000-0004-0000-2700-000000000000}"/>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1BD36-1E61-4C37-B790-150F3C5B85D0}">
  <sheetPr codeName="Hoja140"/>
  <dimension ref="A1:M133"/>
  <sheetViews>
    <sheetView workbookViewId="0">
      <selection activeCell="F17" sqref="F17"/>
    </sheetView>
  </sheetViews>
  <sheetFormatPr baseColWidth="10" defaultRowHeight="12.75" x14ac:dyDescent="0.2"/>
  <cols>
    <col min="1" max="16384" width="11.42578125" style="283"/>
  </cols>
  <sheetData>
    <row r="1" spans="1:13" x14ac:dyDescent="0.2">
      <c r="A1" s="28" t="s">
        <v>4541</v>
      </c>
      <c r="B1" s="283" t="s">
        <v>53</v>
      </c>
      <c r="C1" s="283" t="s">
        <v>53</v>
      </c>
      <c r="D1" s="283" t="s">
        <v>53</v>
      </c>
      <c r="E1" s="283" t="s">
        <v>53</v>
      </c>
      <c r="F1" s="283" t="s">
        <v>53</v>
      </c>
      <c r="G1" s="283" t="s">
        <v>53</v>
      </c>
      <c r="H1" s="284" t="s">
        <v>1306</v>
      </c>
      <c r="I1" s="284"/>
    </row>
    <row r="2" spans="1:13" x14ac:dyDescent="0.2">
      <c r="A2" s="283" t="s">
        <v>1255</v>
      </c>
      <c r="B2" s="283" t="s">
        <v>53</v>
      </c>
      <c r="C2" s="283" t="s">
        <v>53</v>
      </c>
      <c r="D2" s="283" t="s">
        <v>53</v>
      </c>
      <c r="E2" s="283" t="s">
        <v>53</v>
      </c>
      <c r="F2" s="283" t="s">
        <v>53</v>
      </c>
      <c r="G2" s="283" t="s">
        <v>53</v>
      </c>
      <c r="H2" s="283" t="s">
        <v>53</v>
      </c>
    </row>
    <row r="6" spans="1:13" x14ac:dyDescent="0.2">
      <c r="A6" s="283" t="s">
        <v>286</v>
      </c>
      <c r="B6" s="283" t="s">
        <v>330</v>
      </c>
      <c r="C6" s="283" t="s">
        <v>54</v>
      </c>
      <c r="D6" s="283" t="s">
        <v>403</v>
      </c>
      <c r="E6" s="283" t="s">
        <v>404</v>
      </c>
      <c r="F6" s="283" t="s">
        <v>1</v>
      </c>
      <c r="G6" s="283" t="s">
        <v>55</v>
      </c>
      <c r="H6" s="283" t="s">
        <v>56</v>
      </c>
      <c r="I6" s="283" t="s">
        <v>57</v>
      </c>
      <c r="J6" s="283" t="s">
        <v>58</v>
      </c>
      <c r="K6" s="283" t="s">
        <v>405</v>
      </c>
      <c r="L6" s="283" t="s">
        <v>406</v>
      </c>
      <c r="M6" s="283" t="s">
        <v>407</v>
      </c>
    </row>
    <row r="7" spans="1:13" x14ac:dyDescent="0.2">
      <c r="A7" s="283" t="s">
        <v>59</v>
      </c>
      <c r="B7" s="283" t="s">
        <v>60</v>
      </c>
      <c r="C7" s="283">
        <v>80.8927820181501</v>
      </c>
      <c r="D7" s="283">
        <v>81.002269999999996</v>
      </c>
      <c r="E7" s="283">
        <v>76.225970000000004</v>
      </c>
      <c r="F7" s="334">
        <v>3.2545700000000002</v>
      </c>
      <c r="G7" s="334">
        <v>3.3545099999999999</v>
      </c>
      <c r="H7" s="334">
        <v>5.9303299999999997</v>
      </c>
      <c r="I7" s="283">
        <v>0.45662999999999998</v>
      </c>
      <c r="J7" s="283">
        <v>0.27533000000000002</v>
      </c>
      <c r="K7" s="283">
        <v>2.3305600000000002</v>
      </c>
      <c r="L7" s="283">
        <v>1.08246</v>
      </c>
      <c r="M7" s="283">
        <v>0.48125000000000001</v>
      </c>
    </row>
    <row r="8" spans="1:13" x14ac:dyDescent="0.2">
      <c r="A8" s="283" t="s">
        <v>53</v>
      </c>
      <c r="B8" s="283" t="s">
        <v>61</v>
      </c>
      <c r="C8" s="283">
        <v>81.290942965322401</v>
      </c>
      <c r="D8" s="283">
        <v>81.448670000000007</v>
      </c>
      <c r="E8" s="283">
        <v>76.580719999999999</v>
      </c>
      <c r="F8" s="334">
        <v>3.5522900000000002</v>
      </c>
      <c r="G8" s="334">
        <v>3.6920700000000002</v>
      </c>
      <c r="H8" s="334">
        <v>6.1743100000000002</v>
      </c>
      <c r="I8" s="283">
        <v>0.55108999999999997</v>
      </c>
      <c r="J8" s="283">
        <v>0.30259000000000003</v>
      </c>
      <c r="K8" s="283">
        <v>2.1956600000000002</v>
      </c>
      <c r="L8" s="283">
        <v>0.46539999999999998</v>
      </c>
      <c r="M8" s="283">
        <v>0.50051999999999996</v>
      </c>
    </row>
    <row r="9" spans="1:13" x14ac:dyDescent="0.2">
      <c r="A9" s="283" t="s">
        <v>53</v>
      </c>
      <c r="B9" s="283" t="s">
        <v>62</v>
      </c>
      <c r="C9" s="283">
        <v>81.887433139010795</v>
      </c>
      <c r="D9" s="283">
        <v>82.092449999999999</v>
      </c>
      <c r="E9" s="283">
        <v>76.870040000000003</v>
      </c>
      <c r="F9" s="334">
        <v>4.2522700000000002</v>
      </c>
      <c r="G9" s="334">
        <v>4.3492899999999999</v>
      </c>
      <c r="H9" s="334">
        <v>6.3327200000000001</v>
      </c>
      <c r="I9" s="283">
        <v>0.79042000000000001</v>
      </c>
      <c r="J9" s="283">
        <v>0.35541</v>
      </c>
      <c r="K9" s="283">
        <v>2.7040600000000001</v>
      </c>
      <c r="L9" s="283">
        <v>0.37779000000000001</v>
      </c>
      <c r="M9" s="283">
        <v>0.51300000000000001</v>
      </c>
    </row>
    <row r="10" spans="1:13" x14ac:dyDescent="0.2">
      <c r="A10" s="283" t="s">
        <v>53</v>
      </c>
      <c r="B10" s="283" t="s">
        <v>63</v>
      </c>
      <c r="C10" s="283">
        <v>81.941522928060607</v>
      </c>
      <c r="D10" s="283">
        <v>82.305779999999999</v>
      </c>
      <c r="E10" s="283">
        <v>77.140060000000005</v>
      </c>
      <c r="F10" s="334">
        <v>4.6494200000000001</v>
      </c>
      <c r="G10" s="334">
        <v>4.5427799999999996</v>
      </c>
      <c r="H10" s="334">
        <v>6.3485300000000002</v>
      </c>
      <c r="I10" s="283">
        <v>0.25986999999999999</v>
      </c>
      <c r="J10" s="283">
        <v>0.37090000000000001</v>
      </c>
      <c r="K10" s="283">
        <v>2.5443600000000002</v>
      </c>
      <c r="L10" s="283">
        <v>0.35127999999999998</v>
      </c>
      <c r="M10" s="283">
        <v>0.51424999999999998</v>
      </c>
    </row>
    <row r="11" spans="1:13" x14ac:dyDescent="0.2">
      <c r="A11" s="283" t="s">
        <v>53</v>
      </c>
      <c r="B11" s="283" t="s">
        <v>64</v>
      </c>
      <c r="C11" s="283">
        <v>81.668820241601097</v>
      </c>
      <c r="D11" s="283">
        <v>82.42877</v>
      </c>
      <c r="E11" s="283">
        <v>77.482420000000005</v>
      </c>
      <c r="F11" s="334">
        <v>4.6314200000000003</v>
      </c>
      <c r="G11" s="334">
        <v>4.6555999999999997</v>
      </c>
      <c r="H11" s="334">
        <v>6.0250700000000004</v>
      </c>
      <c r="I11" s="283">
        <v>0.14943000000000001</v>
      </c>
      <c r="J11" s="283">
        <v>0.37992999999999999</v>
      </c>
      <c r="K11" s="283">
        <v>2.3838300000000001</v>
      </c>
      <c r="L11" s="283">
        <v>0.44380999999999998</v>
      </c>
      <c r="M11" s="283">
        <v>0.48874000000000001</v>
      </c>
    </row>
    <row r="12" spans="1:13" x14ac:dyDescent="0.2">
      <c r="A12" s="283" t="s">
        <v>53</v>
      </c>
      <c r="B12" s="283" t="s">
        <v>65</v>
      </c>
      <c r="C12" s="283">
        <v>81.619237934972006</v>
      </c>
      <c r="D12" s="283">
        <v>82.260990000000007</v>
      </c>
      <c r="E12" s="283">
        <v>77.498260000000002</v>
      </c>
      <c r="F12" s="334">
        <v>4.0880299999999998</v>
      </c>
      <c r="G12" s="334">
        <v>3.9207000000000001</v>
      </c>
      <c r="H12" s="334">
        <v>5.1428900000000004</v>
      </c>
      <c r="I12" s="283">
        <v>-0.20354</v>
      </c>
      <c r="J12" s="283">
        <v>0.32100000000000001</v>
      </c>
      <c r="K12" s="283">
        <v>2.1407600000000002</v>
      </c>
      <c r="L12" s="283">
        <v>2.0449999999999999E-2</v>
      </c>
      <c r="M12" s="283">
        <v>0.41879</v>
      </c>
    </row>
    <row r="13" spans="1:13" x14ac:dyDescent="0.2">
      <c r="A13" s="283" t="s">
        <v>53</v>
      </c>
      <c r="B13" s="283" t="s">
        <v>66</v>
      </c>
      <c r="C13" s="283">
        <v>81.5921930404471</v>
      </c>
      <c r="D13" s="283">
        <v>82.07423</v>
      </c>
      <c r="E13" s="283">
        <v>77.478279999999998</v>
      </c>
      <c r="F13" s="334">
        <v>3.47262</v>
      </c>
      <c r="G13" s="334">
        <v>2.9805700000000002</v>
      </c>
      <c r="H13" s="334">
        <v>4.3328199999999999</v>
      </c>
      <c r="I13" s="283">
        <v>-0.22703000000000001</v>
      </c>
      <c r="J13" s="283">
        <v>0.24504999999999999</v>
      </c>
      <c r="K13" s="283">
        <v>1.7860499999999999</v>
      </c>
      <c r="L13" s="283">
        <v>-2.5780000000000001E-2</v>
      </c>
      <c r="M13" s="283">
        <v>0.35409000000000002</v>
      </c>
    </row>
    <row r="14" spans="1:13" x14ac:dyDescent="0.2">
      <c r="A14" s="283" t="s">
        <v>53</v>
      </c>
      <c r="B14" s="283" t="s">
        <v>67</v>
      </c>
      <c r="C14" s="283">
        <v>81.824328385119301</v>
      </c>
      <c r="D14" s="283">
        <v>82.263270000000006</v>
      </c>
      <c r="E14" s="283">
        <v>77.954269999999994</v>
      </c>
      <c r="F14" s="334">
        <v>3.4565299999999999</v>
      </c>
      <c r="G14" s="334">
        <v>2.91777</v>
      </c>
      <c r="H14" s="334">
        <v>4.8182299999999998</v>
      </c>
      <c r="I14" s="283">
        <v>0.23032</v>
      </c>
      <c r="J14" s="283">
        <v>0.23995</v>
      </c>
      <c r="K14" s="283">
        <v>1.55674</v>
      </c>
      <c r="L14" s="283">
        <v>0.61434999999999995</v>
      </c>
      <c r="M14" s="283">
        <v>0.39291999999999999</v>
      </c>
    </row>
    <row r="15" spans="1:13" x14ac:dyDescent="0.2">
      <c r="A15" s="283" t="s">
        <v>53</v>
      </c>
      <c r="B15" s="283" t="s">
        <v>68</v>
      </c>
      <c r="C15" s="283">
        <v>82.132339683875202</v>
      </c>
      <c r="D15" s="283">
        <v>82.672470000000004</v>
      </c>
      <c r="E15" s="283">
        <v>78.476420000000005</v>
      </c>
      <c r="F15" s="334">
        <v>3.3902999999999999</v>
      </c>
      <c r="G15" s="334">
        <v>3.0012099999999999</v>
      </c>
      <c r="H15" s="334">
        <v>4.7384000000000004</v>
      </c>
      <c r="I15" s="283">
        <v>0.49742999999999998</v>
      </c>
      <c r="J15" s="283">
        <v>0.24673</v>
      </c>
      <c r="K15" s="283">
        <v>1.50254</v>
      </c>
      <c r="L15" s="283">
        <v>0.66981000000000002</v>
      </c>
      <c r="M15" s="283">
        <v>0.38653999999999999</v>
      </c>
    </row>
    <row r="16" spans="1:13" x14ac:dyDescent="0.2">
      <c r="A16" s="283" t="s">
        <v>53</v>
      </c>
      <c r="B16" s="283" t="s">
        <v>69</v>
      </c>
      <c r="C16" s="283">
        <v>82.522988160346202</v>
      </c>
      <c r="D16" s="283">
        <v>82.732439999999997</v>
      </c>
      <c r="E16" s="283">
        <v>79.267899999999997</v>
      </c>
      <c r="F16" s="334">
        <v>3.3591099999999998</v>
      </c>
      <c r="G16" s="334">
        <v>2.7610100000000002</v>
      </c>
      <c r="H16" s="334">
        <v>5.6597200000000001</v>
      </c>
      <c r="I16" s="283">
        <v>7.2550000000000003E-2</v>
      </c>
      <c r="J16" s="283">
        <v>0.22722000000000001</v>
      </c>
      <c r="K16" s="283">
        <v>0.77959999999999996</v>
      </c>
      <c r="L16" s="283">
        <v>1.0085599999999999</v>
      </c>
      <c r="M16" s="283">
        <v>0.45983000000000002</v>
      </c>
    </row>
    <row r="17" spans="1:13" x14ac:dyDescent="0.2">
      <c r="A17" s="283" t="s">
        <v>53</v>
      </c>
      <c r="B17" s="283" t="s">
        <v>70</v>
      </c>
      <c r="C17" s="283">
        <v>83.292265160165897</v>
      </c>
      <c r="D17" s="283">
        <v>83.024730000000005</v>
      </c>
      <c r="E17" s="283">
        <v>79.276160000000004</v>
      </c>
      <c r="F17" s="334">
        <v>3.61869</v>
      </c>
      <c r="G17" s="334">
        <v>3.0890599999999999</v>
      </c>
      <c r="H17" s="334">
        <v>5.6736500000000003</v>
      </c>
      <c r="I17" s="283">
        <v>0.35328999999999999</v>
      </c>
      <c r="J17" s="283">
        <v>0.25385000000000002</v>
      </c>
      <c r="K17" s="283">
        <v>0.87350000000000005</v>
      </c>
      <c r="L17" s="283">
        <v>1.043E-2</v>
      </c>
      <c r="M17" s="283">
        <v>0.46094000000000002</v>
      </c>
    </row>
    <row r="18" spans="1:13" x14ac:dyDescent="0.2">
      <c r="A18" s="283" t="s">
        <v>53</v>
      </c>
      <c r="B18" s="283" t="s">
        <v>71</v>
      </c>
      <c r="C18" s="283">
        <v>83.770058296772604</v>
      </c>
      <c r="D18" s="283">
        <v>83.623720000000006</v>
      </c>
      <c r="E18" s="283">
        <v>79.117729999999995</v>
      </c>
      <c r="F18" s="334">
        <v>3.97404</v>
      </c>
      <c r="G18" s="334">
        <v>3.7076799999999999</v>
      </c>
      <c r="H18" s="334">
        <v>4.9171899999999997</v>
      </c>
      <c r="I18" s="283">
        <v>0.72145999999999999</v>
      </c>
      <c r="J18" s="283">
        <v>0.30384</v>
      </c>
      <c r="K18" s="283">
        <v>1.4496800000000001</v>
      </c>
      <c r="L18" s="283">
        <v>-0.19985</v>
      </c>
      <c r="M18" s="283">
        <v>0.40081</v>
      </c>
    </row>
    <row r="19" spans="1:13" x14ac:dyDescent="0.2">
      <c r="A19" s="283" t="s">
        <v>72</v>
      </c>
      <c r="B19" s="283" t="s">
        <v>60</v>
      </c>
      <c r="C19" s="283">
        <v>84.519051625698694</v>
      </c>
      <c r="D19" s="283">
        <v>84.357849999999999</v>
      </c>
      <c r="E19" s="283">
        <v>79.785219999999995</v>
      </c>
      <c r="F19" s="334">
        <v>4.4828099999999997</v>
      </c>
      <c r="G19" s="334">
        <v>4.1425700000000001</v>
      </c>
      <c r="H19" s="334">
        <v>4.66934</v>
      </c>
      <c r="I19" s="283">
        <v>0.87788999999999995</v>
      </c>
      <c r="J19" s="283">
        <v>0.33883000000000002</v>
      </c>
      <c r="K19" s="283">
        <v>2.5490300000000001</v>
      </c>
      <c r="L19" s="283">
        <v>0.84367000000000003</v>
      </c>
      <c r="M19" s="283">
        <v>0.38102000000000003</v>
      </c>
    </row>
    <row r="20" spans="1:13" x14ac:dyDescent="0.2">
      <c r="A20" s="283" t="s">
        <v>53</v>
      </c>
      <c r="B20" s="283" t="s">
        <v>61</v>
      </c>
      <c r="C20" s="283">
        <v>84.733157040687601</v>
      </c>
      <c r="D20" s="283">
        <v>84.74503</v>
      </c>
      <c r="E20" s="283">
        <v>80.448570000000004</v>
      </c>
      <c r="F20" s="334">
        <v>4.2344400000000002</v>
      </c>
      <c r="G20" s="334">
        <v>4.0471599999999999</v>
      </c>
      <c r="H20" s="334">
        <v>5.0506900000000003</v>
      </c>
      <c r="I20" s="283">
        <v>0.45898</v>
      </c>
      <c r="J20" s="283">
        <v>0.33116000000000001</v>
      </c>
      <c r="K20" s="283">
        <v>3.2541199999999999</v>
      </c>
      <c r="L20" s="283">
        <v>0.83143</v>
      </c>
      <c r="M20" s="283">
        <v>0.41144999999999998</v>
      </c>
    </row>
    <row r="21" spans="1:13" x14ac:dyDescent="0.2">
      <c r="A21" s="283" t="s">
        <v>53</v>
      </c>
      <c r="B21" s="283" t="s">
        <v>62</v>
      </c>
      <c r="C21" s="283">
        <v>84.965292385359703</v>
      </c>
      <c r="D21" s="283">
        <v>84.630390000000006</v>
      </c>
      <c r="E21" s="283">
        <v>80.703450000000004</v>
      </c>
      <c r="F21" s="334">
        <v>3.7586499999999998</v>
      </c>
      <c r="G21" s="334">
        <v>3.0915599999999999</v>
      </c>
      <c r="H21" s="334">
        <v>4.9868699999999997</v>
      </c>
      <c r="I21" s="283">
        <v>-0.13527</v>
      </c>
      <c r="J21" s="283">
        <v>0.25405</v>
      </c>
      <c r="K21" s="283">
        <v>2.8774999999999999</v>
      </c>
      <c r="L21" s="283">
        <v>0.31680999999999998</v>
      </c>
      <c r="M21" s="283">
        <v>0.40637000000000001</v>
      </c>
    </row>
    <row r="22" spans="1:13" x14ac:dyDescent="0.2">
      <c r="A22" s="283" t="s">
        <v>53</v>
      </c>
      <c r="B22" s="283" t="s">
        <v>63</v>
      </c>
      <c r="C22" s="283">
        <v>84.806779253560904</v>
      </c>
      <c r="D22" s="283">
        <v>84.641019999999997</v>
      </c>
      <c r="E22" s="283">
        <v>80.963830000000002</v>
      </c>
      <c r="F22" s="334">
        <v>3.4967100000000002</v>
      </c>
      <c r="G22" s="334">
        <v>2.8372700000000002</v>
      </c>
      <c r="H22" s="334">
        <v>4.9569099999999997</v>
      </c>
      <c r="I22" s="283">
        <v>1.256E-2</v>
      </c>
      <c r="J22" s="283">
        <v>0.23341999999999999</v>
      </c>
      <c r="K22" s="283">
        <v>2.3811499999999999</v>
      </c>
      <c r="L22" s="283">
        <v>0.32263999999999998</v>
      </c>
      <c r="M22" s="283">
        <v>0.40398000000000001</v>
      </c>
    </row>
    <row r="23" spans="1:13" x14ac:dyDescent="0.2">
      <c r="A23" s="283" t="s">
        <v>53</v>
      </c>
      <c r="B23" s="283" t="s">
        <v>64</v>
      </c>
      <c r="C23" s="283">
        <v>84.535579061241705</v>
      </c>
      <c r="D23" s="283">
        <v>84.931790000000007</v>
      </c>
      <c r="E23" s="283">
        <v>81.070599999999999</v>
      </c>
      <c r="F23" s="334">
        <v>3.5102199999999999</v>
      </c>
      <c r="G23" s="334">
        <v>3.0365799999999998</v>
      </c>
      <c r="H23" s="334">
        <v>4.63096</v>
      </c>
      <c r="I23" s="283">
        <v>0.34353</v>
      </c>
      <c r="J23" s="283">
        <v>0.24959000000000001</v>
      </c>
      <c r="K23" s="283">
        <v>2.6583800000000002</v>
      </c>
      <c r="L23" s="283">
        <v>0.13186999999999999</v>
      </c>
      <c r="M23" s="283">
        <v>0.37796000000000002</v>
      </c>
    </row>
    <row r="24" spans="1:13" x14ac:dyDescent="0.2">
      <c r="A24" s="283" t="s">
        <v>53</v>
      </c>
      <c r="B24" s="283" t="s">
        <v>65</v>
      </c>
      <c r="C24" s="283">
        <v>84.682072239918298</v>
      </c>
      <c r="D24" s="283">
        <v>85.216480000000004</v>
      </c>
      <c r="E24" s="283">
        <v>81.457729999999998</v>
      </c>
      <c r="F24" s="334">
        <v>3.7525900000000001</v>
      </c>
      <c r="G24" s="334">
        <v>3.5928200000000001</v>
      </c>
      <c r="H24" s="334">
        <v>5.1091100000000003</v>
      </c>
      <c r="I24" s="283">
        <v>0.3352</v>
      </c>
      <c r="J24" s="283">
        <v>0.29458000000000001</v>
      </c>
      <c r="K24" s="283">
        <v>2.6398799999999998</v>
      </c>
      <c r="L24" s="283">
        <v>0.47752</v>
      </c>
      <c r="M24" s="283">
        <v>0.41610000000000003</v>
      </c>
    </row>
    <row r="25" spans="1:13" x14ac:dyDescent="0.2">
      <c r="A25" s="283" t="s">
        <v>53</v>
      </c>
      <c r="B25" s="283" t="s">
        <v>66</v>
      </c>
      <c r="C25" s="283">
        <v>84.914958831660599</v>
      </c>
      <c r="D25" s="283">
        <v>85.412350000000004</v>
      </c>
      <c r="E25" s="283">
        <v>81.716049999999996</v>
      </c>
      <c r="F25" s="334">
        <v>4.0724099999999996</v>
      </c>
      <c r="G25" s="334">
        <v>4.0671900000000001</v>
      </c>
      <c r="H25" s="334">
        <v>5.4696100000000003</v>
      </c>
      <c r="I25" s="283">
        <v>0.22985</v>
      </c>
      <c r="J25" s="283">
        <v>0.33277000000000001</v>
      </c>
      <c r="K25" s="283">
        <v>2.1389</v>
      </c>
      <c r="L25" s="283">
        <v>0.31712000000000001</v>
      </c>
      <c r="M25" s="283">
        <v>0.44475999999999999</v>
      </c>
    </row>
    <row r="26" spans="1:13" x14ac:dyDescent="0.2">
      <c r="A26" s="283" t="s">
        <v>53</v>
      </c>
      <c r="B26" s="283" t="s">
        <v>67</v>
      </c>
      <c r="C26" s="283">
        <v>85.219965142135905</v>
      </c>
      <c r="D26" s="283">
        <v>85.649209999999997</v>
      </c>
      <c r="E26" s="283">
        <v>81.20975</v>
      </c>
      <c r="F26" s="334">
        <v>4.1499100000000002</v>
      </c>
      <c r="G26" s="334">
        <v>4.11599</v>
      </c>
      <c r="H26" s="334">
        <v>4.1761299999999997</v>
      </c>
      <c r="I26" s="283">
        <v>0.27732000000000001</v>
      </c>
      <c r="J26" s="283">
        <v>0.33668999999999999</v>
      </c>
      <c r="K26" s="283">
        <v>1.5308200000000001</v>
      </c>
      <c r="L26" s="283">
        <v>-0.61958000000000002</v>
      </c>
      <c r="M26" s="283">
        <v>0.34151999999999999</v>
      </c>
    </row>
    <row r="27" spans="1:13" x14ac:dyDescent="0.2">
      <c r="A27" s="283" t="s">
        <v>53</v>
      </c>
      <c r="B27" s="283" t="s">
        <v>68</v>
      </c>
      <c r="C27" s="283">
        <v>85.596339924274304</v>
      </c>
      <c r="D27" s="283">
        <v>86.192790000000002</v>
      </c>
      <c r="E27" s="283">
        <v>81.268299999999996</v>
      </c>
      <c r="F27" s="334">
        <v>4.2175799999999999</v>
      </c>
      <c r="G27" s="334">
        <v>4.2581499999999997</v>
      </c>
      <c r="H27" s="334">
        <v>3.5575999999999999</v>
      </c>
      <c r="I27" s="283">
        <v>0.63465000000000005</v>
      </c>
      <c r="J27" s="283">
        <v>0.34810000000000002</v>
      </c>
      <c r="K27" s="283">
        <v>1.7083699999999999</v>
      </c>
      <c r="L27" s="283">
        <v>7.2099999999999997E-2</v>
      </c>
      <c r="M27" s="283">
        <v>0.29174</v>
      </c>
    </row>
    <row r="28" spans="1:13" x14ac:dyDescent="0.2">
      <c r="A28" s="283" t="s">
        <v>53</v>
      </c>
      <c r="B28" s="283" t="s">
        <v>69</v>
      </c>
      <c r="C28" s="283">
        <v>86.069625578460204</v>
      </c>
      <c r="D28" s="283">
        <v>86.288439999999994</v>
      </c>
      <c r="E28" s="283">
        <v>81.698819999999998</v>
      </c>
      <c r="F28" s="334">
        <v>4.2977600000000002</v>
      </c>
      <c r="G28" s="334">
        <v>4.29819</v>
      </c>
      <c r="H28" s="334">
        <v>3.0667200000000001</v>
      </c>
      <c r="I28" s="283">
        <v>0.11098</v>
      </c>
      <c r="J28" s="283">
        <v>0.35131000000000001</v>
      </c>
      <c r="K28" s="283">
        <v>1.9591700000000001</v>
      </c>
      <c r="L28" s="283">
        <v>0.52976000000000001</v>
      </c>
      <c r="M28" s="283">
        <v>0.25203999999999999</v>
      </c>
    </row>
    <row r="29" spans="1:13" x14ac:dyDescent="0.2">
      <c r="A29" s="283" t="s">
        <v>53</v>
      </c>
      <c r="B29" s="283" t="s">
        <v>70</v>
      </c>
      <c r="C29" s="283">
        <v>86.763777871266299</v>
      </c>
      <c r="D29" s="283">
        <v>86.45926</v>
      </c>
      <c r="E29" s="283">
        <v>81.875169999999997</v>
      </c>
      <c r="F29" s="334">
        <v>4.1678699999999997</v>
      </c>
      <c r="G29" s="334">
        <v>4.1367599999999998</v>
      </c>
      <c r="H29" s="334">
        <v>3.2784200000000001</v>
      </c>
      <c r="I29" s="283">
        <v>0.19796</v>
      </c>
      <c r="J29" s="283">
        <v>0.33835999999999999</v>
      </c>
      <c r="K29" s="283">
        <v>2.1481699999999999</v>
      </c>
      <c r="L29" s="283">
        <v>0.21584999999999999</v>
      </c>
      <c r="M29" s="283">
        <v>0.26917999999999997</v>
      </c>
    </row>
    <row r="30" spans="1:13" x14ac:dyDescent="0.2">
      <c r="A30" s="283" t="s">
        <v>53</v>
      </c>
      <c r="B30" s="283" t="s">
        <v>71</v>
      </c>
      <c r="C30" s="283">
        <v>87.188983712963505</v>
      </c>
      <c r="D30" s="283">
        <v>86.932990000000004</v>
      </c>
      <c r="E30" s="283">
        <v>82.197550000000007</v>
      </c>
      <c r="F30" s="334">
        <v>4.0813199999999998</v>
      </c>
      <c r="G30" s="334">
        <v>3.9573299999999998</v>
      </c>
      <c r="H30" s="334">
        <v>3.8927</v>
      </c>
      <c r="I30" s="283">
        <v>0.54791999999999996</v>
      </c>
      <c r="J30" s="283">
        <v>0.32394000000000001</v>
      </c>
      <c r="K30" s="283">
        <v>2.3562400000000001</v>
      </c>
      <c r="L30" s="283">
        <v>0.39373999999999998</v>
      </c>
      <c r="M30" s="283">
        <v>0.31874000000000002</v>
      </c>
    </row>
    <row r="31" spans="1:13" x14ac:dyDescent="0.2">
      <c r="A31" s="283" t="s">
        <v>73</v>
      </c>
      <c r="B31" s="283" t="s">
        <v>60</v>
      </c>
      <c r="C31" s="283">
        <v>87.110102770599198</v>
      </c>
      <c r="D31" s="283">
        <v>86.930710000000005</v>
      </c>
      <c r="E31" s="283">
        <v>82.29674</v>
      </c>
      <c r="F31" s="334">
        <v>3.0656400000000001</v>
      </c>
      <c r="G31" s="334">
        <v>3.0499399999999999</v>
      </c>
      <c r="H31" s="334">
        <v>3.14785</v>
      </c>
      <c r="I31" s="283">
        <v>-2.6199999999999999E-3</v>
      </c>
      <c r="J31" s="283">
        <v>0.25068000000000001</v>
      </c>
      <c r="K31" s="283">
        <v>2.0116200000000002</v>
      </c>
      <c r="L31" s="283">
        <v>0.12068</v>
      </c>
      <c r="M31" s="283">
        <v>0.25861000000000001</v>
      </c>
    </row>
    <row r="32" spans="1:13" x14ac:dyDescent="0.2">
      <c r="A32" s="283" t="s">
        <v>53</v>
      </c>
      <c r="B32" s="283" t="s">
        <v>61</v>
      </c>
      <c r="C32" s="283">
        <v>87.275377126029198</v>
      </c>
      <c r="D32" s="283">
        <v>87.361159999999998</v>
      </c>
      <c r="E32" s="283">
        <v>82.412469999999999</v>
      </c>
      <c r="F32" s="334">
        <v>3.00027</v>
      </c>
      <c r="G32" s="334">
        <v>3.0870700000000002</v>
      </c>
      <c r="H32" s="334">
        <v>2.4411800000000001</v>
      </c>
      <c r="I32" s="283">
        <v>0.49517</v>
      </c>
      <c r="J32" s="283">
        <v>0.25369000000000003</v>
      </c>
      <c r="K32" s="283">
        <v>2.28166</v>
      </c>
      <c r="L32" s="283">
        <v>0.14061999999999999</v>
      </c>
      <c r="M32" s="283">
        <v>0.20119000000000001</v>
      </c>
    </row>
    <row r="33" spans="1:13" x14ac:dyDescent="0.2">
      <c r="A33" s="283" t="s">
        <v>53</v>
      </c>
      <c r="B33" s="283" t="s">
        <v>62</v>
      </c>
      <c r="C33" s="283">
        <v>87.630716990203695</v>
      </c>
      <c r="D33" s="283">
        <v>87.461380000000005</v>
      </c>
      <c r="E33" s="283">
        <v>82.898790000000005</v>
      </c>
      <c r="F33" s="334">
        <v>3.13707</v>
      </c>
      <c r="G33" s="334">
        <v>3.34511</v>
      </c>
      <c r="H33" s="334">
        <v>2.7202600000000001</v>
      </c>
      <c r="I33" s="283">
        <v>0.11471000000000001</v>
      </c>
      <c r="J33" s="283">
        <v>0.27456999999999998</v>
      </c>
      <c r="K33" s="283">
        <v>2.1158000000000001</v>
      </c>
      <c r="L33" s="283">
        <v>0.59011000000000002</v>
      </c>
      <c r="M33" s="283">
        <v>0.22391</v>
      </c>
    </row>
    <row r="34" spans="1:13" x14ac:dyDescent="0.2">
      <c r="A34" s="283" t="s">
        <v>53</v>
      </c>
      <c r="B34" s="283" t="s">
        <v>63</v>
      </c>
      <c r="C34" s="283">
        <v>87.403840375022497</v>
      </c>
      <c r="D34" s="283">
        <v>87.457579999999993</v>
      </c>
      <c r="E34" s="283">
        <v>83.418859999999995</v>
      </c>
      <c r="F34" s="334">
        <v>3.0623300000000002</v>
      </c>
      <c r="G34" s="334">
        <v>3.3276500000000002</v>
      </c>
      <c r="H34" s="334">
        <v>3.03226</v>
      </c>
      <c r="I34" s="283">
        <v>-4.3400000000000001E-3</v>
      </c>
      <c r="J34" s="283">
        <v>0.27316000000000001</v>
      </c>
      <c r="K34" s="283">
        <v>1.4674</v>
      </c>
      <c r="L34" s="283">
        <v>0.62736000000000003</v>
      </c>
      <c r="M34" s="283">
        <v>0.24923999999999999</v>
      </c>
    </row>
    <row r="35" spans="1:13" x14ac:dyDescent="0.2">
      <c r="A35" s="283" t="s">
        <v>53</v>
      </c>
      <c r="B35" s="283" t="s">
        <v>64</v>
      </c>
      <c r="C35" s="283">
        <v>86.967365827273298</v>
      </c>
      <c r="D35" s="283">
        <v>87.386219999999994</v>
      </c>
      <c r="E35" s="283">
        <v>83.711619999999996</v>
      </c>
      <c r="F35" s="334">
        <v>2.8766400000000001</v>
      </c>
      <c r="G35" s="334">
        <v>2.8898799999999998</v>
      </c>
      <c r="H35" s="334">
        <v>3.2576800000000001</v>
      </c>
      <c r="I35" s="283">
        <v>-8.1600000000000006E-2</v>
      </c>
      <c r="J35" s="283">
        <v>0.23769000000000001</v>
      </c>
      <c r="K35" s="283">
        <v>1.2722199999999999</v>
      </c>
      <c r="L35" s="283">
        <v>0.35094999999999998</v>
      </c>
      <c r="M35" s="283">
        <v>0.26750000000000002</v>
      </c>
    </row>
    <row r="36" spans="1:13" x14ac:dyDescent="0.2">
      <c r="A36" s="283" t="s">
        <v>53</v>
      </c>
      <c r="B36" s="283" t="s">
        <v>65</v>
      </c>
      <c r="C36" s="283">
        <v>87.113107758879707</v>
      </c>
      <c r="D36" s="283">
        <v>87.651929999999993</v>
      </c>
      <c r="E36" s="283">
        <v>84.226190000000003</v>
      </c>
      <c r="F36" s="334">
        <v>2.8707799999999999</v>
      </c>
      <c r="G36" s="334">
        <v>2.8579599999999998</v>
      </c>
      <c r="H36" s="334">
        <v>3.3986499999999999</v>
      </c>
      <c r="I36" s="283">
        <v>0.30407000000000001</v>
      </c>
      <c r="J36" s="283">
        <v>0.2351</v>
      </c>
      <c r="K36" s="283">
        <v>1.3794599999999999</v>
      </c>
      <c r="L36" s="283">
        <v>0.61468999999999996</v>
      </c>
      <c r="M36" s="283">
        <v>0.27889999999999998</v>
      </c>
    </row>
    <row r="37" spans="1:13" x14ac:dyDescent="0.2">
      <c r="A37" s="283" t="s">
        <v>53</v>
      </c>
      <c r="B37" s="283" t="s">
        <v>66</v>
      </c>
      <c r="C37" s="283">
        <v>87.240819760802907</v>
      </c>
      <c r="D37" s="283">
        <v>87.867540000000005</v>
      </c>
      <c r="E37" s="283">
        <v>84.862679999999997</v>
      </c>
      <c r="F37" s="334">
        <v>2.7390500000000002</v>
      </c>
      <c r="G37" s="334">
        <v>2.8745099999999999</v>
      </c>
      <c r="H37" s="334">
        <v>3.8506900000000002</v>
      </c>
      <c r="I37" s="283">
        <v>0.24598</v>
      </c>
      <c r="J37" s="283">
        <v>0.23644000000000001</v>
      </c>
      <c r="K37" s="283">
        <v>1.0750200000000001</v>
      </c>
      <c r="L37" s="283">
        <v>0.75568999999999997</v>
      </c>
      <c r="M37" s="283">
        <v>0.31535999999999997</v>
      </c>
    </row>
    <row r="38" spans="1:13" x14ac:dyDescent="0.2">
      <c r="A38" s="283" t="s">
        <v>53</v>
      </c>
      <c r="B38" s="283" t="s">
        <v>67</v>
      </c>
      <c r="C38" s="283">
        <v>87.4248752929864</v>
      </c>
      <c r="D38" s="283">
        <v>87.950289999999995</v>
      </c>
      <c r="E38" s="283">
        <v>84.584389999999999</v>
      </c>
      <c r="F38" s="334">
        <v>2.5873200000000001</v>
      </c>
      <c r="G38" s="334">
        <v>2.6866300000000001</v>
      </c>
      <c r="H38" s="334">
        <v>4.1554599999999997</v>
      </c>
      <c r="I38" s="283">
        <v>9.418E-2</v>
      </c>
      <c r="J38" s="283">
        <v>0.22117999999999999</v>
      </c>
      <c r="K38" s="283">
        <v>1.17286</v>
      </c>
      <c r="L38" s="283">
        <v>-0.32793</v>
      </c>
      <c r="M38" s="283">
        <v>0.33986</v>
      </c>
    </row>
    <row r="39" spans="1:13" x14ac:dyDescent="0.2">
      <c r="A39" s="283" t="s">
        <v>53</v>
      </c>
      <c r="B39" s="283" t="s">
        <v>68</v>
      </c>
      <c r="C39" s="283">
        <v>87.752419015565806</v>
      </c>
      <c r="D39" s="283">
        <v>88.524230000000003</v>
      </c>
      <c r="E39" s="283">
        <v>85.098259999999996</v>
      </c>
      <c r="F39" s="334">
        <v>2.5188899999999999</v>
      </c>
      <c r="G39" s="334">
        <v>2.70492</v>
      </c>
      <c r="H39" s="334">
        <v>4.7127400000000002</v>
      </c>
      <c r="I39" s="283">
        <v>0.65256999999999998</v>
      </c>
      <c r="J39" s="283">
        <v>0.22266</v>
      </c>
      <c r="K39" s="283">
        <v>1.3313299999999999</v>
      </c>
      <c r="L39" s="283">
        <v>0.60753000000000001</v>
      </c>
      <c r="M39" s="283">
        <v>0.38449</v>
      </c>
    </row>
    <row r="40" spans="1:13" x14ac:dyDescent="0.2">
      <c r="A40" s="283" t="s">
        <v>53</v>
      </c>
      <c r="B40" s="283" t="s">
        <v>69</v>
      </c>
      <c r="C40" s="283">
        <v>88.203918504717805</v>
      </c>
      <c r="D40" s="283">
        <v>88.873450000000005</v>
      </c>
      <c r="E40" s="283">
        <v>85.612830000000002</v>
      </c>
      <c r="F40" s="334">
        <v>2.47973</v>
      </c>
      <c r="G40" s="334">
        <v>2.9957799999999999</v>
      </c>
      <c r="H40" s="334">
        <v>4.7907700000000002</v>
      </c>
      <c r="I40" s="283">
        <v>0.39449000000000001</v>
      </c>
      <c r="J40" s="283">
        <v>0.24628</v>
      </c>
      <c r="K40" s="283">
        <v>1.6145099999999999</v>
      </c>
      <c r="L40" s="283">
        <v>0.60467000000000004</v>
      </c>
      <c r="M40" s="283">
        <v>0.39072000000000001</v>
      </c>
    </row>
    <row r="41" spans="1:13" x14ac:dyDescent="0.2">
      <c r="A41" s="283" t="s">
        <v>53</v>
      </c>
      <c r="B41" s="283" t="s">
        <v>70</v>
      </c>
      <c r="C41" s="283">
        <v>88.685467876675304</v>
      </c>
      <c r="D41" s="283">
        <v>88.761849999999995</v>
      </c>
      <c r="E41" s="283">
        <v>85.680340000000001</v>
      </c>
      <c r="F41" s="334">
        <v>2.2148500000000002</v>
      </c>
      <c r="G41" s="334">
        <v>2.6632099999999999</v>
      </c>
      <c r="H41" s="334">
        <v>4.6475200000000001</v>
      </c>
      <c r="I41" s="283">
        <v>-0.12556999999999999</v>
      </c>
      <c r="J41" s="283">
        <v>0.21926999999999999</v>
      </c>
      <c r="K41" s="283">
        <v>1.49132</v>
      </c>
      <c r="L41" s="283">
        <v>7.8850000000000003E-2</v>
      </c>
      <c r="M41" s="283">
        <v>0.37928000000000001</v>
      </c>
    </row>
    <row r="42" spans="1:13" x14ac:dyDescent="0.2">
      <c r="A42" s="283" t="s">
        <v>53</v>
      </c>
      <c r="B42" s="283" t="s">
        <v>71</v>
      </c>
      <c r="C42" s="283">
        <v>89.046817717410903</v>
      </c>
      <c r="D42" s="283">
        <v>89.161940000000001</v>
      </c>
      <c r="E42" s="283">
        <v>85.620410000000007</v>
      </c>
      <c r="F42" s="334">
        <v>2.1308099999999999</v>
      </c>
      <c r="G42" s="334">
        <v>2.56399</v>
      </c>
      <c r="H42" s="334">
        <v>4.1641899999999996</v>
      </c>
      <c r="I42" s="283">
        <v>0.45073999999999997</v>
      </c>
      <c r="J42" s="283">
        <v>0.2112</v>
      </c>
      <c r="K42" s="283">
        <v>2.0320399999999998</v>
      </c>
      <c r="L42" s="283">
        <v>-6.9949999999999998E-2</v>
      </c>
      <c r="M42" s="283">
        <v>0.34055999999999997</v>
      </c>
    </row>
    <row r="43" spans="1:13" x14ac:dyDescent="0.2">
      <c r="A43" s="283" t="s">
        <v>74</v>
      </c>
      <c r="B43" s="283" t="s">
        <v>60</v>
      </c>
      <c r="C43" s="283">
        <v>89.3863813931126</v>
      </c>
      <c r="D43" s="283">
        <v>89.73133</v>
      </c>
      <c r="E43" s="283">
        <v>85.43235</v>
      </c>
      <c r="F43" s="334">
        <v>2.6131099999999998</v>
      </c>
      <c r="G43" s="334">
        <v>3.22167</v>
      </c>
      <c r="H43" s="334">
        <v>3.81013</v>
      </c>
      <c r="I43" s="283">
        <v>0.63859999999999995</v>
      </c>
      <c r="J43" s="283">
        <v>0.26458999999999999</v>
      </c>
      <c r="K43" s="283">
        <v>2.3723299999999998</v>
      </c>
      <c r="L43" s="283">
        <v>-0.21964</v>
      </c>
      <c r="M43" s="283">
        <v>0.31209999999999999</v>
      </c>
    </row>
    <row r="44" spans="1:13" x14ac:dyDescent="0.2">
      <c r="A44" s="283" t="s">
        <v>53</v>
      </c>
      <c r="B44" s="283" t="s">
        <v>61</v>
      </c>
      <c r="C44" s="283">
        <v>89.7777811166536</v>
      </c>
      <c r="D44" s="283">
        <v>89.99324</v>
      </c>
      <c r="E44" s="283">
        <v>86.182500000000005</v>
      </c>
      <c r="F44" s="334">
        <v>2.8672499999999999</v>
      </c>
      <c r="G44" s="334">
        <v>3.0128699999999999</v>
      </c>
      <c r="H44" s="334">
        <v>4.5746000000000002</v>
      </c>
      <c r="I44" s="283">
        <v>0.29188999999999998</v>
      </c>
      <c r="J44" s="283">
        <v>0.24767</v>
      </c>
      <c r="K44" s="283">
        <v>2.4192200000000001</v>
      </c>
      <c r="L44" s="283">
        <v>0.87805999999999995</v>
      </c>
      <c r="M44" s="283">
        <v>0.37345</v>
      </c>
    </row>
    <row r="45" spans="1:13" x14ac:dyDescent="0.2">
      <c r="A45" s="283" t="s">
        <v>53</v>
      </c>
      <c r="B45" s="283" t="s">
        <v>62</v>
      </c>
      <c r="C45" s="283">
        <v>89.910000600997606</v>
      </c>
      <c r="D45" s="283">
        <v>90.310580000000002</v>
      </c>
      <c r="E45" s="283">
        <v>86.597189999999998</v>
      </c>
      <c r="F45" s="334">
        <v>2.60101</v>
      </c>
      <c r="G45" s="334">
        <v>3.2576700000000001</v>
      </c>
      <c r="H45" s="334">
        <v>4.4613399999999999</v>
      </c>
      <c r="I45" s="283">
        <v>0.35261999999999999</v>
      </c>
      <c r="J45" s="283">
        <v>0.26750000000000002</v>
      </c>
      <c r="K45" s="283">
        <v>2.6836700000000002</v>
      </c>
      <c r="L45" s="283">
        <v>0.48116999999999999</v>
      </c>
      <c r="M45" s="283">
        <v>0.36438999999999999</v>
      </c>
    </row>
    <row r="46" spans="1:13" x14ac:dyDescent="0.2">
      <c r="A46" s="283" t="s">
        <v>53</v>
      </c>
      <c r="B46" s="283" t="s">
        <v>63</v>
      </c>
      <c r="C46" s="283">
        <v>89.625277961415904</v>
      </c>
      <c r="D46" s="283">
        <v>90.483670000000004</v>
      </c>
      <c r="E46" s="283">
        <v>86.947119999999998</v>
      </c>
      <c r="F46" s="334">
        <v>2.5415800000000002</v>
      </c>
      <c r="G46" s="334">
        <v>3.46007</v>
      </c>
      <c r="H46" s="334">
        <v>4.2295600000000002</v>
      </c>
      <c r="I46" s="283">
        <v>0.19166</v>
      </c>
      <c r="J46" s="283">
        <v>0.28387000000000001</v>
      </c>
      <c r="K46" s="283">
        <v>2.21346</v>
      </c>
      <c r="L46" s="283">
        <v>0.40409</v>
      </c>
      <c r="M46" s="283">
        <v>0.34581000000000001</v>
      </c>
    </row>
    <row r="47" spans="1:13" x14ac:dyDescent="0.2">
      <c r="A47" s="283" t="s">
        <v>53</v>
      </c>
      <c r="B47" s="283" t="s">
        <v>64</v>
      </c>
      <c r="C47" s="283">
        <v>89.225614520103406</v>
      </c>
      <c r="D47" s="283">
        <v>90.539850000000001</v>
      </c>
      <c r="E47" s="283">
        <v>86.82244</v>
      </c>
      <c r="F47" s="334">
        <v>2.59666</v>
      </c>
      <c r="G47" s="334">
        <v>3.6088499999999999</v>
      </c>
      <c r="H47" s="334">
        <v>3.71611</v>
      </c>
      <c r="I47" s="283">
        <v>6.2089999999999999E-2</v>
      </c>
      <c r="J47" s="283">
        <v>0.29587000000000002</v>
      </c>
      <c r="K47" s="283">
        <v>1.87503</v>
      </c>
      <c r="L47" s="283">
        <v>-0.1434</v>
      </c>
      <c r="M47" s="283">
        <v>0.30452000000000001</v>
      </c>
    </row>
    <row r="48" spans="1:13" x14ac:dyDescent="0.2">
      <c r="A48" s="283" t="s">
        <v>53</v>
      </c>
      <c r="B48" s="283" t="s">
        <v>65</v>
      </c>
      <c r="C48" s="283">
        <v>89.324027886291205</v>
      </c>
      <c r="D48" s="283">
        <v>90.552000000000007</v>
      </c>
      <c r="E48" s="283">
        <v>87.127589999999998</v>
      </c>
      <c r="F48" s="334">
        <v>2.5379900000000002</v>
      </c>
      <c r="G48" s="334">
        <v>3.3086199999999999</v>
      </c>
      <c r="H48" s="334">
        <v>3.4447800000000002</v>
      </c>
      <c r="I48" s="283">
        <v>1.342E-2</v>
      </c>
      <c r="J48" s="283">
        <v>0.27161999999999997</v>
      </c>
      <c r="K48" s="283">
        <v>2.0167999999999999</v>
      </c>
      <c r="L48" s="283">
        <v>0.35147</v>
      </c>
      <c r="M48" s="283">
        <v>0.28262999999999999</v>
      </c>
    </row>
    <row r="49" spans="1:13" x14ac:dyDescent="0.2">
      <c r="A49" s="283" t="s">
        <v>53</v>
      </c>
      <c r="B49" s="283" t="s">
        <v>66</v>
      </c>
      <c r="C49" s="283">
        <v>89.556914478033505</v>
      </c>
      <c r="D49" s="283">
        <v>90.695490000000007</v>
      </c>
      <c r="E49" s="283">
        <v>88.235249999999994</v>
      </c>
      <c r="F49" s="334">
        <v>2.65483</v>
      </c>
      <c r="G49" s="334">
        <v>3.2184200000000001</v>
      </c>
      <c r="H49" s="334">
        <v>3.9741599999999999</v>
      </c>
      <c r="I49" s="283">
        <v>0.15845999999999999</v>
      </c>
      <c r="J49" s="283">
        <v>0.26432</v>
      </c>
      <c r="K49" s="283">
        <v>1.7199500000000001</v>
      </c>
      <c r="L49" s="283">
        <v>1.2713099999999999</v>
      </c>
      <c r="M49" s="283">
        <v>0.32529999999999998</v>
      </c>
    </row>
    <row r="50" spans="1:13" x14ac:dyDescent="0.2">
      <c r="A50" s="283" t="s">
        <v>53</v>
      </c>
      <c r="B50" s="283" t="s">
        <v>67</v>
      </c>
      <c r="C50" s="283">
        <v>89.809333493599397</v>
      </c>
      <c r="D50" s="283">
        <v>90.863259999999997</v>
      </c>
      <c r="E50" s="283">
        <v>88.708489999999998</v>
      </c>
      <c r="F50" s="334">
        <v>2.7274400000000001</v>
      </c>
      <c r="G50" s="334">
        <v>3.3120699999999998</v>
      </c>
      <c r="H50" s="334">
        <v>4.8757200000000003</v>
      </c>
      <c r="I50" s="283">
        <v>0.18498999999999999</v>
      </c>
      <c r="J50" s="283">
        <v>0.27189999999999998</v>
      </c>
      <c r="K50" s="283">
        <v>1.2614700000000001</v>
      </c>
      <c r="L50" s="283">
        <v>0.53632999999999997</v>
      </c>
      <c r="M50" s="283">
        <v>0.39750000000000002</v>
      </c>
    </row>
    <row r="51" spans="1:13" x14ac:dyDescent="0.2">
      <c r="A51" s="283" t="s">
        <v>53</v>
      </c>
      <c r="B51" s="283" t="s">
        <v>68</v>
      </c>
      <c r="C51" s="283">
        <v>90.357743854798997</v>
      </c>
      <c r="D51" s="283">
        <v>91.343829999999997</v>
      </c>
      <c r="E51" s="283">
        <v>89.070819999999998</v>
      </c>
      <c r="F51" s="334">
        <v>2.96895</v>
      </c>
      <c r="G51" s="334">
        <v>3.1851099999999999</v>
      </c>
      <c r="H51" s="334">
        <v>4.6681999999999997</v>
      </c>
      <c r="I51" s="283">
        <v>0.52888000000000002</v>
      </c>
      <c r="J51" s="283">
        <v>0.26162999999999997</v>
      </c>
      <c r="K51" s="283">
        <v>1.5007600000000001</v>
      </c>
      <c r="L51" s="283">
        <v>0.40844999999999998</v>
      </c>
      <c r="M51" s="283">
        <v>0.38092999999999999</v>
      </c>
    </row>
    <row r="52" spans="1:13" x14ac:dyDescent="0.2">
      <c r="A52" s="283" t="s">
        <v>53</v>
      </c>
      <c r="B52" s="283" t="s">
        <v>69</v>
      </c>
      <c r="C52" s="283">
        <v>90.906154215998598</v>
      </c>
      <c r="D52" s="283">
        <v>91.535139999999998</v>
      </c>
      <c r="E52" s="283">
        <v>89.570229999999995</v>
      </c>
      <c r="F52" s="334">
        <v>3.0636199999999998</v>
      </c>
      <c r="G52" s="334">
        <v>2.99492</v>
      </c>
      <c r="H52" s="334">
        <v>4.6224400000000001</v>
      </c>
      <c r="I52" s="283">
        <v>0.20943999999999999</v>
      </c>
      <c r="J52" s="283">
        <v>0.24621000000000001</v>
      </c>
      <c r="K52" s="283">
        <v>1.3559399999999999</v>
      </c>
      <c r="L52" s="283">
        <v>0.56069000000000002</v>
      </c>
      <c r="M52" s="283">
        <v>0.37728</v>
      </c>
    </row>
    <row r="53" spans="1:13" x14ac:dyDescent="0.2">
      <c r="A53" s="283" t="s">
        <v>53</v>
      </c>
      <c r="B53" s="283" t="s">
        <v>70</v>
      </c>
      <c r="C53" s="283">
        <v>91.616833944347604</v>
      </c>
      <c r="D53" s="283">
        <v>91.720380000000006</v>
      </c>
      <c r="E53" s="283">
        <v>89.475170000000006</v>
      </c>
      <c r="F53" s="334">
        <v>3.3053499999999998</v>
      </c>
      <c r="G53" s="334">
        <v>3.33311</v>
      </c>
      <c r="H53" s="334">
        <v>4.4290599999999998</v>
      </c>
      <c r="I53" s="283">
        <v>0.20236999999999999</v>
      </c>
      <c r="J53" s="283">
        <v>0.27360000000000001</v>
      </c>
      <c r="K53" s="283">
        <v>1.36677</v>
      </c>
      <c r="L53" s="283">
        <v>-0.10613</v>
      </c>
      <c r="M53" s="283">
        <v>0.36180000000000001</v>
      </c>
    </row>
    <row r="54" spans="1:13" x14ac:dyDescent="0.2">
      <c r="A54" s="283" t="s">
        <v>53</v>
      </c>
      <c r="B54" s="283" t="s">
        <v>71</v>
      </c>
      <c r="C54" s="283">
        <v>92.039034797764302</v>
      </c>
      <c r="D54" s="283">
        <v>92.118949999999998</v>
      </c>
      <c r="E54" s="283">
        <v>90.046909999999997</v>
      </c>
      <c r="F54" s="334">
        <v>3.3602699999999999</v>
      </c>
      <c r="G54" s="334">
        <v>3.3164500000000001</v>
      </c>
      <c r="H54" s="334">
        <v>5.1699200000000003</v>
      </c>
      <c r="I54" s="283">
        <v>0.43454999999999999</v>
      </c>
      <c r="J54" s="283">
        <v>0.27226</v>
      </c>
      <c r="K54" s="283">
        <v>1.7440899999999999</v>
      </c>
      <c r="L54" s="283">
        <v>0.63898999999999995</v>
      </c>
      <c r="M54" s="283">
        <v>0.42093999999999998</v>
      </c>
    </row>
    <row r="55" spans="1:13" x14ac:dyDescent="0.2">
      <c r="A55" s="283" t="s">
        <v>75</v>
      </c>
      <c r="B55" s="283" t="s">
        <v>60</v>
      </c>
      <c r="C55" s="283">
        <v>93.603882444858499</v>
      </c>
      <c r="D55" s="283">
        <v>93.665400000000005</v>
      </c>
      <c r="E55" s="283">
        <v>91.817930000000004</v>
      </c>
      <c r="F55" s="334">
        <v>4.71828</v>
      </c>
      <c r="G55" s="334">
        <v>4.3842800000000004</v>
      </c>
      <c r="H55" s="334">
        <v>7.4744200000000003</v>
      </c>
      <c r="I55" s="283">
        <v>1.67875</v>
      </c>
      <c r="J55" s="283">
        <v>0.35820999999999997</v>
      </c>
      <c r="K55" s="283">
        <v>3.43824</v>
      </c>
      <c r="L55" s="283">
        <v>1.9667699999999999</v>
      </c>
      <c r="M55" s="283">
        <v>0.60250000000000004</v>
      </c>
    </row>
    <row r="56" spans="1:13" x14ac:dyDescent="0.2">
      <c r="A56" s="283" t="s">
        <v>53</v>
      </c>
      <c r="B56" s="283" t="s">
        <v>61</v>
      </c>
      <c r="C56" s="283">
        <v>94.1447803353567</v>
      </c>
      <c r="D56" s="283">
        <v>94.244649999999993</v>
      </c>
      <c r="E56" s="283">
        <v>92.663820000000001</v>
      </c>
      <c r="F56" s="334">
        <v>4.8642300000000001</v>
      </c>
      <c r="G56" s="334">
        <v>4.7241400000000002</v>
      </c>
      <c r="H56" s="334">
        <v>7.5204599999999999</v>
      </c>
      <c r="I56" s="283">
        <v>0.61843000000000004</v>
      </c>
      <c r="J56" s="283">
        <v>0.38540000000000002</v>
      </c>
      <c r="K56" s="283">
        <v>3.9132799999999999</v>
      </c>
      <c r="L56" s="283">
        <v>0.92127999999999999</v>
      </c>
      <c r="M56" s="283">
        <v>0.60609000000000002</v>
      </c>
    </row>
    <row r="57" spans="1:13" x14ac:dyDescent="0.2">
      <c r="A57" s="283" t="s">
        <v>53</v>
      </c>
      <c r="B57" s="283" t="s">
        <v>62</v>
      </c>
      <c r="C57" s="283">
        <v>94.722489332291602</v>
      </c>
      <c r="D57" s="283">
        <v>94.859589999999997</v>
      </c>
      <c r="E57" s="283">
        <v>93.513859999999994</v>
      </c>
      <c r="F57" s="334">
        <v>5.3525600000000004</v>
      </c>
      <c r="G57" s="334">
        <v>5.0370699999999999</v>
      </c>
      <c r="H57" s="334">
        <v>7.9871800000000004</v>
      </c>
      <c r="I57" s="283">
        <v>0.65249000000000001</v>
      </c>
      <c r="J57" s="283">
        <v>0.41037000000000001</v>
      </c>
      <c r="K57" s="283">
        <v>4.39818</v>
      </c>
      <c r="L57" s="283">
        <v>0.91732999999999998</v>
      </c>
      <c r="M57" s="283">
        <v>0.64241000000000004</v>
      </c>
    </row>
    <row r="58" spans="1:13" x14ac:dyDescent="0.2">
      <c r="A58" s="283" t="s">
        <v>53</v>
      </c>
      <c r="B58" s="283" t="s">
        <v>63</v>
      </c>
      <c r="C58" s="283">
        <v>94.838932628162794</v>
      </c>
      <c r="D58" s="283">
        <v>95.127579999999995</v>
      </c>
      <c r="E58" s="283">
        <v>94.062860000000001</v>
      </c>
      <c r="F58" s="334">
        <v>5.81717</v>
      </c>
      <c r="G58" s="334">
        <v>5.1323100000000004</v>
      </c>
      <c r="H58" s="334">
        <v>8.1839899999999997</v>
      </c>
      <c r="I58" s="283">
        <v>0.28250999999999998</v>
      </c>
      <c r="J58" s="283">
        <v>0.41794999999999999</v>
      </c>
      <c r="K58" s="283">
        <v>4.1423199999999998</v>
      </c>
      <c r="L58" s="283">
        <v>0.58709</v>
      </c>
      <c r="M58" s="283">
        <v>0.65768000000000004</v>
      </c>
    </row>
    <row r="59" spans="1:13" x14ac:dyDescent="0.2">
      <c r="A59" s="283" t="s">
        <v>53</v>
      </c>
      <c r="B59" s="283" t="s">
        <v>64</v>
      </c>
      <c r="C59" s="283">
        <v>94.725494320572096</v>
      </c>
      <c r="D59" s="283">
        <v>95.170850000000002</v>
      </c>
      <c r="E59" s="283">
        <v>94.370779999999996</v>
      </c>
      <c r="F59" s="334">
        <v>6.1640100000000002</v>
      </c>
      <c r="G59" s="334">
        <v>5.1148800000000003</v>
      </c>
      <c r="H59" s="334">
        <v>8.6940000000000008</v>
      </c>
      <c r="I59" s="283">
        <v>4.5490000000000003E-2</v>
      </c>
      <c r="J59" s="283">
        <v>0.41655999999999999</v>
      </c>
      <c r="K59" s="283">
        <v>3.97193</v>
      </c>
      <c r="L59" s="283">
        <v>0.32734999999999997</v>
      </c>
      <c r="M59" s="283">
        <v>0.69713999999999998</v>
      </c>
    </row>
    <row r="60" spans="1:13" x14ac:dyDescent="0.2">
      <c r="A60" s="283" t="s">
        <v>53</v>
      </c>
      <c r="B60" s="283" t="s">
        <v>65</v>
      </c>
      <c r="C60" s="283">
        <v>94.963639641805401</v>
      </c>
      <c r="D60" s="283">
        <v>95.56335</v>
      </c>
      <c r="E60" s="283">
        <v>94.63391</v>
      </c>
      <c r="F60" s="334">
        <v>6.3136599999999996</v>
      </c>
      <c r="G60" s="334">
        <v>5.5342200000000004</v>
      </c>
      <c r="H60" s="334">
        <v>8.6153200000000005</v>
      </c>
      <c r="I60" s="283">
        <v>0.41241</v>
      </c>
      <c r="J60" s="283">
        <v>0.44988</v>
      </c>
      <c r="K60" s="283">
        <v>4.1898799999999996</v>
      </c>
      <c r="L60" s="283">
        <v>0.27883000000000002</v>
      </c>
      <c r="M60" s="283">
        <v>0.69106000000000001</v>
      </c>
    </row>
    <row r="61" spans="1:13" x14ac:dyDescent="0.2">
      <c r="A61" s="283" t="s">
        <v>53</v>
      </c>
      <c r="B61" s="283" t="s">
        <v>66</v>
      </c>
      <c r="C61" s="283">
        <v>95.322735741330604</v>
      </c>
      <c r="D61" s="283">
        <v>95.927760000000006</v>
      </c>
      <c r="E61" s="283">
        <v>94.85848</v>
      </c>
      <c r="F61" s="334">
        <v>6.4381599999999999</v>
      </c>
      <c r="G61" s="334">
        <v>5.76905</v>
      </c>
      <c r="H61" s="334">
        <v>7.5063199999999997</v>
      </c>
      <c r="I61" s="283">
        <v>0.38131999999999999</v>
      </c>
      <c r="J61" s="283">
        <v>0.46849000000000002</v>
      </c>
      <c r="K61" s="283">
        <v>4.1346600000000002</v>
      </c>
      <c r="L61" s="283">
        <v>0.23730000000000001</v>
      </c>
      <c r="M61" s="283">
        <v>0.60499000000000003</v>
      </c>
    </row>
    <row r="62" spans="1:13" x14ac:dyDescent="0.2">
      <c r="A62" s="283" t="s">
        <v>53</v>
      </c>
      <c r="B62" s="283" t="s">
        <v>67</v>
      </c>
      <c r="C62" s="283">
        <v>95.793767654306095</v>
      </c>
      <c r="D62" s="283">
        <v>96.296719999999993</v>
      </c>
      <c r="E62" s="283">
        <v>94.855029999999999</v>
      </c>
      <c r="F62" s="334">
        <v>6.6634900000000004</v>
      </c>
      <c r="G62" s="334">
        <v>5.9798099999999996</v>
      </c>
      <c r="H62" s="334">
        <v>6.9289199999999997</v>
      </c>
      <c r="I62" s="283">
        <v>0.38462000000000002</v>
      </c>
      <c r="J62" s="283">
        <v>0.48515999999999998</v>
      </c>
      <c r="K62" s="283">
        <v>2.8092800000000002</v>
      </c>
      <c r="L62" s="283">
        <v>-3.63E-3</v>
      </c>
      <c r="M62" s="283">
        <v>0.55984999999999996</v>
      </c>
    </row>
    <row r="63" spans="1:13" x14ac:dyDescent="0.2">
      <c r="A63" s="283" t="s">
        <v>53</v>
      </c>
      <c r="B63" s="283" t="s">
        <v>68</v>
      </c>
      <c r="C63" s="283">
        <v>96.093515235290596</v>
      </c>
      <c r="D63" s="283">
        <v>96.579890000000006</v>
      </c>
      <c r="E63" s="283">
        <v>95.160880000000006</v>
      </c>
      <c r="F63" s="334">
        <v>6.3478500000000002</v>
      </c>
      <c r="G63" s="334">
        <v>5.7322600000000001</v>
      </c>
      <c r="H63" s="334">
        <v>6.8373200000000001</v>
      </c>
      <c r="I63" s="283">
        <v>0.29405999999999999</v>
      </c>
      <c r="J63" s="283">
        <v>0.46557999999999999</v>
      </c>
      <c r="K63" s="283">
        <v>2.4778500000000001</v>
      </c>
      <c r="L63" s="283">
        <v>0.32244</v>
      </c>
      <c r="M63" s="283">
        <v>0.55266000000000004</v>
      </c>
    </row>
    <row r="64" spans="1:13" x14ac:dyDescent="0.2">
      <c r="A64" s="283" t="s">
        <v>53</v>
      </c>
      <c r="B64" s="283" t="s">
        <v>69</v>
      </c>
      <c r="C64" s="283">
        <v>96.698269126750404</v>
      </c>
      <c r="D64" s="283">
        <v>96.767409999999998</v>
      </c>
      <c r="E64" s="283">
        <v>95.214609999999993</v>
      </c>
      <c r="F64" s="334">
        <v>6.3715299999999999</v>
      </c>
      <c r="G64" s="334">
        <v>5.7161299999999997</v>
      </c>
      <c r="H64" s="334">
        <v>6.3016199999999998</v>
      </c>
      <c r="I64" s="283">
        <v>0.19416</v>
      </c>
      <c r="J64" s="283">
        <v>0.46429999999999999</v>
      </c>
      <c r="K64" s="283">
        <v>2.0112000000000001</v>
      </c>
      <c r="L64" s="283">
        <v>5.6460000000000003E-2</v>
      </c>
      <c r="M64" s="283">
        <v>0.51054999999999995</v>
      </c>
    </row>
    <row r="65" spans="1:13" x14ac:dyDescent="0.2">
      <c r="A65" s="283" t="s">
        <v>53</v>
      </c>
      <c r="B65" s="283" t="s">
        <v>70</v>
      </c>
      <c r="C65" s="283">
        <v>97.695173988821495</v>
      </c>
      <c r="D65" s="283">
        <v>97.204700000000003</v>
      </c>
      <c r="E65" s="283">
        <v>95.639619999999994</v>
      </c>
      <c r="F65" s="334">
        <v>6.6345200000000002</v>
      </c>
      <c r="G65" s="334">
        <v>5.9793900000000004</v>
      </c>
      <c r="H65" s="334">
        <v>6.88957</v>
      </c>
      <c r="I65" s="283">
        <v>0.45190000000000002</v>
      </c>
      <c r="J65" s="283">
        <v>0.48513000000000001</v>
      </c>
      <c r="K65" s="283">
        <v>2.1835100000000001</v>
      </c>
      <c r="L65" s="283">
        <v>0.44638</v>
      </c>
      <c r="M65" s="283">
        <v>0.55676000000000003</v>
      </c>
    </row>
    <row r="66" spans="1:13" x14ac:dyDescent="0.2">
      <c r="A66" s="283" t="s">
        <v>53</v>
      </c>
      <c r="B66" s="283" t="s">
        <v>71</v>
      </c>
      <c r="C66" s="283">
        <v>98.272882985756297</v>
      </c>
      <c r="D66" s="283">
        <v>97.786990000000003</v>
      </c>
      <c r="E66" s="283">
        <v>96.396659999999997</v>
      </c>
      <c r="F66" s="334">
        <v>6.7730499999999996</v>
      </c>
      <c r="G66" s="334">
        <v>6.1529600000000002</v>
      </c>
      <c r="H66" s="334">
        <v>7.0516100000000002</v>
      </c>
      <c r="I66" s="283">
        <v>0.59904000000000002</v>
      </c>
      <c r="J66" s="283">
        <v>0.49883</v>
      </c>
      <c r="K66" s="283">
        <v>2.7488800000000002</v>
      </c>
      <c r="L66" s="283">
        <v>0.79154999999999998</v>
      </c>
      <c r="M66" s="283">
        <v>0.56945999999999997</v>
      </c>
    </row>
    <row r="67" spans="1:13" x14ac:dyDescent="0.2">
      <c r="A67" s="283" t="s">
        <v>76</v>
      </c>
      <c r="B67" s="283" t="s">
        <v>60</v>
      </c>
      <c r="C67" s="283">
        <v>98.794999699501204</v>
      </c>
      <c r="D67" s="283">
        <v>98.140010000000004</v>
      </c>
      <c r="E67" s="283">
        <v>97.513279999999995</v>
      </c>
      <c r="F67" s="334">
        <v>5.5458400000000001</v>
      </c>
      <c r="G67" s="334">
        <v>4.7772300000000003</v>
      </c>
      <c r="H67" s="334">
        <v>6.2028800000000004</v>
      </c>
      <c r="I67" s="283">
        <v>0.36101</v>
      </c>
      <c r="J67" s="283">
        <v>0.38963999999999999</v>
      </c>
      <c r="K67" s="283">
        <v>2.6962799999999998</v>
      </c>
      <c r="L67" s="283">
        <v>1.15835</v>
      </c>
      <c r="M67" s="283">
        <v>0.50277000000000005</v>
      </c>
    </row>
    <row r="68" spans="1:13" x14ac:dyDescent="0.2">
      <c r="A68" s="283" t="s">
        <v>53</v>
      </c>
      <c r="B68" s="283" t="s">
        <v>61</v>
      </c>
      <c r="C68" s="283">
        <v>99.171374481639504</v>
      </c>
      <c r="D68" s="283">
        <v>98.503659999999996</v>
      </c>
      <c r="E68" s="283">
        <v>98.905429999999996</v>
      </c>
      <c r="F68" s="334">
        <v>5.3392200000000001</v>
      </c>
      <c r="G68" s="334">
        <v>4.5190900000000003</v>
      </c>
      <c r="H68" s="334">
        <v>6.7357500000000003</v>
      </c>
      <c r="I68" s="283">
        <v>0.37053999999999998</v>
      </c>
      <c r="J68" s="283">
        <v>0.36901</v>
      </c>
      <c r="K68" s="283">
        <v>2.6852499999999999</v>
      </c>
      <c r="L68" s="283">
        <v>1.4276500000000001</v>
      </c>
      <c r="M68" s="283">
        <v>0.54469000000000001</v>
      </c>
    </row>
    <row r="69" spans="1:13" x14ac:dyDescent="0.2">
      <c r="A69" s="283" t="s">
        <v>53</v>
      </c>
      <c r="B69" s="283" t="s">
        <v>62</v>
      </c>
      <c r="C69" s="283">
        <v>99.492156980587794</v>
      </c>
      <c r="D69" s="283">
        <v>98.871859999999998</v>
      </c>
      <c r="E69" s="283">
        <v>99.149969999999996</v>
      </c>
      <c r="F69" s="334">
        <v>5.0354099999999997</v>
      </c>
      <c r="G69" s="334">
        <v>4.2296899999999997</v>
      </c>
      <c r="H69" s="334">
        <v>6.0270299999999999</v>
      </c>
      <c r="I69" s="283">
        <v>0.37380000000000002</v>
      </c>
      <c r="J69" s="283">
        <v>0.34582000000000002</v>
      </c>
      <c r="K69" s="283">
        <v>2.6741700000000002</v>
      </c>
      <c r="L69" s="283">
        <v>0.24725</v>
      </c>
      <c r="M69" s="283">
        <v>0.48888999999999999</v>
      </c>
    </row>
    <row r="70" spans="1:13" x14ac:dyDescent="0.2">
      <c r="A70" s="283" t="s">
        <v>53</v>
      </c>
      <c r="B70" s="283" t="s">
        <v>63</v>
      </c>
      <c r="C70" s="283">
        <v>99.154847046096506</v>
      </c>
      <c r="D70" s="283">
        <v>98.766329999999996</v>
      </c>
      <c r="E70" s="283">
        <v>99.336640000000003</v>
      </c>
      <c r="F70" s="334">
        <v>4.5507799999999996</v>
      </c>
      <c r="G70" s="334">
        <v>3.8251300000000001</v>
      </c>
      <c r="H70" s="334">
        <v>5.6066599999999998</v>
      </c>
      <c r="I70" s="283">
        <v>-0.10673000000000001</v>
      </c>
      <c r="J70" s="283">
        <v>0.31330999999999998</v>
      </c>
      <c r="K70" s="283">
        <v>2.2638699999999998</v>
      </c>
      <c r="L70" s="283">
        <v>0.18828</v>
      </c>
      <c r="M70" s="283">
        <v>0.45562999999999998</v>
      </c>
    </row>
    <row r="71" spans="1:13" x14ac:dyDescent="0.2">
      <c r="A71" s="283" t="s">
        <v>53</v>
      </c>
      <c r="B71" s="283" t="s">
        <v>64</v>
      </c>
      <c r="C71" s="283">
        <v>98.994080173087298</v>
      </c>
      <c r="D71" s="283">
        <v>99.200580000000002</v>
      </c>
      <c r="E71" s="283">
        <v>99.242959999999997</v>
      </c>
      <c r="F71" s="334">
        <v>4.5062699999999998</v>
      </c>
      <c r="G71" s="334">
        <v>4.23421</v>
      </c>
      <c r="H71" s="334">
        <v>5.1628100000000003</v>
      </c>
      <c r="I71" s="283">
        <v>0.43968000000000002</v>
      </c>
      <c r="J71" s="283">
        <v>0.34617999999999999</v>
      </c>
      <c r="K71" s="283">
        <v>2.5144600000000001</v>
      </c>
      <c r="L71" s="283">
        <v>-9.4310000000000005E-2</v>
      </c>
      <c r="M71" s="283">
        <v>0.42037999999999998</v>
      </c>
    </row>
    <row r="72" spans="1:13" x14ac:dyDescent="0.2">
      <c r="A72" s="283" t="s">
        <v>53</v>
      </c>
      <c r="B72" s="283" t="s">
        <v>65</v>
      </c>
      <c r="C72" s="283">
        <v>99.376464931786799</v>
      </c>
      <c r="D72" s="283">
        <v>99.555880000000002</v>
      </c>
      <c r="E72" s="283">
        <v>99.386240000000001</v>
      </c>
      <c r="F72" s="334">
        <v>4.6468600000000002</v>
      </c>
      <c r="G72" s="334">
        <v>4.1778899999999997</v>
      </c>
      <c r="H72" s="334">
        <v>5.0217999999999998</v>
      </c>
      <c r="I72" s="283">
        <v>0.35815999999999998</v>
      </c>
      <c r="J72" s="283">
        <v>0.34166000000000002</v>
      </c>
      <c r="K72" s="283">
        <v>2.41879</v>
      </c>
      <c r="L72" s="283">
        <v>0.14437</v>
      </c>
      <c r="M72" s="283">
        <v>0.40915000000000001</v>
      </c>
    </row>
    <row r="73" spans="1:13" x14ac:dyDescent="0.2">
      <c r="A73" s="283" t="s">
        <v>53</v>
      </c>
      <c r="B73" s="283" t="s">
        <v>66</v>
      </c>
      <c r="C73" s="283">
        <v>99.909099104513501</v>
      </c>
      <c r="D73" s="283">
        <v>99.971909999999994</v>
      </c>
      <c r="E73" s="283">
        <v>99.968999999999994</v>
      </c>
      <c r="F73" s="334">
        <v>4.8114100000000004</v>
      </c>
      <c r="G73" s="334">
        <v>4.2158300000000004</v>
      </c>
      <c r="H73" s="334">
        <v>5.3875299999999999</v>
      </c>
      <c r="I73" s="283">
        <v>0.41788999999999998</v>
      </c>
      <c r="J73" s="283">
        <v>0.34471000000000002</v>
      </c>
      <c r="K73" s="283">
        <v>2.2343700000000002</v>
      </c>
      <c r="L73" s="283">
        <v>0.58635999999999999</v>
      </c>
      <c r="M73" s="283">
        <v>0.43824000000000002</v>
      </c>
    </row>
    <row r="74" spans="1:13" x14ac:dyDescent="0.2">
      <c r="A74" s="283" t="s">
        <v>53</v>
      </c>
      <c r="B74" s="283" t="s">
        <v>67</v>
      </c>
      <c r="C74" s="283">
        <v>100.492</v>
      </c>
      <c r="D74" s="283">
        <v>100.447</v>
      </c>
      <c r="E74" s="283">
        <v>100.401</v>
      </c>
      <c r="F74" s="334">
        <v>4.9045300000000003</v>
      </c>
      <c r="G74" s="334">
        <v>4.3098900000000002</v>
      </c>
      <c r="H74" s="334">
        <v>5.8467799999999999</v>
      </c>
      <c r="I74" s="283">
        <v>0.47521999999999998</v>
      </c>
      <c r="J74" s="283">
        <v>0.35225000000000001</v>
      </c>
      <c r="K74" s="283">
        <v>2.3507199999999999</v>
      </c>
      <c r="L74" s="283">
        <v>0.43213000000000001</v>
      </c>
      <c r="M74" s="283">
        <v>0.47464000000000001</v>
      </c>
    </row>
    <row r="75" spans="1:13" x14ac:dyDescent="0.2">
      <c r="A75" s="283" t="s">
        <v>53</v>
      </c>
      <c r="B75" s="283" t="s">
        <v>68</v>
      </c>
      <c r="C75" s="283">
        <v>100.917</v>
      </c>
      <c r="D75" s="283">
        <v>101.093</v>
      </c>
      <c r="E75" s="283">
        <v>100.754</v>
      </c>
      <c r="F75" s="334">
        <v>5.0195699999999999</v>
      </c>
      <c r="G75" s="334">
        <v>4.67293</v>
      </c>
      <c r="H75" s="334">
        <v>5.8775399999999998</v>
      </c>
      <c r="I75" s="283">
        <v>0.64312999999999998</v>
      </c>
      <c r="J75" s="283">
        <v>0.38130999999999998</v>
      </c>
      <c r="K75" s="283">
        <v>2.6286800000000001</v>
      </c>
      <c r="L75" s="283">
        <v>0.35159000000000001</v>
      </c>
      <c r="M75" s="283">
        <v>0.47708</v>
      </c>
    </row>
    <row r="76" spans="1:13" x14ac:dyDescent="0.2">
      <c r="A76" s="283" t="s">
        <v>53</v>
      </c>
      <c r="B76" s="283" t="s">
        <v>69</v>
      </c>
      <c r="C76" s="283">
        <v>101.44</v>
      </c>
      <c r="D76" s="283">
        <v>101.292</v>
      </c>
      <c r="E76" s="283">
        <v>101.024</v>
      </c>
      <c r="F76" s="334">
        <v>4.9036400000000002</v>
      </c>
      <c r="G76" s="334">
        <v>4.6757400000000002</v>
      </c>
      <c r="H76" s="334">
        <v>6.1013700000000002</v>
      </c>
      <c r="I76" s="283">
        <v>0.19685</v>
      </c>
      <c r="J76" s="283">
        <v>0.38153999999999999</v>
      </c>
      <c r="K76" s="283">
        <v>2.4477600000000002</v>
      </c>
      <c r="L76" s="283">
        <v>0.26798</v>
      </c>
      <c r="M76" s="283">
        <v>0.49475999999999998</v>
      </c>
    </row>
    <row r="77" spans="1:13" x14ac:dyDescent="0.2">
      <c r="A77" s="283" t="s">
        <v>53</v>
      </c>
      <c r="B77" s="283" t="s">
        <v>70</v>
      </c>
      <c r="C77" s="283">
        <v>102.303</v>
      </c>
      <c r="D77" s="283">
        <v>101.621</v>
      </c>
      <c r="E77" s="283">
        <v>101.45099999999999</v>
      </c>
      <c r="F77" s="334">
        <v>4.7165299999999997</v>
      </c>
      <c r="G77" s="334">
        <v>4.5433000000000003</v>
      </c>
      <c r="H77" s="334">
        <v>6.0763299999999996</v>
      </c>
      <c r="I77" s="283">
        <v>0.32479999999999998</v>
      </c>
      <c r="J77" s="283">
        <v>0.37095</v>
      </c>
      <c r="K77" s="283">
        <v>2.8903300000000001</v>
      </c>
      <c r="L77" s="283">
        <v>0.42266999999999999</v>
      </c>
      <c r="M77" s="283">
        <v>0.49278</v>
      </c>
    </row>
    <row r="78" spans="1:13" x14ac:dyDescent="0.2">
      <c r="A78" s="283" t="s">
        <v>53</v>
      </c>
      <c r="B78" s="283" t="s">
        <v>71</v>
      </c>
      <c r="C78" s="283">
        <v>103.02</v>
      </c>
      <c r="D78" s="283">
        <v>102.07299999999999</v>
      </c>
      <c r="E78" s="283">
        <v>102.48399999999999</v>
      </c>
      <c r="F78" s="334">
        <v>4.8305499999999997</v>
      </c>
      <c r="G78" s="334">
        <v>4.3830099999999996</v>
      </c>
      <c r="H78" s="334">
        <v>6.3148799999999996</v>
      </c>
      <c r="I78" s="283">
        <v>0.44479000000000002</v>
      </c>
      <c r="J78" s="283">
        <v>0.35810999999999998</v>
      </c>
      <c r="K78" s="283">
        <v>2.8955600000000001</v>
      </c>
      <c r="L78" s="283">
        <v>1.01823</v>
      </c>
      <c r="M78" s="283">
        <v>0.51160000000000005</v>
      </c>
    </row>
    <row r="79" spans="1:13" x14ac:dyDescent="0.2">
      <c r="A79" s="283" t="s">
        <v>77</v>
      </c>
      <c r="B79" s="283" t="s">
        <v>60</v>
      </c>
      <c r="C79" s="283">
        <v>103.108</v>
      </c>
      <c r="D79" s="283">
        <v>102.078</v>
      </c>
      <c r="E79" s="283">
        <v>102.502</v>
      </c>
      <c r="F79" s="334">
        <v>4.3656100000000002</v>
      </c>
      <c r="G79" s="334">
        <v>4.0126299999999997</v>
      </c>
      <c r="H79" s="334">
        <v>5.1159400000000002</v>
      </c>
      <c r="I79" s="283">
        <v>4.8999999999999998E-3</v>
      </c>
      <c r="J79" s="283">
        <v>0.32839000000000002</v>
      </c>
      <c r="K79" s="283">
        <v>2.5333700000000001</v>
      </c>
      <c r="L79" s="283">
        <v>1.7559999999999999E-2</v>
      </c>
      <c r="M79" s="283">
        <v>0.41665000000000002</v>
      </c>
    </row>
    <row r="80" spans="1:13" x14ac:dyDescent="0.2">
      <c r="A80" s="283" t="s">
        <v>53</v>
      </c>
      <c r="B80" s="283" t="s">
        <v>61</v>
      </c>
      <c r="C80" s="283">
        <v>103.07899999999999</v>
      </c>
      <c r="D80" s="283">
        <v>102.468</v>
      </c>
      <c r="E80" s="283">
        <v>102.6</v>
      </c>
      <c r="F80" s="334">
        <v>3.94028</v>
      </c>
      <c r="G80" s="334">
        <v>4.0245699999999998</v>
      </c>
      <c r="H80" s="334">
        <v>3.7354599999999998</v>
      </c>
      <c r="I80" s="283">
        <v>0.38206000000000001</v>
      </c>
      <c r="J80" s="283">
        <v>0.32934999999999998</v>
      </c>
      <c r="K80" s="283">
        <v>2.4967899999999998</v>
      </c>
      <c r="L80" s="283">
        <v>9.5610000000000001E-2</v>
      </c>
      <c r="M80" s="283">
        <v>0.30608000000000002</v>
      </c>
    </row>
    <row r="81" spans="1:13" x14ac:dyDescent="0.2">
      <c r="A81" s="283" t="s">
        <v>53</v>
      </c>
      <c r="B81" s="283" t="s">
        <v>62</v>
      </c>
      <c r="C81" s="283">
        <v>103.476</v>
      </c>
      <c r="D81" s="283">
        <v>103.27500000000001</v>
      </c>
      <c r="E81" s="283">
        <v>103.157</v>
      </c>
      <c r="F81" s="334">
        <v>4.0041799999999999</v>
      </c>
      <c r="G81" s="334">
        <v>4.4533800000000001</v>
      </c>
      <c r="H81" s="334">
        <v>4.0413899999999998</v>
      </c>
      <c r="I81" s="283">
        <v>0.78756000000000004</v>
      </c>
      <c r="J81" s="283">
        <v>0.36375000000000002</v>
      </c>
      <c r="K81" s="283">
        <v>2.81542</v>
      </c>
      <c r="L81" s="283">
        <v>0.54288000000000003</v>
      </c>
      <c r="M81" s="283">
        <v>0.33069999999999999</v>
      </c>
    </row>
    <row r="82" spans="1:13" x14ac:dyDescent="0.2">
      <c r="A82" s="283" t="s">
        <v>53</v>
      </c>
      <c r="B82" s="283" t="s">
        <v>63</v>
      </c>
      <c r="C82" s="283">
        <v>103.53100000000001</v>
      </c>
      <c r="D82" s="283">
        <v>103.646</v>
      </c>
      <c r="E82" s="283">
        <v>103.795</v>
      </c>
      <c r="F82" s="334">
        <v>4.4134500000000001</v>
      </c>
      <c r="G82" s="334">
        <v>4.94062</v>
      </c>
      <c r="H82" s="334">
        <v>4.48813</v>
      </c>
      <c r="I82" s="283">
        <v>0.35924</v>
      </c>
      <c r="J82" s="283">
        <v>0.40267999999999998</v>
      </c>
      <c r="K82" s="283">
        <v>2.5253999999999999</v>
      </c>
      <c r="L82" s="283">
        <v>0.61846999999999996</v>
      </c>
      <c r="M82" s="283">
        <v>0.36653000000000002</v>
      </c>
    </row>
    <row r="83" spans="1:13" x14ac:dyDescent="0.2">
      <c r="A83" s="283" t="s">
        <v>53</v>
      </c>
      <c r="B83" s="283" t="s">
        <v>64</v>
      </c>
      <c r="C83" s="283">
        <v>103.233</v>
      </c>
      <c r="D83" s="283">
        <v>103.827</v>
      </c>
      <c r="E83" s="283">
        <v>103.79600000000001</v>
      </c>
      <c r="F83" s="334">
        <v>4.2819900000000004</v>
      </c>
      <c r="G83" s="334">
        <v>4.6637000000000004</v>
      </c>
      <c r="H83" s="334">
        <v>4.5877699999999999</v>
      </c>
      <c r="I83" s="283">
        <v>0.17463000000000001</v>
      </c>
      <c r="J83" s="283">
        <v>0.38057000000000002</v>
      </c>
      <c r="K83" s="283">
        <v>2.5026700000000002</v>
      </c>
      <c r="L83" s="283">
        <v>9.6000000000000002E-4</v>
      </c>
      <c r="M83" s="283">
        <v>0.3745</v>
      </c>
    </row>
    <row r="84" spans="1:13" x14ac:dyDescent="0.2">
      <c r="A84" s="283" t="s">
        <v>53</v>
      </c>
      <c r="B84" s="283" t="s">
        <v>65</v>
      </c>
      <c r="C84" s="283">
        <v>103.29900000000001</v>
      </c>
      <c r="D84" s="283">
        <v>103.893</v>
      </c>
      <c r="E84" s="283">
        <v>104.041</v>
      </c>
      <c r="F84" s="334">
        <v>3.9471500000000002</v>
      </c>
      <c r="G84" s="334">
        <v>4.3564699999999998</v>
      </c>
      <c r="H84" s="334">
        <v>4.6835000000000004</v>
      </c>
      <c r="I84" s="283">
        <v>6.3570000000000002E-2</v>
      </c>
      <c r="J84" s="283">
        <v>0.35598999999999997</v>
      </c>
      <c r="K84" s="283">
        <v>2.23576</v>
      </c>
      <c r="L84" s="283">
        <v>0.23604</v>
      </c>
      <c r="M84" s="283">
        <v>0.38216</v>
      </c>
    </row>
    <row r="85" spans="1:13" x14ac:dyDescent="0.2">
      <c r="A85" s="283" t="s">
        <v>53</v>
      </c>
      <c r="B85" s="283" t="s">
        <v>66</v>
      </c>
      <c r="C85" s="283">
        <v>103.687</v>
      </c>
      <c r="D85" s="283">
        <v>103.99299999999999</v>
      </c>
      <c r="E85" s="283">
        <v>104.145</v>
      </c>
      <c r="F85" s="334">
        <v>3.7813400000000001</v>
      </c>
      <c r="G85" s="334">
        <v>4.0222199999999999</v>
      </c>
      <c r="H85" s="334">
        <v>4.1772900000000002</v>
      </c>
      <c r="I85" s="283">
        <v>9.6250000000000002E-2</v>
      </c>
      <c r="J85" s="283">
        <v>0.32916000000000001</v>
      </c>
      <c r="K85" s="283">
        <v>1.8810100000000001</v>
      </c>
      <c r="L85" s="283">
        <v>9.9959999999999993E-2</v>
      </c>
      <c r="M85" s="283">
        <v>0.34161999999999998</v>
      </c>
    </row>
    <row r="86" spans="1:13" x14ac:dyDescent="0.2">
      <c r="A86" s="283" t="s">
        <v>53</v>
      </c>
      <c r="B86" s="283" t="s">
        <v>67</v>
      </c>
      <c r="C86" s="283">
        <v>103.67</v>
      </c>
      <c r="D86" s="283">
        <v>104.003</v>
      </c>
      <c r="E86" s="283">
        <v>104.134</v>
      </c>
      <c r="F86" s="334">
        <v>3.1624400000000001</v>
      </c>
      <c r="G86" s="334">
        <v>3.5401799999999999</v>
      </c>
      <c r="H86" s="334">
        <v>3.7180900000000001</v>
      </c>
      <c r="I86" s="283">
        <v>9.6200000000000001E-3</v>
      </c>
      <c r="J86" s="283">
        <v>0.29032999999999998</v>
      </c>
      <c r="K86" s="283">
        <v>1.88581</v>
      </c>
      <c r="L86" s="283">
        <v>-1.056E-2</v>
      </c>
      <c r="M86" s="283">
        <v>0.30468000000000001</v>
      </c>
    </row>
    <row r="87" spans="1:13" x14ac:dyDescent="0.2">
      <c r="A87" s="283" t="s">
        <v>53</v>
      </c>
      <c r="B87" s="283" t="s">
        <v>68</v>
      </c>
      <c r="C87" s="283">
        <v>103.94199999999999</v>
      </c>
      <c r="D87" s="283">
        <v>104.124</v>
      </c>
      <c r="E87" s="283">
        <v>104.35599999999999</v>
      </c>
      <c r="F87" s="334">
        <v>2.9975100000000001</v>
      </c>
      <c r="G87" s="334">
        <v>2.99823</v>
      </c>
      <c r="H87" s="334">
        <v>3.57504</v>
      </c>
      <c r="I87" s="283">
        <v>0.11634</v>
      </c>
      <c r="J87" s="283">
        <v>0.24648</v>
      </c>
      <c r="K87" s="283">
        <v>1.6161099999999999</v>
      </c>
      <c r="L87" s="283">
        <v>0.21318999999999999</v>
      </c>
      <c r="M87" s="283">
        <v>0.29315000000000002</v>
      </c>
    </row>
    <row r="88" spans="1:13" x14ac:dyDescent="0.2">
      <c r="A88" s="283" t="s">
        <v>53</v>
      </c>
      <c r="B88" s="283" t="s">
        <v>69</v>
      </c>
      <c r="C88" s="283">
        <v>104.503</v>
      </c>
      <c r="D88" s="283">
        <v>104.54300000000001</v>
      </c>
      <c r="E88" s="283">
        <v>104.863</v>
      </c>
      <c r="F88" s="334">
        <v>3.01952</v>
      </c>
      <c r="G88" s="334">
        <v>3.20953</v>
      </c>
      <c r="H88" s="334">
        <v>3.80009</v>
      </c>
      <c r="I88" s="283">
        <v>0.40239999999999998</v>
      </c>
      <c r="J88" s="283">
        <v>0.26361000000000001</v>
      </c>
      <c r="K88" s="283">
        <v>1.2277899999999999</v>
      </c>
      <c r="L88" s="283">
        <v>0.48583999999999999</v>
      </c>
      <c r="M88" s="283">
        <v>0.31129000000000001</v>
      </c>
    </row>
    <row r="89" spans="1:13" x14ac:dyDescent="0.2">
      <c r="A89" s="283" t="s">
        <v>53</v>
      </c>
      <c r="B89" s="283" t="s">
        <v>70</v>
      </c>
      <c r="C89" s="283">
        <v>105.346</v>
      </c>
      <c r="D89" s="283">
        <v>105.06</v>
      </c>
      <c r="E89" s="283">
        <v>104.71599999999999</v>
      </c>
      <c r="F89" s="334">
        <v>2.9744999999999999</v>
      </c>
      <c r="G89" s="334">
        <v>3.3841399999999999</v>
      </c>
      <c r="H89" s="334">
        <v>3.2183000000000002</v>
      </c>
      <c r="I89" s="283">
        <v>0.49453000000000003</v>
      </c>
      <c r="J89" s="283">
        <v>0.27772999999999998</v>
      </c>
      <c r="K89" s="283">
        <v>1.36426</v>
      </c>
      <c r="L89" s="283">
        <v>-0.14018</v>
      </c>
      <c r="M89" s="283">
        <v>0.26432</v>
      </c>
    </row>
    <row r="90" spans="1:13" x14ac:dyDescent="0.2">
      <c r="A90" s="283" t="s">
        <v>53</v>
      </c>
      <c r="B90" s="283" t="s">
        <v>71</v>
      </c>
      <c r="C90" s="283">
        <v>105.934</v>
      </c>
      <c r="D90" s="283">
        <v>105.764</v>
      </c>
      <c r="E90" s="283">
        <v>105.371</v>
      </c>
      <c r="F90" s="334">
        <v>2.8285800000000001</v>
      </c>
      <c r="G90" s="334">
        <v>3.6160399999999999</v>
      </c>
      <c r="H90" s="334">
        <v>2.8170299999999999</v>
      </c>
      <c r="I90" s="283">
        <v>0.67008999999999996</v>
      </c>
      <c r="J90" s="283">
        <v>0.29644999999999999</v>
      </c>
      <c r="K90" s="283">
        <v>1.8655999999999999</v>
      </c>
      <c r="L90" s="283">
        <v>0.62549999999999994</v>
      </c>
      <c r="M90" s="283">
        <v>0.23177</v>
      </c>
    </row>
    <row r="91" spans="1:13" x14ac:dyDescent="0.2">
      <c r="A91" s="283" t="s">
        <v>78</v>
      </c>
      <c r="B91" s="283" t="s">
        <v>60</v>
      </c>
      <c r="C91" s="283">
        <v>106.447</v>
      </c>
      <c r="D91" s="283">
        <v>105.80500000000001</v>
      </c>
      <c r="E91" s="283">
        <v>106.336</v>
      </c>
      <c r="F91" s="334">
        <v>3.2383500000000001</v>
      </c>
      <c r="G91" s="334">
        <v>3.6511300000000002</v>
      </c>
      <c r="H91" s="334">
        <v>3.7404099999999998</v>
      </c>
      <c r="I91" s="283">
        <v>3.8769999999999999E-2</v>
      </c>
      <c r="J91" s="283">
        <v>0.29927999999999999</v>
      </c>
      <c r="K91" s="283">
        <v>1.8403499999999999</v>
      </c>
      <c r="L91" s="283">
        <v>0.91581000000000001</v>
      </c>
      <c r="M91" s="283">
        <v>0.30647999999999997</v>
      </c>
    </row>
    <row r="92" spans="1:13" x14ac:dyDescent="0.2">
      <c r="A92" s="283" t="s">
        <v>53</v>
      </c>
      <c r="B92" s="283" t="s">
        <v>61</v>
      </c>
      <c r="C92" s="283">
        <v>106.889</v>
      </c>
      <c r="D92" s="283">
        <v>106.062</v>
      </c>
      <c r="E92" s="283">
        <v>106.928</v>
      </c>
      <c r="F92" s="334">
        <v>3.6961900000000001</v>
      </c>
      <c r="G92" s="334">
        <v>3.5074399999999999</v>
      </c>
      <c r="H92" s="334">
        <v>4.2183200000000003</v>
      </c>
      <c r="I92" s="283">
        <v>0.2429</v>
      </c>
      <c r="J92" s="283">
        <v>0.28769</v>
      </c>
      <c r="K92" s="283">
        <v>1.98956</v>
      </c>
      <c r="L92" s="283">
        <v>0.55672999999999995</v>
      </c>
      <c r="M92" s="283">
        <v>0.34490999999999999</v>
      </c>
    </row>
    <row r="93" spans="1:13" x14ac:dyDescent="0.2">
      <c r="A93" s="283" t="s">
        <v>53</v>
      </c>
      <c r="B93" s="283" t="s">
        <v>62</v>
      </c>
      <c r="C93" s="283">
        <v>106.83799999999999</v>
      </c>
      <c r="D93" s="283">
        <v>106.184</v>
      </c>
      <c r="E93" s="283">
        <v>106.52500000000001</v>
      </c>
      <c r="F93" s="334">
        <v>3.2490600000000001</v>
      </c>
      <c r="G93" s="334">
        <v>2.8167499999999999</v>
      </c>
      <c r="H93" s="334">
        <v>3.2649300000000001</v>
      </c>
      <c r="I93" s="283">
        <v>0.11502999999999999</v>
      </c>
      <c r="J93" s="283">
        <v>0.23175000000000001</v>
      </c>
      <c r="K93" s="283">
        <v>2.0970499999999999</v>
      </c>
      <c r="L93" s="283">
        <v>-0.37689</v>
      </c>
      <c r="M93" s="283">
        <v>0.26808999999999999</v>
      </c>
    </row>
    <row r="94" spans="1:13" x14ac:dyDescent="0.2">
      <c r="A94" s="283" t="s">
        <v>53</v>
      </c>
      <c r="B94" s="283" t="s">
        <v>63</v>
      </c>
      <c r="C94" s="283">
        <v>105.755</v>
      </c>
      <c r="D94" s="283">
        <v>105.511</v>
      </c>
      <c r="E94" s="283">
        <v>105.398</v>
      </c>
      <c r="F94" s="334">
        <v>2.1481499999999998</v>
      </c>
      <c r="G94" s="334">
        <v>1.79939</v>
      </c>
      <c r="H94" s="334">
        <v>1.5443899999999999</v>
      </c>
      <c r="I94" s="283">
        <v>-0.63380999999999998</v>
      </c>
      <c r="J94" s="283">
        <v>0.14873</v>
      </c>
      <c r="K94" s="283">
        <v>1.3320700000000001</v>
      </c>
      <c r="L94" s="283">
        <v>-1.0579700000000001</v>
      </c>
      <c r="M94" s="283">
        <v>0.1278</v>
      </c>
    </row>
    <row r="95" spans="1:13" x14ac:dyDescent="0.2">
      <c r="A95" s="283" t="s">
        <v>53</v>
      </c>
      <c r="B95" s="283" t="s">
        <v>64</v>
      </c>
      <c r="C95" s="283">
        <v>106.16200000000001</v>
      </c>
      <c r="D95" s="283">
        <v>106.58499999999999</v>
      </c>
      <c r="E95" s="283">
        <v>105.343</v>
      </c>
      <c r="F95" s="334">
        <v>2.8372700000000002</v>
      </c>
      <c r="G95" s="334">
        <v>2.6563400000000001</v>
      </c>
      <c r="H95" s="334">
        <v>1.4904200000000001</v>
      </c>
      <c r="I95" s="283">
        <v>1.0179</v>
      </c>
      <c r="J95" s="283">
        <v>0.21870999999999999</v>
      </c>
      <c r="K95" s="283">
        <v>1.95326</v>
      </c>
      <c r="L95" s="283">
        <v>-5.2179999999999997E-2</v>
      </c>
      <c r="M95" s="283">
        <v>0.12336</v>
      </c>
    </row>
    <row r="96" spans="1:13" x14ac:dyDescent="0.2">
      <c r="A96" s="283" t="s">
        <v>53</v>
      </c>
      <c r="B96" s="283" t="s">
        <v>65</v>
      </c>
      <c r="C96" s="283">
        <v>106.74299999999999</v>
      </c>
      <c r="D96" s="283">
        <v>107.05200000000001</v>
      </c>
      <c r="E96" s="283">
        <v>106.157</v>
      </c>
      <c r="F96" s="334">
        <v>3.3340100000000001</v>
      </c>
      <c r="G96" s="334">
        <v>3.0406300000000002</v>
      </c>
      <c r="H96" s="334">
        <v>2.0338099999999999</v>
      </c>
      <c r="I96" s="283">
        <v>0.43814999999999998</v>
      </c>
      <c r="J96" s="283">
        <v>0.24992</v>
      </c>
      <c r="K96" s="283">
        <v>1.8960600000000001</v>
      </c>
      <c r="L96" s="283">
        <v>0.77271000000000001</v>
      </c>
      <c r="M96" s="283">
        <v>0.16792000000000001</v>
      </c>
    </row>
    <row r="97" spans="1:13" x14ac:dyDescent="0.2">
      <c r="A97" s="283" t="s">
        <v>53</v>
      </c>
      <c r="B97" s="283" t="s">
        <v>66</v>
      </c>
      <c r="C97" s="283">
        <v>107.444</v>
      </c>
      <c r="D97" s="283">
        <v>107.417</v>
      </c>
      <c r="E97" s="283">
        <v>106.851</v>
      </c>
      <c r="F97" s="334">
        <v>3.6234099999999998</v>
      </c>
      <c r="G97" s="334">
        <v>3.2925300000000002</v>
      </c>
      <c r="H97" s="334">
        <v>2.5983000000000001</v>
      </c>
      <c r="I97" s="283">
        <v>0.34095999999999999</v>
      </c>
      <c r="J97" s="283">
        <v>0.27032</v>
      </c>
      <c r="K97" s="283">
        <v>1.56291</v>
      </c>
      <c r="L97" s="283">
        <v>0.65375000000000005</v>
      </c>
      <c r="M97" s="283">
        <v>0.21399000000000001</v>
      </c>
    </row>
    <row r="98" spans="1:13" x14ac:dyDescent="0.2">
      <c r="A98" s="283" t="s">
        <v>53</v>
      </c>
      <c r="B98" s="283" t="s">
        <v>67</v>
      </c>
      <c r="C98" s="283">
        <v>107.867</v>
      </c>
      <c r="D98" s="283">
        <v>107.944</v>
      </c>
      <c r="E98" s="283">
        <v>107.614</v>
      </c>
      <c r="F98" s="334">
        <v>4.0484200000000001</v>
      </c>
      <c r="G98" s="334">
        <v>3.78931</v>
      </c>
      <c r="H98" s="334">
        <v>3.34185</v>
      </c>
      <c r="I98" s="283">
        <v>0.49060999999999999</v>
      </c>
      <c r="J98" s="283">
        <v>0.31041999999999997</v>
      </c>
      <c r="K98" s="283">
        <v>2.0216400000000001</v>
      </c>
      <c r="L98" s="283">
        <v>0.71408000000000005</v>
      </c>
      <c r="M98" s="283">
        <v>0.27431</v>
      </c>
    </row>
    <row r="99" spans="1:13" x14ac:dyDescent="0.2">
      <c r="A99" s="283" t="s">
        <v>53</v>
      </c>
      <c r="B99" s="283" t="s">
        <v>68</v>
      </c>
      <c r="C99" s="283">
        <v>108.114</v>
      </c>
      <c r="D99" s="283">
        <v>108.401</v>
      </c>
      <c r="E99" s="283">
        <v>107.6</v>
      </c>
      <c r="F99" s="334">
        <v>4.0137799999999997</v>
      </c>
      <c r="G99" s="334">
        <v>4.1075999999999997</v>
      </c>
      <c r="H99" s="334">
        <v>3.10859</v>
      </c>
      <c r="I99" s="283">
        <v>0.42337000000000002</v>
      </c>
      <c r="J99" s="283">
        <v>0.33601999999999999</v>
      </c>
      <c r="K99" s="283">
        <v>2.2053099999999999</v>
      </c>
      <c r="L99" s="283">
        <v>-1.3010000000000001E-2</v>
      </c>
      <c r="M99" s="283">
        <v>0.25542999999999999</v>
      </c>
    </row>
    <row r="100" spans="1:13" x14ac:dyDescent="0.2">
      <c r="A100" s="283" t="s">
        <v>53</v>
      </c>
      <c r="B100" s="283" t="s">
        <v>69</v>
      </c>
      <c r="C100" s="283">
        <v>108.774</v>
      </c>
      <c r="D100" s="283">
        <v>108.88500000000001</v>
      </c>
      <c r="E100" s="283">
        <v>108.53400000000001</v>
      </c>
      <c r="F100" s="334">
        <v>4.0869600000000004</v>
      </c>
      <c r="G100" s="334">
        <v>4.1533100000000003</v>
      </c>
      <c r="H100" s="334">
        <v>3.5007600000000001</v>
      </c>
      <c r="I100" s="283">
        <v>0.44649</v>
      </c>
      <c r="J100" s="283">
        <v>0.33968999999999999</v>
      </c>
      <c r="K100" s="283">
        <v>2.5436999999999999</v>
      </c>
      <c r="L100" s="283">
        <v>0.86802999999999997</v>
      </c>
      <c r="M100" s="283">
        <v>0.28715000000000002</v>
      </c>
    </row>
    <row r="101" spans="1:13" x14ac:dyDescent="0.2">
      <c r="A101" s="283" t="s">
        <v>53</v>
      </c>
      <c r="B101" s="283" t="s">
        <v>70</v>
      </c>
      <c r="C101" s="283">
        <v>108.85599999999999</v>
      </c>
      <c r="D101" s="283">
        <v>108.789</v>
      </c>
      <c r="E101" s="283">
        <v>108.35</v>
      </c>
      <c r="F101" s="334">
        <v>3.33188</v>
      </c>
      <c r="G101" s="334">
        <v>3.5493999999999999</v>
      </c>
      <c r="H101" s="334">
        <v>3.4703400000000002</v>
      </c>
      <c r="I101" s="283">
        <v>-8.8169999999999998E-2</v>
      </c>
      <c r="J101" s="283">
        <v>0.29108000000000001</v>
      </c>
      <c r="K101" s="283">
        <v>3.1067900000000002</v>
      </c>
      <c r="L101" s="283">
        <v>-0.16952999999999999</v>
      </c>
      <c r="M101" s="283">
        <v>0.28469</v>
      </c>
    </row>
    <row r="102" spans="1:13" x14ac:dyDescent="0.2">
      <c r="A102" s="283" t="s">
        <v>53</v>
      </c>
      <c r="B102" s="283" t="s">
        <v>71</v>
      </c>
      <c r="C102" s="283">
        <v>109.271</v>
      </c>
      <c r="D102" s="283">
        <v>109.301</v>
      </c>
      <c r="E102" s="283">
        <v>109.09699999999999</v>
      </c>
      <c r="F102" s="334">
        <v>3.1500699999999999</v>
      </c>
      <c r="G102" s="334">
        <v>3.3442400000000001</v>
      </c>
      <c r="H102" s="334">
        <v>3.5360800000000001</v>
      </c>
      <c r="I102" s="283">
        <v>0.47064</v>
      </c>
      <c r="J102" s="283">
        <v>0.27450000000000002</v>
      </c>
      <c r="K102" s="283">
        <v>2.5482</v>
      </c>
      <c r="L102" s="283">
        <v>0.68942999999999999</v>
      </c>
      <c r="M102" s="283">
        <v>0.28999999999999998</v>
      </c>
    </row>
    <row r="103" spans="1:13" x14ac:dyDescent="0.2">
      <c r="A103" s="283" t="s">
        <v>414</v>
      </c>
      <c r="B103" s="283" t="s">
        <v>60</v>
      </c>
      <c r="C103" s="283">
        <v>110.21</v>
      </c>
      <c r="D103" s="283">
        <v>110.25700000000001</v>
      </c>
      <c r="E103" s="283">
        <v>110.81699999999999</v>
      </c>
      <c r="F103" s="334">
        <v>3.5350899999999998</v>
      </c>
      <c r="G103" s="334">
        <v>4.2077400000000003</v>
      </c>
      <c r="H103" s="334">
        <v>4.2140000000000004</v>
      </c>
      <c r="I103" s="283">
        <v>0.87465000000000004</v>
      </c>
      <c r="J103" s="283">
        <v>0.34405999999999998</v>
      </c>
      <c r="K103" s="283">
        <v>2.9938699999999998</v>
      </c>
      <c r="L103" s="283">
        <v>1.5765800000000001</v>
      </c>
      <c r="M103" s="283">
        <v>0.34455999999999998</v>
      </c>
    </row>
    <row r="104" spans="1:13" x14ac:dyDescent="0.2">
      <c r="A104" s="283" t="s">
        <v>53</v>
      </c>
      <c r="B104" s="283" t="s">
        <v>61</v>
      </c>
      <c r="C104" s="283">
        <v>110.907</v>
      </c>
      <c r="D104" s="283">
        <v>110.926</v>
      </c>
      <c r="E104" s="283">
        <v>111.42400000000001</v>
      </c>
      <c r="F104" s="334">
        <v>3.7590400000000002</v>
      </c>
      <c r="G104" s="334">
        <v>4.5860000000000003</v>
      </c>
      <c r="H104" s="334">
        <v>4.2046999999999999</v>
      </c>
      <c r="I104" s="283">
        <v>0.60675999999999997</v>
      </c>
      <c r="J104" s="283">
        <v>0.37436000000000003</v>
      </c>
      <c r="K104" s="283">
        <v>3.2667099999999998</v>
      </c>
      <c r="L104" s="283">
        <v>0.54774999999999996</v>
      </c>
      <c r="M104" s="283">
        <v>0.34381</v>
      </c>
    </row>
    <row r="105" spans="1:13" x14ac:dyDescent="0.2">
      <c r="A105" s="283" t="s">
        <v>53</v>
      </c>
      <c r="B105" s="283" t="s">
        <v>62</v>
      </c>
      <c r="C105" s="283">
        <v>111.824</v>
      </c>
      <c r="D105" s="283">
        <v>111.779</v>
      </c>
      <c r="E105" s="283">
        <v>112.164</v>
      </c>
      <c r="F105" s="334">
        <v>4.6668799999999999</v>
      </c>
      <c r="G105" s="334">
        <v>5.2691600000000003</v>
      </c>
      <c r="H105" s="334">
        <v>5.29359</v>
      </c>
      <c r="I105" s="283">
        <v>0.76898</v>
      </c>
      <c r="J105" s="283">
        <v>0.42884</v>
      </c>
      <c r="K105" s="283">
        <v>3.5527700000000002</v>
      </c>
      <c r="L105" s="283">
        <v>0.66413</v>
      </c>
      <c r="M105" s="283">
        <v>0.43078</v>
      </c>
    </row>
    <row r="106" spans="1:13" x14ac:dyDescent="0.2">
      <c r="A106" s="283" t="s">
        <v>53</v>
      </c>
      <c r="B106" s="283" t="s">
        <v>63</v>
      </c>
      <c r="C106" s="283">
        <v>112.19</v>
      </c>
      <c r="D106" s="283">
        <v>112.428</v>
      </c>
      <c r="E106" s="283">
        <v>112.512</v>
      </c>
      <c r="F106" s="334">
        <v>6.0848199999999997</v>
      </c>
      <c r="G106" s="334">
        <v>6.5557100000000004</v>
      </c>
      <c r="H106" s="334">
        <v>6.7496499999999999</v>
      </c>
      <c r="I106" s="283">
        <v>0.58060999999999996</v>
      </c>
      <c r="J106" s="283">
        <v>0.53054999999999997</v>
      </c>
      <c r="K106" s="283">
        <v>3.7149100000000002</v>
      </c>
      <c r="L106" s="283">
        <v>0.31025999999999998</v>
      </c>
      <c r="M106" s="283">
        <v>0.54579</v>
      </c>
    </row>
    <row r="107" spans="1:13" x14ac:dyDescent="0.2">
      <c r="A107" s="283" t="s">
        <v>53</v>
      </c>
      <c r="B107" s="283" t="s">
        <v>64</v>
      </c>
      <c r="C107" s="283">
        <v>112.419</v>
      </c>
      <c r="D107" s="283">
        <v>113.355</v>
      </c>
      <c r="E107" s="283">
        <v>113.346</v>
      </c>
      <c r="F107" s="334">
        <v>5.8938199999999998</v>
      </c>
      <c r="G107" s="334">
        <v>6.3517400000000004</v>
      </c>
      <c r="H107" s="334">
        <v>7.5970899999999997</v>
      </c>
      <c r="I107" s="283">
        <v>0.82452999999999999</v>
      </c>
      <c r="J107" s="283">
        <v>0.51449999999999996</v>
      </c>
      <c r="K107" s="283">
        <v>4.1052499999999998</v>
      </c>
      <c r="L107" s="283">
        <v>0.74124999999999996</v>
      </c>
      <c r="M107" s="283">
        <v>0.61206000000000005</v>
      </c>
    </row>
    <row r="108" spans="1:13" x14ac:dyDescent="0.2">
      <c r="A108" s="283" t="s">
        <v>53</v>
      </c>
      <c r="B108" s="283" t="s">
        <v>65</v>
      </c>
      <c r="C108" s="283">
        <v>113.018</v>
      </c>
      <c r="D108" s="283">
        <v>114.01600000000001</v>
      </c>
      <c r="E108" s="283">
        <v>113.902</v>
      </c>
      <c r="F108" s="334">
        <v>5.8786100000000001</v>
      </c>
      <c r="G108" s="334">
        <v>6.5052500000000002</v>
      </c>
      <c r="H108" s="334">
        <v>7.2957999999999998</v>
      </c>
      <c r="I108" s="283">
        <v>0.58311999999999997</v>
      </c>
      <c r="J108" s="283">
        <v>0.52658000000000005</v>
      </c>
      <c r="K108" s="283">
        <v>4.80471</v>
      </c>
      <c r="L108" s="283">
        <v>0.49053000000000002</v>
      </c>
      <c r="M108" s="283">
        <v>0.58855000000000002</v>
      </c>
    </row>
    <row r="109" spans="1:13" x14ac:dyDescent="0.2">
      <c r="A109" s="283" t="s">
        <v>53</v>
      </c>
      <c r="B109" s="283" t="s">
        <v>66</v>
      </c>
      <c r="C109" s="283">
        <v>113.682</v>
      </c>
      <c r="D109" s="283">
        <v>114.381</v>
      </c>
      <c r="E109" s="283">
        <v>114.825</v>
      </c>
      <c r="F109" s="334">
        <v>5.8058199999999998</v>
      </c>
      <c r="G109" s="334">
        <v>6.4831500000000002</v>
      </c>
      <c r="H109" s="334">
        <v>7.4627299999999996</v>
      </c>
      <c r="I109" s="283">
        <v>0.32013000000000003</v>
      </c>
      <c r="J109" s="283">
        <v>0.52483999999999997</v>
      </c>
      <c r="K109" s="283">
        <v>4.6477199999999996</v>
      </c>
      <c r="L109" s="283">
        <v>0.81035000000000001</v>
      </c>
      <c r="M109" s="283">
        <v>0.60158</v>
      </c>
    </row>
    <row r="110" spans="1:13" x14ac:dyDescent="0.2">
      <c r="A110" s="283" t="s">
        <v>53</v>
      </c>
      <c r="B110" s="283" t="s">
        <v>67</v>
      </c>
      <c r="C110" s="283">
        <v>113.899</v>
      </c>
      <c r="D110" s="283">
        <v>114.886</v>
      </c>
      <c r="E110" s="283">
        <v>114.941</v>
      </c>
      <c r="F110" s="334">
        <v>5.5920699999999997</v>
      </c>
      <c r="G110" s="334">
        <v>6.4311100000000003</v>
      </c>
      <c r="H110" s="334">
        <v>6.8085899999999997</v>
      </c>
      <c r="I110" s="283">
        <v>0.44151000000000001</v>
      </c>
      <c r="J110" s="283">
        <v>0.52075000000000005</v>
      </c>
      <c r="K110" s="283">
        <v>4.1983699999999997</v>
      </c>
      <c r="L110" s="283">
        <v>0.10102</v>
      </c>
      <c r="M110" s="283">
        <v>0.55040999999999995</v>
      </c>
    </row>
    <row r="111" spans="1:13" x14ac:dyDescent="0.2">
      <c r="A111" s="283" t="s">
        <v>53</v>
      </c>
      <c r="B111" s="283" t="s">
        <v>68</v>
      </c>
      <c r="C111" s="283">
        <v>114.601</v>
      </c>
      <c r="D111" s="283">
        <v>115.61</v>
      </c>
      <c r="E111" s="283">
        <v>115.378</v>
      </c>
      <c r="F111" s="334">
        <v>6.0001499999999997</v>
      </c>
      <c r="G111" s="334">
        <v>6.6503100000000002</v>
      </c>
      <c r="H111" s="334">
        <v>7.2286200000000003</v>
      </c>
      <c r="I111" s="283">
        <v>0.63019000000000003</v>
      </c>
      <c r="J111" s="283">
        <v>0.53798000000000001</v>
      </c>
      <c r="K111" s="283">
        <v>4.2226299999999997</v>
      </c>
      <c r="L111" s="283">
        <v>0.38019999999999998</v>
      </c>
      <c r="M111" s="283">
        <v>0.58330000000000004</v>
      </c>
    </row>
    <row r="112" spans="1:13" x14ac:dyDescent="0.2">
      <c r="A112" s="283" t="s">
        <v>53</v>
      </c>
      <c r="B112" s="283" t="s">
        <v>69</v>
      </c>
      <c r="C112" s="283">
        <v>115.56100000000001</v>
      </c>
      <c r="D112" s="283">
        <v>116.289</v>
      </c>
      <c r="E112" s="283">
        <v>116.32299999999999</v>
      </c>
      <c r="F112" s="334">
        <v>6.2395399999999999</v>
      </c>
      <c r="G112" s="334">
        <v>6.79983</v>
      </c>
      <c r="H112" s="334">
        <v>7.1765499999999998</v>
      </c>
      <c r="I112" s="283">
        <v>0.58731999999999995</v>
      </c>
      <c r="J112" s="283">
        <v>0.54971999999999999</v>
      </c>
      <c r="K112" s="283">
        <v>4.0347499999999998</v>
      </c>
      <c r="L112" s="283">
        <v>0.81904999999999994</v>
      </c>
      <c r="M112" s="283">
        <v>0.57923000000000002</v>
      </c>
    </row>
    <row r="113" spans="1:13" x14ac:dyDescent="0.2">
      <c r="A113" s="283" t="s">
        <v>53</v>
      </c>
      <c r="B113" s="283" t="s">
        <v>70</v>
      </c>
      <c r="C113" s="283">
        <v>116.884</v>
      </c>
      <c r="D113" s="283">
        <v>116.854</v>
      </c>
      <c r="E113" s="283">
        <v>117.282</v>
      </c>
      <c r="F113" s="334">
        <v>7.3748800000000001</v>
      </c>
      <c r="G113" s="334">
        <v>7.41343</v>
      </c>
      <c r="H113" s="334">
        <v>8.2436500000000006</v>
      </c>
      <c r="I113" s="283">
        <v>0.48586000000000001</v>
      </c>
      <c r="J113" s="283">
        <v>0.59774000000000005</v>
      </c>
      <c r="K113" s="283">
        <v>3.9367399999999999</v>
      </c>
      <c r="L113" s="283">
        <v>0.82443</v>
      </c>
      <c r="M113" s="283">
        <v>0.6623</v>
      </c>
    </row>
    <row r="114" spans="1:13" x14ac:dyDescent="0.2">
      <c r="A114" s="283" t="s">
        <v>53</v>
      </c>
      <c r="B114" s="283" t="s">
        <v>71</v>
      </c>
      <c r="C114" s="283">
        <v>117.30800000000001</v>
      </c>
      <c r="D114" s="283">
        <v>117.23399999999999</v>
      </c>
      <c r="E114" s="283">
        <v>118.19199999999999</v>
      </c>
      <c r="F114" s="334">
        <v>7.3551099999999998</v>
      </c>
      <c r="G114" s="334">
        <v>7.2579399999999996</v>
      </c>
      <c r="H114" s="334">
        <v>8.3366199999999999</v>
      </c>
      <c r="I114" s="283">
        <v>0.32518999999999998</v>
      </c>
      <c r="J114" s="283">
        <v>0.58559000000000005</v>
      </c>
      <c r="K114" s="283">
        <v>3.4219900000000001</v>
      </c>
      <c r="L114" s="283">
        <v>0.77590999999999999</v>
      </c>
      <c r="M114" s="283">
        <v>0.66951000000000005</v>
      </c>
    </row>
    <row r="115" spans="1:13" x14ac:dyDescent="0.2">
      <c r="A115" s="283" t="s">
        <v>710</v>
      </c>
      <c r="B115" s="283" t="s">
        <v>60</v>
      </c>
      <c r="C115" s="283">
        <v>118.002</v>
      </c>
      <c r="D115" s="283">
        <v>117.821</v>
      </c>
      <c r="E115" s="283">
        <v>118.729</v>
      </c>
      <c r="F115" s="334">
        <v>7.0701400000000003</v>
      </c>
      <c r="G115" s="334">
        <v>6.8603399999999999</v>
      </c>
      <c r="H115" s="334">
        <v>7.1397000000000004</v>
      </c>
      <c r="I115" s="283">
        <v>0.50070999999999999</v>
      </c>
      <c r="J115" s="283">
        <v>0.55447000000000002</v>
      </c>
      <c r="K115" s="283">
        <v>3.33725</v>
      </c>
      <c r="L115" s="283">
        <v>0.45434999999999998</v>
      </c>
      <c r="M115" s="283">
        <v>0.57635000000000003</v>
      </c>
    </row>
    <row r="116" spans="1:13" x14ac:dyDescent="0.2">
      <c r="A116" s="283" t="s">
        <v>53</v>
      </c>
      <c r="B116" s="283" t="s">
        <v>61</v>
      </c>
      <c r="C116" s="283">
        <v>118.98099999999999</v>
      </c>
      <c r="D116" s="283">
        <v>119.065</v>
      </c>
      <c r="E116" s="283">
        <v>119.91200000000001</v>
      </c>
      <c r="F116" s="334">
        <v>7.2799699999999996</v>
      </c>
      <c r="G116" s="334">
        <v>7.3373200000000001</v>
      </c>
      <c r="H116" s="334">
        <v>7.61775</v>
      </c>
      <c r="I116" s="283">
        <v>1.0558399999999999</v>
      </c>
      <c r="J116" s="283">
        <v>0.59179999999999999</v>
      </c>
      <c r="K116" s="283">
        <v>4.0950899999999999</v>
      </c>
      <c r="L116" s="283">
        <v>0.99639</v>
      </c>
      <c r="M116" s="283">
        <v>0.61367000000000005</v>
      </c>
    </row>
    <row r="117" spans="1:13" x14ac:dyDescent="0.2">
      <c r="A117" s="283" t="s">
        <v>53</v>
      </c>
      <c r="B117" s="283" t="s">
        <v>62</v>
      </c>
      <c r="C117" s="283">
        <v>120.15900000000001</v>
      </c>
      <c r="D117" s="283">
        <v>120.32299999999999</v>
      </c>
      <c r="E117" s="283">
        <v>121.34399999999999</v>
      </c>
      <c r="F117" s="334">
        <v>7.4536800000000003</v>
      </c>
      <c r="G117" s="334">
        <v>7.6436500000000001</v>
      </c>
      <c r="H117" s="334">
        <v>8.1844400000000004</v>
      </c>
      <c r="I117" s="283">
        <v>1.05657</v>
      </c>
      <c r="J117" s="283">
        <v>0.61568999999999996</v>
      </c>
      <c r="K117" s="283">
        <v>4.7325200000000001</v>
      </c>
      <c r="L117" s="283">
        <v>1.19421</v>
      </c>
      <c r="M117" s="283">
        <v>0.65771999999999997</v>
      </c>
    </row>
    <row r="118" spans="1:13" x14ac:dyDescent="0.2">
      <c r="A118" s="283" t="s">
        <v>53</v>
      </c>
      <c r="B118" s="283" t="s">
        <v>63</v>
      </c>
      <c r="C118" s="283">
        <v>120.809</v>
      </c>
      <c r="D118" s="283">
        <v>121.176</v>
      </c>
      <c r="E118" s="283">
        <v>123.33799999999999</v>
      </c>
      <c r="F118" s="334">
        <v>7.6825000000000001</v>
      </c>
      <c r="G118" s="334">
        <v>7.7809799999999996</v>
      </c>
      <c r="H118" s="334">
        <v>9.6220800000000004</v>
      </c>
      <c r="I118" s="283">
        <v>0.70892999999999995</v>
      </c>
      <c r="J118" s="283">
        <v>0.62638000000000005</v>
      </c>
      <c r="K118" s="283">
        <v>4.8144600000000004</v>
      </c>
      <c r="L118" s="283">
        <v>1.6432599999999999</v>
      </c>
      <c r="M118" s="283">
        <v>0.76851000000000003</v>
      </c>
    </row>
    <row r="119" spans="1:13" x14ac:dyDescent="0.2">
      <c r="A119" s="283" t="s">
        <v>53</v>
      </c>
      <c r="B119" s="283" t="s">
        <v>64</v>
      </c>
      <c r="C119" s="283">
        <v>121.02200000000001</v>
      </c>
      <c r="D119" s="283">
        <v>121.646</v>
      </c>
      <c r="E119" s="283">
        <v>123.672</v>
      </c>
      <c r="F119" s="334">
        <v>7.6526199999999998</v>
      </c>
      <c r="G119" s="334">
        <v>7.31419</v>
      </c>
      <c r="H119" s="334">
        <v>9.1101600000000005</v>
      </c>
      <c r="I119" s="283">
        <v>0.38786999999999999</v>
      </c>
      <c r="J119" s="283">
        <v>0.58999000000000001</v>
      </c>
      <c r="K119" s="283">
        <v>4.60663</v>
      </c>
      <c r="L119" s="283">
        <v>0.27079999999999999</v>
      </c>
      <c r="M119" s="283">
        <v>0.72921000000000002</v>
      </c>
    </row>
    <row r="120" spans="1:13" x14ac:dyDescent="0.2">
      <c r="A120" s="283" t="s">
        <v>53</v>
      </c>
      <c r="B120" s="283" t="s">
        <v>65</v>
      </c>
      <c r="C120" s="283">
        <v>122.044</v>
      </c>
      <c r="D120" s="283">
        <v>122.735</v>
      </c>
      <c r="E120" s="283">
        <v>125.381</v>
      </c>
      <c r="F120" s="334">
        <v>7.9863400000000002</v>
      </c>
      <c r="G120" s="334">
        <v>7.64717</v>
      </c>
      <c r="H120" s="334">
        <v>10.077959999999999</v>
      </c>
      <c r="I120" s="283">
        <v>0.89522000000000002</v>
      </c>
      <c r="J120" s="283">
        <v>0.61595999999999995</v>
      </c>
      <c r="K120" s="283">
        <v>5.0327799999999998</v>
      </c>
      <c r="L120" s="283">
        <v>1.38188</v>
      </c>
      <c r="M120" s="283">
        <v>0.80337000000000003</v>
      </c>
    </row>
    <row r="121" spans="1:13" x14ac:dyDescent="0.2">
      <c r="A121" s="283" t="s">
        <v>53</v>
      </c>
      <c r="B121" s="283" t="s">
        <v>66</v>
      </c>
      <c r="C121" s="283">
        <v>122.94799999999999</v>
      </c>
      <c r="D121" s="283">
        <v>123.373</v>
      </c>
      <c r="E121" s="283">
        <v>126.58199999999999</v>
      </c>
      <c r="F121" s="334">
        <v>8.1508099999999999</v>
      </c>
      <c r="G121" s="334">
        <v>7.8614499999999996</v>
      </c>
      <c r="H121" s="334">
        <v>10.23906</v>
      </c>
      <c r="I121" s="283">
        <v>0.51981999999999995</v>
      </c>
      <c r="J121" s="283">
        <v>0.63263999999999998</v>
      </c>
      <c r="K121" s="283">
        <v>5.2365399999999998</v>
      </c>
      <c r="L121" s="283">
        <v>0.95787999999999995</v>
      </c>
      <c r="M121" s="283">
        <v>0.81564999999999999</v>
      </c>
    </row>
    <row r="122" spans="1:13" x14ac:dyDescent="0.2">
      <c r="A122" s="283" t="s">
        <v>53</v>
      </c>
      <c r="B122" s="283" t="s">
        <v>67</v>
      </c>
      <c r="C122" s="283">
        <v>123.803</v>
      </c>
      <c r="D122" s="283">
        <v>124.163</v>
      </c>
      <c r="E122" s="283">
        <v>126.29600000000001</v>
      </c>
      <c r="F122" s="334">
        <v>8.6954200000000004</v>
      </c>
      <c r="G122" s="334">
        <v>8.0749600000000008</v>
      </c>
      <c r="H122" s="334">
        <v>9.8789800000000003</v>
      </c>
      <c r="I122" s="283">
        <v>0.64032999999999995</v>
      </c>
      <c r="J122" s="283">
        <v>0.64922000000000002</v>
      </c>
      <c r="K122" s="283">
        <v>5.3827400000000001</v>
      </c>
      <c r="L122" s="283">
        <v>-0.22594</v>
      </c>
      <c r="M122" s="283">
        <v>0.78817000000000004</v>
      </c>
    </row>
    <row r="123" spans="1:13" x14ac:dyDescent="0.2">
      <c r="A123" s="283" t="s">
        <v>53</v>
      </c>
      <c r="B123" s="283" t="s">
        <v>68</v>
      </c>
      <c r="C123" s="283">
        <v>124.571</v>
      </c>
      <c r="D123" s="283">
        <v>124.76600000000001</v>
      </c>
      <c r="E123" s="283">
        <v>127.105</v>
      </c>
      <c r="F123" s="334">
        <v>8.6997499999999999</v>
      </c>
      <c r="G123" s="334">
        <v>7.9197300000000004</v>
      </c>
      <c r="H123" s="334">
        <v>10.16398</v>
      </c>
      <c r="I123" s="283">
        <v>0.48565000000000003</v>
      </c>
      <c r="J123" s="283">
        <v>0.63717000000000001</v>
      </c>
      <c r="K123" s="283">
        <v>4.7881400000000003</v>
      </c>
      <c r="L123" s="283">
        <v>0.64056000000000002</v>
      </c>
      <c r="M123" s="283">
        <v>0.80993000000000004</v>
      </c>
    </row>
    <row r="124" spans="1:13" x14ac:dyDescent="0.2">
      <c r="A124" s="283" t="s">
        <v>53</v>
      </c>
      <c r="B124" s="283" t="s">
        <v>69</v>
      </c>
      <c r="C124" s="283">
        <v>125.276</v>
      </c>
      <c r="D124" s="283">
        <v>125.509</v>
      </c>
      <c r="E124" s="283">
        <v>127.642</v>
      </c>
      <c r="F124" s="334">
        <v>8.4068199999999997</v>
      </c>
      <c r="G124" s="334">
        <v>7.9285199999999998</v>
      </c>
      <c r="H124" s="334">
        <v>9.7306600000000003</v>
      </c>
      <c r="I124" s="283">
        <v>0.59550999999999998</v>
      </c>
      <c r="J124" s="283">
        <v>0.63785000000000003</v>
      </c>
      <c r="K124" s="283">
        <v>4.3100699999999996</v>
      </c>
      <c r="L124" s="283">
        <v>0.42248999999999998</v>
      </c>
      <c r="M124" s="283">
        <v>0.77681999999999995</v>
      </c>
    </row>
    <row r="125" spans="1:13" x14ac:dyDescent="0.2">
      <c r="A125" s="283" t="s">
        <v>53</v>
      </c>
      <c r="B125" s="283" t="s">
        <v>70</v>
      </c>
      <c r="C125" s="283">
        <v>125.997</v>
      </c>
      <c r="D125" s="283">
        <v>125.881</v>
      </c>
      <c r="E125" s="283">
        <v>127.88800000000001</v>
      </c>
      <c r="F125" s="334">
        <v>7.7966199999999999</v>
      </c>
      <c r="G125" s="334">
        <v>7.7250199999999998</v>
      </c>
      <c r="H125" s="334">
        <v>9.0431600000000003</v>
      </c>
      <c r="I125" s="283">
        <v>0.29638999999999999</v>
      </c>
      <c r="J125" s="283">
        <v>0.62202000000000002</v>
      </c>
      <c r="K125" s="283">
        <v>3.8827799999999999</v>
      </c>
      <c r="L125" s="283">
        <v>0.19273000000000001</v>
      </c>
      <c r="M125" s="283">
        <v>0.72406000000000004</v>
      </c>
    </row>
    <row r="126" spans="1:13" x14ac:dyDescent="0.2">
      <c r="A126" s="283" t="s">
        <v>53</v>
      </c>
      <c r="B126" s="283" t="s">
        <v>71</v>
      </c>
      <c r="C126" s="283">
        <v>126.47799999999999</v>
      </c>
      <c r="D126" s="283">
        <v>126.52200000000001</v>
      </c>
      <c r="E126" s="283">
        <v>128.352</v>
      </c>
      <c r="F126" s="334">
        <v>7.8170299999999999</v>
      </c>
      <c r="G126" s="334">
        <v>7.9226200000000002</v>
      </c>
      <c r="H126" s="334">
        <v>8.5961800000000004</v>
      </c>
      <c r="I126" s="283">
        <v>0.50921000000000005</v>
      </c>
      <c r="J126" s="283">
        <v>0.63739000000000001</v>
      </c>
      <c r="K126" s="283">
        <v>4.0083500000000001</v>
      </c>
      <c r="L126" s="283">
        <v>0.36281999999999998</v>
      </c>
      <c r="M126" s="283">
        <v>0.68957999999999997</v>
      </c>
    </row>
    <row r="127" spans="1:13" x14ac:dyDescent="0.2">
      <c r="A127" s="283" t="s">
        <v>1116</v>
      </c>
      <c r="B127" s="283" t="s">
        <v>60</v>
      </c>
      <c r="C127" s="283">
        <v>127.336</v>
      </c>
      <c r="D127" s="283">
        <v>127.50700000000001</v>
      </c>
      <c r="E127" s="283">
        <v>129.261</v>
      </c>
      <c r="F127" s="334">
        <v>7.9100400000000004</v>
      </c>
      <c r="G127" s="334">
        <v>8.2209500000000002</v>
      </c>
      <c r="H127" s="334">
        <v>8.8706200000000006</v>
      </c>
      <c r="I127" s="283">
        <v>0.77851999999999999</v>
      </c>
      <c r="J127" s="283">
        <v>0.66054000000000002</v>
      </c>
      <c r="K127" s="283">
        <v>3.8880499999999998</v>
      </c>
      <c r="L127" s="283">
        <v>0.70821000000000001</v>
      </c>
      <c r="M127" s="283">
        <v>0.71075999999999995</v>
      </c>
    </row>
    <row r="128" spans="1:13" x14ac:dyDescent="0.2">
      <c r="A128" s="283" t="s">
        <v>53</v>
      </c>
      <c r="B128" s="283" t="s">
        <v>61</v>
      </c>
      <c r="C128" s="283">
        <v>128.04599999999999</v>
      </c>
      <c r="D128" s="283">
        <v>128.44300000000001</v>
      </c>
      <c r="E128" s="283">
        <v>129.88399999999999</v>
      </c>
      <c r="F128" s="334">
        <v>7.6188599999999997</v>
      </c>
      <c r="G128" s="334">
        <v>7.8763699999999996</v>
      </c>
      <c r="H128" s="334">
        <v>8.3161000000000005</v>
      </c>
      <c r="I128" s="283">
        <v>0.73407999999999995</v>
      </c>
      <c r="J128" s="283">
        <v>0.63380000000000003</v>
      </c>
      <c r="K128" s="283">
        <v>4.1094900000000001</v>
      </c>
      <c r="L128" s="283">
        <v>0.48197000000000001</v>
      </c>
      <c r="M128" s="283">
        <v>0.66791999999999996</v>
      </c>
    </row>
    <row r="129" spans="1:13" x14ac:dyDescent="0.2">
      <c r="A129" s="283" t="s">
        <v>53</v>
      </c>
      <c r="B129" s="283" t="s">
        <v>62</v>
      </c>
      <c r="C129" s="283">
        <v>128.38900000000001</v>
      </c>
      <c r="D129" s="283">
        <v>128.721</v>
      </c>
      <c r="E129" s="283">
        <v>130.57599999999999</v>
      </c>
      <c r="F129" s="334">
        <v>6.8492600000000001</v>
      </c>
      <c r="G129" s="334">
        <v>6.9795499999999997</v>
      </c>
      <c r="H129" s="334">
        <v>7.6081200000000004</v>
      </c>
      <c r="I129" s="283">
        <v>0.21643999999999999</v>
      </c>
      <c r="J129" s="283">
        <v>0.56381000000000003</v>
      </c>
      <c r="K129" s="283">
        <v>3.6709800000000001</v>
      </c>
      <c r="L129" s="283">
        <v>0.53278000000000003</v>
      </c>
      <c r="M129" s="283">
        <v>0.61292000000000002</v>
      </c>
    </row>
    <row r="130" spans="1:13" x14ac:dyDescent="0.2">
      <c r="A130" s="283" t="s">
        <v>53</v>
      </c>
      <c r="B130" s="283" t="s">
        <v>63</v>
      </c>
      <c r="C130" s="283">
        <v>128.363</v>
      </c>
      <c r="D130" s="283">
        <v>128.91499999999999</v>
      </c>
      <c r="E130" s="283">
        <v>131.148</v>
      </c>
      <c r="F130" s="334">
        <v>6.2528499999999996</v>
      </c>
      <c r="G130" s="334">
        <v>6.3865800000000004</v>
      </c>
      <c r="H130" s="334">
        <v>6.3321899999999998</v>
      </c>
      <c r="I130" s="283">
        <v>0.15071000000000001</v>
      </c>
      <c r="J130" s="283">
        <v>0.51724000000000003</v>
      </c>
      <c r="K130" s="283">
        <v>3.3254299999999999</v>
      </c>
      <c r="L130" s="283">
        <v>0.43806</v>
      </c>
      <c r="M130" s="283">
        <v>0.51295999999999997</v>
      </c>
    </row>
    <row r="131" spans="1:13" x14ac:dyDescent="0.2">
      <c r="A131" s="283" t="s">
        <v>53</v>
      </c>
      <c r="B131" s="283" t="s">
        <v>64</v>
      </c>
      <c r="C131" s="283">
        <v>128.084</v>
      </c>
      <c r="D131" s="283">
        <v>129.13499999999999</v>
      </c>
      <c r="E131" s="283">
        <v>131.107</v>
      </c>
      <c r="F131" s="334">
        <v>5.8353000000000002</v>
      </c>
      <c r="G131" s="334">
        <v>6.15639</v>
      </c>
      <c r="H131" s="334">
        <v>6.01187</v>
      </c>
      <c r="I131" s="283">
        <v>0.17066000000000001</v>
      </c>
      <c r="J131" s="283">
        <v>0.49909999999999999</v>
      </c>
      <c r="K131" s="283">
        <v>2.8890400000000001</v>
      </c>
      <c r="L131" s="283">
        <v>-3.1260000000000003E-2</v>
      </c>
      <c r="M131" s="283">
        <v>0.48769000000000001</v>
      </c>
    </row>
    <row r="132" spans="1:13" x14ac:dyDescent="0.2">
      <c r="A132" s="283" t="s">
        <v>53</v>
      </c>
      <c r="B132" s="283" t="s">
        <v>65</v>
      </c>
      <c r="C132" s="283">
        <v>128.214</v>
      </c>
      <c r="D132" s="283">
        <v>129.52699999999999</v>
      </c>
      <c r="E132" s="283">
        <v>131.47</v>
      </c>
      <c r="F132" s="334">
        <v>5.0555500000000002</v>
      </c>
      <c r="G132" s="334">
        <v>5.5338700000000003</v>
      </c>
      <c r="H132" s="334">
        <v>4.8563999999999998</v>
      </c>
      <c r="I132" s="283">
        <v>0.30356</v>
      </c>
      <c r="J132" s="283">
        <v>0.44985999999999998</v>
      </c>
      <c r="K132" s="283">
        <v>2.8963899999999998</v>
      </c>
      <c r="L132" s="283">
        <v>0.27687</v>
      </c>
      <c r="M132" s="283">
        <v>0.39595999999999998</v>
      </c>
    </row>
    <row r="133" spans="1:13" x14ac:dyDescent="0.2">
      <c r="A133" s="283" t="s">
        <v>53</v>
      </c>
      <c r="B133" s="283" t="s">
        <v>66</v>
      </c>
      <c r="C133" s="283">
        <v>128.83199999999999</v>
      </c>
      <c r="D133" s="283">
        <v>130.34200000000001</v>
      </c>
      <c r="E133" s="283">
        <v>132.178</v>
      </c>
      <c r="F133" s="334">
        <v>4.7857599999999998</v>
      </c>
      <c r="G133" s="334">
        <v>5.64872</v>
      </c>
      <c r="H133" s="334">
        <v>4.4208499999999997</v>
      </c>
      <c r="I133" s="283">
        <v>0.62921000000000005</v>
      </c>
      <c r="J133" s="283">
        <v>0.45895999999999998</v>
      </c>
      <c r="K133" s="283">
        <v>3.0192399999999999</v>
      </c>
      <c r="L133" s="283">
        <v>0.53852999999999995</v>
      </c>
      <c r="M133" s="283">
        <v>0.36114000000000002</v>
      </c>
    </row>
  </sheetData>
  <mergeCells count="1">
    <mergeCell ref="H1:I1"/>
  </mergeCells>
  <hyperlinks>
    <hyperlink ref="H1:I1" location="Index!A1" display="Regresar al Índice" xr:uid="{DFBADA07-FE89-42AC-8CE0-7830BC29D207}"/>
  </hyperlink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A3EA-00E4-4CD2-A5F6-45896257CCFF}">
  <sheetPr codeName="Hoja141"/>
  <dimension ref="A1:I61"/>
  <sheetViews>
    <sheetView workbookViewId="0">
      <selection activeCell="F17" sqref="F17"/>
    </sheetView>
  </sheetViews>
  <sheetFormatPr baseColWidth="10" defaultRowHeight="12.75" x14ac:dyDescent="0.2"/>
  <cols>
    <col min="1" max="16384" width="11.42578125" style="283"/>
  </cols>
  <sheetData>
    <row r="1" spans="1:9" x14ac:dyDescent="0.2">
      <c r="A1" s="28" t="s">
        <v>4542</v>
      </c>
      <c r="B1" s="283" t="s">
        <v>53</v>
      </c>
      <c r="C1" s="283" t="s">
        <v>53</v>
      </c>
      <c r="D1" s="283" t="s">
        <v>53</v>
      </c>
      <c r="E1" s="283" t="s">
        <v>53</v>
      </c>
      <c r="F1" s="283" t="s">
        <v>53</v>
      </c>
      <c r="G1" s="283" t="s">
        <v>53</v>
      </c>
      <c r="H1" s="284" t="s">
        <v>1306</v>
      </c>
      <c r="I1" s="284"/>
    </row>
    <row r="2" spans="1:9" x14ac:dyDescent="0.2">
      <c r="A2" s="283" t="s">
        <v>1255</v>
      </c>
      <c r="B2" s="283" t="s">
        <v>53</v>
      </c>
      <c r="C2" s="283" t="s">
        <v>53</v>
      </c>
      <c r="D2" s="283" t="s">
        <v>53</v>
      </c>
      <c r="E2" s="283" t="s">
        <v>53</v>
      </c>
      <c r="F2" s="283" t="s">
        <v>53</v>
      </c>
      <c r="G2" s="283" t="s">
        <v>53</v>
      </c>
      <c r="H2" s="283" t="s">
        <v>53</v>
      </c>
    </row>
    <row r="6" spans="1:9" x14ac:dyDescent="0.2">
      <c r="A6" s="283" t="s">
        <v>408</v>
      </c>
      <c r="B6" s="283" t="s">
        <v>2565</v>
      </c>
      <c r="C6" s="283" t="s">
        <v>2566</v>
      </c>
      <c r="D6" s="283" t="s">
        <v>2567</v>
      </c>
      <c r="E6" s="283" t="s">
        <v>695</v>
      </c>
    </row>
    <row r="7" spans="1:9" x14ac:dyDescent="0.2">
      <c r="A7" s="283" t="s">
        <v>79</v>
      </c>
      <c r="B7" s="283">
        <v>0.22</v>
      </c>
      <c r="C7" s="283">
        <v>0.39</v>
      </c>
      <c r="D7" s="283">
        <v>2.5099999999999998</v>
      </c>
      <c r="E7" s="283">
        <v>55</v>
      </c>
    </row>
    <row r="8" spans="1:9" x14ac:dyDescent="0.2">
      <c r="A8" s="283" t="s">
        <v>93</v>
      </c>
      <c r="B8" s="283">
        <v>1.43</v>
      </c>
      <c r="C8" s="283">
        <v>0.72</v>
      </c>
      <c r="D8" s="283">
        <v>3.08</v>
      </c>
      <c r="E8" s="283">
        <v>54</v>
      </c>
    </row>
    <row r="9" spans="1:9" x14ac:dyDescent="0.2">
      <c r="A9" s="283" t="s">
        <v>2568</v>
      </c>
      <c r="B9" s="283">
        <v>-0.01</v>
      </c>
      <c r="C9" s="283">
        <v>0.22</v>
      </c>
      <c r="D9" s="283">
        <v>3.22</v>
      </c>
      <c r="E9" s="283">
        <v>53</v>
      </c>
    </row>
    <row r="10" spans="1:9" x14ac:dyDescent="0.2">
      <c r="A10" s="283" t="s">
        <v>109</v>
      </c>
      <c r="B10" s="283">
        <v>1.66</v>
      </c>
      <c r="C10" s="283">
        <v>0.44</v>
      </c>
      <c r="D10" s="283">
        <v>3.59</v>
      </c>
      <c r="E10" s="283">
        <v>52</v>
      </c>
    </row>
    <row r="11" spans="1:9" x14ac:dyDescent="0.2">
      <c r="A11" s="283" t="s">
        <v>88</v>
      </c>
      <c r="B11" s="283">
        <v>-1.59</v>
      </c>
      <c r="C11" s="283">
        <v>0.68</v>
      </c>
      <c r="D11" s="283">
        <v>3.66</v>
      </c>
      <c r="E11" s="283">
        <v>51</v>
      </c>
    </row>
    <row r="12" spans="1:9" x14ac:dyDescent="0.2">
      <c r="A12" s="283" t="s">
        <v>120</v>
      </c>
      <c r="B12" s="283">
        <v>0.41</v>
      </c>
      <c r="C12" s="283">
        <v>0.71</v>
      </c>
      <c r="D12" s="283">
        <v>3.67</v>
      </c>
      <c r="E12" s="283">
        <v>50</v>
      </c>
    </row>
    <row r="13" spans="1:9" x14ac:dyDescent="0.2">
      <c r="A13" s="283" t="s">
        <v>112</v>
      </c>
      <c r="B13" s="283">
        <v>1.96</v>
      </c>
      <c r="C13" s="283">
        <v>0.43</v>
      </c>
      <c r="D13" s="283">
        <v>3.9</v>
      </c>
      <c r="E13" s="283">
        <v>49</v>
      </c>
    </row>
    <row r="14" spans="1:9" x14ac:dyDescent="0.2">
      <c r="A14" s="283" t="s">
        <v>98</v>
      </c>
      <c r="B14" s="283">
        <v>2.46</v>
      </c>
      <c r="C14" s="283">
        <v>0.28999999999999998</v>
      </c>
      <c r="D14" s="283">
        <v>3.92</v>
      </c>
      <c r="E14" s="283">
        <v>48</v>
      </c>
    </row>
    <row r="15" spans="1:9" x14ac:dyDescent="0.2">
      <c r="A15" s="283" t="s">
        <v>2569</v>
      </c>
      <c r="B15" s="283">
        <v>1.53</v>
      </c>
      <c r="C15" s="283">
        <v>0.24</v>
      </c>
      <c r="D15" s="283">
        <v>3.95</v>
      </c>
      <c r="E15" s="283">
        <v>47</v>
      </c>
    </row>
    <row r="16" spans="1:9" x14ac:dyDescent="0.2">
      <c r="A16" s="283" t="s">
        <v>107</v>
      </c>
      <c r="B16" s="283">
        <v>2.0099999999999998</v>
      </c>
      <c r="C16" s="283">
        <v>0.47</v>
      </c>
      <c r="D16" s="283">
        <v>3.97</v>
      </c>
      <c r="E16" s="283">
        <v>46</v>
      </c>
    </row>
    <row r="17" spans="1:5" x14ac:dyDescent="0.2">
      <c r="A17" s="283" t="s">
        <v>101</v>
      </c>
      <c r="B17" s="283">
        <v>0.35</v>
      </c>
      <c r="C17" s="283">
        <v>0.26</v>
      </c>
      <c r="D17" s="283">
        <v>4.24</v>
      </c>
      <c r="E17" s="283">
        <v>45</v>
      </c>
    </row>
    <row r="18" spans="1:5" x14ac:dyDescent="0.2">
      <c r="A18" s="283" t="s">
        <v>87</v>
      </c>
      <c r="B18" s="283">
        <v>2</v>
      </c>
      <c r="C18" s="283">
        <v>0.7</v>
      </c>
      <c r="D18" s="283">
        <v>4.3</v>
      </c>
      <c r="E18" s="283">
        <v>44</v>
      </c>
    </row>
    <row r="19" spans="1:5" x14ac:dyDescent="0.2">
      <c r="A19" s="283" t="s">
        <v>91</v>
      </c>
      <c r="B19" s="283">
        <v>1.88</v>
      </c>
      <c r="C19" s="283">
        <v>0.42</v>
      </c>
      <c r="D19" s="283">
        <v>4.3099999999999996</v>
      </c>
      <c r="E19" s="283">
        <v>43</v>
      </c>
    </row>
    <row r="20" spans="1:5" x14ac:dyDescent="0.2">
      <c r="A20" s="283" t="s">
        <v>2570</v>
      </c>
      <c r="B20" s="283">
        <v>0.78</v>
      </c>
      <c r="C20" s="283">
        <v>0.49</v>
      </c>
      <c r="D20" s="283">
        <v>4.3600000000000003</v>
      </c>
      <c r="E20" s="283">
        <v>42</v>
      </c>
    </row>
    <row r="21" spans="1:5" x14ac:dyDescent="0.2">
      <c r="A21" s="283" t="s">
        <v>81</v>
      </c>
      <c r="B21" s="283">
        <v>2.98</v>
      </c>
      <c r="C21" s="283">
        <v>0.54</v>
      </c>
      <c r="D21" s="283">
        <v>4.42</v>
      </c>
      <c r="E21" s="283">
        <v>41</v>
      </c>
    </row>
    <row r="22" spans="1:5" x14ac:dyDescent="0.2">
      <c r="A22" s="283" t="s">
        <v>2571</v>
      </c>
      <c r="B22" s="283">
        <v>2.4900000000000002</v>
      </c>
      <c r="C22" s="283">
        <v>0.49</v>
      </c>
      <c r="D22" s="283">
        <v>4.46</v>
      </c>
      <c r="E22" s="283">
        <v>40</v>
      </c>
    </row>
    <row r="23" spans="1:5" x14ac:dyDescent="0.2">
      <c r="A23" s="283" t="s">
        <v>122</v>
      </c>
      <c r="B23" s="283">
        <v>1.87</v>
      </c>
      <c r="C23" s="283">
        <v>0.51</v>
      </c>
      <c r="D23" s="283">
        <v>4.51</v>
      </c>
      <c r="E23" s="283">
        <v>39</v>
      </c>
    </row>
    <row r="24" spans="1:5" x14ac:dyDescent="0.2">
      <c r="A24" s="283" t="s">
        <v>2572</v>
      </c>
      <c r="B24" s="283">
        <v>2.7</v>
      </c>
      <c r="C24" s="283">
        <v>0.56000000000000005</v>
      </c>
      <c r="D24" s="283">
        <v>4.51</v>
      </c>
      <c r="E24" s="283">
        <v>38</v>
      </c>
    </row>
    <row r="25" spans="1:5" x14ac:dyDescent="0.2">
      <c r="A25" s="283" t="s">
        <v>80</v>
      </c>
      <c r="B25" s="283">
        <v>2.0099999999999998</v>
      </c>
      <c r="C25" s="283">
        <v>0.42</v>
      </c>
      <c r="D25" s="283">
        <v>4.53</v>
      </c>
      <c r="E25" s="283">
        <v>37</v>
      </c>
    </row>
    <row r="26" spans="1:5" x14ac:dyDescent="0.2">
      <c r="A26" s="283" t="s">
        <v>113</v>
      </c>
      <c r="B26" s="283">
        <v>2.2999999999999998</v>
      </c>
      <c r="C26" s="283">
        <v>0.56000000000000005</v>
      </c>
      <c r="D26" s="283">
        <v>4.5599999999999996</v>
      </c>
      <c r="E26" s="283">
        <v>36</v>
      </c>
    </row>
    <row r="27" spans="1:5" x14ac:dyDescent="0.2">
      <c r="A27" s="283" t="s">
        <v>83</v>
      </c>
      <c r="B27" s="283">
        <v>1.91</v>
      </c>
      <c r="C27" s="283">
        <v>0.17</v>
      </c>
      <c r="D27" s="283">
        <v>4.58</v>
      </c>
      <c r="E27" s="283">
        <v>35</v>
      </c>
    </row>
    <row r="28" spans="1:5" x14ac:dyDescent="0.2">
      <c r="A28" s="283" t="s">
        <v>124</v>
      </c>
      <c r="B28" s="283">
        <v>0.79</v>
      </c>
      <c r="C28" s="283">
        <v>0.42</v>
      </c>
      <c r="D28" s="283">
        <v>4.58</v>
      </c>
      <c r="E28" s="283">
        <v>34</v>
      </c>
    </row>
    <row r="29" spans="1:5" x14ac:dyDescent="0.2">
      <c r="A29" s="283" t="s">
        <v>111</v>
      </c>
      <c r="B29" s="283">
        <v>1.1200000000000001</v>
      </c>
      <c r="C29" s="283">
        <v>0.48</v>
      </c>
      <c r="D29" s="283">
        <v>4.66</v>
      </c>
      <c r="E29" s="283">
        <v>33</v>
      </c>
    </row>
    <row r="30" spans="1:5" x14ac:dyDescent="0.2">
      <c r="A30" s="283" t="s">
        <v>110</v>
      </c>
      <c r="B30" s="283">
        <v>2.0099999999999998</v>
      </c>
      <c r="C30" s="283">
        <v>0.54</v>
      </c>
      <c r="D30" s="283">
        <v>4.67</v>
      </c>
      <c r="E30" s="283">
        <v>32</v>
      </c>
    </row>
    <row r="31" spans="1:5" x14ac:dyDescent="0.2">
      <c r="A31" s="283" t="s">
        <v>92</v>
      </c>
      <c r="B31" s="283">
        <v>2.21</v>
      </c>
      <c r="C31" s="283">
        <v>0.16</v>
      </c>
      <c r="D31" s="283">
        <v>4.72</v>
      </c>
      <c r="E31" s="283">
        <v>31</v>
      </c>
    </row>
    <row r="32" spans="1:5" x14ac:dyDescent="0.2">
      <c r="A32" s="283" t="s">
        <v>2573</v>
      </c>
      <c r="B32" s="283">
        <v>0.88</v>
      </c>
      <c r="C32" s="283">
        <v>0.45</v>
      </c>
      <c r="D32" s="283">
        <v>4.76</v>
      </c>
      <c r="E32" s="283">
        <v>30</v>
      </c>
    </row>
    <row r="33" spans="1:5" x14ac:dyDescent="0.2">
      <c r="A33" s="283" t="s">
        <v>95</v>
      </c>
      <c r="B33" s="283">
        <v>2.65</v>
      </c>
      <c r="C33" s="283">
        <v>0.68</v>
      </c>
      <c r="D33" s="283">
        <v>4.7699999999999996</v>
      </c>
      <c r="E33" s="283">
        <v>29</v>
      </c>
    </row>
    <row r="34" spans="1:5" x14ac:dyDescent="0.2">
      <c r="A34" s="283" t="s">
        <v>108</v>
      </c>
      <c r="B34" s="283">
        <v>2.0699999999999998</v>
      </c>
      <c r="C34" s="283">
        <v>0.3</v>
      </c>
      <c r="D34" s="283">
        <v>4.79</v>
      </c>
      <c r="E34" s="283">
        <v>28</v>
      </c>
    </row>
    <row r="35" spans="1:5" x14ac:dyDescent="0.2">
      <c r="A35" s="283" t="s">
        <v>84</v>
      </c>
      <c r="B35" s="283">
        <v>-0.97</v>
      </c>
      <c r="C35" s="283">
        <v>0.71</v>
      </c>
      <c r="D35" s="283">
        <v>4.8</v>
      </c>
      <c r="E35" s="283">
        <v>27</v>
      </c>
    </row>
    <row r="36" spans="1:5" x14ac:dyDescent="0.2">
      <c r="A36" s="283" t="s">
        <v>106</v>
      </c>
      <c r="B36" s="283">
        <v>2.35</v>
      </c>
      <c r="C36" s="283">
        <v>0.45</v>
      </c>
      <c r="D36" s="283">
        <v>4.8499999999999996</v>
      </c>
      <c r="E36" s="283">
        <v>26</v>
      </c>
    </row>
    <row r="37" spans="1:5" x14ac:dyDescent="0.2">
      <c r="A37" s="283" t="s">
        <v>123</v>
      </c>
      <c r="B37" s="283">
        <v>1.41</v>
      </c>
      <c r="C37" s="283">
        <v>0.32</v>
      </c>
      <c r="D37" s="283">
        <v>4.8499999999999996</v>
      </c>
      <c r="E37" s="283">
        <v>25</v>
      </c>
    </row>
    <row r="38" spans="1:5" x14ac:dyDescent="0.2">
      <c r="A38" s="283" t="s">
        <v>82</v>
      </c>
      <c r="B38" s="283">
        <v>2.85</v>
      </c>
      <c r="C38" s="283">
        <v>0.62</v>
      </c>
      <c r="D38" s="283">
        <v>4.8899999999999997</v>
      </c>
      <c r="E38" s="283">
        <v>24</v>
      </c>
    </row>
    <row r="39" spans="1:5" x14ac:dyDescent="0.2">
      <c r="A39" s="283" t="s">
        <v>2574</v>
      </c>
      <c r="B39" s="283">
        <v>-0.13</v>
      </c>
      <c r="C39" s="283">
        <v>0.34</v>
      </c>
      <c r="D39" s="283">
        <v>4.92</v>
      </c>
      <c r="E39" s="283">
        <v>23</v>
      </c>
    </row>
    <row r="40" spans="1:5" x14ac:dyDescent="0.2">
      <c r="A40" s="283" t="s">
        <v>99</v>
      </c>
      <c r="B40" s="283">
        <v>0.56999999999999995</v>
      </c>
      <c r="C40" s="283">
        <v>0.98</v>
      </c>
      <c r="D40" s="283">
        <v>5.05</v>
      </c>
      <c r="E40" s="283">
        <v>22</v>
      </c>
    </row>
    <row r="41" spans="1:5" x14ac:dyDescent="0.2">
      <c r="A41" s="283" t="s">
        <v>2575</v>
      </c>
      <c r="B41" s="283">
        <v>2.92</v>
      </c>
      <c r="C41" s="283">
        <v>0.4</v>
      </c>
      <c r="D41" s="283">
        <v>5.0999999999999996</v>
      </c>
      <c r="E41" s="283">
        <v>21</v>
      </c>
    </row>
    <row r="42" spans="1:5" x14ac:dyDescent="0.2">
      <c r="A42" s="283" t="s">
        <v>89</v>
      </c>
      <c r="B42" s="283">
        <v>2.92</v>
      </c>
      <c r="C42" s="283">
        <v>0.33</v>
      </c>
      <c r="D42" s="283">
        <v>5.1100000000000003</v>
      </c>
      <c r="E42" s="283">
        <v>20</v>
      </c>
    </row>
    <row r="43" spans="1:5" x14ac:dyDescent="0.2">
      <c r="A43" s="283" t="s">
        <v>105</v>
      </c>
      <c r="B43" s="283">
        <v>2.12</v>
      </c>
      <c r="C43" s="283">
        <v>0.43</v>
      </c>
      <c r="D43" s="283">
        <v>5.16</v>
      </c>
      <c r="E43" s="283">
        <v>19</v>
      </c>
    </row>
    <row r="44" spans="1:5" x14ac:dyDescent="0.2">
      <c r="A44" s="283" t="s">
        <v>97</v>
      </c>
      <c r="B44" s="283">
        <v>-0.71</v>
      </c>
      <c r="C44" s="283">
        <v>0.47</v>
      </c>
      <c r="D44" s="283">
        <v>5.18</v>
      </c>
      <c r="E44" s="283">
        <v>18</v>
      </c>
    </row>
    <row r="45" spans="1:5" x14ac:dyDescent="0.2">
      <c r="A45" s="283" t="s">
        <v>115</v>
      </c>
      <c r="B45" s="283">
        <v>2.34</v>
      </c>
      <c r="C45" s="283">
        <v>0.02</v>
      </c>
      <c r="D45" s="283">
        <v>5.19</v>
      </c>
      <c r="E45" s="283">
        <v>17</v>
      </c>
    </row>
    <row r="46" spans="1:5" x14ac:dyDescent="0.2">
      <c r="A46" s="283" t="s">
        <v>117</v>
      </c>
      <c r="B46" s="283">
        <v>1.94</v>
      </c>
      <c r="C46" s="283">
        <v>0.21</v>
      </c>
      <c r="D46" s="283">
        <v>5.22</v>
      </c>
      <c r="E46" s="283">
        <v>16</v>
      </c>
    </row>
    <row r="47" spans="1:5" x14ac:dyDescent="0.2">
      <c r="A47" s="283" t="s">
        <v>86</v>
      </c>
      <c r="B47" s="283">
        <v>2.3199999999999998</v>
      </c>
      <c r="C47" s="283">
        <v>0.42</v>
      </c>
      <c r="D47" s="283">
        <v>5.24</v>
      </c>
      <c r="E47" s="283">
        <v>15</v>
      </c>
    </row>
    <row r="48" spans="1:5" x14ac:dyDescent="0.2">
      <c r="A48" s="283" t="s">
        <v>121</v>
      </c>
      <c r="B48" s="283">
        <v>2.69</v>
      </c>
      <c r="C48" s="283">
        <v>0.61</v>
      </c>
      <c r="D48" s="283">
        <v>5.25</v>
      </c>
      <c r="E48" s="283">
        <v>14</v>
      </c>
    </row>
    <row r="49" spans="1:5" x14ac:dyDescent="0.2">
      <c r="A49" s="283" t="s">
        <v>2576</v>
      </c>
      <c r="B49" s="283">
        <v>1.55</v>
      </c>
      <c r="C49" s="283">
        <v>0.14000000000000001</v>
      </c>
      <c r="D49" s="283">
        <v>5.26</v>
      </c>
      <c r="E49" s="283">
        <v>13</v>
      </c>
    </row>
    <row r="50" spans="1:5" x14ac:dyDescent="0.2">
      <c r="A50" s="283" t="s">
        <v>2577</v>
      </c>
      <c r="B50" s="283">
        <v>-2.2999999999999998</v>
      </c>
      <c r="C50" s="283">
        <v>0.33</v>
      </c>
      <c r="D50" s="283">
        <v>5.27</v>
      </c>
      <c r="E50" s="283">
        <v>12</v>
      </c>
    </row>
    <row r="51" spans="1:5" x14ac:dyDescent="0.2">
      <c r="A51" s="283" t="s">
        <v>104</v>
      </c>
      <c r="B51" s="283">
        <v>2.04</v>
      </c>
      <c r="C51" s="283">
        <v>0.45</v>
      </c>
      <c r="D51" s="283">
        <v>5.37</v>
      </c>
      <c r="E51" s="283">
        <v>11</v>
      </c>
    </row>
    <row r="52" spans="1:5" x14ac:dyDescent="0.2">
      <c r="A52" s="283" t="s">
        <v>90</v>
      </c>
      <c r="B52" s="283">
        <v>-0.21</v>
      </c>
      <c r="C52" s="283">
        <v>7.0000000000000007E-2</v>
      </c>
      <c r="D52" s="283">
        <v>5.39</v>
      </c>
      <c r="E52" s="283">
        <v>10</v>
      </c>
    </row>
    <row r="53" spans="1:5" x14ac:dyDescent="0.2">
      <c r="A53" s="283" t="s">
        <v>103</v>
      </c>
      <c r="B53" s="283">
        <v>1.02</v>
      </c>
      <c r="C53" s="283">
        <v>0.27</v>
      </c>
      <c r="D53" s="283">
        <v>5.54</v>
      </c>
      <c r="E53" s="283">
        <v>9</v>
      </c>
    </row>
    <row r="54" spans="1:5" x14ac:dyDescent="0.2">
      <c r="A54" s="283" t="s">
        <v>118</v>
      </c>
      <c r="B54" s="283">
        <v>2.23</v>
      </c>
      <c r="C54" s="283">
        <v>0.8</v>
      </c>
      <c r="D54" s="283">
        <v>5.54</v>
      </c>
      <c r="E54" s="283">
        <v>8</v>
      </c>
    </row>
    <row r="55" spans="1:5" x14ac:dyDescent="0.2">
      <c r="A55" s="283" t="s">
        <v>114</v>
      </c>
      <c r="B55" s="283">
        <v>2.5499999999999998</v>
      </c>
      <c r="C55" s="283">
        <v>0.59</v>
      </c>
      <c r="D55" s="283">
        <v>5.65</v>
      </c>
      <c r="E55" s="283">
        <v>7</v>
      </c>
    </row>
    <row r="56" spans="1:5" x14ac:dyDescent="0.2">
      <c r="A56" s="283" t="s">
        <v>100</v>
      </c>
      <c r="B56" s="283">
        <v>3.02</v>
      </c>
      <c r="C56" s="283">
        <v>0.63</v>
      </c>
      <c r="D56" s="283">
        <v>5.65</v>
      </c>
      <c r="E56" s="283">
        <v>6</v>
      </c>
    </row>
    <row r="57" spans="1:5" x14ac:dyDescent="0.2">
      <c r="A57" s="283" t="s">
        <v>116</v>
      </c>
      <c r="B57" s="283">
        <v>2.72</v>
      </c>
      <c r="C57" s="283">
        <v>0.59</v>
      </c>
      <c r="D57" s="283">
        <v>5.73</v>
      </c>
      <c r="E57" s="283">
        <v>5</v>
      </c>
    </row>
    <row r="58" spans="1:5" x14ac:dyDescent="0.2">
      <c r="A58" s="283" t="s">
        <v>94</v>
      </c>
      <c r="B58" s="283">
        <v>1.52</v>
      </c>
      <c r="C58" s="283">
        <v>0.26</v>
      </c>
      <c r="D58" s="283">
        <v>6.3</v>
      </c>
      <c r="E58" s="283">
        <v>4</v>
      </c>
    </row>
    <row r="59" spans="1:5" x14ac:dyDescent="0.2">
      <c r="A59" s="283" t="s">
        <v>85</v>
      </c>
      <c r="B59" s="283">
        <v>3.16</v>
      </c>
      <c r="C59" s="283">
        <v>0.46</v>
      </c>
      <c r="D59" s="283">
        <v>6.38</v>
      </c>
      <c r="E59" s="283">
        <v>3</v>
      </c>
    </row>
    <row r="60" spans="1:5" x14ac:dyDescent="0.2">
      <c r="A60" s="283" t="s">
        <v>119</v>
      </c>
      <c r="B60" s="283">
        <v>3.51</v>
      </c>
      <c r="C60" s="283">
        <v>0.55000000000000004</v>
      </c>
      <c r="D60" s="283">
        <v>6.75</v>
      </c>
      <c r="E60" s="283">
        <v>2</v>
      </c>
    </row>
    <row r="61" spans="1:5" x14ac:dyDescent="0.2">
      <c r="A61" s="283" t="s">
        <v>102</v>
      </c>
      <c r="B61" s="283">
        <v>2.61</v>
      </c>
      <c r="C61" s="283">
        <v>0.51</v>
      </c>
      <c r="D61" s="283">
        <v>7.35</v>
      </c>
      <c r="E61" s="283">
        <v>1</v>
      </c>
    </row>
  </sheetData>
  <mergeCells count="1">
    <mergeCell ref="H1:I1"/>
  </mergeCells>
  <hyperlinks>
    <hyperlink ref="H1:I1" location="Index!A1" display="Regresar al Índice" xr:uid="{476118F3-F428-41D1-8477-9235D9894639}"/>
  </hyperlink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2C57-F904-48F2-B389-9EE16BCEE16F}">
  <sheetPr codeName="Hoja142"/>
  <dimension ref="A1:I38"/>
  <sheetViews>
    <sheetView workbookViewId="0">
      <selection activeCell="F17" sqref="F17"/>
    </sheetView>
  </sheetViews>
  <sheetFormatPr baseColWidth="10" defaultRowHeight="12.75" x14ac:dyDescent="0.2"/>
  <cols>
    <col min="1" max="16384" width="11.42578125" style="283"/>
  </cols>
  <sheetData>
    <row r="1" spans="1:9" x14ac:dyDescent="0.2">
      <c r="A1" s="28" t="s">
        <v>4543</v>
      </c>
      <c r="B1" s="283" t="s">
        <v>53</v>
      </c>
      <c r="C1" s="283" t="s">
        <v>53</v>
      </c>
      <c r="D1" s="283" t="s">
        <v>53</v>
      </c>
      <c r="E1" s="283" t="s">
        <v>53</v>
      </c>
      <c r="F1" s="283" t="s">
        <v>53</v>
      </c>
      <c r="G1" s="283" t="s">
        <v>53</v>
      </c>
      <c r="H1" s="284" t="s">
        <v>1306</v>
      </c>
      <c r="I1" s="284"/>
    </row>
    <row r="2" spans="1:9" x14ac:dyDescent="0.2">
      <c r="A2" s="283" t="s">
        <v>1255</v>
      </c>
      <c r="B2" s="283" t="s">
        <v>53</v>
      </c>
      <c r="C2" s="283" t="s">
        <v>53</v>
      </c>
      <c r="D2" s="283" t="s">
        <v>53</v>
      </c>
      <c r="E2" s="283" t="s">
        <v>53</v>
      </c>
      <c r="F2" s="283" t="s">
        <v>53</v>
      </c>
      <c r="G2" s="283" t="s">
        <v>53</v>
      </c>
      <c r="H2" s="283" t="s">
        <v>53</v>
      </c>
    </row>
    <row r="6" spans="1:9" x14ac:dyDescent="0.2">
      <c r="A6" s="283" t="s">
        <v>127</v>
      </c>
      <c r="B6" s="283" t="s">
        <v>2</v>
      </c>
      <c r="C6" s="283" t="s">
        <v>696</v>
      </c>
      <c r="D6" s="283" t="s">
        <v>695</v>
      </c>
    </row>
    <row r="7" spans="1:9" x14ac:dyDescent="0.2">
      <c r="A7" s="283">
        <v>8</v>
      </c>
      <c r="B7" s="334" t="s">
        <v>8</v>
      </c>
      <c r="C7" s="334">
        <v>3.67</v>
      </c>
      <c r="D7" s="283">
        <v>33</v>
      </c>
    </row>
    <row r="8" spans="1:9" x14ac:dyDescent="0.2">
      <c r="A8" s="283">
        <v>15</v>
      </c>
      <c r="B8" s="334" t="s">
        <v>13</v>
      </c>
      <c r="C8" s="334">
        <v>3.87</v>
      </c>
      <c r="D8" s="283">
        <v>32</v>
      </c>
    </row>
    <row r="9" spans="1:9" x14ac:dyDescent="0.2">
      <c r="A9" s="283">
        <v>29</v>
      </c>
      <c r="B9" s="334" t="s">
        <v>30</v>
      </c>
      <c r="C9" s="334">
        <v>3.9</v>
      </c>
      <c r="D9" s="283">
        <v>31</v>
      </c>
    </row>
    <row r="10" spans="1:9" x14ac:dyDescent="0.2">
      <c r="A10" s="283">
        <v>5</v>
      </c>
      <c r="B10" s="334" t="s">
        <v>10</v>
      </c>
      <c r="C10" s="334">
        <v>4.1500000000000004</v>
      </c>
      <c r="D10" s="283">
        <v>30</v>
      </c>
    </row>
    <row r="11" spans="1:9" x14ac:dyDescent="0.2">
      <c r="A11" s="283">
        <v>26</v>
      </c>
      <c r="B11" s="334" t="s">
        <v>27</v>
      </c>
      <c r="C11" s="334">
        <v>4.29</v>
      </c>
      <c r="D11" s="283">
        <v>29</v>
      </c>
    </row>
    <row r="12" spans="1:9" x14ac:dyDescent="0.2">
      <c r="A12" s="283">
        <v>19</v>
      </c>
      <c r="B12" s="334" t="s">
        <v>20</v>
      </c>
      <c r="C12" s="334">
        <v>4.3600000000000003</v>
      </c>
      <c r="D12" s="283">
        <v>28</v>
      </c>
    </row>
    <row r="13" spans="1:9" x14ac:dyDescent="0.2">
      <c r="A13" s="283">
        <v>7</v>
      </c>
      <c r="B13" s="334" t="s">
        <v>7</v>
      </c>
      <c r="C13" s="334">
        <v>4.43</v>
      </c>
      <c r="D13" s="283">
        <v>27</v>
      </c>
    </row>
    <row r="14" spans="1:9" x14ac:dyDescent="0.2">
      <c r="A14" s="283">
        <v>9</v>
      </c>
      <c r="B14" s="334" t="s">
        <v>1042</v>
      </c>
      <c r="C14" s="334">
        <v>4.46</v>
      </c>
      <c r="D14" s="283">
        <v>26</v>
      </c>
    </row>
    <row r="15" spans="1:9" x14ac:dyDescent="0.2">
      <c r="A15" s="283">
        <v>32</v>
      </c>
      <c r="B15" s="334" t="s">
        <v>33</v>
      </c>
      <c r="C15" s="334">
        <v>4.49</v>
      </c>
      <c r="D15" s="283">
        <v>25</v>
      </c>
    </row>
    <row r="16" spans="1:9" x14ac:dyDescent="0.2">
      <c r="A16" s="283">
        <v>22</v>
      </c>
      <c r="B16" s="334" t="s">
        <v>23</v>
      </c>
      <c r="C16" s="334">
        <v>4.5599999999999996</v>
      </c>
      <c r="D16" s="283">
        <v>24</v>
      </c>
    </row>
    <row r="17" spans="1:4" x14ac:dyDescent="0.2">
      <c r="A17" s="283">
        <v>2</v>
      </c>
      <c r="B17" s="334" t="s">
        <v>4</v>
      </c>
      <c r="C17" s="334">
        <v>4.5599999999999996</v>
      </c>
      <c r="D17" s="283">
        <v>23</v>
      </c>
    </row>
    <row r="18" spans="1:4" x14ac:dyDescent="0.2">
      <c r="A18" s="283">
        <v>27</v>
      </c>
      <c r="B18" s="334" t="s">
        <v>28</v>
      </c>
      <c r="C18" s="334">
        <v>4.58</v>
      </c>
      <c r="D18" s="283">
        <v>22</v>
      </c>
    </row>
    <row r="19" spans="1:4" x14ac:dyDescent="0.2">
      <c r="A19" s="283">
        <v>21</v>
      </c>
      <c r="B19" s="334" t="s">
        <v>22</v>
      </c>
      <c r="C19" s="334">
        <v>4.6399999999999997</v>
      </c>
      <c r="D19" s="283">
        <v>21</v>
      </c>
    </row>
    <row r="20" spans="1:4" x14ac:dyDescent="0.2">
      <c r="A20" s="283">
        <v>11</v>
      </c>
      <c r="B20" s="334" t="s">
        <v>14</v>
      </c>
      <c r="C20" s="334">
        <v>4.6399999999999997</v>
      </c>
      <c r="D20" s="283">
        <v>20</v>
      </c>
    </row>
    <row r="21" spans="1:4" x14ac:dyDescent="0.2">
      <c r="A21" s="283">
        <v>13</v>
      </c>
      <c r="B21" s="334" t="s">
        <v>16</v>
      </c>
      <c r="C21" s="334">
        <v>4.71</v>
      </c>
      <c r="D21" s="283">
        <v>19</v>
      </c>
    </row>
    <row r="22" spans="1:4" x14ac:dyDescent="0.2">
      <c r="A22" s="283">
        <v>28</v>
      </c>
      <c r="B22" s="334" t="s">
        <v>29</v>
      </c>
      <c r="C22" s="334">
        <v>4.7699999999999996</v>
      </c>
      <c r="D22" s="283">
        <v>18</v>
      </c>
    </row>
    <row r="23" spans="1:4" x14ac:dyDescent="0.2">
      <c r="A23" s="283">
        <v>10</v>
      </c>
      <c r="B23" s="334" t="s">
        <v>12</v>
      </c>
      <c r="C23" s="334">
        <v>4.79</v>
      </c>
      <c r="D23" s="283">
        <v>16</v>
      </c>
    </row>
    <row r="24" spans="1:4" x14ac:dyDescent="0.2">
      <c r="A24" s="283">
        <v>17</v>
      </c>
      <c r="B24" s="334" t="s">
        <v>18</v>
      </c>
      <c r="C24" s="334">
        <v>4.8499999999999996</v>
      </c>
      <c r="D24" s="283">
        <v>15</v>
      </c>
    </row>
    <row r="25" spans="1:4" x14ac:dyDescent="0.2">
      <c r="A25" s="283">
        <v>3</v>
      </c>
      <c r="B25" s="334" t="s">
        <v>5</v>
      </c>
      <c r="C25" s="334">
        <v>4.92</v>
      </c>
      <c r="D25" s="283">
        <v>14</v>
      </c>
    </row>
    <row r="26" spans="1:4" x14ac:dyDescent="0.2">
      <c r="A26" s="283">
        <v>24</v>
      </c>
      <c r="B26" s="334" t="s">
        <v>25</v>
      </c>
      <c r="C26" s="334">
        <v>5.0999999999999996</v>
      </c>
      <c r="D26" s="283">
        <v>13</v>
      </c>
    </row>
    <row r="27" spans="1:4" x14ac:dyDescent="0.2">
      <c r="A27" s="283">
        <v>25</v>
      </c>
      <c r="B27" s="334" t="s">
        <v>26</v>
      </c>
      <c r="C27" s="334">
        <v>5.18</v>
      </c>
      <c r="D27" s="283">
        <v>12</v>
      </c>
    </row>
    <row r="28" spans="1:4" x14ac:dyDescent="0.2">
      <c r="A28" s="283">
        <v>23</v>
      </c>
      <c r="B28" s="334" t="s">
        <v>24</v>
      </c>
      <c r="C28" s="334">
        <v>5.19</v>
      </c>
      <c r="D28" s="283">
        <v>11</v>
      </c>
    </row>
    <row r="29" spans="1:4" x14ac:dyDescent="0.2">
      <c r="A29" s="283">
        <v>12</v>
      </c>
      <c r="B29" s="334" t="s">
        <v>15</v>
      </c>
      <c r="C29" s="334">
        <v>5.24</v>
      </c>
      <c r="D29" s="283">
        <v>10</v>
      </c>
    </row>
    <row r="30" spans="1:4" x14ac:dyDescent="0.2">
      <c r="A30" s="283">
        <v>6</v>
      </c>
      <c r="B30" s="334" t="s">
        <v>11</v>
      </c>
      <c r="C30" s="334">
        <v>5.24</v>
      </c>
      <c r="D30" s="283">
        <v>9</v>
      </c>
    </row>
    <row r="31" spans="1:4" x14ac:dyDescent="0.2">
      <c r="A31" s="283">
        <v>20</v>
      </c>
      <c r="B31" s="334" t="s">
        <v>21</v>
      </c>
      <c r="C31" s="334">
        <v>5.33</v>
      </c>
      <c r="D31" s="283">
        <v>8</v>
      </c>
    </row>
    <row r="32" spans="1:4" x14ac:dyDescent="0.2">
      <c r="A32" s="283">
        <v>14</v>
      </c>
      <c r="B32" s="334" t="s">
        <v>0</v>
      </c>
      <c r="C32" s="334">
        <v>5.33</v>
      </c>
      <c r="D32" s="283">
        <v>7</v>
      </c>
    </row>
    <row r="33" spans="1:4" x14ac:dyDescent="0.2">
      <c r="A33" s="283">
        <v>30</v>
      </c>
      <c r="B33" s="334" t="s">
        <v>31</v>
      </c>
      <c r="C33" s="334">
        <v>5.37</v>
      </c>
      <c r="D33" s="283">
        <v>6</v>
      </c>
    </row>
    <row r="34" spans="1:4" x14ac:dyDescent="0.2">
      <c r="A34" s="283">
        <v>1</v>
      </c>
      <c r="B34" s="334" t="s">
        <v>3</v>
      </c>
      <c r="C34" s="334">
        <v>5.65</v>
      </c>
      <c r="D34" s="283">
        <v>5</v>
      </c>
    </row>
    <row r="35" spans="1:4" x14ac:dyDescent="0.2">
      <c r="A35" s="283">
        <v>16</v>
      </c>
      <c r="B35" s="334" t="s">
        <v>17</v>
      </c>
      <c r="C35" s="334">
        <v>5.76</v>
      </c>
      <c r="D35" s="283">
        <v>4</v>
      </c>
    </row>
    <row r="36" spans="1:4" x14ac:dyDescent="0.2">
      <c r="A36" s="283">
        <v>4</v>
      </c>
      <c r="B36" s="334" t="s">
        <v>6</v>
      </c>
      <c r="C36" s="334">
        <v>6.3</v>
      </c>
      <c r="D36" s="283">
        <v>3</v>
      </c>
    </row>
    <row r="37" spans="1:4" x14ac:dyDescent="0.2">
      <c r="A37" s="283">
        <v>18</v>
      </c>
      <c r="B37" s="334" t="s">
        <v>19</v>
      </c>
      <c r="C37" s="334">
        <v>6.38</v>
      </c>
      <c r="D37" s="283">
        <v>2</v>
      </c>
    </row>
    <row r="38" spans="1:4" x14ac:dyDescent="0.2">
      <c r="A38" s="283">
        <v>31</v>
      </c>
      <c r="B38" s="334" t="s">
        <v>32</v>
      </c>
      <c r="C38" s="334">
        <v>7.35</v>
      </c>
      <c r="D38" s="283">
        <v>1</v>
      </c>
    </row>
  </sheetData>
  <mergeCells count="1">
    <mergeCell ref="H1:I1"/>
  </mergeCells>
  <hyperlinks>
    <hyperlink ref="H1:I1" location="Index!A1" display="Regresar al Índice" xr:uid="{0AEE1FE9-F93D-42EF-9459-CFF4ABAF1B1F}"/>
  </hyperlink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D832D-7427-4B26-9C7B-62113A317744}">
  <sheetPr codeName="Hoja149"/>
  <dimension ref="A1:S117"/>
  <sheetViews>
    <sheetView topLeftCell="A34" workbookViewId="0">
      <selection activeCell="F17" sqref="F17"/>
    </sheetView>
  </sheetViews>
  <sheetFormatPr baseColWidth="10" defaultRowHeight="12.75" x14ac:dyDescent="0.2"/>
  <cols>
    <col min="1" max="16384" width="11.42578125" style="197"/>
  </cols>
  <sheetData>
    <row r="1" spans="1:19" x14ac:dyDescent="0.2">
      <c r="A1" s="28" t="s">
        <v>4544</v>
      </c>
      <c r="H1" s="284" t="s">
        <v>1306</v>
      </c>
      <c r="I1" s="284"/>
    </row>
    <row r="2" spans="1:19" x14ac:dyDescent="0.2">
      <c r="A2" s="197" t="s">
        <v>1255</v>
      </c>
    </row>
    <row r="6" spans="1:19" x14ac:dyDescent="0.2">
      <c r="B6" s="339" t="s">
        <v>125</v>
      </c>
      <c r="C6" s="339"/>
      <c r="D6" s="339"/>
      <c r="E6" s="339"/>
      <c r="F6" s="339"/>
      <c r="G6" s="339"/>
      <c r="H6" s="339"/>
      <c r="I6" s="339"/>
      <c r="J6" s="339"/>
    </row>
    <row r="7" spans="1:19" ht="25.5" x14ac:dyDescent="0.2">
      <c r="A7" s="197" t="s">
        <v>126</v>
      </c>
      <c r="B7" s="197" t="s">
        <v>2406</v>
      </c>
      <c r="C7" s="197" t="s">
        <v>2407</v>
      </c>
      <c r="D7" s="197" t="s">
        <v>2408</v>
      </c>
      <c r="E7" s="197" t="s">
        <v>2409</v>
      </c>
      <c r="F7" s="197" t="s">
        <v>2410</v>
      </c>
      <c r="G7" s="197" t="s">
        <v>2411</v>
      </c>
      <c r="H7" s="197" t="s">
        <v>2412</v>
      </c>
      <c r="I7" s="197" t="s">
        <v>2413</v>
      </c>
      <c r="J7" s="340" t="s">
        <v>2414</v>
      </c>
    </row>
    <row r="8" spans="1:19" x14ac:dyDescent="0.2">
      <c r="A8" s="341">
        <v>43678</v>
      </c>
      <c r="B8" s="46">
        <v>3.5854034947976343E-2</v>
      </c>
      <c r="C8" s="46">
        <v>5.2727182490446056E-2</v>
      </c>
      <c r="D8" s="46">
        <v>-2.3500505280678485E-2</v>
      </c>
      <c r="E8" s="46">
        <v>1.5137142914199542E-2</v>
      </c>
      <c r="F8" s="46">
        <v>-1.0809579010988002E-2</v>
      </c>
      <c r="G8" s="46">
        <v>3.8944006727602121E-2</v>
      </c>
      <c r="H8" s="46">
        <v>5.4741181859826016E-2</v>
      </c>
      <c r="I8" s="46">
        <v>3.6074674576372923E-2</v>
      </c>
      <c r="J8" s="46">
        <v>5.8158351948374376E-2</v>
      </c>
      <c r="K8" s="46"/>
      <c r="L8" s="46"/>
      <c r="M8" s="46"/>
      <c r="N8" s="46"/>
      <c r="O8" s="46"/>
      <c r="P8" s="46"/>
      <c r="Q8" s="46"/>
      <c r="R8" s="46"/>
      <c r="S8" s="46"/>
    </row>
    <row r="9" spans="1:19" x14ac:dyDescent="0.2">
      <c r="A9" s="341">
        <v>43709</v>
      </c>
      <c r="B9" s="46">
        <v>3.1433153809599323E-2</v>
      </c>
      <c r="C9" s="46">
        <v>4.6539814550220271E-2</v>
      </c>
      <c r="D9" s="46">
        <v>-2.3779601775124615E-2</v>
      </c>
      <c r="E9" s="46">
        <v>8.9435161983619782E-3</v>
      </c>
      <c r="F9" s="46">
        <v>-1.2355120323378377E-2</v>
      </c>
      <c r="G9" s="46">
        <v>3.6726630548654438E-2</v>
      </c>
      <c r="H9" s="46">
        <v>4.5635116706524093E-2</v>
      </c>
      <c r="I9" s="46">
        <v>3.6613980609667029E-2</v>
      </c>
      <c r="J9" s="46">
        <v>6.1459641568486933E-2</v>
      </c>
      <c r="K9" s="46"/>
      <c r="L9" s="46"/>
      <c r="M9" s="46"/>
      <c r="N9" s="46"/>
      <c r="O9" s="46"/>
      <c r="P9" s="46"/>
      <c r="Q9" s="46"/>
      <c r="R9" s="46"/>
      <c r="S9" s="46"/>
    </row>
    <row r="10" spans="1:19" x14ac:dyDescent="0.2">
      <c r="A10" s="341">
        <v>43739</v>
      </c>
      <c r="B10" s="46">
        <v>3.3588872204220355E-2</v>
      </c>
      <c r="C10" s="46">
        <v>5.9069767441860543E-2</v>
      </c>
      <c r="D10" s="46">
        <v>-1.7768098232059382E-2</v>
      </c>
      <c r="E10" s="46">
        <v>8.4324025435442707E-3</v>
      </c>
      <c r="F10" s="46">
        <v>-1.5805067530743067E-2</v>
      </c>
      <c r="G10" s="46">
        <v>3.1215647437484506E-2</v>
      </c>
      <c r="H10" s="46">
        <v>3.7380432547802434E-2</v>
      </c>
      <c r="I10" s="46">
        <v>2.818520574010952E-2</v>
      </c>
      <c r="J10" s="46">
        <v>6.7553238928582227E-2</v>
      </c>
      <c r="K10" s="46"/>
      <c r="L10" s="46"/>
      <c r="M10" s="46"/>
      <c r="N10" s="46"/>
      <c r="O10" s="46"/>
      <c r="P10" s="46"/>
      <c r="Q10" s="46"/>
      <c r="R10" s="46"/>
      <c r="S10" s="46"/>
    </row>
    <row r="11" spans="1:19" x14ac:dyDescent="0.2">
      <c r="A11" s="341">
        <v>43770</v>
      </c>
      <c r="B11" s="46">
        <v>3.342259150603466E-2</v>
      </c>
      <c r="C11" s="46">
        <v>5.1437009221501961E-2</v>
      </c>
      <c r="D11" s="46">
        <v>8.0505004095168253E-3</v>
      </c>
      <c r="E11" s="46">
        <v>9.2185911544953036E-3</v>
      </c>
      <c r="F11" s="46">
        <v>-2.7231316013416329E-3</v>
      </c>
      <c r="G11" s="46">
        <v>3.2483450609871012E-2</v>
      </c>
      <c r="H11" s="46">
        <v>3.5588923556942209E-2</v>
      </c>
      <c r="I11" s="46">
        <v>3.3194979643186073E-2</v>
      </c>
      <c r="J11" s="46">
        <v>6.3947697981481255E-2</v>
      </c>
      <c r="K11" s="46"/>
      <c r="L11" s="46"/>
      <c r="M11" s="46"/>
      <c r="N11" s="46"/>
      <c r="O11" s="46"/>
      <c r="P11" s="46"/>
      <c r="Q11" s="46"/>
      <c r="R11" s="46"/>
      <c r="S11" s="46"/>
    </row>
    <row r="12" spans="1:19" x14ac:dyDescent="0.2">
      <c r="A12" s="341">
        <v>43800</v>
      </c>
      <c r="B12" s="46">
        <v>3.4136840972038618E-2</v>
      </c>
      <c r="C12" s="46">
        <v>4.6781871661893293E-2</v>
      </c>
      <c r="D12" s="46">
        <v>2.368489401234708E-2</v>
      </c>
      <c r="E12" s="46">
        <v>8.4985835694051381E-3</v>
      </c>
      <c r="F12" s="46">
        <v>-6.4879495293251876E-3</v>
      </c>
      <c r="G12" s="46">
        <v>3.4125793536465387E-2</v>
      </c>
      <c r="H12" s="46">
        <v>4.278022801842063E-2</v>
      </c>
      <c r="I12" s="46">
        <v>3.3354833665611094E-2</v>
      </c>
      <c r="J12" s="46">
        <v>7.2423672577262677E-2</v>
      </c>
      <c r="K12" s="46"/>
      <c r="L12" s="46"/>
      <c r="M12" s="46"/>
      <c r="N12" s="46"/>
      <c r="O12" s="46"/>
      <c r="P12" s="46"/>
      <c r="Q12" s="46"/>
      <c r="R12" s="46"/>
      <c r="S12" s="46"/>
    </row>
    <row r="13" spans="1:19" x14ac:dyDescent="0.2">
      <c r="A13" s="341">
        <v>43831</v>
      </c>
      <c r="B13" s="46">
        <v>3.6737290208934681E-2</v>
      </c>
      <c r="C13" s="46">
        <v>6.0678156250604465E-2</v>
      </c>
      <c r="D13" s="46">
        <v>-1.5825855566559577E-2</v>
      </c>
      <c r="E13" s="46">
        <v>6.3305382425171697E-3</v>
      </c>
      <c r="F13" s="46">
        <v>-5.5696354693619554E-3</v>
      </c>
      <c r="G13" s="46">
        <v>4.1386062242264154E-2</v>
      </c>
      <c r="H13" s="46">
        <v>4.4117358838170917E-2</v>
      </c>
      <c r="I13" s="46">
        <v>3.3326092108381333E-2</v>
      </c>
      <c r="J13" s="46">
        <v>7.1210877974446252E-2</v>
      </c>
      <c r="K13" s="46"/>
      <c r="L13" s="46"/>
      <c r="M13" s="46"/>
      <c r="N13" s="46"/>
      <c r="O13" s="46"/>
      <c r="P13" s="46"/>
      <c r="Q13" s="46"/>
      <c r="R13" s="46"/>
      <c r="S13" s="46"/>
    </row>
    <row r="14" spans="1:19" x14ac:dyDescent="0.2">
      <c r="A14" s="341">
        <v>43862</v>
      </c>
      <c r="B14" s="46">
        <v>3.6877688998156133E-2</v>
      </c>
      <c r="C14" s="46">
        <v>7.2063667900766681E-2</v>
      </c>
      <c r="D14" s="46">
        <v>-1.126034189225511E-2</v>
      </c>
      <c r="E14" s="46">
        <v>3.0171784515062861E-3</v>
      </c>
      <c r="F14" s="46">
        <v>3.0604284599844434E-3</v>
      </c>
      <c r="G14" s="46">
        <v>4.1520369509529642E-2</v>
      </c>
      <c r="H14" s="46">
        <v>2.9622093023255802E-2</v>
      </c>
      <c r="I14" s="46">
        <v>2.4805670985089234E-2</v>
      </c>
      <c r="J14" s="46">
        <v>6.4044748098399218E-2</v>
      </c>
    </row>
    <row r="15" spans="1:19" x14ac:dyDescent="0.2">
      <c r="A15" s="341">
        <v>43891</v>
      </c>
      <c r="B15" s="46">
        <v>2.9299239672623267E-2</v>
      </c>
      <c r="C15" s="46">
        <v>6.9665455456709546E-2</v>
      </c>
      <c r="D15" s="46">
        <v>-2.0825859938617963E-3</v>
      </c>
      <c r="E15" s="46">
        <v>1.2609728890828897E-3</v>
      </c>
      <c r="F15" s="46">
        <v>-3.7306028495455168E-3</v>
      </c>
      <c r="G15" s="46">
        <v>4.5235803657362794E-2</v>
      </c>
      <c r="H15" s="46">
        <v>-1.8240465859785338E-2</v>
      </c>
      <c r="I15" s="46">
        <v>1.8223501292619959E-2</v>
      </c>
      <c r="J15" s="46">
        <v>6.313776735784149E-2</v>
      </c>
    </row>
    <row r="16" spans="1:19" x14ac:dyDescent="0.2">
      <c r="A16" s="341">
        <v>43922</v>
      </c>
      <c r="B16" s="46">
        <v>1.7341151961729917E-2</v>
      </c>
      <c r="C16" s="46">
        <v>6.6966727766528233E-2</v>
      </c>
      <c r="D16" s="46">
        <v>1.3926280782326383E-2</v>
      </c>
      <c r="E16" s="46">
        <v>3.0981033798371804E-4</v>
      </c>
      <c r="F16" s="46">
        <v>-1.2518468234636315E-2</v>
      </c>
      <c r="G16" s="46">
        <v>4.2117977472921453E-2</v>
      </c>
      <c r="H16" s="46">
        <v>-9.0584594353414594E-2</v>
      </c>
      <c r="I16" s="46">
        <v>1.9194226376706425E-3</v>
      </c>
      <c r="J16" s="46">
        <v>6.0762778981116483E-2</v>
      </c>
    </row>
    <row r="17" spans="1:10" x14ac:dyDescent="0.2">
      <c r="A17" s="341">
        <v>43952</v>
      </c>
      <c r="B17" s="46">
        <v>2.3618027528679697E-2</v>
      </c>
      <c r="C17" s="46">
        <v>6.1702532850885561E-2</v>
      </c>
      <c r="D17" s="46">
        <v>3.0489621610885198E-3</v>
      </c>
      <c r="E17" s="46">
        <v>2.0417642391283852E-3</v>
      </c>
      <c r="F17" s="46">
        <v>5.0802866733195007E-3</v>
      </c>
      <c r="G17" s="46">
        <v>3.3128870138328548E-2</v>
      </c>
      <c r="H17" s="46">
        <v>-4.2796086997815563E-2</v>
      </c>
      <c r="I17" s="46">
        <v>1.9698137506463764E-2</v>
      </c>
      <c r="J17" s="46">
        <v>5.9703906681128682E-2</v>
      </c>
    </row>
    <row r="18" spans="1:10" x14ac:dyDescent="0.2">
      <c r="A18" s="341">
        <v>43983</v>
      </c>
      <c r="B18" s="46">
        <v>2.7864909073414657E-2</v>
      </c>
      <c r="C18" s="46">
        <v>5.8835249914607646E-2</v>
      </c>
      <c r="D18" s="46">
        <v>-3.1587497367708828E-3</v>
      </c>
      <c r="E18" s="46">
        <v>1.0790876892538881E-2</v>
      </c>
      <c r="F18" s="46">
        <v>2.1551073021883305E-2</v>
      </c>
      <c r="G18" s="46">
        <v>3.5283968089334428E-2</v>
      </c>
      <c r="H18" s="46">
        <v>-1.0429790741074085E-2</v>
      </c>
      <c r="I18" s="46">
        <v>7.1818498586859736E-3</v>
      </c>
      <c r="J18" s="46">
        <v>5.4537699635088366E-2</v>
      </c>
    </row>
    <row r="19" spans="1:10" x14ac:dyDescent="0.2">
      <c r="A19" s="341">
        <v>44013</v>
      </c>
      <c r="B19" s="46">
        <v>3.1163488157490048E-2</v>
      </c>
      <c r="C19" s="46">
        <v>5.4097695017044214E-2</v>
      </c>
      <c r="D19" s="46">
        <v>7.1337579617827438E-4</v>
      </c>
      <c r="E19" s="46">
        <v>1.7862901255679905E-2</v>
      </c>
      <c r="F19" s="46">
        <v>3.6497896680083478E-2</v>
      </c>
      <c r="G19" s="46">
        <v>3.9243498817966835E-2</v>
      </c>
      <c r="H19" s="46">
        <v>1.1557470775569595E-2</v>
      </c>
      <c r="I19" s="46">
        <v>3.1796041441163577E-3</v>
      </c>
      <c r="J19" s="46">
        <v>4.9675802013043321E-2</v>
      </c>
    </row>
    <row r="20" spans="1:10" x14ac:dyDescent="0.2">
      <c r="A20" s="341">
        <v>44044</v>
      </c>
      <c r="B20" s="46">
        <v>3.6756507362835977E-2</v>
      </c>
      <c r="C20" s="46">
        <v>5.828941041138247E-2</v>
      </c>
      <c r="D20" s="46">
        <v>1.5675412430754321E-2</v>
      </c>
      <c r="E20" s="46">
        <v>2.9016298307218635E-2</v>
      </c>
      <c r="F20" s="46">
        <v>2.6382740038862984E-2</v>
      </c>
      <c r="G20" s="46">
        <v>4.6050666332617007E-2</v>
      </c>
      <c r="H20" s="46">
        <v>1.4049001557852936E-2</v>
      </c>
      <c r="I20" s="46">
        <v>1.2254214501948857E-2</v>
      </c>
      <c r="J20" s="46">
        <v>4.7981385399172627E-2</v>
      </c>
    </row>
    <row r="21" spans="1:10" x14ac:dyDescent="0.2">
      <c r="A21" s="341">
        <v>44075</v>
      </c>
      <c r="B21" s="46">
        <v>3.8537957248303334E-2</v>
      </c>
      <c r="C21" s="46">
        <v>6.2444682974596454E-2</v>
      </c>
      <c r="D21" s="46">
        <v>1.7268430051292354E-2</v>
      </c>
      <c r="E21" s="46">
        <v>2.7486011583390566E-2</v>
      </c>
      <c r="F21" s="46">
        <v>3.0801564715465166E-2</v>
      </c>
      <c r="G21" s="46">
        <v>3.8024021249566858E-2</v>
      </c>
      <c r="H21" s="46">
        <v>9.7814992628435012E-3</v>
      </c>
      <c r="I21" s="46">
        <v>2.7210556732806809E-2</v>
      </c>
      <c r="J21" s="46">
        <v>5.0999136085339715E-2</v>
      </c>
    </row>
    <row r="22" spans="1:10" x14ac:dyDescent="0.2">
      <c r="A22" s="341">
        <v>44105</v>
      </c>
      <c r="B22" s="46">
        <v>3.9876127848294952E-2</v>
      </c>
      <c r="C22" s="46">
        <v>6.5053868939160236E-2</v>
      </c>
      <c r="D22" s="46">
        <v>1.9825224990217806E-2</v>
      </c>
      <c r="E22" s="46">
        <v>3.0333888181729159E-2</v>
      </c>
      <c r="F22" s="46">
        <v>4.3917762429270403E-2</v>
      </c>
      <c r="G22" s="46">
        <v>3.2489171876650721E-2</v>
      </c>
      <c r="H22" s="46">
        <v>7.2482233358815438E-3</v>
      </c>
      <c r="I22" s="46">
        <v>3.3629563943401219E-2</v>
      </c>
      <c r="J22" s="46">
        <v>4.1808224264364528E-2</v>
      </c>
    </row>
    <row r="23" spans="1:10" x14ac:dyDescent="0.2">
      <c r="A23" s="341">
        <v>44136</v>
      </c>
      <c r="B23" s="46">
        <v>3.5294790088880035E-2</v>
      </c>
      <c r="C23" s="46">
        <v>6.4164209782274995E-2</v>
      </c>
      <c r="D23" s="46">
        <v>3.3193293963773574E-3</v>
      </c>
      <c r="E23" s="46">
        <v>3.1051041065613072E-2</v>
      </c>
      <c r="F23" s="46">
        <v>1.9134048768735035E-2</v>
      </c>
      <c r="G23" s="46">
        <v>3.5614041833281984E-2</v>
      </c>
      <c r="H23" s="46">
        <v>-1.2447038885227246E-2</v>
      </c>
      <c r="I23" s="46">
        <v>3.0249280920421784E-2</v>
      </c>
      <c r="J23" s="46">
        <v>4.1882924297471646E-2</v>
      </c>
    </row>
    <row r="24" spans="1:10" x14ac:dyDescent="0.2">
      <c r="A24" s="341">
        <v>44166</v>
      </c>
      <c r="B24" s="46">
        <v>3.3918516064922057E-2</v>
      </c>
      <c r="C24" s="46">
        <v>5.9184560067290948E-2</v>
      </c>
      <c r="D24" s="46">
        <v>2.3751671106687328E-2</v>
      </c>
      <c r="E24" s="46">
        <v>3.2664247815230855E-2</v>
      </c>
      <c r="F24" s="46">
        <v>3.6237254862682991E-2</v>
      </c>
      <c r="G24" s="46">
        <v>4.1626637974099823E-2</v>
      </c>
      <c r="H24" s="46">
        <v>-1.5013304700994389E-2</v>
      </c>
      <c r="I24" s="46">
        <v>1.6361349385740128E-2</v>
      </c>
      <c r="J24" s="46">
        <v>3.4693596511360995E-2</v>
      </c>
    </row>
    <row r="25" spans="1:10" x14ac:dyDescent="0.2">
      <c r="A25" s="341">
        <v>44197</v>
      </c>
      <c r="B25" s="46">
        <v>4.2090259488951225E-2</v>
      </c>
      <c r="C25" s="46">
        <v>5.7635494930337719E-2</v>
      </c>
      <c r="D25" s="46">
        <v>3.8635508888911499E-2</v>
      </c>
      <c r="E25" s="46">
        <v>4.3228001944579604E-2</v>
      </c>
      <c r="F25" s="46">
        <v>5.243223096372554E-2</v>
      </c>
      <c r="G25" s="46">
        <v>3.7937059616736032E-2</v>
      </c>
      <c r="H25" s="46">
        <v>1.5063633292037429E-2</v>
      </c>
      <c r="I25" s="46">
        <v>2.2380001337830982E-2</v>
      </c>
      <c r="J25" s="46">
        <v>4.3077820940708625E-2</v>
      </c>
    </row>
    <row r="26" spans="1:10" x14ac:dyDescent="0.2">
      <c r="A26" s="341">
        <v>44228</v>
      </c>
      <c r="B26" s="46">
        <v>4.4890431968084614E-2</v>
      </c>
      <c r="C26" s="46">
        <v>5.2744164967142557E-2</v>
      </c>
      <c r="D26" s="46">
        <v>3.8848051555734606E-2</v>
      </c>
      <c r="E26" s="46">
        <v>5.0963077968075254E-2</v>
      </c>
      <c r="F26" s="46">
        <v>4.3752243449128599E-2</v>
      </c>
      <c r="G26" s="46">
        <v>3.7158729405061451E-2</v>
      </c>
      <c r="H26" s="46">
        <v>4.0279699219816112E-2</v>
      </c>
      <c r="I26" s="46">
        <v>2.0818226920581634E-2</v>
      </c>
      <c r="J26" s="46">
        <v>4.3264333527357438E-2</v>
      </c>
    </row>
    <row r="27" spans="1:10" x14ac:dyDescent="0.2">
      <c r="A27" s="341">
        <v>44256</v>
      </c>
      <c r="B27" s="46">
        <v>5.2752423073303932E-2</v>
      </c>
      <c r="C27" s="46">
        <v>5.0720393580883261E-2</v>
      </c>
      <c r="D27" s="46">
        <v>5.2293129100222616E-2</v>
      </c>
      <c r="E27" s="46">
        <v>6.0053281666263142E-2</v>
      </c>
      <c r="F27" s="46">
        <v>4.5333227104330083E-2</v>
      </c>
      <c r="G27" s="46">
        <v>1.7664524373285317E-2</v>
      </c>
      <c r="H27" s="46">
        <v>9.1268572093158501E-2</v>
      </c>
      <c r="I27" s="46">
        <v>2.8752646757303043E-2</v>
      </c>
      <c r="J27" s="46">
        <v>4.5352252700076832E-2</v>
      </c>
    </row>
    <row r="28" spans="1:10" x14ac:dyDescent="0.2">
      <c r="A28" s="341">
        <v>44287</v>
      </c>
      <c r="B28" s="46">
        <v>6.6049183746989995E-2</v>
      </c>
      <c r="C28" s="46">
        <v>5.7582816898874796E-2</v>
      </c>
      <c r="D28" s="46">
        <v>2.8114292408164956E-2</v>
      </c>
      <c r="E28" s="46">
        <v>6.2484877227282E-2</v>
      </c>
      <c r="F28" s="46">
        <v>7.1655310459168134E-2</v>
      </c>
      <c r="G28" s="46">
        <v>2.0862780573302413E-2</v>
      </c>
      <c r="H28" s="46">
        <v>0.18093657355213158</v>
      </c>
      <c r="I28" s="46">
        <v>3.1743903139906965E-2</v>
      </c>
      <c r="J28" s="46">
        <v>4.5750164164470301E-2</v>
      </c>
    </row>
    <row r="29" spans="1:10" x14ac:dyDescent="0.2">
      <c r="A29" s="341">
        <v>44317</v>
      </c>
      <c r="B29" s="46">
        <v>6.6640946260033251E-2</v>
      </c>
      <c r="C29" s="46">
        <v>7.2116591928251095E-2</v>
      </c>
      <c r="D29" s="46">
        <v>3.6416923274948734E-2</v>
      </c>
      <c r="E29" s="46">
        <v>6.2016551910615794E-2</v>
      </c>
      <c r="F29" s="46">
        <v>6.0053554773294819E-2</v>
      </c>
      <c r="G29" s="46">
        <v>3.1511399241618797E-2</v>
      </c>
      <c r="H29" s="46">
        <v>0.12625019844419738</v>
      </c>
      <c r="I29" s="46">
        <v>4.0233074361820179E-2</v>
      </c>
      <c r="J29" s="46">
        <v>5.0602907242967669E-2</v>
      </c>
    </row>
    <row r="30" spans="1:10" x14ac:dyDescent="0.2">
      <c r="A30" s="341">
        <v>44348</v>
      </c>
      <c r="B30" s="46">
        <v>6.703424260011609E-2</v>
      </c>
      <c r="C30" s="46">
        <v>7.7367671173956293E-2</v>
      </c>
      <c r="D30" s="46">
        <v>5.5981409946885538E-2</v>
      </c>
      <c r="E30" s="46">
        <v>6.3986677063178107E-2</v>
      </c>
      <c r="F30" s="46">
        <v>5.5146442689695367E-2</v>
      </c>
      <c r="G30" s="46">
        <v>2.9128395269795833E-2</v>
      </c>
      <c r="H30" s="46">
        <v>9.2215351036740584E-2</v>
      </c>
      <c r="I30" s="46">
        <v>4.9616559995387152E-2</v>
      </c>
      <c r="J30" s="46">
        <v>6.0804069783118676E-2</v>
      </c>
    </row>
    <row r="31" spans="1:10" x14ac:dyDescent="0.2">
      <c r="A31" s="341">
        <v>44378</v>
      </c>
      <c r="B31" s="46">
        <v>6.7294962704181671E-2</v>
      </c>
      <c r="C31" s="46">
        <v>8.4780074656009674E-2</v>
      </c>
      <c r="D31" s="46">
        <v>4.5623503625392914E-2</v>
      </c>
      <c r="E31" s="46">
        <v>7.0524081587791443E-2</v>
      </c>
      <c r="F31" s="46">
        <v>3.8804054260253906E-2</v>
      </c>
      <c r="G31" s="46">
        <v>2.038959413766861E-2</v>
      </c>
      <c r="H31" s="46">
        <v>7.1840956807136536E-2</v>
      </c>
      <c r="I31" s="46">
        <v>5.5115077644586563E-2</v>
      </c>
      <c r="J31" s="46">
        <v>6.4015656709671021E-2</v>
      </c>
    </row>
    <row r="32" spans="1:10" x14ac:dyDescent="0.2">
      <c r="A32" s="341">
        <v>44409</v>
      </c>
      <c r="B32" s="46">
        <v>6.5269790589809418E-2</v>
      </c>
      <c r="C32" s="46">
        <v>9.0681493282318115E-2</v>
      </c>
      <c r="D32" s="46">
        <v>4.9666855484247208E-2</v>
      </c>
      <c r="E32" s="46">
        <v>5.6797653436660767E-2</v>
      </c>
      <c r="F32" s="46">
        <v>5.2872978150844574E-2</v>
      </c>
      <c r="G32" s="46">
        <v>1.6820810735225677E-2</v>
      </c>
      <c r="H32" s="46">
        <v>6.4849212765693665E-2</v>
      </c>
      <c r="I32" s="46">
        <v>4.5107968151569366E-2</v>
      </c>
      <c r="J32" s="46">
        <v>6.799645721912384E-2</v>
      </c>
    </row>
    <row r="33" spans="1:10" x14ac:dyDescent="0.2">
      <c r="A33" s="341">
        <v>44440</v>
      </c>
      <c r="B33" s="46">
        <v>6.7967984620787944E-2</v>
      </c>
      <c r="C33" s="46">
        <v>9.2273879366880016E-2</v>
      </c>
      <c r="D33" s="46">
        <v>5.7678428425954192E-2</v>
      </c>
      <c r="E33" s="46">
        <v>6.4956530046813718E-2</v>
      </c>
      <c r="F33" s="46">
        <v>7.336155932335664E-2</v>
      </c>
      <c r="G33" s="46">
        <v>2.0406271150298146E-2</v>
      </c>
      <c r="H33" s="46">
        <v>6.7507744719084384E-2</v>
      </c>
      <c r="I33" s="46">
        <v>3.1825214496694697E-2</v>
      </c>
      <c r="J33" s="46">
        <v>6.5795234223528717E-2</v>
      </c>
    </row>
    <row r="34" spans="1:10" x14ac:dyDescent="0.2">
      <c r="A34" s="341">
        <v>44470</v>
      </c>
      <c r="B34" s="46">
        <v>6.8954740983124332E-2</v>
      </c>
      <c r="C34" s="46">
        <v>8.9435958624683093E-2</v>
      </c>
      <c r="D34" s="46">
        <v>5.728649148523806E-2</v>
      </c>
      <c r="E34" s="46">
        <v>6.9458699205534769E-2</v>
      </c>
      <c r="F34" s="46">
        <v>5.3653408433316639E-2</v>
      </c>
      <c r="G34" s="46">
        <v>3.1020370198121046E-2</v>
      </c>
      <c r="H34" s="46">
        <v>7.3619114546732256E-2</v>
      </c>
      <c r="I34" s="46">
        <v>3.3449275902906681E-2</v>
      </c>
      <c r="J34" s="46">
        <v>6.6744480282267399E-2</v>
      </c>
    </row>
    <row r="35" spans="1:10" x14ac:dyDescent="0.2">
      <c r="A35" s="341">
        <v>44501</v>
      </c>
      <c r="B35" s="46">
        <v>7.6225178969064639E-2</v>
      </c>
      <c r="C35" s="46">
        <v>0.10006991784653035</v>
      </c>
      <c r="D35" s="46">
        <v>6.0172429117411823E-2</v>
      </c>
      <c r="E35" s="46">
        <v>6.8446113861855645E-2</v>
      </c>
      <c r="F35" s="46">
        <v>7.3424679124104775E-2</v>
      </c>
      <c r="G35" s="46">
        <v>2.7585694793803506E-2</v>
      </c>
      <c r="H35" s="46">
        <v>9.5568606513614526E-2</v>
      </c>
      <c r="I35" s="46">
        <v>3.2450793355358006E-2</v>
      </c>
      <c r="J35" s="46">
        <v>7.4963305608682043E-2</v>
      </c>
    </row>
    <row r="36" spans="1:10" x14ac:dyDescent="0.2">
      <c r="A36" s="341">
        <v>44531</v>
      </c>
      <c r="B36" s="46">
        <v>7.5305037117044588E-2</v>
      </c>
      <c r="C36" s="46">
        <v>0.11093463653023827</v>
      </c>
      <c r="D36" s="46">
        <v>2.8795836470913449E-2</v>
      </c>
      <c r="E36" s="46">
        <v>5.115369721469263E-2</v>
      </c>
      <c r="F36" s="46">
        <v>5.5142083897158446E-2</v>
      </c>
      <c r="G36" s="46">
        <v>2.7235416186303926E-2</v>
      </c>
      <c r="H36" s="46">
        <v>0.1029223579817436</v>
      </c>
      <c r="I36" s="46">
        <v>3.9118985362948701E-2</v>
      </c>
      <c r="J36" s="46">
        <v>7.5862436115843382E-2</v>
      </c>
    </row>
    <row r="37" spans="1:10" x14ac:dyDescent="0.2">
      <c r="A37" s="341">
        <v>44562</v>
      </c>
      <c r="B37" s="46">
        <v>6.9312849870468679E-2</v>
      </c>
      <c r="C37" s="46">
        <v>0.10939453242868098</v>
      </c>
      <c r="D37" s="46">
        <v>2.3144976610361852E-2</v>
      </c>
      <c r="E37" s="46">
        <v>4.1921413659409393E-2</v>
      </c>
      <c r="F37" s="46">
        <v>4.2239365978789356E-2</v>
      </c>
      <c r="G37" s="46">
        <v>2.6111380499720945E-2</v>
      </c>
      <c r="H37" s="46">
        <v>8.5388292511534569E-2</v>
      </c>
      <c r="I37" s="46">
        <v>3.7181392479600651E-2</v>
      </c>
      <c r="J37" s="46">
        <v>7.0454426240973533E-2</v>
      </c>
    </row>
    <row r="38" spans="1:10" x14ac:dyDescent="0.2">
      <c r="A38" s="341">
        <v>44593</v>
      </c>
      <c r="B38" s="46">
        <v>7.4082411843100437E-2</v>
      </c>
      <c r="C38" s="46">
        <v>0.12206398953023825</v>
      </c>
      <c r="D38" s="46">
        <v>1.9531250000000003E-2</v>
      </c>
      <c r="E38" s="46">
        <v>4.3108940327033309E-2</v>
      </c>
      <c r="F38" s="46">
        <v>4.0542606037447457E-2</v>
      </c>
      <c r="G38" s="46">
        <v>3.836363969309086E-2</v>
      </c>
      <c r="H38" s="46">
        <v>7.0600794304169531E-2</v>
      </c>
      <c r="I38" s="46">
        <v>4.5507224704189018E-2</v>
      </c>
      <c r="J38" s="46">
        <v>8.1615217637674417E-2</v>
      </c>
    </row>
    <row r="39" spans="1:10" x14ac:dyDescent="0.2">
      <c r="A39" s="341">
        <v>44621</v>
      </c>
      <c r="B39" s="46">
        <v>7.7809360363259306E-2</v>
      </c>
      <c r="C39" s="46">
        <v>0.12412314552782784</v>
      </c>
      <c r="D39" s="46">
        <v>3.6267365064905514E-2</v>
      </c>
      <c r="E39" s="46">
        <v>4.7439318613832319E-2</v>
      </c>
      <c r="F39" s="46">
        <v>6.3097824015853093E-2</v>
      </c>
      <c r="G39" s="46">
        <v>4.7900432101045054E-2</v>
      </c>
      <c r="H39" s="46">
        <v>6.9407438985399098E-2</v>
      </c>
      <c r="I39" s="46">
        <v>4.6864231564438419E-2</v>
      </c>
      <c r="J39" s="46">
        <v>7.9325281204879666E-2</v>
      </c>
    </row>
    <row r="40" spans="1:10" x14ac:dyDescent="0.2">
      <c r="A40" s="341">
        <v>44652</v>
      </c>
      <c r="B40" s="46">
        <v>8.2472943289846959E-2</v>
      </c>
      <c r="C40" s="46">
        <v>0.12809892754781807</v>
      </c>
      <c r="D40" s="46">
        <v>4.9829565415546957E-2</v>
      </c>
      <c r="E40" s="46">
        <v>4.5164287601227926E-2</v>
      </c>
      <c r="F40" s="46">
        <v>6.1222949644359703E-2</v>
      </c>
      <c r="G40" s="46">
        <v>5.8900088613203373E-2</v>
      </c>
      <c r="H40" s="46">
        <v>7.1520123045372919E-2</v>
      </c>
      <c r="I40" s="46">
        <v>6.2054367201426E-2</v>
      </c>
      <c r="J40" s="46">
        <v>8.94671196937767E-2</v>
      </c>
    </row>
    <row r="41" spans="1:10" x14ac:dyDescent="0.2">
      <c r="A41" s="341">
        <v>44682</v>
      </c>
      <c r="B41" s="46">
        <v>7.7677697105502347E-2</v>
      </c>
      <c r="C41" s="46">
        <v>0.1157594465497193</v>
      </c>
      <c r="D41" s="46">
        <v>6.3835681872462399E-2</v>
      </c>
      <c r="E41" s="46">
        <v>4.4146396908388306E-2</v>
      </c>
      <c r="F41" s="46">
        <v>6.050199150417692E-2</v>
      </c>
      <c r="G41" s="46">
        <v>5.6527529463275827E-2</v>
      </c>
      <c r="H41" s="46">
        <v>7.4558621418754703E-2</v>
      </c>
      <c r="I41" s="46">
        <v>3.7812382152481949E-2</v>
      </c>
      <c r="J41" s="46">
        <v>9.7604539666532708E-2</v>
      </c>
    </row>
    <row r="42" spans="1:10" x14ac:dyDescent="0.2">
      <c r="A42" s="341">
        <v>44713</v>
      </c>
      <c r="B42" s="46">
        <v>8.2614684130646501E-2</v>
      </c>
      <c r="C42" s="46">
        <v>0.12573296404421505</v>
      </c>
      <c r="D42" s="46">
        <v>6.0501271755594291E-2</v>
      </c>
      <c r="E42" s="46">
        <v>4.0722712796757293E-2</v>
      </c>
      <c r="F42" s="46">
        <v>5.9290125475320726E-2</v>
      </c>
      <c r="G42" s="46">
        <v>6.6715795985952633E-2</v>
      </c>
      <c r="H42" s="46">
        <v>8.0652088172137246E-2</v>
      </c>
      <c r="I42" s="46">
        <v>4.0880416769668866E-2</v>
      </c>
      <c r="J42" s="46">
        <v>0.107952619806141</v>
      </c>
    </row>
    <row r="43" spans="1:10" x14ac:dyDescent="0.2">
      <c r="A43" s="341">
        <v>44743</v>
      </c>
      <c r="B43" s="46">
        <v>8.4642729249823162E-2</v>
      </c>
      <c r="C43" s="46">
        <v>0.13573752621930082</v>
      </c>
      <c r="D43" s="46">
        <v>4.5600194789383999E-2</v>
      </c>
      <c r="E43" s="46">
        <v>3.5647346850926777E-2</v>
      </c>
      <c r="F43" s="46">
        <v>6.2604231079131323E-2</v>
      </c>
      <c r="G43" s="46">
        <v>7.4478152468652775E-2</v>
      </c>
      <c r="H43" s="46">
        <v>7.8391381654638631E-2</v>
      </c>
      <c r="I43" s="46">
        <v>3.9444129946494703E-2</v>
      </c>
      <c r="J43" s="46">
        <v>0.11048106051017226</v>
      </c>
    </row>
    <row r="44" spans="1:10" x14ac:dyDescent="0.2">
      <c r="A44" s="341">
        <v>44774</v>
      </c>
      <c r="B44" s="46">
        <v>8.5308961570262909E-2</v>
      </c>
      <c r="C44" s="46">
        <v>0.13278384506702423</v>
      </c>
      <c r="D44" s="46">
        <v>4.1711475700139999E-2</v>
      </c>
      <c r="E44" s="46">
        <v>4.1154496371746063E-2</v>
      </c>
      <c r="F44" s="46">
        <v>5.0375383347272873E-2</v>
      </c>
      <c r="G44" s="46">
        <v>7.879001647233963E-2</v>
      </c>
      <c r="H44" s="46">
        <v>8.3135142922401428E-2</v>
      </c>
      <c r="I44" s="46">
        <v>4.124116525053978E-2</v>
      </c>
      <c r="J44" s="46">
        <v>0.10875833779573441</v>
      </c>
    </row>
    <row r="45" spans="1:10" x14ac:dyDescent="0.2">
      <c r="A45" s="341">
        <v>44805</v>
      </c>
      <c r="B45" s="46">
        <v>8.485357241761278E-2</v>
      </c>
      <c r="C45" s="46">
        <v>0.14017038539553761</v>
      </c>
      <c r="D45" s="46">
        <v>5.4075022667576592E-2</v>
      </c>
      <c r="E45" s="46">
        <v>3.0089083063452614E-2</v>
      </c>
      <c r="F45" s="46">
        <v>3.4400959773144626E-2</v>
      </c>
      <c r="G45" s="46">
        <v>7.7067054333999629E-2</v>
      </c>
      <c r="H45" s="46">
        <v>8.2491671050324317E-2</v>
      </c>
      <c r="I45" s="46">
        <v>3.7741164496223986E-2</v>
      </c>
      <c r="J45" s="46">
        <v>0.11078323706690589</v>
      </c>
    </row>
    <row r="46" spans="1:10" x14ac:dyDescent="0.2">
      <c r="A46" s="341">
        <v>44835</v>
      </c>
      <c r="B46" s="46">
        <v>8.3836351441985243E-2</v>
      </c>
      <c r="C46" s="46">
        <v>0.14248439702033419</v>
      </c>
      <c r="D46" s="46">
        <v>6.7777054061598646E-2</v>
      </c>
      <c r="E46" s="46">
        <v>1.1071914126020731E-2</v>
      </c>
      <c r="F46" s="46">
        <v>5.2413338581379802E-2</v>
      </c>
      <c r="G46" s="46">
        <v>7.5790518291307646E-2</v>
      </c>
      <c r="H46" s="46">
        <v>8.0265661273149394E-2</v>
      </c>
      <c r="I46" s="46">
        <v>3.9603335017685662E-2</v>
      </c>
      <c r="J46" s="46">
        <v>0.12471079557318866</v>
      </c>
    </row>
    <row r="47" spans="1:10" x14ac:dyDescent="0.2">
      <c r="A47" s="341">
        <v>44866</v>
      </c>
      <c r="B47" s="46">
        <v>8.05902771840427E-2</v>
      </c>
      <c r="C47" s="46">
        <v>0.1310558512751252</v>
      </c>
      <c r="D47" s="46">
        <v>7.2527759147477472E-2</v>
      </c>
      <c r="E47" s="46">
        <v>7.253067239573226E-3</v>
      </c>
      <c r="F47" s="46">
        <v>6.1960302093179001E-2</v>
      </c>
      <c r="G47" s="46">
        <v>8.2007786178178763E-2</v>
      </c>
      <c r="H47" s="46">
        <v>7.8538359788359713E-2</v>
      </c>
      <c r="I47" s="46">
        <v>4.3824701195219209E-2</v>
      </c>
      <c r="J47" s="46">
        <v>0.12387249466245187</v>
      </c>
    </row>
    <row r="48" spans="1:10" x14ac:dyDescent="0.2">
      <c r="A48" s="341">
        <v>44896</v>
      </c>
      <c r="B48" s="46">
        <v>8.094419538974762E-2</v>
      </c>
      <c r="C48" s="46">
        <v>0.12941665947437286</v>
      </c>
      <c r="D48" s="46">
        <v>6.8830378353595734E-2</v>
      </c>
      <c r="E48" s="46">
        <v>1.4430377632379532E-2</v>
      </c>
      <c r="F48" s="46">
        <v>7.1698807179927826E-2</v>
      </c>
      <c r="G48" s="46">
        <v>8.8222093880176544E-2</v>
      </c>
      <c r="H48" s="46">
        <v>6.738000363111496E-2</v>
      </c>
      <c r="I48" s="46">
        <v>3.7216465920209885E-2</v>
      </c>
      <c r="J48" s="46">
        <v>0.12838339805603027</v>
      </c>
    </row>
    <row r="49" spans="1:10" x14ac:dyDescent="0.2">
      <c r="A49" s="341">
        <v>44927</v>
      </c>
      <c r="B49" s="46">
        <v>8.3862770012706533E-2</v>
      </c>
      <c r="C49" s="46">
        <v>0.12811426617553365</v>
      </c>
      <c r="D49" s="46">
        <v>0.10404889666848403</v>
      </c>
      <c r="E49" s="46">
        <v>1.6593019303361576E-2</v>
      </c>
      <c r="F49" s="46">
        <v>7.5471351559845384E-2</v>
      </c>
      <c r="G49" s="46">
        <v>9.6544960099861826E-2</v>
      </c>
      <c r="H49" s="46">
        <v>6.2817323746890613E-2</v>
      </c>
      <c r="I49" s="46">
        <v>3.9957825299413316E-2</v>
      </c>
      <c r="J49" s="46">
        <v>0.13826616031687702</v>
      </c>
    </row>
    <row r="50" spans="1:10" x14ac:dyDescent="0.2">
      <c r="A50" s="341">
        <v>44958</v>
      </c>
      <c r="B50" s="46">
        <v>7.9879945338240527E-2</v>
      </c>
      <c r="C50" s="46">
        <v>0.11978115576154276</v>
      </c>
      <c r="D50" s="46">
        <v>0.10851563465579026</v>
      </c>
      <c r="E50" s="46">
        <v>1.5613935703158156E-2</v>
      </c>
      <c r="F50" s="46">
        <v>8.8584701259593723E-2</v>
      </c>
      <c r="G50" s="46">
        <v>9.8335214446952604E-2</v>
      </c>
      <c r="H50" s="46">
        <v>5.7494866529774147E-2</v>
      </c>
      <c r="I50" s="46">
        <v>3.8877913161635247E-2</v>
      </c>
      <c r="J50" s="46">
        <v>0.12483174956275037</v>
      </c>
    </row>
    <row r="51" spans="1:10" x14ac:dyDescent="0.2">
      <c r="A51" s="341">
        <v>44986</v>
      </c>
      <c r="B51" s="46">
        <v>7.1395991076537713E-2</v>
      </c>
      <c r="C51" s="46">
        <v>0.11655121906563723</v>
      </c>
      <c r="D51" s="46">
        <v>6.1745691628665042E-2</v>
      </c>
      <c r="E51" s="46">
        <v>-2.957728046067257E-3</v>
      </c>
      <c r="F51" s="46">
        <v>6.5984388862501894E-2</v>
      </c>
      <c r="G51" s="46">
        <v>9.9404384295481873E-2</v>
      </c>
      <c r="H51" s="46">
        <v>5.0178139870942037E-2</v>
      </c>
      <c r="I51" s="46">
        <v>4.2693450527551843E-2</v>
      </c>
      <c r="J51" s="46">
        <v>0.1272849613098577</v>
      </c>
    </row>
    <row r="52" spans="1:10" x14ac:dyDescent="0.2">
      <c r="A52" s="341">
        <v>45017</v>
      </c>
      <c r="B52" s="46">
        <v>6.3726658067908212E-2</v>
      </c>
      <c r="C52" s="46">
        <v>0.1064059166333693</v>
      </c>
      <c r="D52" s="46">
        <v>5.5785180026590275E-2</v>
      </c>
      <c r="E52" s="46">
        <v>-5.560639735041663E-3</v>
      </c>
      <c r="F52" s="46">
        <v>5.3806357559379993E-2</v>
      </c>
      <c r="G52" s="46">
        <v>9.0248175946023648E-2</v>
      </c>
      <c r="H52" s="46">
        <v>4.3474674146180468E-2</v>
      </c>
      <c r="I52" s="46">
        <v>3.6050211545858205E-2</v>
      </c>
      <c r="J52" s="46">
        <v>0.11461754674077813</v>
      </c>
    </row>
    <row r="53" spans="1:10" x14ac:dyDescent="0.2">
      <c r="A53" s="341">
        <v>45047</v>
      </c>
      <c r="B53" s="46">
        <v>6.1191244126459245E-2</v>
      </c>
      <c r="C53" s="46">
        <v>0.10626110557134184</v>
      </c>
      <c r="D53" s="46">
        <v>5.2533742827123524E-2</v>
      </c>
      <c r="E53" s="46">
        <v>-6.3398066707305968E-3</v>
      </c>
      <c r="F53" s="46">
        <v>3.8280371830784976E-2</v>
      </c>
      <c r="G53" s="46">
        <v>9.2000863371465499E-2</v>
      </c>
      <c r="H53" s="46">
        <v>3.7197366587139499E-2</v>
      </c>
      <c r="I53" s="46">
        <v>3.5105289279637096E-2</v>
      </c>
      <c r="J53" s="46">
        <v>0.10322033106498284</v>
      </c>
    </row>
    <row r="54" spans="1:10" x14ac:dyDescent="0.2">
      <c r="A54" s="341">
        <v>45078</v>
      </c>
      <c r="B54" s="46">
        <v>5.3596317785485112E-2</v>
      </c>
      <c r="C54" s="46">
        <v>9.5893548482430355E-2</v>
      </c>
      <c r="D54" s="46">
        <v>6.1280586396464401E-2</v>
      </c>
      <c r="E54" s="46">
        <v>-1.3022802945344135E-2</v>
      </c>
      <c r="F54" s="46">
        <v>3.1804831582568152E-2</v>
      </c>
      <c r="G54" s="46">
        <v>8.5358260765733843E-2</v>
      </c>
      <c r="H54" s="46">
        <v>2.9489768607508779E-2</v>
      </c>
      <c r="I54" s="46">
        <v>2.531534225850136E-2</v>
      </c>
      <c r="J54" s="46">
        <v>9.4428937406798572E-2</v>
      </c>
    </row>
    <row r="55" spans="1:10" x14ac:dyDescent="0.2">
      <c r="A55" s="341">
        <v>45108</v>
      </c>
      <c r="B55" s="46">
        <v>5.3324099722991798E-2</v>
      </c>
      <c r="C55" s="46">
        <v>8.9652514705775399E-2</v>
      </c>
      <c r="D55" s="46">
        <v>0.109522434494257</v>
      </c>
      <c r="E55" s="46">
        <v>-1.81323819749921E-2</v>
      </c>
      <c r="F55" s="46">
        <v>3.7569655075121701E-2</v>
      </c>
      <c r="G55" s="46">
        <v>7.9825207692894001E-2</v>
      </c>
      <c r="H55" s="46">
        <v>3.0785768553093E-2</v>
      </c>
      <c r="I55" s="46">
        <v>3.5610758770928203E-2</v>
      </c>
      <c r="J55" s="46">
        <v>9.1495569976140195E-2</v>
      </c>
    </row>
    <row r="56" spans="1:10" x14ac:dyDescent="0.2">
      <c r="A56" s="342"/>
    </row>
    <row r="57" spans="1:10" x14ac:dyDescent="0.2">
      <c r="A57" s="342"/>
    </row>
    <row r="58" spans="1:10" x14ac:dyDescent="0.2">
      <c r="A58" s="342"/>
    </row>
    <row r="59" spans="1:10" x14ac:dyDescent="0.2">
      <c r="A59" s="342"/>
    </row>
    <row r="60" spans="1:10" x14ac:dyDescent="0.2">
      <c r="A60" s="342"/>
    </row>
    <row r="61" spans="1:10" x14ac:dyDescent="0.2">
      <c r="A61" s="342"/>
    </row>
    <row r="62" spans="1:10" x14ac:dyDescent="0.2">
      <c r="A62" s="342"/>
    </row>
    <row r="63" spans="1:10" x14ac:dyDescent="0.2">
      <c r="A63" s="342"/>
      <c r="B63" s="46"/>
      <c r="C63" s="46"/>
      <c r="D63" s="46"/>
      <c r="E63" s="46"/>
      <c r="F63" s="46"/>
      <c r="G63" s="46"/>
      <c r="H63" s="46"/>
      <c r="I63" s="46"/>
      <c r="J63" s="46"/>
    </row>
    <row r="64" spans="1:10" x14ac:dyDescent="0.2">
      <c r="A64" s="342"/>
      <c r="B64" s="46"/>
      <c r="C64" s="46"/>
      <c r="D64" s="46"/>
      <c r="E64" s="46"/>
      <c r="F64" s="46"/>
      <c r="G64" s="46"/>
      <c r="H64" s="46"/>
      <c r="I64" s="46"/>
      <c r="J64" s="46"/>
    </row>
    <row r="65" spans="1:10" x14ac:dyDescent="0.2">
      <c r="A65" s="342"/>
      <c r="B65" s="46"/>
      <c r="C65" s="46"/>
      <c r="D65" s="46"/>
      <c r="E65" s="46"/>
      <c r="F65" s="46"/>
      <c r="G65" s="46"/>
      <c r="H65" s="46"/>
      <c r="I65" s="46"/>
      <c r="J65" s="46"/>
    </row>
    <row r="66" spans="1:10" x14ac:dyDescent="0.2">
      <c r="A66" s="342"/>
      <c r="B66" s="46"/>
      <c r="C66" s="46"/>
      <c r="D66" s="46"/>
      <c r="E66" s="46"/>
      <c r="F66" s="46"/>
      <c r="G66" s="46"/>
      <c r="H66" s="46"/>
      <c r="I66" s="46"/>
      <c r="J66" s="46"/>
    </row>
    <row r="67" spans="1:10" x14ac:dyDescent="0.2">
      <c r="A67" s="342"/>
      <c r="B67" s="46"/>
      <c r="C67" s="46"/>
      <c r="D67" s="46"/>
      <c r="E67" s="46"/>
      <c r="F67" s="46"/>
      <c r="G67" s="46"/>
      <c r="H67" s="46"/>
      <c r="I67" s="46"/>
      <c r="J67" s="46"/>
    </row>
    <row r="68" spans="1:10" x14ac:dyDescent="0.2">
      <c r="A68" s="342"/>
      <c r="B68" s="46"/>
      <c r="C68" s="46"/>
      <c r="D68" s="46"/>
      <c r="E68" s="46"/>
      <c r="F68" s="46"/>
      <c r="G68" s="46"/>
      <c r="H68" s="46"/>
      <c r="I68" s="46"/>
      <c r="J68" s="46"/>
    </row>
    <row r="69" spans="1:10" x14ac:dyDescent="0.2">
      <c r="A69" s="342"/>
      <c r="B69" s="46"/>
      <c r="C69" s="46"/>
      <c r="D69" s="46"/>
      <c r="E69" s="46"/>
      <c r="F69" s="46"/>
      <c r="G69" s="46"/>
      <c r="H69" s="46"/>
      <c r="I69" s="46"/>
      <c r="J69" s="46"/>
    </row>
    <row r="70" spans="1:10" x14ac:dyDescent="0.2">
      <c r="A70" s="342"/>
      <c r="B70" s="46"/>
      <c r="C70" s="46"/>
      <c r="D70" s="46"/>
      <c r="E70" s="46"/>
      <c r="F70" s="46"/>
      <c r="G70" s="46"/>
      <c r="H70" s="46"/>
      <c r="I70" s="46"/>
      <c r="J70" s="46"/>
    </row>
    <row r="71" spans="1:10" x14ac:dyDescent="0.2">
      <c r="A71" s="342"/>
      <c r="B71" s="46"/>
      <c r="C71" s="46"/>
      <c r="D71" s="46"/>
      <c r="E71" s="46"/>
      <c r="F71" s="46"/>
      <c r="G71" s="46"/>
      <c r="H71" s="46"/>
      <c r="I71" s="46"/>
      <c r="J71" s="46"/>
    </row>
    <row r="72" spans="1:10" x14ac:dyDescent="0.2">
      <c r="A72" s="342"/>
      <c r="B72" s="46"/>
      <c r="C72" s="46"/>
      <c r="D72" s="46"/>
      <c r="E72" s="46"/>
      <c r="F72" s="46"/>
      <c r="G72" s="46"/>
      <c r="H72" s="46"/>
      <c r="I72" s="46"/>
      <c r="J72" s="46"/>
    </row>
    <row r="73" spans="1:10" x14ac:dyDescent="0.2">
      <c r="A73" s="342"/>
      <c r="B73" s="46"/>
      <c r="C73" s="46"/>
      <c r="D73" s="46"/>
      <c r="E73" s="46"/>
      <c r="F73" s="46"/>
      <c r="G73" s="46"/>
      <c r="H73" s="46"/>
      <c r="I73" s="46"/>
      <c r="J73" s="46"/>
    </row>
    <row r="74" spans="1:10" x14ac:dyDescent="0.2">
      <c r="A74" s="342"/>
      <c r="B74" s="46"/>
      <c r="C74" s="46"/>
      <c r="D74" s="46"/>
      <c r="E74" s="46"/>
      <c r="F74" s="46"/>
      <c r="G74" s="46"/>
      <c r="H74" s="46"/>
      <c r="I74" s="46"/>
      <c r="J74" s="46"/>
    </row>
    <row r="75" spans="1:10" x14ac:dyDescent="0.2">
      <c r="A75" s="342"/>
      <c r="B75" s="46"/>
      <c r="C75" s="46"/>
      <c r="D75" s="46"/>
      <c r="E75" s="46"/>
      <c r="F75" s="46"/>
      <c r="G75" s="46"/>
      <c r="H75" s="46"/>
      <c r="I75" s="46"/>
      <c r="J75" s="46"/>
    </row>
    <row r="76" spans="1:10" x14ac:dyDescent="0.2">
      <c r="A76" s="342"/>
      <c r="B76" s="46"/>
      <c r="C76" s="46"/>
      <c r="D76" s="46"/>
      <c r="E76" s="46"/>
      <c r="F76" s="46"/>
      <c r="G76" s="46"/>
      <c r="H76" s="46"/>
      <c r="I76" s="46"/>
      <c r="J76" s="46"/>
    </row>
    <row r="77" spans="1:10" x14ac:dyDescent="0.2">
      <c r="A77" s="342"/>
      <c r="B77" s="46"/>
      <c r="C77" s="46"/>
      <c r="D77" s="46"/>
      <c r="E77" s="46"/>
      <c r="F77" s="46"/>
      <c r="G77" s="46"/>
      <c r="H77" s="46"/>
      <c r="I77" s="46"/>
      <c r="J77" s="46"/>
    </row>
    <row r="78" spans="1:10" x14ac:dyDescent="0.2">
      <c r="A78" s="342"/>
      <c r="B78" s="46"/>
      <c r="C78" s="46"/>
      <c r="D78" s="46"/>
      <c r="E78" s="46"/>
      <c r="F78" s="46"/>
      <c r="G78" s="46"/>
      <c r="H78" s="46"/>
      <c r="I78" s="46"/>
      <c r="J78" s="46"/>
    </row>
    <row r="79" spans="1:10" x14ac:dyDescent="0.2">
      <c r="A79" s="342"/>
      <c r="B79" s="46"/>
      <c r="C79" s="46"/>
      <c r="D79" s="46"/>
      <c r="E79" s="46"/>
      <c r="F79" s="46"/>
      <c r="G79" s="46"/>
      <c r="H79" s="46"/>
      <c r="I79" s="46"/>
      <c r="J79" s="46"/>
    </row>
    <row r="80" spans="1:10" x14ac:dyDescent="0.2">
      <c r="A80" s="342"/>
      <c r="B80" s="46"/>
      <c r="C80" s="46"/>
      <c r="D80" s="46"/>
      <c r="E80" s="46"/>
      <c r="F80" s="46"/>
      <c r="G80" s="46"/>
      <c r="H80" s="46"/>
      <c r="I80" s="46"/>
      <c r="J80" s="46"/>
    </row>
    <row r="81" spans="1:10" x14ac:dyDescent="0.2">
      <c r="A81" s="342"/>
      <c r="B81" s="46"/>
      <c r="C81" s="46"/>
      <c r="D81" s="46"/>
      <c r="E81" s="46"/>
      <c r="F81" s="46"/>
      <c r="G81" s="46"/>
      <c r="H81" s="46"/>
      <c r="I81" s="46"/>
      <c r="J81" s="46"/>
    </row>
    <row r="82" spans="1:10" x14ac:dyDescent="0.2">
      <c r="A82" s="342"/>
      <c r="B82" s="46"/>
      <c r="C82" s="46"/>
      <c r="D82" s="46"/>
      <c r="E82" s="46"/>
      <c r="F82" s="46"/>
      <c r="G82" s="46"/>
      <c r="H82" s="46"/>
      <c r="I82" s="46"/>
      <c r="J82" s="46"/>
    </row>
    <row r="83" spans="1:10" x14ac:dyDescent="0.2">
      <c r="A83" s="342"/>
      <c r="B83" s="46"/>
      <c r="C83" s="46"/>
      <c r="D83" s="46"/>
      <c r="E83" s="46"/>
      <c r="F83" s="46"/>
      <c r="G83" s="46"/>
      <c r="H83" s="46"/>
      <c r="I83" s="46"/>
      <c r="J83" s="46"/>
    </row>
    <row r="84" spans="1:10" x14ac:dyDescent="0.2">
      <c r="A84" s="342"/>
      <c r="B84" s="46"/>
      <c r="C84" s="46"/>
      <c r="D84" s="46"/>
      <c r="E84" s="46"/>
      <c r="F84" s="46"/>
      <c r="G84" s="46"/>
      <c r="H84" s="46"/>
      <c r="I84" s="46"/>
      <c r="J84" s="46"/>
    </row>
    <row r="85" spans="1:10" x14ac:dyDescent="0.2">
      <c r="A85" s="342"/>
      <c r="B85" s="46"/>
      <c r="C85" s="46"/>
      <c r="D85" s="46"/>
      <c r="E85" s="46"/>
      <c r="F85" s="46"/>
      <c r="G85" s="46"/>
      <c r="H85" s="46"/>
      <c r="I85" s="46"/>
      <c r="J85" s="46"/>
    </row>
    <row r="86" spans="1:10" x14ac:dyDescent="0.2">
      <c r="A86" s="342"/>
      <c r="B86" s="46"/>
      <c r="C86" s="46"/>
      <c r="D86" s="46"/>
      <c r="E86" s="46"/>
      <c r="F86" s="46"/>
      <c r="G86" s="46"/>
      <c r="H86" s="46"/>
      <c r="I86" s="46"/>
      <c r="J86" s="46"/>
    </row>
    <row r="87" spans="1:10" x14ac:dyDescent="0.2">
      <c r="A87" s="342"/>
      <c r="B87" s="46"/>
      <c r="C87" s="46"/>
      <c r="D87" s="46"/>
      <c r="E87" s="46"/>
      <c r="F87" s="46"/>
      <c r="G87" s="46"/>
      <c r="H87" s="46"/>
      <c r="I87" s="46"/>
      <c r="J87" s="46"/>
    </row>
    <row r="88" spans="1:10" x14ac:dyDescent="0.2">
      <c r="A88" s="342"/>
      <c r="B88" s="46"/>
      <c r="C88" s="46"/>
      <c r="D88" s="46"/>
      <c r="E88" s="46"/>
      <c r="F88" s="46"/>
      <c r="G88" s="46"/>
      <c r="H88" s="46"/>
      <c r="I88" s="46"/>
      <c r="J88" s="46"/>
    </row>
    <row r="89" spans="1:10" x14ac:dyDescent="0.2">
      <c r="A89" s="342"/>
      <c r="B89" s="46"/>
      <c r="C89" s="46"/>
      <c r="D89" s="46"/>
      <c r="E89" s="46"/>
      <c r="F89" s="46"/>
      <c r="G89" s="46"/>
      <c r="H89" s="46"/>
      <c r="I89" s="46"/>
      <c r="J89" s="46"/>
    </row>
    <row r="90" spans="1:10" x14ac:dyDescent="0.2">
      <c r="A90" s="342"/>
      <c r="B90" s="46"/>
      <c r="C90" s="46"/>
      <c r="D90" s="46"/>
      <c r="E90" s="46"/>
      <c r="F90" s="46"/>
      <c r="G90" s="46"/>
      <c r="H90" s="46"/>
      <c r="I90" s="46"/>
      <c r="J90" s="46"/>
    </row>
    <row r="91" spans="1:10" x14ac:dyDescent="0.2">
      <c r="A91" s="342"/>
      <c r="B91" s="46"/>
      <c r="C91" s="46"/>
      <c r="D91" s="46"/>
      <c r="E91" s="46"/>
      <c r="F91" s="46"/>
      <c r="G91" s="46"/>
      <c r="H91" s="46"/>
      <c r="I91" s="46"/>
      <c r="J91" s="46"/>
    </row>
    <row r="92" spans="1:10" x14ac:dyDescent="0.2">
      <c r="A92" s="342"/>
      <c r="B92" s="46"/>
      <c r="C92" s="46"/>
      <c r="D92" s="46"/>
      <c r="E92" s="46"/>
      <c r="F92" s="46"/>
      <c r="G92" s="46"/>
      <c r="H92" s="46"/>
      <c r="I92" s="46"/>
      <c r="J92" s="46"/>
    </row>
    <row r="93" spans="1:10" x14ac:dyDescent="0.2">
      <c r="A93" s="342"/>
      <c r="B93" s="46"/>
      <c r="C93" s="46"/>
      <c r="D93" s="46"/>
      <c r="E93" s="46"/>
      <c r="F93" s="46"/>
      <c r="G93" s="46"/>
      <c r="H93" s="46"/>
      <c r="I93" s="46"/>
      <c r="J93" s="46"/>
    </row>
    <row r="94" spans="1:10" x14ac:dyDescent="0.2">
      <c r="A94" s="342"/>
      <c r="B94" s="46"/>
      <c r="C94" s="46"/>
      <c r="D94" s="46"/>
      <c r="E94" s="46"/>
      <c r="F94" s="46"/>
      <c r="G94" s="46"/>
      <c r="H94" s="46"/>
      <c r="I94" s="46"/>
      <c r="J94" s="46"/>
    </row>
    <row r="95" spans="1:10" x14ac:dyDescent="0.2">
      <c r="A95" s="342"/>
      <c r="B95" s="46"/>
      <c r="C95" s="46"/>
      <c r="D95" s="46"/>
      <c r="E95" s="46"/>
      <c r="F95" s="46"/>
      <c r="G95" s="46"/>
      <c r="H95" s="46"/>
      <c r="I95" s="46"/>
      <c r="J95" s="46"/>
    </row>
    <row r="96" spans="1:10" x14ac:dyDescent="0.2">
      <c r="A96" s="342"/>
      <c r="B96" s="46"/>
      <c r="C96" s="46"/>
      <c r="D96" s="46"/>
      <c r="E96" s="46"/>
      <c r="F96" s="46"/>
      <c r="G96" s="46"/>
      <c r="H96" s="46"/>
      <c r="I96" s="46"/>
      <c r="J96" s="46"/>
    </row>
    <row r="97" spans="1:10" x14ac:dyDescent="0.2">
      <c r="A97" s="342"/>
      <c r="B97" s="46"/>
      <c r="C97" s="46"/>
      <c r="D97" s="46"/>
      <c r="E97" s="46"/>
      <c r="F97" s="46"/>
      <c r="G97" s="46"/>
      <c r="H97" s="46"/>
      <c r="I97" s="46"/>
      <c r="J97" s="46"/>
    </row>
    <row r="98" spans="1:10" x14ac:dyDescent="0.2">
      <c r="A98" s="342"/>
      <c r="B98" s="46"/>
      <c r="C98" s="46"/>
      <c r="D98" s="46"/>
      <c r="E98" s="46"/>
      <c r="F98" s="46"/>
      <c r="G98" s="46"/>
      <c r="H98" s="46"/>
      <c r="I98" s="46"/>
      <c r="J98" s="46"/>
    </row>
    <row r="99" spans="1:10" x14ac:dyDescent="0.2">
      <c r="A99" s="342"/>
      <c r="B99" s="46"/>
      <c r="C99" s="46"/>
      <c r="D99" s="46"/>
      <c r="E99" s="46"/>
      <c r="F99" s="46"/>
      <c r="G99" s="46"/>
      <c r="H99" s="46"/>
      <c r="I99" s="46"/>
      <c r="J99" s="46"/>
    </row>
    <row r="100" spans="1:10" x14ac:dyDescent="0.2">
      <c r="A100" s="342"/>
      <c r="B100" s="46"/>
      <c r="C100" s="46"/>
      <c r="D100" s="46"/>
      <c r="E100" s="46"/>
      <c r="F100" s="46"/>
      <c r="G100" s="46"/>
      <c r="H100" s="46"/>
      <c r="I100" s="46"/>
      <c r="J100" s="46"/>
    </row>
    <row r="101" spans="1:10" x14ac:dyDescent="0.2">
      <c r="A101" s="342"/>
      <c r="B101" s="46"/>
      <c r="C101" s="46"/>
      <c r="D101" s="46"/>
      <c r="E101" s="46"/>
      <c r="F101" s="46"/>
      <c r="G101" s="46"/>
      <c r="H101" s="46"/>
      <c r="I101" s="46"/>
      <c r="J101" s="46"/>
    </row>
    <row r="102" spans="1:10" x14ac:dyDescent="0.2">
      <c r="A102" s="342"/>
      <c r="B102" s="46"/>
      <c r="C102" s="46"/>
      <c r="D102" s="46"/>
      <c r="E102" s="46"/>
      <c r="F102" s="46"/>
      <c r="G102" s="46"/>
      <c r="H102" s="46"/>
      <c r="I102" s="46"/>
      <c r="J102" s="46"/>
    </row>
    <row r="103" spans="1:10" x14ac:dyDescent="0.2">
      <c r="A103" s="342"/>
      <c r="B103" s="46"/>
      <c r="C103" s="46"/>
      <c r="D103" s="46"/>
      <c r="E103" s="46"/>
      <c r="F103" s="46"/>
      <c r="G103" s="46"/>
      <c r="H103" s="46"/>
      <c r="I103" s="46"/>
      <c r="J103" s="46"/>
    </row>
    <row r="104" spans="1:10" x14ac:dyDescent="0.2">
      <c r="A104" s="342"/>
      <c r="B104" s="46"/>
      <c r="C104" s="46"/>
      <c r="D104" s="46"/>
      <c r="E104" s="46"/>
      <c r="F104" s="46"/>
      <c r="G104" s="46"/>
      <c r="H104" s="46"/>
      <c r="I104" s="46"/>
      <c r="J104" s="46"/>
    </row>
    <row r="105" spans="1:10" x14ac:dyDescent="0.2">
      <c r="A105" s="342"/>
      <c r="B105" s="46"/>
      <c r="C105" s="46"/>
      <c r="D105" s="46"/>
      <c r="E105" s="46"/>
      <c r="F105" s="46"/>
      <c r="G105" s="46"/>
      <c r="H105" s="46"/>
      <c r="I105" s="46"/>
      <c r="J105" s="46"/>
    </row>
    <row r="106" spans="1:10" x14ac:dyDescent="0.2">
      <c r="A106" s="342"/>
      <c r="B106" s="46"/>
      <c r="C106" s="46"/>
      <c r="D106" s="46"/>
      <c r="E106" s="46"/>
      <c r="F106" s="46"/>
      <c r="G106" s="46"/>
      <c r="H106" s="46"/>
      <c r="I106" s="46"/>
      <c r="J106" s="46"/>
    </row>
    <row r="107" spans="1:10" x14ac:dyDescent="0.2">
      <c r="A107" s="342"/>
      <c r="B107" s="46"/>
      <c r="C107" s="46"/>
      <c r="D107" s="46"/>
      <c r="E107" s="46"/>
      <c r="F107" s="46"/>
      <c r="G107" s="46"/>
      <c r="H107" s="46"/>
      <c r="I107" s="46"/>
      <c r="J107" s="46"/>
    </row>
    <row r="108" spans="1:10" x14ac:dyDescent="0.2">
      <c r="A108" s="342"/>
      <c r="B108" s="46"/>
      <c r="C108" s="46"/>
      <c r="D108" s="46"/>
      <c r="E108" s="46"/>
      <c r="F108" s="46"/>
      <c r="G108" s="46"/>
      <c r="H108" s="46"/>
      <c r="I108" s="46"/>
      <c r="J108" s="46"/>
    </row>
    <row r="109" spans="1:10" x14ac:dyDescent="0.2">
      <c r="A109" s="342"/>
      <c r="B109" s="46"/>
      <c r="C109" s="46"/>
      <c r="D109" s="46"/>
      <c r="E109" s="46"/>
      <c r="F109" s="46"/>
      <c r="G109" s="46"/>
      <c r="H109" s="46"/>
      <c r="I109" s="46"/>
      <c r="J109" s="46"/>
    </row>
    <row r="110" spans="1:10" x14ac:dyDescent="0.2">
      <c r="B110" s="46"/>
      <c r="C110" s="46"/>
      <c r="D110" s="46"/>
      <c r="E110" s="46"/>
      <c r="F110" s="46"/>
      <c r="G110" s="46"/>
      <c r="H110" s="46"/>
      <c r="I110" s="46"/>
      <c r="J110" s="46"/>
    </row>
    <row r="111" spans="1:10" x14ac:dyDescent="0.2">
      <c r="B111" s="46"/>
      <c r="C111" s="46"/>
      <c r="D111" s="46"/>
      <c r="E111" s="46"/>
      <c r="F111" s="46"/>
      <c r="G111" s="46"/>
      <c r="H111" s="46"/>
      <c r="I111" s="46"/>
      <c r="J111" s="46"/>
    </row>
    <row r="112" spans="1:10" x14ac:dyDescent="0.2">
      <c r="B112" s="46"/>
      <c r="C112" s="46"/>
      <c r="D112" s="46"/>
      <c r="E112" s="46"/>
      <c r="F112" s="46"/>
      <c r="G112" s="46"/>
      <c r="H112" s="46"/>
      <c r="I112" s="46"/>
      <c r="J112" s="46"/>
    </row>
    <row r="113" spans="2:10" x14ac:dyDescent="0.2">
      <c r="B113" s="46"/>
      <c r="C113" s="46"/>
      <c r="D113" s="46"/>
      <c r="E113" s="46"/>
      <c r="F113" s="46"/>
      <c r="G113" s="46"/>
      <c r="H113" s="46"/>
      <c r="I113" s="46"/>
      <c r="J113" s="46"/>
    </row>
    <row r="114" spans="2:10" x14ac:dyDescent="0.2">
      <c r="B114" s="46"/>
      <c r="C114" s="46"/>
      <c r="D114" s="46"/>
      <c r="E114" s="46"/>
      <c r="F114" s="46"/>
      <c r="G114" s="46"/>
      <c r="H114" s="46"/>
      <c r="I114" s="46"/>
      <c r="J114" s="46"/>
    </row>
    <row r="115" spans="2:10" x14ac:dyDescent="0.2">
      <c r="B115" s="46"/>
      <c r="C115" s="46"/>
      <c r="D115" s="46"/>
      <c r="E115" s="46"/>
      <c r="F115" s="46"/>
      <c r="G115" s="46"/>
      <c r="H115" s="46"/>
      <c r="I115" s="46"/>
      <c r="J115" s="46"/>
    </row>
    <row r="116" spans="2:10" x14ac:dyDescent="0.2">
      <c r="B116" s="46"/>
      <c r="C116" s="46"/>
      <c r="D116" s="46"/>
      <c r="E116" s="46"/>
      <c r="F116" s="46"/>
      <c r="G116" s="46"/>
      <c r="H116" s="46"/>
      <c r="I116" s="46"/>
      <c r="J116" s="46"/>
    </row>
    <row r="117" spans="2:10" x14ac:dyDescent="0.2">
      <c r="B117" s="46"/>
      <c r="C117" s="46"/>
      <c r="D117" s="46"/>
      <c r="E117" s="46"/>
      <c r="F117" s="46"/>
      <c r="G117" s="46"/>
      <c r="H117" s="46"/>
      <c r="I117" s="46"/>
      <c r="J117" s="46"/>
    </row>
  </sheetData>
  <mergeCells count="2">
    <mergeCell ref="B6:J6"/>
    <mergeCell ref="H1:I1"/>
  </mergeCells>
  <hyperlinks>
    <hyperlink ref="H1:I1" location="Index!A1" display="Regresar al Índice" xr:uid="{06B1BCB6-3B4D-4BCD-9210-72C4348BFD67}"/>
  </hyperlinks>
  <pageMargins left="0.7" right="0.7" top="0.75" bottom="0.75" header="0.3" footer="0.3"/>
  <pageSetup orientation="portrait" horizontalDpi="4294967295" verticalDpi="4294967295"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D783-6EE0-4354-9C2C-0A1AA90A0D3D}">
  <sheetPr codeName="Hoja150"/>
  <dimension ref="A1:I41"/>
  <sheetViews>
    <sheetView workbookViewId="0">
      <selection activeCell="F17" sqref="F17"/>
    </sheetView>
  </sheetViews>
  <sheetFormatPr baseColWidth="10" defaultRowHeight="12.75" x14ac:dyDescent="0.2"/>
  <cols>
    <col min="1" max="16384" width="11.42578125" style="197"/>
  </cols>
  <sheetData>
    <row r="1" spans="1:9" x14ac:dyDescent="0.2">
      <c r="A1" s="28" t="s">
        <v>4545</v>
      </c>
      <c r="H1" s="284" t="s">
        <v>1306</v>
      </c>
      <c r="I1" s="284"/>
    </row>
    <row r="2" spans="1:9" x14ac:dyDescent="0.2">
      <c r="A2" s="197" t="s">
        <v>1255</v>
      </c>
    </row>
    <row r="6" spans="1:9" x14ac:dyDescent="0.2">
      <c r="A6" s="197" t="s">
        <v>127</v>
      </c>
      <c r="B6" s="197" t="s">
        <v>514</v>
      </c>
      <c r="C6" s="197" t="s">
        <v>515</v>
      </c>
      <c r="D6" s="197" t="s">
        <v>128</v>
      </c>
    </row>
    <row r="7" spans="1:9" x14ac:dyDescent="0.2">
      <c r="A7" s="197">
        <v>8</v>
      </c>
      <c r="B7" s="197" t="s">
        <v>8</v>
      </c>
      <c r="C7" s="46">
        <v>5.4241048621348903E-2</v>
      </c>
      <c r="D7" s="157">
        <f t="shared" ref="D7:D38" si="0">_xlfn.RANK.EQ(C7,$C$7:$C$38,0)</f>
        <v>32</v>
      </c>
    </row>
    <row r="8" spans="1:9" x14ac:dyDescent="0.2">
      <c r="A8" s="197">
        <v>26</v>
      </c>
      <c r="B8" s="197" t="s">
        <v>27</v>
      </c>
      <c r="C8" s="46">
        <v>5.4588733139381097E-2</v>
      </c>
      <c r="D8" s="157">
        <f t="shared" si="0"/>
        <v>31</v>
      </c>
    </row>
    <row r="9" spans="1:9" x14ac:dyDescent="0.2">
      <c r="A9" s="197">
        <v>2</v>
      </c>
      <c r="B9" s="197" t="s">
        <v>4</v>
      </c>
      <c r="C9" s="46">
        <v>5.8561984438073998E-2</v>
      </c>
      <c r="D9" s="157">
        <f t="shared" si="0"/>
        <v>30</v>
      </c>
    </row>
    <row r="10" spans="1:9" x14ac:dyDescent="0.2">
      <c r="A10" s="197">
        <v>5</v>
      </c>
      <c r="B10" s="197" t="s">
        <v>10</v>
      </c>
      <c r="C10" s="46">
        <v>5.9416387716489702E-2</v>
      </c>
      <c r="D10" s="157">
        <f t="shared" si="0"/>
        <v>29</v>
      </c>
    </row>
    <row r="11" spans="1:9" x14ac:dyDescent="0.2">
      <c r="A11" s="197">
        <v>12</v>
      </c>
      <c r="B11" s="197" t="s">
        <v>15</v>
      </c>
      <c r="C11" s="46">
        <v>6.0674709928385501E-2</v>
      </c>
      <c r="D11" s="157">
        <f t="shared" si="0"/>
        <v>28</v>
      </c>
    </row>
    <row r="12" spans="1:9" x14ac:dyDescent="0.2">
      <c r="A12" s="197">
        <v>19</v>
      </c>
      <c r="B12" s="197" t="s">
        <v>20</v>
      </c>
      <c r="C12" s="46">
        <v>6.6671155299204796E-2</v>
      </c>
      <c r="D12" s="157">
        <f t="shared" si="0"/>
        <v>27</v>
      </c>
    </row>
    <row r="13" spans="1:9" x14ac:dyDescent="0.2">
      <c r="A13" s="197">
        <v>27</v>
      </c>
      <c r="B13" s="197" t="s">
        <v>28</v>
      </c>
      <c r="C13" s="46">
        <v>6.8315745167012401E-2</v>
      </c>
      <c r="D13" s="157">
        <f t="shared" si="0"/>
        <v>26</v>
      </c>
    </row>
    <row r="14" spans="1:9" x14ac:dyDescent="0.2">
      <c r="A14" s="197">
        <v>29</v>
      </c>
      <c r="B14" s="197" t="s">
        <v>30</v>
      </c>
      <c r="C14" s="46">
        <v>6.8523544870966499E-2</v>
      </c>
      <c r="D14" s="157">
        <f t="shared" si="0"/>
        <v>25</v>
      </c>
    </row>
    <row r="15" spans="1:9" x14ac:dyDescent="0.2">
      <c r="A15" s="197">
        <v>9</v>
      </c>
      <c r="B15" s="197" t="s">
        <v>9</v>
      </c>
      <c r="C15" s="46">
        <v>7.0273770711446498E-2</v>
      </c>
      <c r="D15" s="157">
        <f t="shared" si="0"/>
        <v>24</v>
      </c>
    </row>
    <row r="16" spans="1:9" x14ac:dyDescent="0.2">
      <c r="A16" s="197">
        <v>28</v>
      </c>
      <c r="B16" s="197" t="s">
        <v>29</v>
      </c>
      <c r="C16" s="46">
        <v>7.1756137038036197E-2</v>
      </c>
      <c r="D16" s="157">
        <f t="shared" si="0"/>
        <v>23</v>
      </c>
    </row>
    <row r="17" spans="1:4" x14ac:dyDescent="0.2">
      <c r="A17" s="197">
        <v>25</v>
      </c>
      <c r="B17" s="197" t="s">
        <v>26</v>
      </c>
      <c r="C17" s="46">
        <v>7.2858640311470393E-2</v>
      </c>
      <c r="D17" s="157">
        <f t="shared" si="0"/>
        <v>22</v>
      </c>
    </row>
    <row r="18" spans="1:4" x14ac:dyDescent="0.2">
      <c r="A18" s="197">
        <v>22</v>
      </c>
      <c r="B18" s="197" t="s">
        <v>23</v>
      </c>
      <c r="C18" s="46">
        <v>7.3541753298302703E-2</v>
      </c>
      <c r="D18" s="157">
        <f t="shared" si="0"/>
        <v>21</v>
      </c>
    </row>
    <row r="19" spans="1:4" x14ac:dyDescent="0.2">
      <c r="A19" s="197">
        <v>16</v>
      </c>
      <c r="B19" s="197" t="s">
        <v>17</v>
      </c>
      <c r="C19" s="46">
        <v>7.4664987988770207E-2</v>
      </c>
      <c r="D19" s="157">
        <f t="shared" si="0"/>
        <v>20</v>
      </c>
    </row>
    <row r="20" spans="1:4" x14ac:dyDescent="0.2">
      <c r="A20" s="197">
        <v>15</v>
      </c>
      <c r="B20" s="197" t="s">
        <v>13</v>
      </c>
      <c r="C20" s="46">
        <v>7.5035870150056902E-2</v>
      </c>
      <c r="D20" s="157">
        <f t="shared" si="0"/>
        <v>19</v>
      </c>
    </row>
    <row r="21" spans="1:4" x14ac:dyDescent="0.2">
      <c r="A21" s="197">
        <v>20</v>
      </c>
      <c r="B21" s="197" t="s">
        <v>21</v>
      </c>
      <c r="C21" s="46">
        <v>7.6407554743217698E-2</v>
      </c>
      <c r="D21" s="157">
        <f t="shared" si="0"/>
        <v>18</v>
      </c>
    </row>
    <row r="22" spans="1:4" x14ac:dyDescent="0.2">
      <c r="A22" s="197">
        <v>21</v>
      </c>
      <c r="B22" s="197" t="s">
        <v>22</v>
      </c>
      <c r="C22" s="46">
        <v>7.6967268549155393E-2</v>
      </c>
      <c r="D22" s="157">
        <f t="shared" si="0"/>
        <v>17</v>
      </c>
    </row>
    <row r="23" spans="1:4" x14ac:dyDescent="0.2">
      <c r="A23" s="197">
        <v>17</v>
      </c>
      <c r="B23" s="197" t="s">
        <v>18</v>
      </c>
      <c r="C23" s="46">
        <v>7.8810907791383902E-2</v>
      </c>
      <c r="D23" s="157">
        <f t="shared" si="0"/>
        <v>16</v>
      </c>
    </row>
    <row r="24" spans="1:4" x14ac:dyDescent="0.2">
      <c r="A24" s="197">
        <v>7</v>
      </c>
      <c r="B24" s="197" t="s">
        <v>7</v>
      </c>
      <c r="C24" s="46">
        <v>7.9155010665702394E-2</v>
      </c>
      <c r="D24" s="157">
        <f t="shared" si="0"/>
        <v>15</v>
      </c>
    </row>
    <row r="25" spans="1:4" x14ac:dyDescent="0.2">
      <c r="A25" s="197">
        <v>10</v>
      </c>
      <c r="B25" s="197" t="s">
        <v>12</v>
      </c>
      <c r="C25" s="46">
        <v>7.9193701246628195E-2</v>
      </c>
      <c r="D25" s="157">
        <f t="shared" si="0"/>
        <v>14</v>
      </c>
    </row>
    <row r="26" spans="1:4" x14ac:dyDescent="0.2">
      <c r="A26" s="197">
        <v>23</v>
      </c>
      <c r="B26" s="197" t="s">
        <v>24</v>
      </c>
      <c r="C26" s="46">
        <v>7.9522524681670204E-2</v>
      </c>
      <c r="D26" s="157">
        <f t="shared" si="0"/>
        <v>13</v>
      </c>
    </row>
    <row r="27" spans="1:4" x14ac:dyDescent="0.2">
      <c r="A27" s="197">
        <v>3</v>
      </c>
      <c r="B27" s="197" t="s">
        <v>5</v>
      </c>
      <c r="C27" s="46">
        <v>7.9545283104264897E-2</v>
      </c>
      <c r="D27" s="157">
        <f t="shared" si="0"/>
        <v>12</v>
      </c>
    </row>
    <row r="28" spans="1:4" x14ac:dyDescent="0.2">
      <c r="A28" s="197">
        <v>32</v>
      </c>
      <c r="B28" s="197" t="s">
        <v>33</v>
      </c>
      <c r="C28" s="46">
        <v>8.0382277786600106E-2</v>
      </c>
      <c r="D28" s="157">
        <f t="shared" si="0"/>
        <v>11</v>
      </c>
    </row>
    <row r="29" spans="1:4" x14ac:dyDescent="0.2">
      <c r="A29" s="197">
        <v>30</v>
      </c>
      <c r="B29" s="197" t="s">
        <v>31</v>
      </c>
      <c r="C29" s="46">
        <v>8.1582262899511995E-2</v>
      </c>
      <c r="D29" s="157">
        <f t="shared" si="0"/>
        <v>10</v>
      </c>
    </row>
    <row r="30" spans="1:4" x14ac:dyDescent="0.2">
      <c r="A30" s="197">
        <v>24</v>
      </c>
      <c r="B30" s="197" t="s">
        <v>25</v>
      </c>
      <c r="C30" s="46">
        <v>8.2064309977546199E-2</v>
      </c>
      <c r="D30" s="157">
        <f t="shared" si="0"/>
        <v>9</v>
      </c>
    </row>
    <row r="31" spans="1:4" x14ac:dyDescent="0.2">
      <c r="A31" s="197">
        <v>11</v>
      </c>
      <c r="B31" s="197" t="s">
        <v>14</v>
      </c>
      <c r="C31" s="46">
        <v>8.2229736775462095E-2</v>
      </c>
      <c r="D31" s="157">
        <f t="shared" si="0"/>
        <v>8</v>
      </c>
    </row>
    <row r="32" spans="1:4" x14ac:dyDescent="0.2">
      <c r="A32" s="197">
        <v>6</v>
      </c>
      <c r="B32" s="197" t="s">
        <v>11</v>
      </c>
      <c r="C32" s="46">
        <v>8.3158509904996097E-2</v>
      </c>
      <c r="D32" s="157">
        <f t="shared" si="0"/>
        <v>7</v>
      </c>
    </row>
    <row r="33" spans="1:4" x14ac:dyDescent="0.2">
      <c r="A33" s="197">
        <v>13</v>
      </c>
      <c r="B33" s="197" t="s">
        <v>16</v>
      </c>
      <c r="C33" s="46">
        <v>8.6255433355698893E-2</v>
      </c>
      <c r="D33" s="157">
        <f t="shared" si="0"/>
        <v>6</v>
      </c>
    </row>
    <row r="34" spans="1:4" x14ac:dyDescent="0.2">
      <c r="A34" s="197">
        <v>1</v>
      </c>
      <c r="B34" s="197" t="s">
        <v>3</v>
      </c>
      <c r="C34" s="46">
        <v>8.84377629028128E-2</v>
      </c>
      <c r="D34" s="157">
        <f t="shared" si="0"/>
        <v>5</v>
      </c>
    </row>
    <row r="35" spans="1:4" x14ac:dyDescent="0.2">
      <c r="A35" s="197">
        <v>14</v>
      </c>
      <c r="B35" s="197" t="s">
        <v>0</v>
      </c>
      <c r="C35" s="46">
        <v>8.9652514705775399E-2</v>
      </c>
      <c r="D35" s="157">
        <f t="shared" si="0"/>
        <v>4</v>
      </c>
    </row>
    <row r="36" spans="1:4" x14ac:dyDescent="0.2">
      <c r="A36" s="197">
        <v>18</v>
      </c>
      <c r="B36" s="197" t="s">
        <v>19</v>
      </c>
      <c r="C36" s="46">
        <v>9.4983191495805502E-2</v>
      </c>
      <c r="D36" s="157">
        <f t="shared" si="0"/>
        <v>3</v>
      </c>
    </row>
    <row r="37" spans="1:4" x14ac:dyDescent="0.2">
      <c r="A37" s="197">
        <v>4</v>
      </c>
      <c r="B37" s="197" t="s">
        <v>6</v>
      </c>
      <c r="C37" s="46">
        <v>0.10164862951350299</v>
      </c>
      <c r="D37" s="157">
        <f t="shared" si="0"/>
        <v>2</v>
      </c>
    </row>
    <row r="38" spans="1:4" x14ac:dyDescent="0.2">
      <c r="A38" s="197">
        <v>31</v>
      </c>
      <c r="B38" s="197" t="s">
        <v>32</v>
      </c>
      <c r="C38" s="46">
        <v>0.104492401721621</v>
      </c>
      <c r="D38" s="157">
        <f t="shared" si="0"/>
        <v>1</v>
      </c>
    </row>
    <row r="40" spans="1:4" x14ac:dyDescent="0.2">
      <c r="B40" s="197" t="s">
        <v>1</v>
      </c>
      <c r="C40" s="337">
        <v>1</v>
      </c>
      <c r="D40" s="272">
        <f>[3]Inf.Nac.Obj.Gast!E4</f>
        <v>7.4800000000000005E-2</v>
      </c>
    </row>
    <row r="41" spans="1:4" x14ac:dyDescent="0.2">
      <c r="C41" s="337">
        <v>0</v>
      </c>
      <c r="D41" s="272">
        <f>D40</f>
        <v>7.4800000000000005E-2</v>
      </c>
    </row>
  </sheetData>
  <autoFilter ref="A6:D6" xr:uid="{00000000-0009-0000-0000-000003000000}">
    <sortState ref="A7:D38">
      <sortCondition ref="C6:C38"/>
    </sortState>
  </autoFilter>
  <mergeCells count="1">
    <mergeCell ref="H1:I1"/>
  </mergeCells>
  <hyperlinks>
    <hyperlink ref="H1:I1" location="Index!A1" display="Regresar al Índice" xr:uid="{B641979B-BAEF-43E8-8AA2-6BB628D1E1D4}"/>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3CD2D-7B2D-44C6-BB00-B6DFD3BD6213}">
  <sheetPr codeName="Hoja151"/>
  <dimension ref="A1:I41"/>
  <sheetViews>
    <sheetView zoomScale="95" zoomScaleNormal="95" workbookViewId="0">
      <selection activeCell="F17" sqref="F17"/>
    </sheetView>
  </sheetViews>
  <sheetFormatPr baseColWidth="10" defaultRowHeight="12.75" x14ac:dyDescent="0.2"/>
  <cols>
    <col min="1" max="16384" width="11.42578125" style="197"/>
  </cols>
  <sheetData>
    <row r="1" spans="1:9" x14ac:dyDescent="0.2">
      <c r="A1" s="28" t="s">
        <v>4546</v>
      </c>
      <c r="H1" s="284" t="s">
        <v>1306</v>
      </c>
      <c r="I1" s="284"/>
    </row>
    <row r="2" spans="1:9" x14ac:dyDescent="0.2">
      <c r="A2" s="197" t="s">
        <v>1255</v>
      </c>
    </row>
    <row r="6" spans="1:9" x14ac:dyDescent="0.2">
      <c r="A6" s="197" t="s">
        <v>127</v>
      </c>
      <c r="B6" s="197" t="s">
        <v>514</v>
      </c>
      <c r="C6" s="197" t="s">
        <v>516</v>
      </c>
      <c r="D6" s="197" t="s">
        <v>128</v>
      </c>
    </row>
    <row r="7" spans="1:9" x14ac:dyDescent="0.2">
      <c r="A7" s="197">
        <v>6</v>
      </c>
      <c r="B7" s="197" t="s">
        <v>11</v>
      </c>
      <c r="C7" s="46">
        <v>1.0883003203537399E-2</v>
      </c>
      <c r="D7" s="157">
        <f t="shared" ref="D7:D38" si="0">_xlfn.RANK.EQ(C7,$C$7:$C$38,0)</f>
        <v>32</v>
      </c>
    </row>
    <row r="8" spans="1:9" x14ac:dyDescent="0.2">
      <c r="A8" s="197">
        <v>3</v>
      </c>
      <c r="B8" s="197" t="s">
        <v>5</v>
      </c>
      <c r="C8" s="46">
        <v>2.7566044568491301E-2</v>
      </c>
      <c r="D8" s="157">
        <f t="shared" si="0"/>
        <v>31</v>
      </c>
    </row>
    <row r="9" spans="1:9" x14ac:dyDescent="0.2">
      <c r="A9" s="197">
        <v>17</v>
      </c>
      <c r="B9" s="197" t="s">
        <v>18</v>
      </c>
      <c r="C9" s="46">
        <v>3.0049003756125601E-2</v>
      </c>
      <c r="D9" s="157">
        <f t="shared" si="0"/>
        <v>30</v>
      </c>
    </row>
    <row r="10" spans="1:9" x14ac:dyDescent="0.2">
      <c r="A10" s="197">
        <v>15</v>
      </c>
      <c r="B10" s="197" t="s">
        <v>13</v>
      </c>
      <c r="C10" s="46">
        <v>3.1147258964752601E-2</v>
      </c>
      <c r="D10" s="157">
        <f t="shared" si="0"/>
        <v>29</v>
      </c>
    </row>
    <row r="11" spans="1:9" x14ac:dyDescent="0.2">
      <c r="A11" s="197">
        <v>18</v>
      </c>
      <c r="B11" s="197" t="s">
        <v>19</v>
      </c>
      <c r="C11" s="46">
        <v>3.3618280453723497E-2</v>
      </c>
      <c r="D11" s="157">
        <f t="shared" si="0"/>
        <v>28</v>
      </c>
    </row>
    <row r="12" spans="1:9" x14ac:dyDescent="0.2">
      <c r="A12" s="197">
        <v>24</v>
      </c>
      <c r="B12" s="197" t="s">
        <v>25</v>
      </c>
      <c r="C12" s="46">
        <v>3.4106497628504602E-2</v>
      </c>
      <c r="D12" s="157">
        <f t="shared" si="0"/>
        <v>27</v>
      </c>
    </row>
    <row r="13" spans="1:9" x14ac:dyDescent="0.2">
      <c r="A13" s="197">
        <v>9</v>
      </c>
      <c r="B13" s="197" t="s">
        <v>9</v>
      </c>
      <c r="C13" s="46">
        <v>3.5676961331939899E-2</v>
      </c>
      <c r="D13" s="157">
        <f t="shared" si="0"/>
        <v>26</v>
      </c>
    </row>
    <row r="14" spans="1:9" x14ac:dyDescent="0.2">
      <c r="A14" s="197">
        <v>8</v>
      </c>
      <c r="B14" s="197" t="s">
        <v>8</v>
      </c>
      <c r="C14" s="46">
        <v>3.5713332443614097E-2</v>
      </c>
      <c r="D14" s="157">
        <f t="shared" si="0"/>
        <v>25</v>
      </c>
    </row>
    <row r="15" spans="1:9" x14ac:dyDescent="0.2">
      <c r="A15" s="197">
        <v>29</v>
      </c>
      <c r="B15" s="197" t="s">
        <v>30</v>
      </c>
      <c r="C15" s="46">
        <v>3.7624462701996798E-2</v>
      </c>
      <c r="D15" s="157">
        <f t="shared" si="0"/>
        <v>24</v>
      </c>
    </row>
    <row r="16" spans="1:9" x14ac:dyDescent="0.2">
      <c r="A16" s="197">
        <v>21</v>
      </c>
      <c r="B16" s="197" t="s">
        <v>22</v>
      </c>
      <c r="C16" s="46">
        <v>3.8048927655572003E-2</v>
      </c>
      <c r="D16" s="157">
        <f t="shared" si="0"/>
        <v>23</v>
      </c>
    </row>
    <row r="17" spans="1:4" x14ac:dyDescent="0.2">
      <c r="A17" s="197">
        <v>2</v>
      </c>
      <c r="B17" s="197" t="s">
        <v>4</v>
      </c>
      <c r="C17" s="46">
        <v>3.9526919194969E-2</v>
      </c>
      <c r="D17" s="157">
        <f t="shared" si="0"/>
        <v>22</v>
      </c>
    </row>
    <row r="18" spans="1:4" x14ac:dyDescent="0.2">
      <c r="A18" s="197">
        <v>1</v>
      </c>
      <c r="B18" s="197" t="s">
        <v>3</v>
      </c>
      <c r="C18" s="46">
        <v>3.9977557708748897E-2</v>
      </c>
      <c r="D18" s="157">
        <f t="shared" si="0"/>
        <v>21</v>
      </c>
    </row>
    <row r="19" spans="1:4" x14ac:dyDescent="0.2">
      <c r="A19" s="197">
        <v>25</v>
      </c>
      <c r="B19" s="197" t="s">
        <v>26</v>
      </c>
      <c r="C19" s="46">
        <v>4.1518864882296197E-2</v>
      </c>
      <c r="D19" s="157">
        <f t="shared" si="0"/>
        <v>20</v>
      </c>
    </row>
    <row r="20" spans="1:4" x14ac:dyDescent="0.2">
      <c r="A20" s="197">
        <v>5</v>
      </c>
      <c r="B20" s="197" t="s">
        <v>10</v>
      </c>
      <c r="C20" s="46">
        <v>4.2489970535848097E-2</v>
      </c>
      <c r="D20" s="157">
        <f t="shared" si="0"/>
        <v>19</v>
      </c>
    </row>
    <row r="21" spans="1:4" x14ac:dyDescent="0.2">
      <c r="A21" s="197">
        <v>26</v>
      </c>
      <c r="B21" s="197" t="s">
        <v>27</v>
      </c>
      <c r="C21" s="46">
        <v>4.5464514831941201E-2</v>
      </c>
      <c r="D21" s="157">
        <f t="shared" si="0"/>
        <v>18</v>
      </c>
    </row>
    <row r="22" spans="1:4" x14ac:dyDescent="0.2">
      <c r="A22" s="197">
        <v>4</v>
      </c>
      <c r="B22" s="197" t="s">
        <v>6</v>
      </c>
      <c r="C22" s="46">
        <v>4.82157879977567E-2</v>
      </c>
      <c r="D22" s="157">
        <f t="shared" si="0"/>
        <v>17</v>
      </c>
    </row>
    <row r="23" spans="1:4" x14ac:dyDescent="0.2">
      <c r="A23" s="197">
        <v>11</v>
      </c>
      <c r="B23" s="197" t="s">
        <v>14</v>
      </c>
      <c r="C23" s="46">
        <v>4.9796161181390401E-2</v>
      </c>
      <c r="D23" s="157">
        <f t="shared" si="0"/>
        <v>16</v>
      </c>
    </row>
    <row r="24" spans="1:4" x14ac:dyDescent="0.2">
      <c r="A24" s="197">
        <v>7</v>
      </c>
      <c r="B24" s="197" t="s">
        <v>7</v>
      </c>
      <c r="C24" s="46">
        <v>5.0226103766094703E-2</v>
      </c>
      <c r="D24" s="157">
        <f t="shared" si="0"/>
        <v>15</v>
      </c>
    </row>
    <row r="25" spans="1:4" x14ac:dyDescent="0.2">
      <c r="A25" s="197">
        <v>19</v>
      </c>
      <c r="B25" s="197" t="s">
        <v>20</v>
      </c>
      <c r="C25" s="46">
        <v>5.0744651097748499E-2</v>
      </c>
      <c r="D25" s="157">
        <f t="shared" si="0"/>
        <v>14</v>
      </c>
    </row>
    <row r="26" spans="1:4" x14ac:dyDescent="0.2">
      <c r="A26" s="197">
        <v>27</v>
      </c>
      <c r="B26" s="197" t="s">
        <v>28</v>
      </c>
      <c r="C26" s="46">
        <v>5.11746878614181E-2</v>
      </c>
      <c r="D26" s="157">
        <f t="shared" si="0"/>
        <v>13</v>
      </c>
    </row>
    <row r="27" spans="1:4" x14ac:dyDescent="0.2">
      <c r="A27" s="197">
        <v>10</v>
      </c>
      <c r="B27" s="197" t="s">
        <v>12</v>
      </c>
      <c r="C27" s="46">
        <v>5.3810481388763397E-2</v>
      </c>
      <c r="D27" s="157">
        <f t="shared" si="0"/>
        <v>12</v>
      </c>
    </row>
    <row r="28" spans="1:4" x14ac:dyDescent="0.2">
      <c r="A28" s="197">
        <v>32</v>
      </c>
      <c r="B28" s="197" t="s">
        <v>33</v>
      </c>
      <c r="C28" s="46">
        <v>5.4657119103172599E-2</v>
      </c>
      <c r="D28" s="157">
        <f t="shared" si="0"/>
        <v>11</v>
      </c>
    </row>
    <row r="29" spans="1:4" x14ac:dyDescent="0.2">
      <c r="A29" s="197">
        <v>23</v>
      </c>
      <c r="B29" s="197" t="s">
        <v>24</v>
      </c>
      <c r="C29" s="46">
        <v>5.9692701664532603E-2</v>
      </c>
      <c r="D29" s="157">
        <f t="shared" si="0"/>
        <v>10</v>
      </c>
    </row>
    <row r="30" spans="1:4" x14ac:dyDescent="0.2">
      <c r="A30" s="197">
        <v>13</v>
      </c>
      <c r="B30" s="197" t="s">
        <v>16</v>
      </c>
      <c r="C30" s="46">
        <v>6.1386294057618397E-2</v>
      </c>
      <c r="D30" s="157">
        <f t="shared" si="0"/>
        <v>9</v>
      </c>
    </row>
    <row r="31" spans="1:4" x14ac:dyDescent="0.2">
      <c r="A31" s="197">
        <v>22</v>
      </c>
      <c r="B31" s="197" t="s">
        <v>23</v>
      </c>
      <c r="C31" s="46">
        <v>6.3027307271204897E-2</v>
      </c>
      <c r="D31" s="157">
        <f t="shared" si="0"/>
        <v>8</v>
      </c>
    </row>
    <row r="32" spans="1:4" x14ac:dyDescent="0.2">
      <c r="A32" s="197">
        <v>28</v>
      </c>
      <c r="B32" s="197" t="s">
        <v>29</v>
      </c>
      <c r="C32" s="46">
        <v>6.5130484017638102E-2</v>
      </c>
      <c r="D32" s="157">
        <f t="shared" si="0"/>
        <v>7</v>
      </c>
    </row>
    <row r="33" spans="1:4" x14ac:dyDescent="0.2">
      <c r="A33" s="197">
        <v>20</v>
      </c>
      <c r="B33" s="197" t="s">
        <v>21</v>
      </c>
      <c r="C33" s="46">
        <v>6.7404956678731601E-2</v>
      </c>
      <c r="D33" s="157">
        <f t="shared" si="0"/>
        <v>6</v>
      </c>
    </row>
    <row r="34" spans="1:4" x14ac:dyDescent="0.2">
      <c r="A34" s="197">
        <v>16</v>
      </c>
      <c r="B34" s="197" t="s">
        <v>17</v>
      </c>
      <c r="C34" s="46">
        <v>7.0387860816722297E-2</v>
      </c>
      <c r="D34" s="157">
        <f t="shared" si="0"/>
        <v>5</v>
      </c>
    </row>
    <row r="35" spans="1:4" x14ac:dyDescent="0.2">
      <c r="A35" s="197">
        <v>30</v>
      </c>
      <c r="B35" s="197" t="s">
        <v>31</v>
      </c>
      <c r="C35" s="46">
        <v>7.3102251263464299E-2</v>
      </c>
      <c r="D35" s="157">
        <f t="shared" si="0"/>
        <v>4</v>
      </c>
    </row>
    <row r="36" spans="1:4" x14ac:dyDescent="0.2">
      <c r="A36" s="197">
        <v>12</v>
      </c>
      <c r="B36" s="197" t="s">
        <v>15</v>
      </c>
      <c r="C36" s="46">
        <v>7.4307099387998607E-2</v>
      </c>
      <c r="D36" s="157">
        <f t="shared" si="0"/>
        <v>3</v>
      </c>
    </row>
    <row r="37" spans="1:4" x14ac:dyDescent="0.2">
      <c r="A37" s="197">
        <v>31</v>
      </c>
      <c r="B37" s="197" t="s">
        <v>32</v>
      </c>
      <c r="C37" s="46">
        <v>9.3341956685136798E-2</v>
      </c>
      <c r="D37" s="157">
        <f t="shared" si="0"/>
        <v>2</v>
      </c>
    </row>
    <row r="38" spans="1:4" x14ac:dyDescent="0.2">
      <c r="A38" s="197">
        <v>14</v>
      </c>
      <c r="B38" s="197" t="s">
        <v>0</v>
      </c>
      <c r="C38" s="46">
        <v>0.109522434494257</v>
      </c>
      <c r="D38" s="157">
        <f t="shared" si="0"/>
        <v>1</v>
      </c>
    </row>
    <row r="40" spans="1:4" x14ac:dyDescent="0.2">
      <c r="B40" s="197" t="s">
        <v>1</v>
      </c>
      <c r="C40" s="338">
        <v>1</v>
      </c>
      <c r="D40" s="272">
        <f>[3]Inf.Nac.Obj.Gast!E5</f>
        <v>5.2300000000000006E-2</v>
      </c>
    </row>
    <row r="41" spans="1:4" x14ac:dyDescent="0.2">
      <c r="C41" s="338">
        <v>0</v>
      </c>
      <c r="D41" s="272">
        <f>D40</f>
        <v>5.2300000000000006E-2</v>
      </c>
    </row>
  </sheetData>
  <autoFilter ref="A6:D38" xr:uid="{00000000-0009-0000-0000-000004000000}">
    <sortState ref="A7:D38">
      <sortCondition ref="C6:C38"/>
    </sortState>
  </autoFilter>
  <mergeCells count="1">
    <mergeCell ref="H1:I1"/>
  </mergeCells>
  <hyperlinks>
    <hyperlink ref="H1:I1" location="Index!A1" display="Regresar al Índice" xr:uid="{D91A719F-D70D-47AF-AD08-24BCBB4CB385}"/>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4954-A93A-46D2-85EE-74E0A3664CBA}">
  <sheetPr codeName="Hoja152"/>
  <dimension ref="A1:I41"/>
  <sheetViews>
    <sheetView topLeftCell="A22" zoomScale="96" zoomScaleNormal="96" workbookViewId="0">
      <selection activeCell="F17" sqref="F17"/>
    </sheetView>
  </sheetViews>
  <sheetFormatPr baseColWidth="10" defaultRowHeight="12.75" x14ac:dyDescent="0.2"/>
  <cols>
    <col min="1" max="16384" width="11.42578125" style="197"/>
  </cols>
  <sheetData>
    <row r="1" spans="1:9" x14ac:dyDescent="0.2">
      <c r="A1" s="28" t="s">
        <v>4547</v>
      </c>
      <c r="H1" s="284" t="s">
        <v>1306</v>
      </c>
      <c r="I1" s="284"/>
    </row>
    <row r="2" spans="1:9" x14ac:dyDescent="0.2">
      <c r="A2" s="197" t="s">
        <v>1255</v>
      </c>
    </row>
    <row r="6" spans="1:9" x14ac:dyDescent="0.2">
      <c r="A6" s="197" t="s">
        <v>127</v>
      </c>
      <c r="B6" s="197" t="s">
        <v>514</v>
      </c>
      <c r="C6" s="197" t="s">
        <v>517</v>
      </c>
      <c r="D6" s="197" t="s">
        <v>128</v>
      </c>
    </row>
    <row r="7" spans="1:9" x14ac:dyDescent="0.2">
      <c r="A7" s="197">
        <v>7</v>
      </c>
      <c r="B7" s="197" t="s">
        <v>7</v>
      </c>
      <c r="C7" s="46">
        <v>-6.2612600619469799E-2</v>
      </c>
      <c r="D7" s="157">
        <f t="shared" ref="D7:D38" si="0">_xlfn.RANK.EQ(C7,$C$7:$C$38,0)</f>
        <v>32</v>
      </c>
    </row>
    <row r="8" spans="1:9" x14ac:dyDescent="0.2">
      <c r="A8" s="197">
        <v>29</v>
      </c>
      <c r="B8" s="197" t="s">
        <v>30</v>
      </c>
      <c r="C8" s="46">
        <v>-5.6361616827782499E-2</v>
      </c>
      <c r="D8" s="157">
        <f t="shared" si="0"/>
        <v>31</v>
      </c>
    </row>
    <row r="9" spans="1:9" x14ac:dyDescent="0.2">
      <c r="A9" s="197">
        <v>32</v>
      </c>
      <c r="B9" s="197" t="s">
        <v>33</v>
      </c>
      <c r="C9" s="46">
        <v>-4.9802427197282499E-2</v>
      </c>
      <c r="D9" s="157">
        <f t="shared" si="0"/>
        <v>30</v>
      </c>
    </row>
    <row r="10" spans="1:9" x14ac:dyDescent="0.2">
      <c r="A10" s="197">
        <v>15</v>
      </c>
      <c r="B10" s="197" t="s">
        <v>13</v>
      </c>
      <c r="C10" s="46">
        <v>-4.5448346712972598E-2</v>
      </c>
      <c r="D10" s="157">
        <f t="shared" si="0"/>
        <v>29</v>
      </c>
    </row>
    <row r="11" spans="1:9" x14ac:dyDescent="0.2">
      <c r="A11" s="197">
        <v>10</v>
      </c>
      <c r="B11" s="197" t="s">
        <v>12</v>
      </c>
      <c r="C11" s="46">
        <v>-4.3957369450403502E-2</v>
      </c>
      <c r="D11" s="157">
        <f t="shared" si="0"/>
        <v>28</v>
      </c>
    </row>
    <row r="12" spans="1:9" x14ac:dyDescent="0.2">
      <c r="A12" s="197">
        <v>12</v>
      </c>
      <c r="B12" s="197" t="s">
        <v>15</v>
      </c>
      <c r="C12" s="46">
        <v>-4.2094446757434199E-2</v>
      </c>
      <c r="D12" s="157">
        <f t="shared" si="0"/>
        <v>27</v>
      </c>
    </row>
    <row r="13" spans="1:9" x14ac:dyDescent="0.2">
      <c r="A13" s="197">
        <v>13</v>
      </c>
      <c r="B13" s="197" t="s">
        <v>16</v>
      </c>
      <c r="C13" s="46">
        <v>-3.9411828034163501E-2</v>
      </c>
      <c r="D13" s="157">
        <f t="shared" si="0"/>
        <v>26</v>
      </c>
    </row>
    <row r="14" spans="1:9" x14ac:dyDescent="0.2">
      <c r="A14" s="197">
        <v>20</v>
      </c>
      <c r="B14" s="197" t="s">
        <v>21</v>
      </c>
      <c r="C14" s="46">
        <v>-3.5534395301236997E-2</v>
      </c>
      <c r="D14" s="157">
        <f t="shared" si="0"/>
        <v>25</v>
      </c>
    </row>
    <row r="15" spans="1:9" x14ac:dyDescent="0.2">
      <c r="A15" s="197">
        <v>21</v>
      </c>
      <c r="B15" s="197" t="s">
        <v>22</v>
      </c>
      <c r="C15" s="46">
        <v>-3.3832043364052398E-2</v>
      </c>
      <c r="D15" s="157">
        <f t="shared" si="0"/>
        <v>24</v>
      </c>
    </row>
    <row r="16" spans="1:9" x14ac:dyDescent="0.2">
      <c r="A16" s="197">
        <v>8</v>
      </c>
      <c r="B16" s="197" t="s">
        <v>8</v>
      </c>
      <c r="C16" s="46">
        <v>-2.9255814741407E-2</v>
      </c>
      <c r="D16" s="157">
        <f t="shared" si="0"/>
        <v>23</v>
      </c>
    </row>
    <row r="17" spans="1:4" x14ac:dyDescent="0.2">
      <c r="A17" s="197">
        <v>17</v>
      </c>
      <c r="B17" s="197" t="s">
        <v>18</v>
      </c>
      <c r="C17" s="46">
        <v>-2.7939432385470399E-2</v>
      </c>
      <c r="D17" s="157">
        <f t="shared" si="0"/>
        <v>22</v>
      </c>
    </row>
    <row r="18" spans="1:4" x14ac:dyDescent="0.2">
      <c r="A18" s="197">
        <v>19</v>
      </c>
      <c r="B18" s="197" t="s">
        <v>20</v>
      </c>
      <c r="C18" s="46">
        <v>-2.5933820992950499E-2</v>
      </c>
      <c r="D18" s="157">
        <f t="shared" si="0"/>
        <v>21</v>
      </c>
    </row>
    <row r="19" spans="1:4" x14ac:dyDescent="0.2">
      <c r="A19" s="197">
        <v>1</v>
      </c>
      <c r="B19" s="197" t="s">
        <v>3</v>
      </c>
      <c r="C19" s="46">
        <v>-2.3381343024343401E-2</v>
      </c>
      <c r="D19" s="157">
        <f t="shared" si="0"/>
        <v>20</v>
      </c>
    </row>
    <row r="20" spans="1:4" x14ac:dyDescent="0.2">
      <c r="A20" s="197">
        <v>30</v>
      </c>
      <c r="B20" s="197" t="s">
        <v>31</v>
      </c>
      <c r="C20" s="46">
        <v>-2.3153546916866202E-2</v>
      </c>
      <c r="D20" s="157">
        <f t="shared" si="0"/>
        <v>19</v>
      </c>
    </row>
    <row r="21" spans="1:4" x14ac:dyDescent="0.2">
      <c r="A21" s="197">
        <v>27</v>
      </c>
      <c r="B21" s="197" t="s">
        <v>28</v>
      </c>
      <c r="C21" s="46">
        <v>-2.0577575119840898E-2</v>
      </c>
      <c r="D21" s="157">
        <f t="shared" si="0"/>
        <v>18</v>
      </c>
    </row>
    <row r="22" spans="1:4" x14ac:dyDescent="0.2">
      <c r="A22" s="197">
        <v>11</v>
      </c>
      <c r="B22" s="197" t="s">
        <v>14</v>
      </c>
      <c r="C22" s="46">
        <v>-1.9990366088632E-2</v>
      </c>
      <c r="D22" s="157">
        <f t="shared" si="0"/>
        <v>17</v>
      </c>
    </row>
    <row r="23" spans="1:4" x14ac:dyDescent="0.2">
      <c r="A23" s="197">
        <v>22</v>
      </c>
      <c r="B23" s="197" t="s">
        <v>23</v>
      </c>
      <c r="C23" s="46">
        <v>-1.9304676613382799E-2</v>
      </c>
      <c r="D23" s="157">
        <f t="shared" si="0"/>
        <v>16</v>
      </c>
    </row>
    <row r="24" spans="1:4" x14ac:dyDescent="0.2">
      <c r="A24" s="197">
        <v>14</v>
      </c>
      <c r="B24" s="197" t="s">
        <v>0</v>
      </c>
      <c r="C24" s="46">
        <v>-1.81323819749921E-2</v>
      </c>
      <c r="D24" s="157">
        <f t="shared" si="0"/>
        <v>15</v>
      </c>
    </row>
    <row r="25" spans="1:4" x14ac:dyDescent="0.2">
      <c r="A25" s="197">
        <v>24</v>
      </c>
      <c r="B25" s="197" t="s">
        <v>25</v>
      </c>
      <c r="C25" s="46">
        <v>-1.6870182731445402E-2</v>
      </c>
      <c r="D25" s="157">
        <f t="shared" si="0"/>
        <v>14</v>
      </c>
    </row>
    <row r="26" spans="1:4" x14ac:dyDescent="0.2">
      <c r="A26" s="197">
        <v>5</v>
      </c>
      <c r="B26" s="197" t="s">
        <v>10</v>
      </c>
      <c r="C26" s="46">
        <v>-1.64923466027347E-2</v>
      </c>
      <c r="D26" s="157">
        <f t="shared" si="0"/>
        <v>13</v>
      </c>
    </row>
    <row r="27" spans="1:4" x14ac:dyDescent="0.2">
      <c r="A27" s="197">
        <v>6</v>
      </c>
      <c r="B27" s="197" t="s">
        <v>11</v>
      </c>
      <c r="C27" s="46">
        <v>-1.5765153574340902E-2</v>
      </c>
      <c r="D27" s="157">
        <f t="shared" si="0"/>
        <v>12</v>
      </c>
    </row>
    <row r="28" spans="1:4" x14ac:dyDescent="0.2">
      <c r="A28" s="197">
        <v>31</v>
      </c>
      <c r="B28" s="197" t="s">
        <v>32</v>
      </c>
      <c r="C28" s="46">
        <v>-1.14743623875193E-2</v>
      </c>
      <c r="D28" s="157">
        <f t="shared" si="0"/>
        <v>11</v>
      </c>
    </row>
    <row r="29" spans="1:4" x14ac:dyDescent="0.2">
      <c r="A29" s="197">
        <v>16</v>
      </c>
      <c r="B29" s="197" t="s">
        <v>17</v>
      </c>
      <c r="C29" s="46">
        <v>-1.02372952540949E-2</v>
      </c>
      <c r="D29" s="157">
        <f t="shared" si="0"/>
        <v>10</v>
      </c>
    </row>
    <row r="30" spans="1:4" x14ac:dyDescent="0.2">
      <c r="A30" s="197">
        <v>9</v>
      </c>
      <c r="B30" s="197" t="s">
        <v>9</v>
      </c>
      <c r="C30" s="46">
        <v>-6.4405818671486896E-3</v>
      </c>
      <c r="D30" s="157">
        <f t="shared" si="0"/>
        <v>9</v>
      </c>
    </row>
    <row r="31" spans="1:4" x14ac:dyDescent="0.2">
      <c r="A31" s="197">
        <v>4</v>
      </c>
      <c r="B31" s="197" t="s">
        <v>6</v>
      </c>
      <c r="C31" s="46">
        <v>-3.1205420827389299E-3</v>
      </c>
      <c r="D31" s="157">
        <f t="shared" si="0"/>
        <v>8</v>
      </c>
    </row>
    <row r="32" spans="1:4" x14ac:dyDescent="0.2">
      <c r="A32" s="197">
        <v>26</v>
      </c>
      <c r="B32" s="197" t="s">
        <v>27</v>
      </c>
      <c r="C32" s="46">
        <v>-2.2090059473236501E-3</v>
      </c>
      <c r="D32" s="157">
        <f t="shared" si="0"/>
        <v>7</v>
      </c>
    </row>
    <row r="33" spans="1:4" x14ac:dyDescent="0.2">
      <c r="A33" s="197">
        <v>3</v>
      </c>
      <c r="B33" s="197" t="s">
        <v>5</v>
      </c>
      <c r="C33" s="46">
        <v>5.8151341172996097E-4</v>
      </c>
      <c r="D33" s="157">
        <f t="shared" si="0"/>
        <v>6</v>
      </c>
    </row>
    <row r="34" spans="1:4" x14ac:dyDescent="0.2">
      <c r="A34" s="197">
        <v>28</v>
      </c>
      <c r="B34" s="197" t="s">
        <v>29</v>
      </c>
      <c r="C34" s="46">
        <v>9.3848037682220397E-4</v>
      </c>
      <c r="D34" s="157">
        <f t="shared" si="0"/>
        <v>5</v>
      </c>
    </row>
    <row r="35" spans="1:4" x14ac:dyDescent="0.2">
      <c r="A35" s="197">
        <v>25</v>
      </c>
      <c r="B35" s="197" t="s">
        <v>26</v>
      </c>
      <c r="C35" s="46">
        <v>1.3517143377033099E-3</v>
      </c>
      <c r="D35" s="157">
        <f t="shared" si="0"/>
        <v>4</v>
      </c>
    </row>
    <row r="36" spans="1:4" x14ac:dyDescent="0.2">
      <c r="A36" s="197">
        <v>18</v>
      </c>
      <c r="B36" s="197" t="s">
        <v>19</v>
      </c>
      <c r="C36" s="46">
        <v>2.8168762981253298E-3</v>
      </c>
      <c r="D36" s="157">
        <f t="shared" si="0"/>
        <v>3</v>
      </c>
    </row>
    <row r="37" spans="1:4" x14ac:dyDescent="0.2">
      <c r="A37" s="197">
        <v>2</v>
      </c>
      <c r="B37" s="197" t="s">
        <v>4</v>
      </c>
      <c r="C37" s="46">
        <v>8.9222354916316197E-3</v>
      </c>
      <c r="D37" s="157">
        <f t="shared" si="0"/>
        <v>2</v>
      </c>
    </row>
    <row r="38" spans="1:4" x14ac:dyDescent="0.2">
      <c r="A38" s="197">
        <v>23</v>
      </c>
      <c r="B38" s="197" t="s">
        <v>24</v>
      </c>
      <c r="C38" s="46">
        <v>1.43191221442704E-2</v>
      </c>
      <c r="D38" s="157">
        <f t="shared" si="0"/>
        <v>1</v>
      </c>
    </row>
    <row r="40" spans="1:4" x14ac:dyDescent="0.2">
      <c r="B40" s="197" t="s">
        <v>1</v>
      </c>
      <c r="C40" s="337">
        <v>1</v>
      </c>
      <c r="D40" s="272">
        <f>[3]Inf.Nac.Obj.Gast!E6</f>
        <v>-1.6899999999999998E-2</v>
      </c>
    </row>
    <row r="41" spans="1:4" x14ac:dyDescent="0.2">
      <c r="C41" s="337">
        <v>0</v>
      </c>
      <c r="D41" s="272">
        <f>D40</f>
        <v>-1.6899999999999998E-2</v>
      </c>
    </row>
  </sheetData>
  <autoFilter ref="A6:D38" xr:uid="{00000000-0009-0000-0000-000005000000}">
    <sortState ref="A7:D38">
      <sortCondition ref="C6:C38"/>
    </sortState>
  </autoFilter>
  <mergeCells count="1">
    <mergeCell ref="H1:I1"/>
  </mergeCells>
  <hyperlinks>
    <hyperlink ref="H1:I1" location="Index!A1" display="Regresar al Índice" xr:uid="{5D46BD77-2253-4909-BBB5-015CEEBDCF25}"/>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EB331-B7D0-4990-AFA6-6D88107029A6}">
  <sheetPr codeName="Hoja153"/>
  <dimension ref="A1:I41"/>
  <sheetViews>
    <sheetView topLeftCell="A19" workbookViewId="0">
      <selection activeCell="F17" sqref="F17"/>
    </sheetView>
  </sheetViews>
  <sheetFormatPr baseColWidth="10" defaultRowHeight="12.75" x14ac:dyDescent="0.2"/>
  <cols>
    <col min="1" max="16384" width="11.42578125" style="197"/>
  </cols>
  <sheetData>
    <row r="1" spans="1:9" x14ac:dyDescent="0.2">
      <c r="A1" s="28" t="s">
        <v>4548</v>
      </c>
      <c r="H1" s="284" t="s">
        <v>1306</v>
      </c>
      <c r="I1" s="284"/>
    </row>
    <row r="2" spans="1:9" x14ac:dyDescent="0.2">
      <c r="A2" s="197" t="s">
        <v>1255</v>
      </c>
    </row>
    <row r="6" spans="1:9" x14ac:dyDescent="0.2">
      <c r="A6" s="197" t="s">
        <v>127</v>
      </c>
      <c r="B6" s="197" t="s">
        <v>514</v>
      </c>
      <c r="C6" s="197" t="s">
        <v>518</v>
      </c>
      <c r="D6" s="197" t="s">
        <v>128</v>
      </c>
    </row>
    <row r="7" spans="1:9" x14ac:dyDescent="0.2">
      <c r="A7" s="197">
        <v>6</v>
      </c>
      <c r="B7" s="197" t="s">
        <v>11</v>
      </c>
      <c r="C7" s="46">
        <v>-1.73757462108826E-3</v>
      </c>
      <c r="D7" s="157">
        <f t="shared" ref="D7:D38" si="0">_xlfn.RANK.EQ(C7,$C$7:$C$38,0)</f>
        <v>32</v>
      </c>
    </row>
    <row r="8" spans="1:9" x14ac:dyDescent="0.2">
      <c r="A8" s="197">
        <v>29</v>
      </c>
      <c r="B8" s="197" t="s">
        <v>30</v>
      </c>
      <c r="C8" s="46">
        <v>-1.32016898162957E-3</v>
      </c>
      <c r="D8" s="157">
        <f t="shared" si="0"/>
        <v>31</v>
      </c>
    </row>
    <row r="9" spans="1:9" x14ac:dyDescent="0.2">
      <c r="A9" s="197">
        <v>5</v>
      </c>
      <c r="B9" s="197" t="s">
        <v>10</v>
      </c>
      <c r="C9" s="46">
        <v>8.8202959121159701E-3</v>
      </c>
      <c r="D9" s="157">
        <f t="shared" si="0"/>
        <v>30</v>
      </c>
    </row>
    <row r="10" spans="1:9" x14ac:dyDescent="0.2">
      <c r="A10" s="197">
        <v>11</v>
      </c>
      <c r="B10" s="197" t="s">
        <v>14</v>
      </c>
      <c r="C10" s="46">
        <v>1.4649660261440101E-2</v>
      </c>
      <c r="D10" s="157">
        <f t="shared" si="0"/>
        <v>29</v>
      </c>
    </row>
    <row r="11" spans="1:9" x14ac:dyDescent="0.2">
      <c r="A11" s="197">
        <v>27</v>
      </c>
      <c r="B11" s="197" t="s">
        <v>28</v>
      </c>
      <c r="C11" s="46">
        <v>1.47794252534357E-2</v>
      </c>
      <c r="D11" s="157">
        <f t="shared" si="0"/>
        <v>28</v>
      </c>
    </row>
    <row r="12" spans="1:9" x14ac:dyDescent="0.2">
      <c r="A12" s="197">
        <v>23</v>
      </c>
      <c r="B12" s="197" t="s">
        <v>24</v>
      </c>
      <c r="C12" s="46">
        <v>1.7149705450433001E-2</v>
      </c>
      <c r="D12" s="157">
        <f t="shared" si="0"/>
        <v>27</v>
      </c>
    </row>
    <row r="13" spans="1:9" x14ac:dyDescent="0.2">
      <c r="A13" s="197">
        <v>15</v>
      </c>
      <c r="B13" s="197" t="s">
        <v>13</v>
      </c>
      <c r="C13" s="46">
        <v>1.7287925281285001E-2</v>
      </c>
      <c r="D13" s="157">
        <f t="shared" si="0"/>
        <v>26</v>
      </c>
    </row>
    <row r="14" spans="1:9" x14ac:dyDescent="0.2">
      <c r="A14" s="197">
        <v>9</v>
      </c>
      <c r="B14" s="197" t="s">
        <v>9</v>
      </c>
      <c r="C14" s="46">
        <v>2.0435706404282401E-2</v>
      </c>
      <c r="D14" s="157">
        <f t="shared" si="0"/>
        <v>25</v>
      </c>
    </row>
    <row r="15" spans="1:9" x14ac:dyDescent="0.2">
      <c r="A15" s="197">
        <v>2</v>
      </c>
      <c r="B15" s="197" t="s">
        <v>4</v>
      </c>
      <c r="C15" s="46">
        <v>2.1353184611994099E-2</v>
      </c>
      <c r="D15" s="157">
        <f t="shared" si="0"/>
        <v>24</v>
      </c>
    </row>
    <row r="16" spans="1:9" x14ac:dyDescent="0.2">
      <c r="A16" s="197">
        <v>13</v>
      </c>
      <c r="B16" s="197" t="s">
        <v>16</v>
      </c>
      <c r="C16" s="46">
        <v>2.33193400534593E-2</v>
      </c>
      <c r="D16" s="157">
        <f t="shared" si="0"/>
        <v>23</v>
      </c>
    </row>
    <row r="17" spans="1:4" x14ac:dyDescent="0.2">
      <c r="A17" s="197">
        <v>1</v>
      </c>
      <c r="B17" s="197" t="s">
        <v>3</v>
      </c>
      <c r="C17" s="46">
        <v>2.4349863732457101E-2</v>
      </c>
      <c r="D17" s="157">
        <f t="shared" si="0"/>
        <v>22</v>
      </c>
    </row>
    <row r="18" spans="1:4" x14ac:dyDescent="0.2">
      <c r="A18" s="197">
        <v>28</v>
      </c>
      <c r="B18" s="197" t="s">
        <v>29</v>
      </c>
      <c r="C18" s="46">
        <v>2.53755139716372E-2</v>
      </c>
      <c r="D18" s="157">
        <f t="shared" si="0"/>
        <v>21</v>
      </c>
    </row>
    <row r="19" spans="1:4" x14ac:dyDescent="0.2">
      <c r="A19" s="197">
        <v>8</v>
      </c>
      <c r="B19" s="197" t="s">
        <v>8</v>
      </c>
      <c r="C19" s="46">
        <v>2.5881705088733699E-2</v>
      </c>
      <c r="D19" s="157">
        <f t="shared" si="0"/>
        <v>20</v>
      </c>
    </row>
    <row r="20" spans="1:4" x14ac:dyDescent="0.2">
      <c r="A20" s="197">
        <v>7</v>
      </c>
      <c r="B20" s="197" t="s">
        <v>7</v>
      </c>
      <c r="C20" s="46">
        <v>3.0140452587242201E-2</v>
      </c>
      <c r="D20" s="157">
        <f t="shared" si="0"/>
        <v>19</v>
      </c>
    </row>
    <row r="21" spans="1:4" x14ac:dyDescent="0.2">
      <c r="A21" s="197">
        <v>18</v>
      </c>
      <c r="B21" s="197" t="s">
        <v>19</v>
      </c>
      <c r="C21" s="46">
        <v>3.1574465866733799E-2</v>
      </c>
      <c r="D21" s="157">
        <f t="shared" si="0"/>
        <v>18</v>
      </c>
    </row>
    <row r="22" spans="1:4" x14ac:dyDescent="0.2">
      <c r="A22" s="197">
        <v>12</v>
      </c>
      <c r="B22" s="197" t="s">
        <v>15</v>
      </c>
      <c r="C22" s="46">
        <v>3.1687708058539203E-2</v>
      </c>
      <c r="D22" s="157">
        <f t="shared" si="0"/>
        <v>17</v>
      </c>
    </row>
    <row r="23" spans="1:4" x14ac:dyDescent="0.2">
      <c r="A23" s="197">
        <v>21</v>
      </c>
      <c r="B23" s="197" t="s">
        <v>22</v>
      </c>
      <c r="C23" s="46">
        <v>3.5552941368690097E-2</v>
      </c>
      <c r="D23" s="157">
        <f t="shared" si="0"/>
        <v>16</v>
      </c>
    </row>
    <row r="24" spans="1:4" x14ac:dyDescent="0.2">
      <c r="A24" s="197">
        <v>26</v>
      </c>
      <c r="B24" s="197" t="s">
        <v>27</v>
      </c>
      <c r="C24" s="46">
        <v>3.6102837850975102E-2</v>
      </c>
      <c r="D24" s="157">
        <f t="shared" si="0"/>
        <v>15</v>
      </c>
    </row>
    <row r="25" spans="1:4" x14ac:dyDescent="0.2">
      <c r="A25" s="197">
        <v>3</v>
      </c>
      <c r="B25" s="336" t="s">
        <v>5</v>
      </c>
      <c r="C25" s="46">
        <v>3.6715427245779003E-2</v>
      </c>
      <c r="D25" s="157">
        <f t="shared" si="0"/>
        <v>14</v>
      </c>
    </row>
    <row r="26" spans="1:4" x14ac:dyDescent="0.2">
      <c r="A26" s="197">
        <v>14</v>
      </c>
      <c r="B26" s="197" t="s">
        <v>0</v>
      </c>
      <c r="C26" s="46">
        <v>3.7569655075121701E-2</v>
      </c>
      <c r="D26" s="157">
        <f t="shared" si="0"/>
        <v>13</v>
      </c>
    </row>
    <row r="27" spans="1:4" x14ac:dyDescent="0.2">
      <c r="A27" s="197">
        <v>17</v>
      </c>
      <c r="B27" s="197" t="s">
        <v>18</v>
      </c>
      <c r="C27" s="46">
        <v>3.8493152809441898E-2</v>
      </c>
      <c r="D27" s="157">
        <f t="shared" si="0"/>
        <v>12</v>
      </c>
    </row>
    <row r="28" spans="1:4" x14ac:dyDescent="0.2">
      <c r="A28" s="197">
        <v>16</v>
      </c>
      <c r="B28" s="197" t="s">
        <v>17</v>
      </c>
      <c r="C28" s="46">
        <v>3.8685433407706901E-2</v>
      </c>
      <c r="D28" s="157">
        <f t="shared" si="0"/>
        <v>11</v>
      </c>
    </row>
    <row r="29" spans="1:4" x14ac:dyDescent="0.2">
      <c r="A29" s="197">
        <v>25</v>
      </c>
      <c r="B29" s="197" t="s">
        <v>26</v>
      </c>
      <c r="C29" s="46">
        <v>4.23447514750201E-2</v>
      </c>
      <c r="D29" s="157">
        <f t="shared" si="0"/>
        <v>10</v>
      </c>
    </row>
    <row r="30" spans="1:4" x14ac:dyDescent="0.2">
      <c r="A30" s="197">
        <v>24</v>
      </c>
      <c r="B30" s="197" t="s">
        <v>25</v>
      </c>
      <c r="C30" s="46">
        <v>4.35817408285675E-2</v>
      </c>
      <c r="D30" s="157">
        <f t="shared" si="0"/>
        <v>9</v>
      </c>
    </row>
    <row r="31" spans="1:4" x14ac:dyDescent="0.2">
      <c r="A31" s="197">
        <v>19</v>
      </c>
      <c r="B31" s="197" t="s">
        <v>20</v>
      </c>
      <c r="C31" s="46">
        <v>4.3757744733581301E-2</v>
      </c>
      <c r="D31" s="157">
        <f t="shared" si="0"/>
        <v>8</v>
      </c>
    </row>
    <row r="32" spans="1:4" x14ac:dyDescent="0.2">
      <c r="A32" s="197">
        <v>20</v>
      </c>
      <c r="B32" s="197" t="s">
        <v>21</v>
      </c>
      <c r="C32" s="46">
        <v>4.7792440599566201E-2</v>
      </c>
      <c r="D32" s="157">
        <f t="shared" si="0"/>
        <v>7</v>
      </c>
    </row>
    <row r="33" spans="1:4" x14ac:dyDescent="0.2">
      <c r="A33" s="197">
        <v>10</v>
      </c>
      <c r="B33" s="197" t="s">
        <v>12</v>
      </c>
      <c r="C33" s="46">
        <v>4.8688868598522901E-2</v>
      </c>
      <c r="D33" s="157">
        <f t="shared" si="0"/>
        <v>6</v>
      </c>
    </row>
    <row r="34" spans="1:4" x14ac:dyDescent="0.2">
      <c r="A34" s="197">
        <v>22</v>
      </c>
      <c r="B34" s="197" t="s">
        <v>23</v>
      </c>
      <c r="C34" s="46">
        <v>5.4610146024181697E-2</v>
      </c>
      <c r="D34" s="157">
        <f t="shared" si="0"/>
        <v>5</v>
      </c>
    </row>
    <row r="35" spans="1:4" x14ac:dyDescent="0.2">
      <c r="A35" s="197">
        <v>30</v>
      </c>
      <c r="B35" s="197" t="s">
        <v>31</v>
      </c>
      <c r="C35" s="46">
        <v>5.72610160746818E-2</v>
      </c>
      <c r="D35" s="157">
        <f t="shared" si="0"/>
        <v>4</v>
      </c>
    </row>
    <row r="36" spans="1:4" x14ac:dyDescent="0.2">
      <c r="A36" s="197">
        <v>4</v>
      </c>
      <c r="B36" s="197" t="s">
        <v>6</v>
      </c>
      <c r="C36" s="46">
        <v>5.86027689388533E-2</v>
      </c>
      <c r="D36" s="157">
        <f t="shared" si="0"/>
        <v>3</v>
      </c>
    </row>
    <row r="37" spans="1:4" x14ac:dyDescent="0.2">
      <c r="A37" s="197">
        <v>31</v>
      </c>
      <c r="B37" s="197" t="s">
        <v>32</v>
      </c>
      <c r="C37" s="46">
        <v>6.4932146252917294E-2</v>
      </c>
      <c r="D37" s="157">
        <f t="shared" si="0"/>
        <v>2</v>
      </c>
    </row>
    <row r="38" spans="1:4" x14ac:dyDescent="0.2">
      <c r="A38" s="197">
        <v>32</v>
      </c>
      <c r="B38" s="197" t="s">
        <v>33</v>
      </c>
      <c r="C38" s="46">
        <v>6.7929967157337706E-2</v>
      </c>
      <c r="D38" s="157">
        <f t="shared" si="0"/>
        <v>1</v>
      </c>
    </row>
    <row r="40" spans="1:4" x14ac:dyDescent="0.2">
      <c r="B40" s="197" t="s">
        <v>1</v>
      </c>
      <c r="C40" s="337">
        <v>1</v>
      </c>
      <c r="D40" s="272">
        <f>[3]Inf.Nac.Obj.Gast!E7</f>
        <v>3.2000000000000001E-2</v>
      </c>
    </row>
    <row r="41" spans="1:4" x14ac:dyDescent="0.2">
      <c r="C41" s="337">
        <v>0</v>
      </c>
      <c r="D41" s="272">
        <f>D40</f>
        <v>3.2000000000000001E-2</v>
      </c>
    </row>
  </sheetData>
  <autoFilter ref="A6:D38" xr:uid="{00000000-0009-0000-0000-000006000000}">
    <sortState ref="A7:D38">
      <sortCondition ref="C6:C38"/>
    </sortState>
  </autoFilter>
  <mergeCells count="1">
    <mergeCell ref="H1:I1"/>
  </mergeCells>
  <hyperlinks>
    <hyperlink ref="H1:I1" location="Index!A1" display="Regresar al Índice" xr:uid="{C5C7F2DC-FDBA-4435-9285-2BFF4BE9D51A}"/>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C8D7B-A945-4A6C-90A7-668631D3E017}">
  <sheetPr codeName="Hoja154"/>
  <dimension ref="A1:I41"/>
  <sheetViews>
    <sheetView topLeftCell="A28" workbookViewId="0">
      <selection activeCell="F17" sqref="F17"/>
    </sheetView>
  </sheetViews>
  <sheetFormatPr baseColWidth="10" defaultRowHeight="12.75" x14ac:dyDescent="0.2"/>
  <cols>
    <col min="1" max="16384" width="11.42578125" style="197"/>
  </cols>
  <sheetData>
    <row r="1" spans="1:9" x14ac:dyDescent="0.2">
      <c r="A1" s="28" t="s">
        <v>4549</v>
      </c>
      <c r="H1" s="284" t="s">
        <v>1306</v>
      </c>
      <c r="I1" s="284"/>
    </row>
    <row r="2" spans="1:9" x14ac:dyDescent="0.2">
      <c r="A2" s="197" t="s">
        <v>1255</v>
      </c>
    </row>
    <row r="6" spans="1:9" x14ac:dyDescent="0.2">
      <c r="A6" s="197" t="s">
        <v>127</v>
      </c>
      <c r="B6" s="197" t="s">
        <v>514</v>
      </c>
      <c r="C6" s="197" t="s">
        <v>519</v>
      </c>
      <c r="D6" s="197" t="s">
        <v>128</v>
      </c>
    </row>
    <row r="7" spans="1:9" x14ac:dyDescent="0.2">
      <c r="A7" s="197">
        <v>18</v>
      </c>
      <c r="B7" s="197" t="s">
        <v>19</v>
      </c>
      <c r="C7" s="46">
        <v>5.4736165932737703E-2</v>
      </c>
      <c r="D7" s="157">
        <f t="shared" ref="D7:D38" si="0">_xlfn.RANK.EQ(C7,$C$7:$C$38,0)</f>
        <v>32</v>
      </c>
    </row>
    <row r="8" spans="1:9" x14ac:dyDescent="0.2">
      <c r="A8" s="197">
        <v>28</v>
      </c>
      <c r="B8" s="197" t="s">
        <v>29</v>
      </c>
      <c r="C8" s="46">
        <v>6.38236907383605E-2</v>
      </c>
      <c r="D8" s="157">
        <f t="shared" si="0"/>
        <v>31</v>
      </c>
    </row>
    <row r="9" spans="1:9" x14ac:dyDescent="0.2">
      <c r="A9" s="197">
        <v>32</v>
      </c>
      <c r="B9" s="197" t="s">
        <v>33</v>
      </c>
      <c r="C9" s="46">
        <v>6.4816825511722506E-2</v>
      </c>
      <c r="D9" s="157">
        <f t="shared" si="0"/>
        <v>30</v>
      </c>
    </row>
    <row r="10" spans="1:9" x14ac:dyDescent="0.2">
      <c r="A10" s="197">
        <v>11</v>
      </c>
      <c r="B10" s="197" t="s">
        <v>14</v>
      </c>
      <c r="C10" s="46">
        <v>6.8263815198759098E-2</v>
      </c>
      <c r="D10" s="157">
        <f t="shared" si="0"/>
        <v>29</v>
      </c>
    </row>
    <row r="11" spans="1:9" x14ac:dyDescent="0.2">
      <c r="A11" s="197">
        <v>22</v>
      </c>
      <c r="B11" s="197" t="s">
        <v>23</v>
      </c>
      <c r="C11" s="46">
        <v>6.90472201613095E-2</v>
      </c>
      <c r="D11" s="157">
        <f t="shared" si="0"/>
        <v>28</v>
      </c>
    </row>
    <row r="12" spans="1:9" x14ac:dyDescent="0.2">
      <c r="A12" s="197">
        <v>25</v>
      </c>
      <c r="B12" s="197" t="s">
        <v>26</v>
      </c>
      <c r="C12" s="46">
        <v>7.0135562951538305E-2</v>
      </c>
      <c r="D12" s="157">
        <f t="shared" si="0"/>
        <v>27</v>
      </c>
    </row>
    <row r="13" spans="1:9" x14ac:dyDescent="0.2">
      <c r="A13" s="197">
        <v>4</v>
      </c>
      <c r="B13" s="197" t="s">
        <v>6</v>
      </c>
      <c r="C13" s="46">
        <v>7.0766638584667294E-2</v>
      </c>
      <c r="D13" s="157">
        <f t="shared" si="0"/>
        <v>26</v>
      </c>
    </row>
    <row r="14" spans="1:9" x14ac:dyDescent="0.2">
      <c r="A14" s="197">
        <v>20</v>
      </c>
      <c r="B14" s="197" t="s">
        <v>21</v>
      </c>
      <c r="C14" s="46">
        <v>7.2269252962146299E-2</v>
      </c>
      <c r="D14" s="157">
        <f t="shared" si="0"/>
        <v>25</v>
      </c>
    </row>
    <row r="15" spans="1:9" x14ac:dyDescent="0.2">
      <c r="A15" s="197">
        <v>1</v>
      </c>
      <c r="B15" s="197" t="s">
        <v>3</v>
      </c>
      <c r="C15" s="46">
        <v>7.2437273982772998E-2</v>
      </c>
      <c r="D15" s="157">
        <f t="shared" si="0"/>
        <v>24</v>
      </c>
    </row>
    <row r="16" spans="1:9" x14ac:dyDescent="0.2">
      <c r="A16" s="197">
        <v>6</v>
      </c>
      <c r="B16" s="197" t="s">
        <v>11</v>
      </c>
      <c r="C16" s="46">
        <v>7.3479929281983894E-2</v>
      </c>
      <c r="D16" s="157">
        <f t="shared" si="0"/>
        <v>23</v>
      </c>
    </row>
    <row r="17" spans="1:4" x14ac:dyDescent="0.2">
      <c r="A17" s="197">
        <v>17</v>
      </c>
      <c r="B17" s="197" t="s">
        <v>18</v>
      </c>
      <c r="C17" s="46">
        <v>7.3481452921425799E-2</v>
      </c>
      <c r="D17" s="157">
        <f t="shared" si="0"/>
        <v>22</v>
      </c>
    </row>
    <row r="18" spans="1:4" x14ac:dyDescent="0.2">
      <c r="A18" s="197">
        <v>12</v>
      </c>
      <c r="B18" s="197" t="s">
        <v>15</v>
      </c>
      <c r="C18" s="46">
        <v>7.5390502967822806E-2</v>
      </c>
      <c r="D18" s="157">
        <f t="shared" si="0"/>
        <v>21</v>
      </c>
    </row>
    <row r="19" spans="1:4" x14ac:dyDescent="0.2">
      <c r="A19" s="197">
        <v>8</v>
      </c>
      <c r="B19" s="197" t="s">
        <v>8</v>
      </c>
      <c r="C19" s="46">
        <v>7.6505413001180897E-2</v>
      </c>
      <c r="D19" s="157">
        <f t="shared" si="0"/>
        <v>20</v>
      </c>
    </row>
    <row r="20" spans="1:4" x14ac:dyDescent="0.2">
      <c r="A20" s="197">
        <v>30</v>
      </c>
      <c r="B20" s="197" t="s">
        <v>31</v>
      </c>
      <c r="C20" s="46">
        <v>7.6644792874930104E-2</v>
      </c>
      <c r="D20" s="157">
        <f t="shared" si="0"/>
        <v>19</v>
      </c>
    </row>
    <row r="21" spans="1:4" x14ac:dyDescent="0.2">
      <c r="A21" s="197">
        <v>21</v>
      </c>
      <c r="B21" s="197" t="s">
        <v>22</v>
      </c>
      <c r="C21" s="46">
        <v>7.7351323028556504E-2</v>
      </c>
      <c r="D21" s="157">
        <f t="shared" si="0"/>
        <v>18</v>
      </c>
    </row>
    <row r="22" spans="1:4" x14ac:dyDescent="0.2">
      <c r="A22" s="197">
        <v>14</v>
      </c>
      <c r="B22" s="197" t="s">
        <v>0</v>
      </c>
      <c r="C22" s="46">
        <v>7.9825207692894001E-2</v>
      </c>
      <c r="D22" s="157">
        <f t="shared" si="0"/>
        <v>17</v>
      </c>
    </row>
    <row r="23" spans="1:4" x14ac:dyDescent="0.2">
      <c r="A23" s="197">
        <v>7</v>
      </c>
      <c r="B23" s="197" t="s">
        <v>7</v>
      </c>
      <c r="C23" s="46">
        <v>8.0685222844901303E-2</v>
      </c>
      <c r="D23" s="157">
        <f t="shared" si="0"/>
        <v>16</v>
      </c>
    </row>
    <row r="24" spans="1:4" x14ac:dyDescent="0.2">
      <c r="A24" s="197">
        <v>9</v>
      </c>
      <c r="B24" s="197" t="s">
        <v>9</v>
      </c>
      <c r="C24" s="46">
        <v>8.4475563692744296E-2</v>
      </c>
      <c r="D24" s="157">
        <f t="shared" si="0"/>
        <v>15</v>
      </c>
    </row>
    <row r="25" spans="1:4" x14ac:dyDescent="0.2">
      <c r="A25" s="197">
        <v>29</v>
      </c>
      <c r="B25" s="197" t="s">
        <v>30</v>
      </c>
      <c r="C25" s="46">
        <v>8.5175242730625406E-2</v>
      </c>
      <c r="D25" s="157">
        <f t="shared" si="0"/>
        <v>14</v>
      </c>
    </row>
    <row r="26" spans="1:4" x14ac:dyDescent="0.2">
      <c r="A26" s="197">
        <v>10</v>
      </c>
      <c r="B26" s="197" t="s">
        <v>12</v>
      </c>
      <c r="C26" s="46">
        <v>8.5545505194507099E-2</v>
      </c>
      <c r="D26" s="157">
        <f t="shared" si="0"/>
        <v>13</v>
      </c>
    </row>
    <row r="27" spans="1:4" x14ac:dyDescent="0.2">
      <c r="A27" s="197">
        <v>23</v>
      </c>
      <c r="B27" s="197" t="s">
        <v>24</v>
      </c>
      <c r="C27" s="46">
        <v>8.5723037186661702E-2</v>
      </c>
      <c r="D27" s="157">
        <f t="shared" si="0"/>
        <v>12</v>
      </c>
    </row>
    <row r="28" spans="1:4" x14ac:dyDescent="0.2">
      <c r="A28" s="197">
        <v>13</v>
      </c>
      <c r="B28" s="197" t="s">
        <v>16</v>
      </c>
      <c r="C28" s="46">
        <v>8.5802066253840306E-2</v>
      </c>
      <c r="D28" s="157">
        <f t="shared" si="0"/>
        <v>11</v>
      </c>
    </row>
    <row r="29" spans="1:4" x14ac:dyDescent="0.2">
      <c r="A29" s="197">
        <v>31</v>
      </c>
      <c r="B29" s="336" t="s">
        <v>32</v>
      </c>
      <c r="C29" s="46">
        <v>8.5932733827199598E-2</v>
      </c>
      <c r="D29" s="157">
        <f t="shared" si="0"/>
        <v>10</v>
      </c>
    </row>
    <row r="30" spans="1:4" x14ac:dyDescent="0.2">
      <c r="A30" s="197">
        <v>5</v>
      </c>
      <c r="B30" s="197" t="s">
        <v>10</v>
      </c>
      <c r="C30" s="46">
        <v>8.6246212725242993E-2</v>
      </c>
      <c r="D30" s="157">
        <f t="shared" si="0"/>
        <v>9</v>
      </c>
    </row>
    <row r="31" spans="1:4" x14ac:dyDescent="0.2">
      <c r="A31" s="197">
        <v>26</v>
      </c>
      <c r="B31" s="197" t="s">
        <v>27</v>
      </c>
      <c r="C31" s="46">
        <v>8.6375831097632097E-2</v>
      </c>
      <c r="D31" s="157">
        <f t="shared" si="0"/>
        <v>8</v>
      </c>
    </row>
    <row r="32" spans="1:4" x14ac:dyDescent="0.2">
      <c r="A32" s="197">
        <v>24</v>
      </c>
      <c r="B32" s="197" t="s">
        <v>25</v>
      </c>
      <c r="C32" s="46">
        <v>8.6640320094454104E-2</v>
      </c>
      <c r="D32" s="157">
        <f t="shared" si="0"/>
        <v>7</v>
      </c>
    </row>
    <row r="33" spans="1:4" x14ac:dyDescent="0.2">
      <c r="A33" s="197">
        <v>16</v>
      </c>
      <c r="B33" s="197" t="s">
        <v>17</v>
      </c>
      <c r="C33" s="46">
        <v>8.8100723891694002E-2</v>
      </c>
      <c r="D33" s="157">
        <f t="shared" si="0"/>
        <v>6</v>
      </c>
    </row>
    <row r="34" spans="1:4" x14ac:dyDescent="0.2">
      <c r="A34" s="197">
        <v>19</v>
      </c>
      <c r="B34" s="197" t="s">
        <v>20</v>
      </c>
      <c r="C34" s="46">
        <v>9.0397115495939498E-2</v>
      </c>
      <c r="D34" s="157">
        <f t="shared" si="0"/>
        <v>5</v>
      </c>
    </row>
    <row r="35" spans="1:4" x14ac:dyDescent="0.2">
      <c r="A35" s="197">
        <v>15</v>
      </c>
      <c r="B35" s="197" t="s">
        <v>13</v>
      </c>
      <c r="C35" s="46">
        <v>9.1774114574832796E-2</v>
      </c>
      <c r="D35" s="157">
        <f t="shared" si="0"/>
        <v>4</v>
      </c>
    </row>
    <row r="36" spans="1:4" x14ac:dyDescent="0.2">
      <c r="A36" s="197">
        <v>27</v>
      </c>
      <c r="B36" s="197" t="s">
        <v>28</v>
      </c>
      <c r="C36" s="46">
        <v>9.2300839698434597E-2</v>
      </c>
      <c r="D36" s="157">
        <f t="shared" si="0"/>
        <v>3</v>
      </c>
    </row>
    <row r="37" spans="1:4" x14ac:dyDescent="0.2">
      <c r="A37" s="197">
        <v>2</v>
      </c>
      <c r="B37" s="197" t="s">
        <v>4</v>
      </c>
      <c r="C37" s="46">
        <v>9.5330580535653006E-2</v>
      </c>
      <c r="D37" s="157">
        <f t="shared" si="0"/>
        <v>2</v>
      </c>
    </row>
    <row r="38" spans="1:4" x14ac:dyDescent="0.2">
      <c r="A38" s="197">
        <v>3</v>
      </c>
      <c r="B38" s="197" t="s">
        <v>5</v>
      </c>
      <c r="C38" s="46">
        <v>0.10918530222659301</v>
      </c>
      <c r="D38" s="157">
        <f t="shared" si="0"/>
        <v>1</v>
      </c>
    </row>
    <row r="40" spans="1:4" x14ac:dyDescent="0.2">
      <c r="B40" s="197" t="s">
        <v>1</v>
      </c>
      <c r="C40" s="337">
        <v>1</v>
      </c>
      <c r="D40" s="272">
        <f>[3]Inf.Nac.Obj.Gast!E8</f>
        <v>8.1000000000000003E-2</v>
      </c>
    </row>
    <row r="41" spans="1:4" x14ac:dyDescent="0.2">
      <c r="C41" s="337">
        <v>0</v>
      </c>
      <c r="D41" s="272">
        <f>D40</f>
        <v>8.1000000000000003E-2</v>
      </c>
    </row>
  </sheetData>
  <autoFilter ref="A6:D38" xr:uid="{00000000-0009-0000-0000-000007000000}">
    <sortState ref="A7:D38">
      <sortCondition ref="C6:C38"/>
    </sortState>
  </autoFilter>
  <mergeCells count="1">
    <mergeCell ref="H1:I1"/>
  </mergeCells>
  <hyperlinks>
    <hyperlink ref="H1:I1" location="Index!A1" display="Regresar al Índice" xr:uid="{AD8127CD-3363-4988-87B4-3FA63017ADC8}"/>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204</vt:i4>
      </vt:variant>
      <vt:variant>
        <vt:lpstr>Rangos con nombre</vt:lpstr>
      </vt:variant>
      <vt:variant>
        <vt:i4>218</vt:i4>
      </vt:variant>
    </vt:vector>
  </HeadingPairs>
  <TitlesOfParts>
    <vt:vector size="422"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F1</vt:lpstr>
      <vt:lpstr>F2</vt:lpstr>
      <vt:lpstr>F3</vt:lpstr>
      <vt:lpstr>F4</vt:lpstr>
      <vt:lpstr>F5</vt:lpstr>
      <vt:lpstr>F6</vt:lpstr>
      <vt:lpstr>F7</vt:lpstr>
      <vt:lpstr>F8</vt:lpstr>
      <vt:lpstr>F9</vt:lpstr>
      <vt:lpstr>F10</vt:lpstr>
      <vt:lpstr>F11</vt:lpstr>
      <vt:lpstr>F12</vt:lpstr>
      <vt:lpstr>F13</vt:lpstr>
      <vt:lpstr>F14</vt:lpstr>
      <vt:lpstr>F15</vt:lpstr>
      <vt:lpstr>F16-18</vt:lpstr>
      <vt:lpstr>F19</vt:lpstr>
      <vt:lpstr>F20</vt:lpstr>
      <vt:lpstr>F21-22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F44</vt:lpstr>
      <vt:lpstr>F45</vt:lpstr>
      <vt:lpstr>F46</vt:lpstr>
      <vt:lpstr>F47</vt:lpstr>
      <vt:lpstr>F48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vt:lpstr>
      <vt:lpstr>F66-67</vt:lpstr>
      <vt:lpstr>F68-69</vt:lpstr>
      <vt:lpstr>F70-71</vt:lpstr>
      <vt:lpstr>F72</vt:lpstr>
      <vt:lpstr>F73</vt:lpstr>
      <vt:lpstr>F74</vt:lpstr>
      <vt:lpstr>F75</vt:lpstr>
      <vt:lpstr>F76</vt:lpstr>
      <vt:lpstr>F77</vt:lpstr>
      <vt:lpstr>F78</vt:lpstr>
      <vt:lpstr>F79</vt:lpstr>
      <vt:lpstr>F80</vt:lpstr>
      <vt:lpstr>F81</vt:lpstr>
      <vt:lpstr>F82</vt:lpstr>
      <vt:lpstr>F83</vt:lpstr>
      <vt:lpstr>F84</vt:lpstr>
      <vt:lpstr>F85</vt:lpstr>
      <vt:lpstr>F86</vt:lpstr>
      <vt:lpstr>F87</vt:lpstr>
      <vt:lpstr>F88-91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F107-108</vt:lpstr>
      <vt:lpstr>F109-110</vt:lpstr>
      <vt:lpstr>F111-112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vt:lpstr>
      <vt:lpstr>F149</vt:lpstr>
      <vt:lpstr>F150</vt:lpstr>
      <vt:lpstr>F151</vt:lpstr>
      <vt:lpstr>F152</vt:lpstr>
      <vt:lpstr>F153</vt:lpstr>
      <vt:lpstr>F154</vt:lpstr>
      <vt:lpstr>F155</vt:lpstr>
      <vt:lpstr>F156</vt:lpstr>
      <vt:lpstr>F157</vt:lpstr>
      <vt:lpstr>F158</vt:lpstr>
      <vt:lpstr>F159</vt:lpstr>
      <vt:lpstr>F160</vt:lpstr>
      <vt:lpstr>F161</vt:lpstr>
      <vt:lpstr>F162</vt:lpstr>
      <vt:lpstr>F163</vt:lpstr>
      <vt:lpstr>F164</vt:lpstr>
      <vt:lpstr>F165</vt:lpstr>
      <vt:lpstr>F166</vt:lpstr>
      <vt:lpstr>F167</vt:lpstr>
      <vt:lpstr>F168</vt:lpstr>
      <vt:lpstr>F169</vt:lpstr>
      <vt:lpstr>F170</vt:lpstr>
      <vt:lpstr>F171</vt:lpstr>
      <vt:lpstr>F172</vt:lpstr>
      <vt:lpstr>F173</vt:lpstr>
      <vt:lpstr>F174</vt:lpstr>
      <vt:lpstr>F175-186</vt:lpstr>
      <vt:lpstr>'T1'!_Toc141875405</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'T30'!Start12</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Start184</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Start196</vt:lpstr>
      <vt:lpstr>Start197</vt:lpstr>
      <vt:lpstr>Start198</vt:lpstr>
      <vt:lpstr>Start199</vt:lpstr>
      <vt:lpstr>Start2</vt:lpstr>
      <vt:lpstr>Start20</vt:lpstr>
      <vt:lpstr>Start200</vt:lpstr>
      <vt:lpstr>Start201</vt:lpstr>
      <vt:lpstr>Start202</vt:lpstr>
      <vt:lpstr>Start203</vt:lpstr>
      <vt:lpstr>Start204</vt:lpstr>
      <vt:lpstr>Start205</vt:lpstr>
      <vt:lpstr>Start206</vt:lpstr>
      <vt:lpstr>Start207</vt:lpstr>
      <vt:lpstr>Start208</vt:lpstr>
      <vt:lpstr>Start209</vt:lpstr>
      <vt:lpstr>Start21</vt:lpstr>
      <vt:lpstr>Start210</vt:lpstr>
      <vt:lpstr>Start211</vt:lpstr>
      <vt:lpstr>Start212</vt:lpstr>
      <vt:lpstr>Start213</vt:lpstr>
      <vt:lpstr>Start214</vt:lpstr>
      <vt:lpstr>Start215</vt:lpstr>
      <vt:lpstr>Start216</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'T24'!Start8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2023-09-01T18:08:22Z</dcterms:modified>
</cp:coreProperties>
</file>